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02 企画振興部\調査統計課\R4クレンジング分\調査統計課　県オープンデータ化推進依頼（クレンジング＆メタデータ化　保存場所）②生活統計班△\人口・世帯2（国勢調査）○\99.デジ課修正後\"/>
    </mc:Choice>
  </mc:AlternateContent>
  <xr:revisionPtr revIDLastSave="0" documentId="13_ncr:1_{9D50BCEB-F118-4824-8634-BC019E786B71}" xr6:coauthVersionLast="47" xr6:coauthVersionMax="47" xr10:uidLastSave="{00000000-0000-0000-0000-000000000000}"/>
  <bookViews>
    <workbookView xWindow="2265" yWindow="840" windowWidth="17745" windowHeight="11145" xr2:uid="{00000000-000D-0000-FFFF-FFFF00000000}"/>
  </bookViews>
  <sheets>
    <sheet name="P2 表" sheetId="5" r:id="rId1"/>
    <sheet name="P3 表" sheetId="6" r:id="rId2"/>
  </sheets>
  <definedNames>
    <definedName name="_xlnm.Print_Area" localSheetId="1">'P3 表'!$A:$J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6" l="1"/>
  <c r="E7" i="6"/>
  <c r="F7" i="6" s="1"/>
  <c r="H7" i="6"/>
  <c r="I7" i="6" s="1"/>
  <c r="J7" i="6"/>
  <c r="E8" i="6"/>
  <c r="F8" i="6"/>
  <c r="H8" i="6"/>
  <c r="I8" i="6"/>
  <c r="J8" i="6"/>
  <c r="E9" i="6"/>
  <c r="F9" i="6" s="1"/>
  <c r="H9" i="6"/>
  <c r="I9" i="6" s="1"/>
  <c r="J9" i="6"/>
  <c r="E10" i="6"/>
  <c r="F10" i="6"/>
  <c r="H10" i="6"/>
  <c r="I10" i="6"/>
  <c r="J10" i="6"/>
  <c r="E11" i="6"/>
  <c r="F11" i="6" s="1"/>
  <c r="H11" i="6"/>
  <c r="I11" i="6" s="1"/>
  <c r="J11" i="6"/>
  <c r="E12" i="6"/>
  <c r="F12" i="6"/>
  <c r="H12" i="6"/>
  <c r="I12" i="6"/>
  <c r="J12" i="6"/>
  <c r="E13" i="6"/>
  <c r="F13" i="6" s="1"/>
  <c r="H13" i="6"/>
  <c r="I13" i="6" s="1"/>
  <c r="J13" i="6"/>
  <c r="E14" i="6"/>
  <c r="F14" i="6"/>
  <c r="H14" i="6"/>
  <c r="I14" i="6"/>
  <c r="J14" i="6"/>
  <c r="E15" i="6"/>
  <c r="F15" i="6" s="1"/>
  <c r="H15" i="6"/>
  <c r="I15" i="6" s="1"/>
  <c r="J15" i="6"/>
  <c r="E16" i="6"/>
  <c r="F16" i="6"/>
  <c r="J16" i="6"/>
  <c r="E17" i="6"/>
  <c r="F17" i="6" s="1"/>
  <c r="H17" i="6"/>
  <c r="I17" i="6" s="1"/>
  <c r="J17" i="6"/>
  <c r="E18" i="6"/>
  <c r="F18" i="6"/>
  <c r="H18" i="6"/>
  <c r="I18" i="6"/>
  <c r="J18" i="6"/>
  <c r="E19" i="6"/>
  <c r="F19" i="6" s="1"/>
  <c r="H19" i="6"/>
  <c r="I19" i="6" s="1"/>
  <c r="J19" i="6"/>
  <c r="E20" i="6"/>
  <c r="F20" i="6"/>
  <c r="H20" i="6"/>
  <c r="I20" i="6"/>
  <c r="J20" i="6"/>
  <c r="E21" i="6"/>
  <c r="F21" i="6" s="1"/>
  <c r="H21" i="6"/>
  <c r="I21" i="6" s="1"/>
  <c r="J21" i="6"/>
  <c r="E22" i="6"/>
  <c r="F22" i="6"/>
  <c r="H22" i="6"/>
  <c r="I22" i="6"/>
  <c r="J22" i="6"/>
  <c r="E23" i="6"/>
  <c r="F23" i="6" s="1"/>
  <c r="H23" i="6"/>
  <c r="I23" i="6" s="1"/>
  <c r="J23" i="6"/>
  <c r="E24" i="6"/>
  <c r="F24" i="6"/>
  <c r="H24" i="6"/>
  <c r="I24" i="6"/>
  <c r="J24" i="6"/>
  <c r="E25" i="6"/>
  <c r="F25" i="6" s="1"/>
  <c r="H25" i="6"/>
  <c r="I25" i="6" s="1"/>
  <c r="J25" i="6"/>
  <c r="E26" i="6"/>
  <c r="F26" i="6"/>
  <c r="H26" i="6"/>
  <c r="I26" i="6"/>
  <c r="J26" i="6"/>
  <c r="C8" i="5"/>
  <c r="D8" i="5"/>
  <c r="E8" i="5"/>
  <c r="G8" i="5"/>
  <c r="G7" i="5" s="1"/>
  <c r="H8" i="5"/>
  <c r="I8" i="5"/>
  <c r="B10" i="5"/>
  <c r="B8" i="5" s="1"/>
  <c r="F10" i="5"/>
  <c r="F8" i="5" s="1"/>
  <c r="J10" i="5"/>
  <c r="K10" i="5"/>
  <c r="K8" i="5" s="1"/>
  <c r="B11" i="5"/>
  <c r="J11" i="5" s="1"/>
  <c r="L11" i="5" s="1"/>
  <c r="F11" i="5"/>
  <c r="K11" i="5"/>
  <c r="M11" i="5"/>
  <c r="B12" i="5"/>
  <c r="F12" i="5"/>
  <c r="J12" i="5"/>
  <c r="L12" i="5" s="1"/>
  <c r="K12" i="5"/>
  <c r="M12" i="5" s="1"/>
  <c r="B13" i="5"/>
  <c r="J13" i="5" s="1"/>
  <c r="L13" i="5" s="1"/>
  <c r="F13" i="5"/>
  <c r="K13" i="5"/>
  <c r="M13" i="5"/>
  <c r="B14" i="5"/>
  <c r="F14" i="5"/>
  <c r="J14" i="5"/>
  <c r="L14" i="5" s="1"/>
  <c r="K14" i="5"/>
  <c r="M14" i="5" s="1"/>
  <c r="B15" i="5"/>
  <c r="J15" i="5" s="1"/>
  <c r="L15" i="5" s="1"/>
  <c r="F15" i="5"/>
  <c r="K15" i="5"/>
  <c r="M15" i="5"/>
  <c r="B16" i="5"/>
  <c r="F16" i="5"/>
  <c r="J16" i="5"/>
  <c r="L16" i="5" s="1"/>
  <c r="K16" i="5"/>
  <c r="M16" i="5" s="1"/>
  <c r="B17" i="5"/>
  <c r="J17" i="5" s="1"/>
  <c r="L17" i="5" s="1"/>
  <c r="F17" i="5"/>
  <c r="K17" i="5"/>
  <c r="M17" i="5"/>
  <c r="B18" i="5"/>
  <c r="F18" i="5"/>
  <c r="J18" i="5"/>
  <c r="L18" i="5" s="1"/>
  <c r="K18" i="5"/>
  <c r="M18" i="5" s="1"/>
  <c r="B19" i="5"/>
  <c r="J19" i="5" s="1"/>
  <c r="L19" i="5" s="1"/>
  <c r="F19" i="5"/>
  <c r="K19" i="5"/>
  <c r="M19" i="5"/>
  <c r="B20" i="5"/>
  <c r="F20" i="5"/>
  <c r="J20" i="5"/>
  <c r="L20" i="5" s="1"/>
  <c r="K20" i="5"/>
  <c r="M20" i="5" s="1"/>
  <c r="B21" i="5"/>
  <c r="J21" i="5" s="1"/>
  <c r="L21" i="5" s="1"/>
  <c r="F21" i="5"/>
  <c r="K21" i="5"/>
  <c r="M21" i="5"/>
  <c r="B22" i="5"/>
  <c r="F22" i="5"/>
  <c r="J22" i="5"/>
  <c r="L22" i="5" s="1"/>
  <c r="K22" i="5"/>
  <c r="M22" i="5" s="1"/>
  <c r="C23" i="5"/>
  <c r="C9" i="5" s="1"/>
  <c r="D23" i="5"/>
  <c r="E23" i="5"/>
  <c r="G23" i="5"/>
  <c r="G9" i="5" s="1"/>
  <c r="H23" i="5"/>
  <c r="I23" i="5"/>
  <c r="K23" i="5"/>
  <c r="B24" i="5"/>
  <c r="J24" i="5" s="1"/>
  <c r="F24" i="5"/>
  <c r="F23" i="5" s="1"/>
  <c r="K24" i="5"/>
  <c r="M24" i="5"/>
  <c r="C25" i="5"/>
  <c r="D25" i="5"/>
  <c r="D9" i="5" s="1"/>
  <c r="E25" i="5"/>
  <c r="E9" i="5" s="1"/>
  <c r="G25" i="5"/>
  <c r="H25" i="5"/>
  <c r="H9" i="5" s="1"/>
  <c r="H7" i="5" s="1"/>
  <c r="I25" i="5"/>
  <c r="I9" i="5" s="1"/>
  <c r="I7" i="5" s="1"/>
  <c r="B26" i="5"/>
  <c r="B25" i="5" s="1"/>
  <c r="F26" i="5"/>
  <c r="F25" i="5" s="1"/>
  <c r="J26" i="5"/>
  <c r="J25" i="5" s="1"/>
  <c r="L25" i="5" s="1"/>
  <c r="K26" i="5"/>
  <c r="K25" i="5" s="1"/>
  <c r="M25" i="5" s="1"/>
  <c r="C27" i="5"/>
  <c r="D27" i="5"/>
  <c r="E27" i="5"/>
  <c r="G27" i="5"/>
  <c r="H27" i="5"/>
  <c r="I27" i="5"/>
  <c r="B28" i="5"/>
  <c r="J28" i="5" s="1"/>
  <c r="F28" i="5"/>
  <c r="F27" i="5" s="1"/>
  <c r="K28" i="5"/>
  <c r="M28" i="5"/>
  <c r="B29" i="5"/>
  <c r="F29" i="5"/>
  <c r="J29" i="5"/>
  <c r="L29" i="5" s="1"/>
  <c r="K29" i="5"/>
  <c r="K27" i="5" s="1"/>
  <c r="M27" i="5" s="1"/>
  <c r="B30" i="5"/>
  <c r="J30" i="5" s="1"/>
  <c r="L30" i="5" s="1"/>
  <c r="F30" i="5"/>
  <c r="K30" i="5"/>
  <c r="M30" i="5"/>
  <c r="C31" i="5"/>
  <c r="D31" i="5"/>
  <c r="E31" i="5"/>
  <c r="G31" i="5"/>
  <c r="H31" i="5"/>
  <c r="I31" i="5"/>
  <c r="B32" i="5"/>
  <c r="B31" i="5" s="1"/>
  <c r="F32" i="5"/>
  <c r="F31" i="5" s="1"/>
  <c r="J32" i="5"/>
  <c r="K32" i="5"/>
  <c r="K31" i="5" s="1"/>
  <c r="M31" i="5" s="1"/>
  <c r="B33" i="5"/>
  <c r="J33" i="5" s="1"/>
  <c r="L33" i="5" s="1"/>
  <c r="F33" i="5"/>
  <c r="K33" i="5"/>
  <c r="M33" i="5"/>
  <c r="B34" i="5"/>
  <c r="F34" i="5"/>
  <c r="J34" i="5"/>
  <c r="L34" i="5" s="1"/>
  <c r="K34" i="5"/>
  <c r="M34" i="5" s="1"/>
  <c r="B35" i="5"/>
  <c r="J35" i="5" s="1"/>
  <c r="L35" i="5" s="1"/>
  <c r="F35" i="5"/>
  <c r="K35" i="5"/>
  <c r="M35" i="5"/>
  <c r="C36" i="5"/>
  <c r="D36" i="5"/>
  <c r="E36" i="5"/>
  <c r="G36" i="5"/>
  <c r="H36" i="5"/>
  <c r="I36" i="5"/>
  <c r="B37" i="5"/>
  <c r="B36" i="5" s="1"/>
  <c r="F37" i="5"/>
  <c r="F36" i="5" s="1"/>
  <c r="J37" i="5"/>
  <c r="J36" i="5" s="1"/>
  <c r="L36" i="5" s="1"/>
  <c r="K37" i="5"/>
  <c r="K36" i="5" s="1"/>
  <c r="M36" i="5" s="1"/>
  <c r="C38" i="5"/>
  <c r="D38" i="5"/>
  <c r="E38" i="5"/>
  <c r="G38" i="5"/>
  <c r="H38" i="5"/>
  <c r="I38" i="5"/>
  <c r="B39" i="5"/>
  <c r="J39" i="5" s="1"/>
  <c r="F39" i="5"/>
  <c r="F38" i="5" s="1"/>
  <c r="K39" i="5"/>
  <c r="M39" i="5"/>
  <c r="B40" i="5"/>
  <c r="F40" i="5"/>
  <c r="J40" i="5"/>
  <c r="L40" i="5" s="1"/>
  <c r="K40" i="5"/>
  <c r="M40" i="5" s="1"/>
  <c r="J38" i="5" l="1"/>
  <c r="L38" i="5" s="1"/>
  <c r="L39" i="5"/>
  <c r="F9" i="5"/>
  <c r="F7" i="5" s="1"/>
  <c r="E7" i="5"/>
  <c r="J31" i="5"/>
  <c r="L31" i="5" s="1"/>
  <c r="J27" i="5"/>
  <c r="L27" i="5" s="1"/>
  <c r="L28" i="5"/>
  <c r="J23" i="5"/>
  <c r="L24" i="5"/>
  <c r="K7" i="5"/>
  <c r="M7" i="5" s="1"/>
  <c r="M8" i="5"/>
  <c r="D7" i="5"/>
  <c r="K9" i="5"/>
  <c r="M9" i="5" s="1"/>
  <c r="J8" i="5"/>
  <c r="C7" i="5"/>
  <c r="K38" i="5"/>
  <c r="M38" i="5" s="1"/>
  <c r="B27" i="5"/>
  <c r="B23" i="5"/>
  <c r="B9" i="5" s="1"/>
  <c r="B7" i="5" s="1"/>
  <c r="M37" i="5"/>
  <c r="M32" i="5"/>
  <c r="M29" i="5"/>
  <c r="M26" i="5"/>
  <c r="M23" i="5"/>
  <c r="M10" i="5"/>
  <c r="B38" i="5"/>
  <c r="L37" i="5"/>
  <c r="L32" i="5"/>
  <c r="L26" i="5"/>
  <c r="L10" i="5"/>
  <c r="L8" i="5" l="1"/>
  <c r="J9" i="5"/>
  <c r="L9" i="5" s="1"/>
  <c r="L23" i="5"/>
  <c r="J7" i="5" l="1"/>
  <c r="L7" i="5" s="1"/>
</calcChain>
</file>

<file path=xl/sharedStrings.xml><?xml version="1.0" encoding="utf-8"?>
<sst xmlns="http://schemas.openxmlformats.org/spreadsheetml/2006/main" count="124" uniqueCount="106">
  <si>
    <t>雄勝郡</t>
  </si>
  <si>
    <t>令和２年国勢調査人口速報集計（秋田県）</t>
    <rPh sb="0" eb="2">
      <t>レイワ</t>
    </rPh>
    <rPh sb="8" eb="10">
      <t>ジンコウ</t>
    </rPh>
    <rPh sb="12" eb="14">
      <t>シュウケイ</t>
    </rPh>
    <rPh sb="15" eb="17">
      <t>アキタ</t>
    </rPh>
    <phoneticPr fontId="22"/>
  </si>
  <si>
    <t>　市町村別人口・世帯数</t>
    <rPh sb="1" eb="4">
      <t>シチョウソン</t>
    </rPh>
    <rPh sb="4" eb="5">
      <t>ベツ</t>
    </rPh>
    <rPh sb="5" eb="7">
      <t>ジンコウ</t>
    </rPh>
    <rPh sb="8" eb="11">
      <t>セタイスウ</t>
    </rPh>
    <phoneticPr fontId="22"/>
  </si>
  <si>
    <t>令和２年国勢調査（速報）
A</t>
    <rPh sb="0" eb="2">
      <t>レイワ</t>
    </rPh>
    <phoneticPr fontId="22"/>
  </si>
  <si>
    <t>増減数
A-B</t>
    <phoneticPr fontId="22"/>
  </si>
  <si>
    <t>秋田県</t>
  </si>
  <si>
    <t>平成２７年国勢調査（確定値）
B</t>
  </si>
  <si>
    <t>前回調査との比較
増減数・増減率</t>
    <rPh sb="0" eb="2">
      <t>ゼンカイ</t>
    </rPh>
    <rPh sb="2" eb="4">
      <t>チョウサ</t>
    </rPh>
    <rPh sb="9" eb="11">
      <t>ゾウゲン</t>
    </rPh>
    <rPh sb="11" eb="12">
      <t>スウ</t>
    </rPh>
    <rPh sb="13" eb="16">
      <t>ゾウゲンリツ</t>
    </rPh>
    <phoneticPr fontId="22"/>
  </si>
  <si>
    <t>仙北郡</t>
  </si>
  <si>
    <t>北秋田郡</t>
  </si>
  <si>
    <t>世帯数</t>
  </si>
  <si>
    <t>由利本荘市</t>
    <rPh sb="0" eb="2">
      <t>ユリ</t>
    </rPh>
    <phoneticPr fontId="22"/>
  </si>
  <si>
    <t>市町村名</t>
  </si>
  <si>
    <t>人　口</t>
    <phoneticPr fontId="22"/>
  </si>
  <si>
    <t>羽後町</t>
  </si>
  <si>
    <t xml:space="preserve"> 増減率（％）
(A-B)/B*100</t>
    <phoneticPr fontId="22"/>
  </si>
  <si>
    <t>にかほ市</t>
    <rPh sb="3" eb="4">
      <t>シ</t>
    </rPh>
    <phoneticPr fontId="22"/>
  </si>
  <si>
    <t>市部</t>
  </si>
  <si>
    <t>総　数</t>
    <phoneticPr fontId="22"/>
  </si>
  <si>
    <t>男</t>
    <rPh sb="0" eb="1">
      <t>オトコ</t>
    </rPh>
    <phoneticPr fontId="22"/>
  </si>
  <si>
    <t>女</t>
    <rPh sb="0" eb="1">
      <t>オンナ</t>
    </rPh>
    <phoneticPr fontId="22"/>
  </si>
  <si>
    <t>人口</t>
  </si>
  <si>
    <t>大館市</t>
  </si>
  <si>
    <t>郡部</t>
  </si>
  <si>
    <t>秋田市</t>
  </si>
  <si>
    <t>山本郡</t>
  </si>
  <si>
    <t>上小阿仁村</t>
  </si>
  <si>
    <t>能代市</t>
  </si>
  <si>
    <t>横手市</t>
  </si>
  <si>
    <t>男鹿市</t>
  </si>
  <si>
    <t>湯沢市</t>
  </si>
  <si>
    <t>鹿角市</t>
  </si>
  <si>
    <t>潟上市</t>
    <rPh sb="0" eb="2">
      <t>カタガミ</t>
    </rPh>
    <rPh sb="2" eb="3">
      <t>シ</t>
    </rPh>
    <phoneticPr fontId="22"/>
  </si>
  <si>
    <t>大仙市</t>
    <rPh sb="1" eb="2">
      <t>セン</t>
    </rPh>
    <phoneticPr fontId="22"/>
  </si>
  <si>
    <t>北秋田市</t>
    <rPh sb="0" eb="1">
      <t>キタ</t>
    </rPh>
    <rPh sb="1" eb="4">
      <t>アキタシ</t>
    </rPh>
    <phoneticPr fontId="22"/>
  </si>
  <si>
    <t>仙北市</t>
    <rPh sb="0" eb="2">
      <t>センボク</t>
    </rPh>
    <rPh sb="2" eb="3">
      <t>シ</t>
    </rPh>
    <phoneticPr fontId="22"/>
  </si>
  <si>
    <t>鹿角郡</t>
  </si>
  <si>
    <t>小坂町</t>
  </si>
  <si>
    <t>藤里町</t>
  </si>
  <si>
    <t>三種町</t>
    <rPh sb="0" eb="1">
      <t>ミ</t>
    </rPh>
    <rPh sb="1" eb="3">
      <t>タネチョウ</t>
    </rPh>
    <phoneticPr fontId="22"/>
  </si>
  <si>
    <t>美郷町</t>
    <rPh sb="0" eb="2">
      <t>ミサト</t>
    </rPh>
    <rPh sb="2" eb="3">
      <t>マチ</t>
    </rPh>
    <phoneticPr fontId="22"/>
  </si>
  <si>
    <t>八峰町</t>
    <rPh sb="0" eb="3">
      <t>ハッポウ</t>
    </rPh>
    <phoneticPr fontId="22"/>
  </si>
  <si>
    <t>南秋田郡</t>
  </si>
  <si>
    <t>五城目町</t>
  </si>
  <si>
    <t>八郎潟町</t>
  </si>
  <si>
    <t>井川町</t>
  </si>
  <si>
    <t>大潟村</t>
  </si>
  <si>
    <t>東成瀬村</t>
  </si>
  <si>
    <t>　　　施設等の世帯 ・・・寄宿舎の学生・生徒、病院・療養所の入院者、社会施設の入所者など</t>
  </si>
  <si>
    <t>　　　一般世帯・・・住居と生計を共にしている人の集まり又は一戸を構えて住んでいる単身者など</t>
  </si>
  <si>
    <t>　　　準世帯　・・・普通世帯以外の世帯</t>
  </si>
  <si>
    <t>　　　普通世帯・・・間借り、下宿などの単身者及び会社などの独身寮の単身者を除いた一般世帯</t>
  </si>
  <si>
    <t>　　区分で集計しているため、昭和４５年の増減数、率は表示していない。</t>
    <rPh sb="2" eb="3">
      <t>ク</t>
    </rPh>
    <rPh sb="14" eb="16">
      <t>ショウワ</t>
    </rPh>
    <rPh sb="18" eb="19">
      <t>ネン</t>
    </rPh>
    <rPh sb="20" eb="22">
      <t>ゾウゲン</t>
    </rPh>
    <rPh sb="22" eb="23">
      <t>スウ</t>
    </rPh>
    <rPh sb="24" eb="25">
      <t>リツ</t>
    </rPh>
    <rPh sb="26" eb="28">
      <t>ヒョウジ</t>
    </rPh>
    <phoneticPr fontId="22"/>
  </si>
  <si>
    <t>注２　世帯数は、昭和４０年までは普通世帯と準世帯、昭和４５年以降は一般世帯と施設等の世帯と､別の</t>
    <rPh sb="0" eb="1">
      <t>チュウ</t>
    </rPh>
    <rPh sb="42" eb="44">
      <t>セタイ</t>
    </rPh>
    <rPh sb="46" eb="47">
      <t>ベツ</t>
    </rPh>
    <phoneticPr fontId="22"/>
  </si>
  <si>
    <t>注１　平成２７年までは確定値、令和２年は速報値。</t>
    <rPh sb="0" eb="1">
      <t>チュウ</t>
    </rPh>
    <rPh sb="3" eb="5">
      <t>ヘイセイ</t>
    </rPh>
    <rPh sb="7" eb="8">
      <t>ネン</t>
    </rPh>
    <rPh sb="15" eb="17">
      <t>レイワ</t>
    </rPh>
    <rPh sb="18" eb="19">
      <t>ネン</t>
    </rPh>
    <phoneticPr fontId="22"/>
  </si>
  <si>
    <t>令和２年</t>
    <rPh sb="0" eb="2">
      <t>レイワ</t>
    </rPh>
    <rPh sb="3" eb="4">
      <t>ネン</t>
    </rPh>
    <phoneticPr fontId="22"/>
  </si>
  <si>
    <t>第２１回</t>
    <rPh sb="0" eb="1">
      <t>ダイ</t>
    </rPh>
    <rPh sb="3" eb="4">
      <t>カイ</t>
    </rPh>
    <phoneticPr fontId="22"/>
  </si>
  <si>
    <t>２７年</t>
    <rPh sb="2" eb="3">
      <t>ネン</t>
    </rPh>
    <phoneticPr fontId="22"/>
  </si>
  <si>
    <t>第２０回</t>
    <rPh sb="0" eb="1">
      <t>ダイ</t>
    </rPh>
    <rPh sb="3" eb="4">
      <t>カイ</t>
    </rPh>
    <phoneticPr fontId="22"/>
  </si>
  <si>
    <t>２２年</t>
    <rPh sb="2" eb="3">
      <t>ネン</t>
    </rPh>
    <phoneticPr fontId="22"/>
  </si>
  <si>
    <t>第１９回</t>
    <rPh sb="0" eb="1">
      <t>ダイ</t>
    </rPh>
    <rPh sb="3" eb="4">
      <t>カイ</t>
    </rPh>
    <phoneticPr fontId="22"/>
  </si>
  <si>
    <t>１７年</t>
    <rPh sb="2" eb="3">
      <t>ネン</t>
    </rPh>
    <phoneticPr fontId="22"/>
  </si>
  <si>
    <t>第１８回</t>
    <rPh sb="0" eb="1">
      <t>ダイ</t>
    </rPh>
    <rPh sb="3" eb="4">
      <t>カイ</t>
    </rPh>
    <phoneticPr fontId="22"/>
  </si>
  <si>
    <t>１２年</t>
    <rPh sb="2" eb="3">
      <t>ネン</t>
    </rPh>
    <phoneticPr fontId="22"/>
  </si>
  <si>
    <t>第１７回</t>
    <rPh sb="0" eb="1">
      <t>ダイ</t>
    </rPh>
    <rPh sb="3" eb="4">
      <t>カイ</t>
    </rPh>
    <phoneticPr fontId="22"/>
  </si>
  <si>
    <t>７年</t>
    <rPh sb="1" eb="2">
      <t>ネン</t>
    </rPh>
    <phoneticPr fontId="22"/>
  </si>
  <si>
    <t>第１６回</t>
    <rPh sb="0" eb="1">
      <t>ダイ</t>
    </rPh>
    <rPh sb="3" eb="4">
      <t>カイ</t>
    </rPh>
    <phoneticPr fontId="22"/>
  </si>
  <si>
    <t>平成２年</t>
    <rPh sb="0" eb="2">
      <t>ヘイセイ</t>
    </rPh>
    <rPh sb="3" eb="4">
      <t>ネン</t>
    </rPh>
    <phoneticPr fontId="22"/>
  </si>
  <si>
    <t>第１５回</t>
    <rPh sb="0" eb="1">
      <t>ダイ</t>
    </rPh>
    <rPh sb="3" eb="4">
      <t>カイ</t>
    </rPh>
    <phoneticPr fontId="22"/>
  </si>
  <si>
    <t>６０年</t>
    <rPh sb="2" eb="3">
      <t>ネン</t>
    </rPh>
    <phoneticPr fontId="22"/>
  </si>
  <si>
    <t>第１４回</t>
    <rPh sb="0" eb="1">
      <t>ダイ</t>
    </rPh>
    <rPh sb="3" eb="4">
      <t>カイ</t>
    </rPh>
    <phoneticPr fontId="22"/>
  </si>
  <si>
    <t>５５年</t>
    <rPh sb="2" eb="3">
      <t>ネン</t>
    </rPh>
    <phoneticPr fontId="22"/>
  </si>
  <si>
    <t>第１３回</t>
    <rPh sb="0" eb="1">
      <t>ダイ</t>
    </rPh>
    <rPh sb="3" eb="4">
      <t>カイ</t>
    </rPh>
    <phoneticPr fontId="22"/>
  </si>
  <si>
    <t>５０年</t>
    <rPh sb="2" eb="3">
      <t>ネン</t>
    </rPh>
    <phoneticPr fontId="22"/>
  </si>
  <si>
    <t>第１２回</t>
    <rPh sb="0" eb="1">
      <t>ダイ</t>
    </rPh>
    <rPh sb="3" eb="4">
      <t>カイ</t>
    </rPh>
    <phoneticPr fontId="22"/>
  </si>
  <si>
    <t xml:space="preserve">- </t>
    <phoneticPr fontId="22"/>
  </si>
  <si>
    <t>４５年</t>
    <rPh sb="2" eb="3">
      <t>ネン</t>
    </rPh>
    <phoneticPr fontId="22"/>
  </si>
  <si>
    <t>第１１回</t>
    <rPh sb="0" eb="1">
      <t>ダイ</t>
    </rPh>
    <rPh sb="3" eb="4">
      <t>カイ</t>
    </rPh>
    <phoneticPr fontId="22"/>
  </si>
  <si>
    <t>４０年</t>
    <rPh sb="2" eb="3">
      <t>ネン</t>
    </rPh>
    <phoneticPr fontId="22"/>
  </si>
  <si>
    <t>第１０回</t>
    <rPh sb="0" eb="1">
      <t>ダイ</t>
    </rPh>
    <rPh sb="3" eb="4">
      <t>カイ</t>
    </rPh>
    <phoneticPr fontId="22"/>
  </si>
  <si>
    <t>３５年</t>
    <rPh sb="2" eb="3">
      <t>ネン</t>
    </rPh>
    <phoneticPr fontId="22"/>
  </si>
  <si>
    <t>第９回</t>
    <rPh sb="0" eb="1">
      <t>ダイ</t>
    </rPh>
    <rPh sb="2" eb="3">
      <t>カイ</t>
    </rPh>
    <phoneticPr fontId="22"/>
  </si>
  <si>
    <t>３０年</t>
    <rPh sb="2" eb="3">
      <t>ネン</t>
    </rPh>
    <phoneticPr fontId="22"/>
  </si>
  <si>
    <t>第８回</t>
    <rPh sb="0" eb="1">
      <t>ダイ</t>
    </rPh>
    <rPh sb="2" eb="3">
      <t>カイ</t>
    </rPh>
    <phoneticPr fontId="22"/>
  </si>
  <si>
    <t>２５年</t>
    <rPh sb="2" eb="3">
      <t>ネン</t>
    </rPh>
    <phoneticPr fontId="22"/>
  </si>
  <si>
    <t>第７回</t>
    <rPh sb="0" eb="1">
      <t>ダイ</t>
    </rPh>
    <rPh sb="2" eb="3">
      <t>カイ</t>
    </rPh>
    <phoneticPr fontId="22"/>
  </si>
  <si>
    <t>第６回</t>
    <rPh sb="0" eb="1">
      <t>ダイ</t>
    </rPh>
    <rPh sb="2" eb="3">
      <t>カイ</t>
    </rPh>
    <phoneticPr fontId="22"/>
  </si>
  <si>
    <t>１５年</t>
    <rPh sb="2" eb="3">
      <t>ネン</t>
    </rPh>
    <phoneticPr fontId="22"/>
  </si>
  <si>
    <t>第５回</t>
    <rPh sb="0" eb="1">
      <t>ダイ</t>
    </rPh>
    <rPh sb="2" eb="3">
      <t>カイ</t>
    </rPh>
    <phoneticPr fontId="22"/>
  </si>
  <si>
    <t>１０年</t>
    <rPh sb="2" eb="3">
      <t>ネン</t>
    </rPh>
    <phoneticPr fontId="22"/>
  </si>
  <si>
    <t>第４回</t>
    <rPh sb="0" eb="1">
      <t>ダイ</t>
    </rPh>
    <rPh sb="2" eb="3">
      <t>カイ</t>
    </rPh>
    <phoneticPr fontId="22"/>
  </si>
  <si>
    <t>昭和５年</t>
    <rPh sb="0" eb="2">
      <t>ショウワ</t>
    </rPh>
    <rPh sb="3" eb="4">
      <t>ネン</t>
    </rPh>
    <phoneticPr fontId="22"/>
  </si>
  <si>
    <t>第３回</t>
    <rPh sb="0" eb="1">
      <t>ダイ</t>
    </rPh>
    <rPh sb="2" eb="3">
      <t>カイ</t>
    </rPh>
    <phoneticPr fontId="22"/>
  </si>
  <si>
    <t>１４年</t>
    <rPh sb="2" eb="3">
      <t>ネン</t>
    </rPh>
    <phoneticPr fontId="22"/>
  </si>
  <si>
    <t>第２回</t>
    <rPh sb="0" eb="1">
      <t>ダイ</t>
    </rPh>
    <rPh sb="2" eb="3">
      <t>カイ</t>
    </rPh>
    <phoneticPr fontId="22"/>
  </si>
  <si>
    <t>大正９年</t>
    <rPh sb="0" eb="2">
      <t>タイショウ</t>
    </rPh>
    <rPh sb="3" eb="4">
      <t>ネン</t>
    </rPh>
    <phoneticPr fontId="22"/>
  </si>
  <si>
    <t>第１回</t>
    <rPh sb="0" eb="1">
      <t>ダイ</t>
    </rPh>
    <rPh sb="2" eb="3">
      <t>カイ</t>
    </rPh>
    <phoneticPr fontId="22"/>
  </si>
  <si>
    <t>増減率
（％）</t>
    <rPh sb="0" eb="3">
      <t>ゾウゲンリツ</t>
    </rPh>
    <phoneticPr fontId="22"/>
  </si>
  <si>
    <t>増減数</t>
    <rPh sb="0" eb="2">
      <t>ゾウゲン</t>
    </rPh>
    <rPh sb="2" eb="3">
      <t>スウ</t>
    </rPh>
    <phoneticPr fontId="22"/>
  </si>
  <si>
    <t>前回調査との比較</t>
    <rPh sb="0" eb="2">
      <t>ゼンカイ</t>
    </rPh>
    <rPh sb="2" eb="4">
      <t>チョウサ</t>
    </rPh>
    <rPh sb="6" eb="8">
      <t>ヒカク</t>
    </rPh>
    <phoneticPr fontId="22"/>
  </si>
  <si>
    <t>総数</t>
    <rPh sb="0" eb="2">
      <t>ソウスウ</t>
    </rPh>
    <phoneticPr fontId="22"/>
  </si>
  <si>
    <t>一世帯当たり人員</t>
    <rPh sb="0" eb="1">
      <t>イチ</t>
    </rPh>
    <rPh sb="1" eb="3">
      <t>セタイ</t>
    </rPh>
    <rPh sb="3" eb="4">
      <t>ア</t>
    </rPh>
    <rPh sb="6" eb="8">
      <t>ジンイン</t>
    </rPh>
    <phoneticPr fontId="22"/>
  </si>
  <si>
    <t>世帯数</t>
    <rPh sb="0" eb="3">
      <t>セタイスウ</t>
    </rPh>
    <phoneticPr fontId="22"/>
  </si>
  <si>
    <t>人　口</t>
    <rPh sb="0" eb="1">
      <t>ヒト</t>
    </rPh>
    <rPh sb="2" eb="3">
      <t>クチ</t>
    </rPh>
    <phoneticPr fontId="22"/>
  </si>
  <si>
    <t>調査年</t>
    <rPh sb="0" eb="2">
      <t>チョウサ</t>
    </rPh>
    <rPh sb="2" eb="3">
      <t>ネン</t>
    </rPh>
    <phoneticPr fontId="22"/>
  </si>
  <si>
    <t>　国勢調査における秋田県の人口等の推移</t>
    <rPh sb="1" eb="3">
      <t>コクセイ</t>
    </rPh>
    <rPh sb="3" eb="5">
      <t>チョウサ</t>
    </rPh>
    <rPh sb="9" eb="12">
      <t>アキタケン</t>
    </rPh>
    <rPh sb="13" eb="15">
      <t>ジンコウ</t>
    </rPh>
    <rPh sb="15" eb="16">
      <t>トウ</t>
    </rPh>
    <rPh sb="17" eb="19">
      <t>スイイ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</si>
</sst>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_ "/>
    <numFmt numFmtId="178" formatCode="#,##0.00_ "/>
    <numFmt numFmtId="179" formatCode="#,##0.0_ "/>
  </numFmts>
  <fonts count="26" x14ac:knownFonts="1">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0"/>
      <name val="ＭＳ ゴシック"/>
      <family val="3"/>
      <charset val="1"/>
    </font>
    <font>
      <b/>
      <sz val="18"/>
      <name val="ＭＳ ゴシック"/>
      <family val="3"/>
      <charset val="1"/>
    </font>
    <font>
      <sz val="11"/>
      <name val="ＭＳ ゴシック"/>
      <family val="3"/>
      <charset val="1"/>
    </font>
    <font>
      <sz val="12"/>
      <name val="ＭＳ Ｐゴシック"/>
      <family val="3"/>
      <charset val="1"/>
    </font>
    <font>
      <sz val="6"/>
      <name val="ＭＳ Ｐゴシック"/>
      <family val="3"/>
      <charset val="1"/>
    </font>
    <font>
      <sz val="11"/>
      <name val="ＭＳ Ｐゴシック"/>
      <family val="3"/>
      <charset val="1"/>
    </font>
    <font>
      <sz val="6"/>
      <name val="ＭＳ Ｐゴシック"/>
      <family val="3"/>
      <charset val="128"/>
    </font>
    <font>
      <sz val="10"/>
      <name val="ＭＳ 明朝"/>
      <family val="1"/>
      <charset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23" fillId="0" borderId="0" applyFont="0" applyFill="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70">
    <xf numFmtId="0" fontId="0" fillId="0" borderId="0" xfId="0">
      <alignment vertical="center"/>
    </xf>
    <xf numFmtId="0" fontId="18" fillId="0" borderId="0" xfId="0" applyFont="1" applyFill="1">
      <alignment vertical="center"/>
    </xf>
    <xf numFmtId="0" fontId="18" fillId="0" borderId="0" xfId="0" applyFont="1" applyFill="1" applyBorder="1">
      <alignment vertical="center"/>
    </xf>
    <xf numFmtId="49" fontId="19" fillId="24" borderId="0" xfId="0" applyNumberFormat="1" applyFont="1" applyFill="1" applyAlignment="1">
      <alignment horizontal="centerContinuous" vertical="center"/>
    </xf>
    <xf numFmtId="0" fontId="18" fillId="24" borderId="0" xfId="0" applyFont="1" applyFill="1" applyAlignment="1">
      <alignment horizontal="centerContinuous"/>
    </xf>
    <xf numFmtId="49" fontId="20" fillId="24" borderId="0" xfId="0" applyNumberFormat="1" applyFont="1" applyFill="1" applyAlignment="1">
      <alignment vertical="center"/>
    </xf>
    <xf numFmtId="0" fontId="18" fillId="24" borderId="0" xfId="0" applyFont="1" applyFill="1">
      <alignment vertical="center"/>
    </xf>
    <xf numFmtId="0" fontId="18" fillId="24" borderId="0" xfId="0" applyFont="1" applyFill="1" applyAlignment="1"/>
    <xf numFmtId="0" fontId="20" fillId="24" borderId="10" xfId="0" applyFont="1" applyFill="1" applyBorder="1" applyAlignment="1">
      <alignment horizontal="distributed" vertical="center"/>
    </xf>
    <xf numFmtId="0" fontId="20" fillId="24" borderId="14" xfId="0" applyFont="1" applyFill="1" applyBorder="1" applyAlignment="1">
      <alignment horizontal="distributed" vertical="center"/>
    </xf>
    <xf numFmtId="0" fontId="20" fillId="24" borderId="16" xfId="0" applyFont="1" applyFill="1" applyBorder="1" applyAlignment="1">
      <alignment horizontal="distributed" vertical="center"/>
    </xf>
    <xf numFmtId="0" fontId="20" fillId="24" borderId="16" xfId="0" applyFont="1" applyFill="1" applyBorder="1" applyAlignment="1">
      <alignment horizontal="center" vertical="center"/>
    </xf>
    <xf numFmtId="0" fontId="20" fillId="24" borderId="17" xfId="0" applyFont="1" applyFill="1" applyBorder="1" applyAlignment="1">
      <alignment horizontal="center" vertical="center"/>
    </xf>
    <xf numFmtId="0" fontId="20" fillId="24" borderId="18" xfId="0" applyFont="1" applyFill="1" applyBorder="1" applyAlignment="1">
      <alignment horizontal="distributed" vertical="center"/>
    </xf>
    <xf numFmtId="3" fontId="21" fillId="24" borderId="19" xfId="0" applyNumberFormat="1" applyFont="1" applyFill="1" applyBorder="1" applyAlignment="1">
      <alignment vertical="center"/>
    </xf>
    <xf numFmtId="176" fontId="21" fillId="24" borderId="20" xfId="0" applyNumberFormat="1" applyFont="1" applyFill="1" applyBorder="1" applyAlignment="1">
      <alignment vertical="center"/>
    </xf>
    <xf numFmtId="176" fontId="21" fillId="24" borderId="19" xfId="0" applyNumberFormat="1" applyFont="1" applyFill="1" applyBorder="1" applyAlignment="1">
      <alignment vertical="center"/>
    </xf>
    <xf numFmtId="38" fontId="18" fillId="0" borderId="0" xfId="33" applyFont="1" applyFill="1" applyAlignment="1"/>
    <xf numFmtId="0" fontId="20" fillId="24" borderId="21" xfId="0" applyFont="1" applyFill="1" applyBorder="1" applyAlignment="1">
      <alignment horizontal="distributed" vertical="center"/>
    </xf>
    <xf numFmtId="3" fontId="21" fillId="24" borderId="22" xfId="0" applyNumberFormat="1" applyFont="1" applyFill="1" applyBorder="1" applyAlignment="1">
      <alignment vertical="center"/>
    </xf>
    <xf numFmtId="176" fontId="21" fillId="24" borderId="23" xfId="0" applyNumberFormat="1" applyFont="1" applyFill="1" applyBorder="1" applyAlignment="1">
      <alignment vertical="center"/>
    </xf>
    <xf numFmtId="176" fontId="21" fillId="24" borderId="22" xfId="0" applyNumberFormat="1" applyFont="1" applyFill="1" applyBorder="1" applyAlignment="1">
      <alignment vertical="center"/>
    </xf>
    <xf numFmtId="0" fontId="20" fillId="24" borderId="24" xfId="0" applyFont="1" applyFill="1" applyBorder="1" applyAlignment="1">
      <alignment horizontal="distributed" vertical="center"/>
    </xf>
    <xf numFmtId="3" fontId="21" fillId="24" borderId="25" xfId="0" applyNumberFormat="1" applyFont="1" applyFill="1" applyBorder="1" applyAlignment="1">
      <alignment vertical="center"/>
    </xf>
    <xf numFmtId="176" fontId="21" fillId="24" borderId="26" xfId="0" applyNumberFormat="1" applyFont="1" applyFill="1" applyBorder="1" applyAlignment="1">
      <alignment vertical="center"/>
    </xf>
    <xf numFmtId="176" fontId="21" fillId="24" borderId="25" xfId="0" applyNumberFormat="1" applyFont="1" applyFill="1" applyBorder="1" applyAlignment="1">
      <alignment vertical="center"/>
    </xf>
    <xf numFmtId="0" fontId="20" fillId="24" borderId="27" xfId="0" applyFont="1" applyFill="1" applyBorder="1" applyAlignment="1">
      <alignment horizontal="distributed" vertical="center"/>
    </xf>
    <xf numFmtId="3" fontId="21" fillId="24" borderId="27" xfId="0" applyNumberFormat="1" applyFont="1" applyFill="1" applyBorder="1" applyAlignment="1">
      <alignment vertical="center"/>
    </xf>
    <xf numFmtId="176" fontId="21" fillId="24" borderId="28" xfId="0" applyNumberFormat="1" applyFont="1" applyFill="1" applyBorder="1" applyAlignment="1">
      <alignment vertical="center"/>
    </xf>
    <xf numFmtId="176" fontId="21" fillId="24" borderId="27" xfId="0" applyNumberFormat="1" applyFont="1" applyFill="1" applyBorder="1" applyAlignment="1">
      <alignment vertical="center"/>
    </xf>
    <xf numFmtId="0" fontId="20" fillId="24" borderId="29" xfId="0" applyFont="1" applyFill="1" applyBorder="1" applyAlignment="1">
      <alignment horizontal="distributed" vertical="center"/>
    </xf>
    <xf numFmtId="3" fontId="21" fillId="24" borderId="29" xfId="0" applyNumberFormat="1" applyFont="1" applyFill="1" applyBorder="1" applyAlignment="1">
      <alignment vertical="center"/>
    </xf>
    <xf numFmtId="176" fontId="21" fillId="24" borderId="30" xfId="0" applyNumberFormat="1" applyFont="1" applyFill="1" applyBorder="1" applyAlignment="1">
      <alignment vertical="center"/>
    </xf>
    <xf numFmtId="176" fontId="21" fillId="24" borderId="29" xfId="0" applyNumberFormat="1" applyFont="1" applyFill="1" applyBorder="1" applyAlignment="1">
      <alignment vertical="center"/>
    </xf>
    <xf numFmtId="0" fontId="20" fillId="24" borderId="31" xfId="0" applyFont="1" applyFill="1" applyBorder="1" applyAlignment="1">
      <alignment horizontal="distributed" vertical="center"/>
    </xf>
    <xf numFmtId="3" fontId="21" fillId="24" borderId="31" xfId="0" applyNumberFormat="1" applyFont="1" applyFill="1" applyBorder="1" applyAlignment="1">
      <alignment vertical="center"/>
    </xf>
    <xf numFmtId="176" fontId="21" fillId="24" borderId="32" xfId="0" applyNumberFormat="1" applyFont="1" applyFill="1" applyBorder="1" applyAlignment="1">
      <alignment vertical="center"/>
    </xf>
    <xf numFmtId="176" fontId="21" fillId="24" borderId="31" xfId="0" applyNumberFormat="1" applyFont="1" applyFill="1" applyBorder="1" applyAlignment="1">
      <alignment vertical="center"/>
    </xf>
    <xf numFmtId="0" fontId="20" fillId="24" borderId="19" xfId="0" applyFont="1" applyFill="1" applyBorder="1" applyAlignment="1">
      <alignment horizontal="distributed" vertical="center"/>
    </xf>
    <xf numFmtId="0" fontId="20" fillId="24" borderId="25" xfId="0" applyFont="1" applyFill="1" applyBorder="1" applyAlignment="1">
      <alignment horizontal="distributed" vertical="center"/>
    </xf>
    <xf numFmtId="0" fontId="20" fillId="24" borderId="22" xfId="0" applyFont="1" applyFill="1" applyBorder="1" applyAlignment="1">
      <alignment horizontal="distributed" vertical="center"/>
    </xf>
    <xf numFmtId="0" fontId="0" fillId="24" borderId="0" xfId="0" applyFill="1">
      <alignment vertical="center"/>
    </xf>
    <xf numFmtId="0" fontId="25" fillId="24" borderId="0" xfId="0" applyFont="1" applyFill="1">
      <alignment vertical="center"/>
    </xf>
    <xf numFmtId="177" fontId="0" fillId="0" borderId="0" xfId="0" applyNumberFormat="1">
      <alignment vertical="center"/>
    </xf>
    <xf numFmtId="178" fontId="0" fillId="24" borderId="17" xfId="0" applyNumberFormat="1" applyFill="1" applyBorder="1">
      <alignment vertical="center"/>
    </xf>
    <xf numFmtId="179" fontId="0" fillId="24" borderId="17" xfId="0" applyNumberFormat="1" applyFill="1" applyBorder="1">
      <alignment vertical="center"/>
    </xf>
    <xf numFmtId="177" fontId="0" fillId="24" borderId="17" xfId="0" applyNumberFormat="1" applyFill="1" applyBorder="1">
      <alignment vertical="center"/>
    </xf>
    <xf numFmtId="177" fontId="0" fillId="24" borderId="16" xfId="0" applyNumberFormat="1" applyFill="1" applyBorder="1">
      <alignment vertical="center"/>
    </xf>
    <xf numFmtId="0" fontId="0" fillId="24" borderId="16" xfId="0" applyFill="1" applyBorder="1" applyAlignment="1">
      <alignment horizontal="right" vertical="center"/>
    </xf>
    <xf numFmtId="0" fontId="0" fillId="24" borderId="16" xfId="0" applyFill="1" applyBorder="1" applyAlignment="1">
      <alignment horizontal="center" vertical="center"/>
    </xf>
    <xf numFmtId="179" fontId="0" fillId="0" borderId="0" xfId="0" applyNumberFormat="1">
      <alignment vertical="center"/>
    </xf>
    <xf numFmtId="178" fontId="0" fillId="0" borderId="0" xfId="0" applyNumberFormat="1">
      <alignment vertical="center"/>
    </xf>
    <xf numFmtId="0" fontId="0" fillId="24" borderId="17" xfId="0" applyFill="1" applyBorder="1" applyAlignment="1">
      <alignment horizontal="right" vertical="center"/>
    </xf>
    <xf numFmtId="0" fontId="0" fillId="24" borderId="17" xfId="0" applyFill="1" applyBorder="1" applyAlignment="1">
      <alignment horizontal="center" vertical="center"/>
    </xf>
    <xf numFmtId="177" fontId="0" fillId="24" borderId="17" xfId="0" quotePrefix="1" applyNumberFormat="1" applyFill="1" applyBorder="1" applyAlignment="1">
      <alignment horizontal="right" vertical="center"/>
    </xf>
    <xf numFmtId="0" fontId="20" fillId="24" borderId="17" xfId="0" applyFont="1" applyFill="1" applyBorder="1" applyAlignment="1">
      <alignment horizontal="center" vertical="center" wrapText="1"/>
    </xf>
    <xf numFmtId="0" fontId="20" fillId="24" borderId="0" xfId="0" applyFont="1" applyFill="1">
      <alignment vertical="center"/>
    </xf>
    <xf numFmtId="0" fontId="20" fillId="24" borderId="11" xfId="0" applyFont="1" applyFill="1" applyBorder="1" applyAlignment="1">
      <alignment horizontal="center" vertical="center" wrapText="1"/>
    </xf>
    <xf numFmtId="0" fontId="20" fillId="24" borderId="12" xfId="0" applyFont="1" applyFill="1" applyBorder="1" applyAlignment="1">
      <alignment horizontal="center" vertical="center" wrapText="1"/>
    </xf>
    <xf numFmtId="0" fontId="20" fillId="24" borderId="13" xfId="0" applyFont="1" applyFill="1" applyBorder="1" applyAlignment="1">
      <alignment horizontal="center" vertical="center" wrapText="1"/>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11" xfId="0" applyFont="1" applyFill="1" applyBorder="1" applyAlignment="1">
      <alignment horizontal="center" vertical="center"/>
    </xf>
    <xf numFmtId="0" fontId="20" fillId="24" borderId="10" xfId="0" applyFont="1" applyFill="1" applyBorder="1" applyAlignment="1">
      <alignment horizontal="center" vertical="center"/>
    </xf>
    <xf numFmtId="0" fontId="0" fillId="24" borderId="16" xfId="0" applyFont="1" applyFill="1" applyBorder="1" applyAlignment="1">
      <alignment horizontal="center" vertical="center"/>
    </xf>
    <xf numFmtId="0" fontId="20" fillId="24" borderId="15" xfId="0" applyFont="1" applyFill="1" applyBorder="1" applyAlignment="1">
      <alignment horizontal="center" vertical="center"/>
    </xf>
    <xf numFmtId="0" fontId="20" fillId="24" borderId="17" xfId="0" applyFont="1" applyFill="1" applyBorder="1" applyAlignment="1">
      <alignment horizontal="center" vertical="center"/>
    </xf>
    <xf numFmtId="0" fontId="20" fillId="24" borderId="10" xfId="0" applyFont="1" applyFill="1" applyBorder="1" applyAlignment="1">
      <alignment vertical="center" wrapText="1"/>
    </xf>
    <xf numFmtId="0" fontId="20" fillId="24" borderId="14" xfId="0" applyFont="1" applyFill="1" applyBorder="1" applyAlignment="1">
      <alignment vertical="center" wrapText="1"/>
    </xf>
    <xf numFmtId="0" fontId="20" fillId="24" borderId="16" xfId="0" applyFont="1" applyFill="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桁区切り" xfId="33" builtinId="6"/>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297181</xdr:colOff>
      <xdr:row>32</xdr:row>
      <xdr:rowOff>66674</xdr:rowOff>
    </xdr:from>
    <xdr:to>
      <xdr:col>1</xdr:col>
      <xdr:colOff>342900</xdr:colOff>
      <xdr:row>33</xdr:row>
      <xdr:rowOff>133349</xdr:rowOff>
    </xdr:to>
    <xdr:sp macro="" textlink="">
      <xdr:nvSpPr>
        <xdr:cNvPr id="2" name="左中かっこ 1">
          <a:extLst>
            <a:ext uri="{FF2B5EF4-FFF2-40B4-BE49-F238E27FC236}">
              <a16:creationId xmlns:a16="http://schemas.microsoft.com/office/drawing/2014/main" id="{76985146-1C1D-4A65-BDD4-75D26456DB44}"/>
            </a:ext>
          </a:extLst>
        </xdr:cNvPr>
        <xdr:cNvSpPr/>
      </xdr:nvSpPr>
      <xdr:spPr>
        <a:xfrm>
          <a:off x="982981" y="5553074"/>
          <a:ext cx="45719" cy="2381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304800</xdr:colOff>
      <xdr:row>30</xdr:row>
      <xdr:rowOff>47625</xdr:rowOff>
    </xdr:from>
    <xdr:to>
      <xdr:col>1</xdr:col>
      <xdr:colOff>350519</xdr:colOff>
      <xdr:row>31</xdr:row>
      <xdr:rowOff>114300</xdr:rowOff>
    </xdr:to>
    <xdr:sp macro="" textlink="">
      <xdr:nvSpPr>
        <xdr:cNvPr id="3" name="左中かっこ 2">
          <a:extLst>
            <a:ext uri="{FF2B5EF4-FFF2-40B4-BE49-F238E27FC236}">
              <a16:creationId xmlns:a16="http://schemas.microsoft.com/office/drawing/2014/main" id="{0BC711E7-9FEC-41D3-B522-7E3BB20BA3B5}"/>
            </a:ext>
          </a:extLst>
        </xdr:cNvPr>
        <xdr:cNvSpPr/>
      </xdr:nvSpPr>
      <xdr:spPr>
        <a:xfrm>
          <a:off x="990600" y="5191125"/>
          <a:ext cx="45719" cy="2381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tabSelected="1" zoomScaleNormal="100" zoomScaleSheetLayoutView="100" workbookViewId="0"/>
  </sheetViews>
  <sheetFormatPr defaultRowHeight="15" customHeight="1" x14ac:dyDescent="0.15"/>
  <cols>
    <col min="1" max="1" width="10.625" style="1" customWidth="1"/>
    <col min="2" max="9" width="9.375" style="1" customWidth="1"/>
    <col min="10" max="13" width="7.875" style="1" customWidth="1"/>
    <col min="14" max="14" width="9" style="1" bestFit="1"/>
    <col min="15" max="16384" width="9" style="1"/>
  </cols>
  <sheetData>
    <row r="1" spans="1:15" ht="23.25" customHeight="1" x14ac:dyDescent="0.15">
      <c r="A1" s="3" t="s">
        <v>1</v>
      </c>
      <c r="B1" s="4"/>
      <c r="C1" s="4"/>
      <c r="D1" s="4"/>
      <c r="E1" s="4"/>
      <c r="F1" s="4"/>
      <c r="G1" s="4"/>
      <c r="H1" s="4"/>
      <c r="I1" s="4"/>
      <c r="J1" s="4"/>
      <c r="K1" s="4"/>
      <c r="L1" s="4"/>
      <c r="M1" s="4"/>
    </row>
    <row r="2" spans="1:15" ht="20.100000000000001" customHeight="1" x14ac:dyDescent="0.15">
      <c r="A2" s="3"/>
      <c r="B2" s="4"/>
      <c r="C2" s="4"/>
      <c r="D2" s="4"/>
      <c r="E2" s="4"/>
      <c r="F2" s="4"/>
      <c r="G2" s="4"/>
      <c r="H2" s="4"/>
      <c r="I2" s="4"/>
      <c r="J2" s="4"/>
      <c r="K2" s="4"/>
      <c r="L2" s="4"/>
      <c r="M2" s="4"/>
    </row>
    <row r="3" spans="1:15" ht="20.100000000000001" customHeight="1" x14ac:dyDescent="0.15">
      <c r="A3" s="5" t="s">
        <v>2</v>
      </c>
      <c r="B3" s="6"/>
      <c r="C3" s="6"/>
      <c r="D3" s="6"/>
      <c r="E3" s="6"/>
      <c r="F3" s="7"/>
      <c r="G3" s="7"/>
      <c r="H3" s="7"/>
      <c r="I3" s="7"/>
      <c r="J3" s="6"/>
      <c r="K3" s="6"/>
      <c r="L3" s="6"/>
      <c r="M3" s="6"/>
    </row>
    <row r="4" spans="1:15" s="2" customFormat="1" ht="45.75" customHeight="1" x14ac:dyDescent="0.15">
      <c r="A4" s="8"/>
      <c r="B4" s="57" t="s">
        <v>3</v>
      </c>
      <c r="C4" s="58"/>
      <c r="D4" s="58"/>
      <c r="E4" s="59"/>
      <c r="F4" s="57" t="s">
        <v>6</v>
      </c>
      <c r="G4" s="58"/>
      <c r="H4" s="58"/>
      <c r="I4" s="59"/>
      <c r="J4" s="57" t="s">
        <v>7</v>
      </c>
      <c r="K4" s="60"/>
      <c r="L4" s="60"/>
      <c r="M4" s="61"/>
    </row>
    <row r="5" spans="1:15" s="2" customFormat="1" ht="27.95" customHeight="1" x14ac:dyDescent="0.15">
      <c r="A5" s="9" t="s">
        <v>12</v>
      </c>
      <c r="B5" s="62" t="s">
        <v>13</v>
      </c>
      <c r="C5" s="60"/>
      <c r="D5" s="61"/>
      <c r="E5" s="63" t="s">
        <v>10</v>
      </c>
      <c r="F5" s="62" t="s">
        <v>13</v>
      </c>
      <c r="G5" s="60"/>
      <c r="H5" s="61"/>
      <c r="I5" s="65" t="s">
        <v>10</v>
      </c>
      <c r="J5" s="57" t="s">
        <v>4</v>
      </c>
      <c r="K5" s="59"/>
      <c r="L5" s="57" t="s">
        <v>15</v>
      </c>
      <c r="M5" s="59"/>
    </row>
    <row r="6" spans="1:15" s="2" customFormat="1" ht="24.95" customHeight="1" x14ac:dyDescent="0.15">
      <c r="A6" s="10"/>
      <c r="B6" s="11" t="s">
        <v>18</v>
      </c>
      <c r="C6" s="11" t="s">
        <v>19</v>
      </c>
      <c r="D6" s="11" t="s">
        <v>20</v>
      </c>
      <c r="E6" s="64"/>
      <c r="F6" s="11" t="s">
        <v>18</v>
      </c>
      <c r="G6" s="11" t="s">
        <v>19</v>
      </c>
      <c r="H6" s="11" t="s">
        <v>20</v>
      </c>
      <c r="I6" s="64"/>
      <c r="J6" s="12" t="s">
        <v>21</v>
      </c>
      <c r="K6" s="12" t="s">
        <v>10</v>
      </c>
      <c r="L6" s="12" t="s">
        <v>21</v>
      </c>
      <c r="M6" s="12" t="s">
        <v>10</v>
      </c>
    </row>
    <row r="7" spans="1:15" ht="24.95" customHeight="1" x14ac:dyDescent="0.15">
      <c r="A7" s="13" t="s">
        <v>5</v>
      </c>
      <c r="B7" s="14">
        <f t="shared" ref="B7:K7" si="0">SUM(B8:B9)</f>
        <v>960113</v>
      </c>
      <c r="C7" s="14">
        <f t="shared" si="0"/>
        <v>452479</v>
      </c>
      <c r="D7" s="14">
        <f t="shared" si="0"/>
        <v>507634</v>
      </c>
      <c r="E7" s="14">
        <f t="shared" si="0"/>
        <v>385422</v>
      </c>
      <c r="F7" s="14">
        <f t="shared" si="0"/>
        <v>1023119</v>
      </c>
      <c r="G7" s="14">
        <f t="shared" si="0"/>
        <v>480336</v>
      </c>
      <c r="H7" s="14">
        <f t="shared" si="0"/>
        <v>542783</v>
      </c>
      <c r="I7" s="14">
        <f t="shared" si="0"/>
        <v>388560</v>
      </c>
      <c r="J7" s="14">
        <f t="shared" si="0"/>
        <v>-63006</v>
      </c>
      <c r="K7" s="14">
        <f t="shared" si="0"/>
        <v>-3138</v>
      </c>
      <c r="L7" s="15">
        <f t="shared" ref="L7:L16" si="1">J7/F7*100</f>
        <v>-6.1582279285205335</v>
      </c>
      <c r="M7" s="16">
        <f t="shared" ref="M7:M16" si="2">K7/I7*100</f>
        <v>-0.80759728227300809</v>
      </c>
      <c r="O7" s="17"/>
    </row>
    <row r="8" spans="1:15" ht="24.95" customHeight="1" x14ac:dyDescent="0.15">
      <c r="A8" s="18" t="s">
        <v>17</v>
      </c>
      <c r="B8" s="19">
        <f t="shared" ref="B8:K8" si="3">SUM(B10:B22)</f>
        <v>871654</v>
      </c>
      <c r="C8" s="19">
        <f t="shared" si="3"/>
        <v>410806</v>
      </c>
      <c r="D8" s="19">
        <f t="shared" si="3"/>
        <v>460848</v>
      </c>
      <c r="E8" s="19">
        <f t="shared" si="3"/>
        <v>353395</v>
      </c>
      <c r="F8" s="19">
        <f t="shared" si="3"/>
        <v>925806</v>
      </c>
      <c r="G8" s="19">
        <f t="shared" si="3"/>
        <v>434789</v>
      </c>
      <c r="H8" s="19">
        <f t="shared" si="3"/>
        <v>491017</v>
      </c>
      <c r="I8" s="19">
        <f t="shared" si="3"/>
        <v>355623</v>
      </c>
      <c r="J8" s="19">
        <f t="shared" si="3"/>
        <v>-54152</v>
      </c>
      <c r="K8" s="19">
        <f t="shared" si="3"/>
        <v>-2228</v>
      </c>
      <c r="L8" s="20">
        <f t="shared" si="1"/>
        <v>-5.8491735849627249</v>
      </c>
      <c r="M8" s="21">
        <f t="shared" si="2"/>
        <v>-0.62650615961284839</v>
      </c>
      <c r="O8" s="17"/>
    </row>
    <row r="9" spans="1:15" ht="24.95" customHeight="1" x14ac:dyDescent="0.15">
      <c r="A9" s="22" t="s">
        <v>23</v>
      </c>
      <c r="B9" s="23">
        <f t="shared" ref="B9:K9" si="4">SUM(B23,B25,B27,B31,B36,B38)</f>
        <v>88459</v>
      </c>
      <c r="C9" s="23">
        <f t="shared" si="4"/>
        <v>41673</v>
      </c>
      <c r="D9" s="23">
        <f t="shared" si="4"/>
        <v>46786</v>
      </c>
      <c r="E9" s="23">
        <f t="shared" si="4"/>
        <v>32027</v>
      </c>
      <c r="F9" s="23">
        <f t="shared" si="4"/>
        <v>97313</v>
      </c>
      <c r="G9" s="23">
        <f t="shared" si="4"/>
        <v>45547</v>
      </c>
      <c r="H9" s="23">
        <f t="shared" si="4"/>
        <v>51766</v>
      </c>
      <c r="I9" s="23">
        <f t="shared" si="4"/>
        <v>32937</v>
      </c>
      <c r="J9" s="23">
        <f t="shared" si="4"/>
        <v>-8854</v>
      </c>
      <c r="K9" s="23">
        <f t="shared" si="4"/>
        <v>-910</v>
      </c>
      <c r="L9" s="24">
        <f t="shared" si="1"/>
        <v>-9.0984760515039103</v>
      </c>
      <c r="M9" s="25">
        <f t="shared" si="2"/>
        <v>-2.7628502899474756</v>
      </c>
      <c r="O9" s="17"/>
    </row>
    <row r="10" spans="1:15" ht="24.95" customHeight="1" x14ac:dyDescent="0.15">
      <c r="A10" s="26" t="s">
        <v>24</v>
      </c>
      <c r="B10" s="27">
        <f t="shared" ref="B10:B22" si="5">C10+D10</f>
        <v>307885</v>
      </c>
      <c r="C10" s="27">
        <v>145423</v>
      </c>
      <c r="D10" s="27">
        <v>162462</v>
      </c>
      <c r="E10" s="27">
        <v>136942</v>
      </c>
      <c r="F10" s="27">
        <f t="shared" ref="F10:F22" si="6">G10+H10</f>
        <v>315814</v>
      </c>
      <c r="G10" s="27">
        <v>148851</v>
      </c>
      <c r="H10" s="27">
        <v>166963</v>
      </c>
      <c r="I10" s="27">
        <v>135318</v>
      </c>
      <c r="J10" s="27">
        <f t="shared" ref="J10:J22" si="7">B10-F10</f>
        <v>-7929</v>
      </c>
      <c r="K10" s="27">
        <f t="shared" ref="K10:K22" si="8">E10-I10</f>
        <v>1624</v>
      </c>
      <c r="L10" s="28">
        <f t="shared" si="1"/>
        <v>-2.51065500579455</v>
      </c>
      <c r="M10" s="29">
        <f t="shared" si="2"/>
        <v>1.2001359759972805</v>
      </c>
      <c r="O10" s="17"/>
    </row>
    <row r="11" spans="1:15" ht="24.95" customHeight="1" x14ac:dyDescent="0.15">
      <c r="A11" s="30" t="s">
        <v>27</v>
      </c>
      <c r="B11" s="31">
        <f t="shared" si="5"/>
        <v>50005</v>
      </c>
      <c r="C11" s="31">
        <v>22914</v>
      </c>
      <c r="D11" s="31">
        <v>27091</v>
      </c>
      <c r="E11" s="31">
        <v>21220</v>
      </c>
      <c r="F11" s="31">
        <f t="shared" si="6"/>
        <v>54730</v>
      </c>
      <c r="G11" s="31">
        <v>25170</v>
      </c>
      <c r="H11" s="31">
        <v>29560</v>
      </c>
      <c r="I11" s="31">
        <v>22371</v>
      </c>
      <c r="J11" s="31">
        <f t="shared" si="7"/>
        <v>-4725</v>
      </c>
      <c r="K11" s="31">
        <f t="shared" si="8"/>
        <v>-1151</v>
      </c>
      <c r="L11" s="32">
        <f t="shared" si="1"/>
        <v>-8.633290699799014</v>
      </c>
      <c r="M11" s="33">
        <f t="shared" si="2"/>
        <v>-5.1450538643779895</v>
      </c>
      <c r="O11" s="17"/>
    </row>
    <row r="12" spans="1:15" ht="24.95" customHeight="1" x14ac:dyDescent="0.15">
      <c r="A12" s="30" t="s">
        <v>28</v>
      </c>
      <c r="B12" s="31">
        <f t="shared" si="5"/>
        <v>85584</v>
      </c>
      <c r="C12" s="31">
        <v>40336</v>
      </c>
      <c r="D12" s="31">
        <v>45248</v>
      </c>
      <c r="E12" s="31">
        <v>31099</v>
      </c>
      <c r="F12" s="31">
        <f t="shared" si="6"/>
        <v>92197</v>
      </c>
      <c r="G12" s="31">
        <v>43274</v>
      </c>
      <c r="H12" s="31">
        <v>48923</v>
      </c>
      <c r="I12" s="31">
        <v>31463</v>
      </c>
      <c r="J12" s="31">
        <f t="shared" si="7"/>
        <v>-6613</v>
      </c>
      <c r="K12" s="31">
        <f t="shared" si="8"/>
        <v>-364</v>
      </c>
      <c r="L12" s="32">
        <f t="shared" si="1"/>
        <v>-7.1726845775892931</v>
      </c>
      <c r="M12" s="33">
        <f t="shared" si="2"/>
        <v>-1.1569144709658965</v>
      </c>
      <c r="O12" s="17"/>
    </row>
    <row r="13" spans="1:15" ht="24.95" customHeight="1" x14ac:dyDescent="0.15">
      <c r="A13" s="30" t="s">
        <v>22</v>
      </c>
      <c r="B13" s="31">
        <f t="shared" si="5"/>
        <v>69280</v>
      </c>
      <c r="C13" s="31">
        <v>32556</v>
      </c>
      <c r="D13" s="31">
        <v>36724</v>
      </c>
      <c r="E13" s="31">
        <v>27999</v>
      </c>
      <c r="F13" s="31">
        <f t="shared" si="6"/>
        <v>74175</v>
      </c>
      <c r="G13" s="31">
        <v>34633</v>
      </c>
      <c r="H13" s="31">
        <v>39542</v>
      </c>
      <c r="I13" s="31">
        <v>28242</v>
      </c>
      <c r="J13" s="31">
        <f t="shared" si="7"/>
        <v>-4895</v>
      </c>
      <c r="K13" s="31">
        <f t="shared" si="8"/>
        <v>-243</v>
      </c>
      <c r="L13" s="32">
        <f t="shared" si="1"/>
        <v>-6.5992585102797445</v>
      </c>
      <c r="M13" s="33">
        <f t="shared" si="2"/>
        <v>-0.86042065009560231</v>
      </c>
      <c r="O13" s="17"/>
    </row>
    <row r="14" spans="1:15" ht="24.95" customHeight="1" x14ac:dyDescent="0.15">
      <c r="A14" s="30" t="s">
        <v>29</v>
      </c>
      <c r="B14" s="31">
        <f t="shared" si="5"/>
        <v>25175</v>
      </c>
      <c r="C14" s="31">
        <v>11855</v>
      </c>
      <c r="D14" s="31">
        <v>13320</v>
      </c>
      <c r="E14" s="31">
        <v>10491</v>
      </c>
      <c r="F14" s="31">
        <f t="shared" si="6"/>
        <v>28375</v>
      </c>
      <c r="G14" s="31">
        <v>13301</v>
      </c>
      <c r="H14" s="31">
        <v>15074</v>
      </c>
      <c r="I14" s="31">
        <v>11147</v>
      </c>
      <c r="J14" s="31">
        <f t="shared" si="7"/>
        <v>-3200</v>
      </c>
      <c r="K14" s="31">
        <f t="shared" si="8"/>
        <v>-656</v>
      </c>
      <c r="L14" s="32">
        <f t="shared" si="1"/>
        <v>-11.277533039647578</v>
      </c>
      <c r="M14" s="33">
        <f t="shared" si="2"/>
        <v>-5.8849914775275858</v>
      </c>
      <c r="O14" s="17"/>
    </row>
    <row r="15" spans="1:15" ht="24.95" customHeight="1" x14ac:dyDescent="0.15">
      <c r="A15" s="30" t="s">
        <v>30</v>
      </c>
      <c r="B15" s="31">
        <f t="shared" si="5"/>
        <v>42096</v>
      </c>
      <c r="C15" s="31">
        <v>20112</v>
      </c>
      <c r="D15" s="31">
        <v>21984</v>
      </c>
      <c r="E15" s="31">
        <v>15686</v>
      </c>
      <c r="F15" s="31">
        <f t="shared" si="6"/>
        <v>46613</v>
      </c>
      <c r="G15" s="31">
        <v>22132</v>
      </c>
      <c r="H15" s="31">
        <v>24481</v>
      </c>
      <c r="I15" s="31">
        <v>16384</v>
      </c>
      <c r="J15" s="31">
        <f t="shared" si="7"/>
        <v>-4517</v>
      </c>
      <c r="K15" s="31">
        <f t="shared" si="8"/>
        <v>-698</v>
      </c>
      <c r="L15" s="32">
        <f t="shared" si="1"/>
        <v>-9.6904297084504325</v>
      </c>
      <c r="M15" s="33">
        <f t="shared" si="2"/>
        <v>-4.26025390625</v>
      </c>
      <c r="O15" s="17"/>
    </row>
    <row r="16" spans="1:15" ht="24.95" customHeight="1" x14ac:dyDescent="0.15">
      <c r="A16" s="30" t="s">
        <v>31</v>
      </c>
      <c r="B16" s="31">
        <f t="shared" si="5"/>
        <v>29107</v>
      </c>
      <c r="C16" s="31">
        <v>13677</v>
      </c>
      <c r="D16" s="31">
        <v>15430</v>
      </c>
      <c r="E16" s="31">
        <v>10979</v>
      </c>
      <c r="F16" s="31">
        <f t="shared" si="6"/>
        <v>32038</v>
      </c>
      <c r="G16" s="31">
        <v>14939</v>
      </c>
      <c r="H16" s="31">
        <v>17099</v>
      </c>
      <c r="I16" s="31">
        <v>11508</v>
      </c>
      <c r="J16" s="31">
        <f t="shared" si="7"/>
        <v>-2931</v>
      </c>
      <c r="K16" s="31">
        <f t="shared" si="8"/>
        <v>-529</v>
      </c>
      <c r="L16" s="32">
        <f t="shared" si="1"/>
        <v>-9.1485111430176662</v>
      </c>
      <c r="M16" s="33">
        <f t="shared" si="2"/>
        <v>-4.5968022245394504</v>
      </c>
      <c r="O16" s="17"/>
    </row>
    <row r="17" spans="1:15" ht="24.95" customHeight="1" x14ac:dyDescent="0.15">
      <c r="A17" s="30" t="s">
        <v>11</v>
      </c>
      <c r="B17" s="31">
        <f t="shared" si="5"/>
        <v>74763</v>
      </c>
      <c r="C17" s="31">
        <v>35860</v>
      </c>
      <c r="D17" s="31">
        <v>38903</v>
      </c>
      <c r="E17" s="31">
        <v>28313</v>
      </c>
      <c r="F17" s="31">
        <f t="shared" si="6"/>
        <v>79927</v>
      </c>
      <c r="G17" s="31">
        <v>38162</v>
      </c>
      <c r="H17" s="31">
        <v>41765</v>
      </c>
      <c r="I17" s="31">
        <v>28349</v>
      </c>
      <c r="J17" s="31">
        <f t="shared" si="7"/>
        <v>-5164</v>
      </c>
      <c r="K17" s="31">
        <f t="shared" si="8"/>
        <v>-36</v>
      </c>
      <c r="L17" s="32">
        <f t="shared" ref="L17:L26" si="9">J17/F17*100</f>
        <v>-6.4608955672050747</v>
      </c>
      <c r="M17" s="33">
        <f t="shared" ref="M17:M26" si="10">K17/I17*100</f>
        <v>-0.12698860630004585</v>
      </c>
      <c r="O17" s="17"/>
    </row>
    <row r="18" spans="1:15" ht="24.95" customHeight="1" x14ac:dyDescent="0.15">
      <c r="A18" s="30" t="s">
        <v>32</v>
      </c>
      <c r="B18" s="31">
        <f t="shared" si="5"/>
        <v>31743</v>
      </c>
      <c r="C18" s="31">
        <v>14979</v>
      </c>
      <c r="D18" s="31">
        <v>16764</v>
      </c>
      <c r="E18" s="31">
        <v>12279</v>
      </c>
      <c r="F18" s="31">
        <f t="shared" si="6"/>
        <v>33083</v>
      </c>
      <c r="G18" s="31">
        <v>15547</v>
      </c>
      <c r="H18" s="31">
        <v>17536</v>
      </c>
      <c r="I18" s="31">
        <v>12023</v>
      </c>
      <c r="J18" s="31">
        <f t="shared" si="7"/>
        <v>-1340</v>
      </c>
      <c r="K18" s="31">
        <f t="shared" si="8"/>
        <v>256</v>
      </c>
      <c r="L18" s="32">
        <f t="shared" si="9"/>
        <v>-4.0504186440165642</v>
      </c>
      <c r="M18" s="33">
        <f t="shared" si="10"/>
        <v>2.1292522664892291</v>
      </c>
      <c r="O18" s="17"/>
    </row>
    <row r="19" spans="1:15" ht="24.95" customHeight="1" x14ac:dyDescent="0.15">
      <c r="A19" s="30" t="s">
        <v>33</v>
      </c>
      <c r="B19" s="31">
        <f t="shared" si="5"/>
        <v>77715</v>
      </c>
      <c r="C19" s="31">
        <v>36298</v>
      </c>
      <c r="D19" s="31">
        <v>41417</v>
      </c>
      <c r="E19" s="31">
        <v>28429</v>
      </c>
      <c r="F19" s="31">
        <f t="shared" si="6"/>
        <v>82783</v>
      </c>
      <c r="G19" s="31">
        <v>38563</v>
      </c>
      <c r="H19" s="31">
        <v>44220</v>
      </c>
      <c r="I19" s="31">
        <v>28198</v>
      </c>
      <c r="J19" s="31">
        <f t="shared" si="7"/>
        <v>-5068</v>
      </c>
      <c r="K19" s="31">
        <f t="shared" si="8"/>
        <v>231</v>
      </c>
      <c r="L19" s="32">
        <f t="shared" si="9"/>
        <v>-6.1220298853629371</v>
      </c>
      <c r="M19" s="33">
        <f t="shared" si="10"/>
        <v>0.81920703595999722</v>
      </c>
      <c r="O19" s="17"/>
    </row>
    <row r="20" spans="1:15" ht="24.95" customHeight="1" x14ac:dyDescent="0.15">
      <c r="A20" s="30" t="s">
        <v>34</v>
      </c>
      <c r="B20" s="31">
        <f t="shared" si="5"/>
        <v>30217</v>
      </c>
      <c r="C20" s="31">
        <v>14165</v>
      </c>
      <c r="D20" s="31">
        <v>16052</v>
      </c>
      <c r="E20" s="31">
        <v>12079</v>
      </c>
      <c r="F20" s="31">
        <f t="shared" si="6"/>
        <v>33224</v>
      </c>
      <c r="G20" s="31">
        <v>15478</v>
      </c>
      <c r="H20" s="31">
        <v>17746</v>
      </c>
      <c r="I20" s="31">
        <v>12222</v>
      </c>
      <c r="J20" s="31">
        <f t="shared" si="7"/>
        <v>-3007</v>
      </c>
      <c r="K20" s="31">
        <f t="shared" si="8"/>
        <v>-143</v>
      </c>
      <c r="L20" s="32">
        <f t="shared" si="9"/>
        <v>-9.0506862509029613</v>
      </c>
      <c r="M20" s="33">
        <f t="shared" si="10"/>
        <v>-1.1700212731140567</v>
      </c>
      <c r="O20" s="17"/>
    </row>
    <row r="21" spans="1:15" ht="24.95" customHeight="1" x14ac:dyDescent="0.15">
      <c r="A21" s="30" t="s">
        <v>16</v>
      </c>
      <c r="B21" s="31">
        <f t="shared" si="5"/>
        <v>23455</v>
      </c>
      <c r="C21" s="31">
        <v>11231</v>
      </c>
      <c r="D21" s="31">
        <v>12224</v>
      </c>
      <c r="E21" s="31">
        <v>8632</v>
      </c>
      <c r="F21" s="31">
        <f t="shared" si="6"/>
        <v>25324</v>
      </c>
      <c r="G21" s="31">
        <v>11981</v>
      </c>
      <c r="H21" s="31">
        <v>13343</v>
      </c>
      <c r="I21" s="31">
        <v>8804</v>
      </c>
      <c r="J21" s="31">
        <f t="shared" si="7"/>
        <v>-1869</v>
      </c>
      <c r="K21" s="31">
        <f t="shared" si="8"/>
        <v>-172</v>
      </c>
      <c r="L21" s="32">
        <f t="shared" si="9"/>
        <v>-7.3803506555046594</v>
      </c>
      <c r="M21" s="33">
        <f t="shared" si="10"/>
        <v>-1.9536574284416175</v>
      </c>
      <c r="O21" s="17"/>
    </row>
    <row r="22" spans="1:15" ht="24.95" customHeight="1" x14ac:dyDescent="0.15">
      <c r="A22" s="34" t="s">
        <v>35</v>
      </c>
      <c r="B22" s="35">
        <f t="shared" si="5"/>
        <v>24629</v>
      </c>
      <c r="C22" s="35">
        <v>11400</v>
      </c>
      <c r="D22" s="35">
        <v>13229</v>
      </c>
      <c r="E22" s="35">
        <v>9247</v>
      </c>
      <c r="F22" s="35">
        <f t="shared" si="6"/>
        <v>27523</v>
      </c>
      <c r="G22" s="35">
        <v>12758</v>
      </c>
      <c r="H22" s="35">
        <v>14765</v>
      </c>
      <c r="I22" s="35">
        <v>9594</v>
      </c>
      <c r="J22" s="35">
        <f t="shared" si="7"/>
        <v>-2894</v>
      </c>
      <c r="K22" s="35">
        <f t="shared" si="8"/>
        <v>-347</v>
      </c>
      <c r="L22" s="36">
        <f t="shared" si="9"/>
        <v>-10.514842132035024</v>
      </c>
      <c r="M22" s="37">
        <f t="shared" si="10"/>
        <v>-3.6168438607463003</v>
      </c>
      <c r="O22" s="17"/>
    </row>
    <row r="23" spans="1:15" ht="24.95" customHeight="1" x14ac:dyDescent="0.15">
      <c r="A23" s="38" t="s">
        <v>36</v>
      </c>
      <c r="B23" s="14">
        <f t="shared" ref="B23:K23" si="11">SUM(B24)</f>
        <v>4780</v>
      </c>
      <c r="C23" s="14">
        <f t="shared" si="11"/>
        <v>2232</v>
      </c>
      <c r="D23" s="14">
        <f t="shared" si="11"/>
        <v>2548</v>
      </c>
      <c r="E23" s="14">
        <f t="shared" si="11"/>
        <v>2044</v>
      </c>
      <c r="F23" s="14">
        <f t="shared" si="11"/>
        <v>5339</v>
      </c>
      <c r="G23" s="14">
        <f t="shared" si="11"/>
        <v>2489</v>
      </c>
      <c r="H23" s="14">
        <f t="shared" si="11"/>
        <v>2850</v>
      </c>
      <c r="I23" s="14">
        <f t="shared" si="11"/>
        <v>2168</v>
      </c>
      <c r="J23" s="14">
        <f t="shared" si="11"/>
        <v>-559</v>
      </c>
      <c r="K23" s="14">
        <f t="shared" si="11"/>
        <v>-124</v>
      </c>
      <c r="L23" s="15">
        <f t="shared" si="9"/>
        <v>-10.470125491665105</v>
      </c>
      <c r="M23" s="16">
        <f t="shared" si="10"/>
        <v>-5.719557195571956</v>
      </c>
      <c r="O23" s="17"/>
    </row>
    <row r="24" spans="1:15" ht="24.95" customHeight="1" x14ac:dyDescent="0.15">
      <c r="A24" s="39" t="s">
        <v>37</v>
      </c>
      <c r="B24" s="23">
        <f>C24+D24</f>
        <v>4780</v>
      </c>
      <c r="C24" s="23">
        <v>2232</v>
      </c>
      <c r="D24" s="23">
        <v>2548</v>
      </c>
      <c r="E24" s="23">
        <v>2044</v>
      </c>
      <c r="F24" s="23">
        <f>G24+H24</f>
        <v>5339</v>
      </c>
      <c r="G24" s="23">
        <v>2489</v>
      </c>
      <c r="H24" s="23">
        <v>2850</v>
      </c>
      <c r="I24" s="23">
        <v>2168</v>
      </c>
      <c r="J24" s="23">
        <f>B24-F24</f>
        <v>-559</v>
      </c>
      <c r="K24" s="23">
        <f>E24-I24</f>
        <v>-124</v>
      </c>
      <c r="L24" s="24">
        <f t="shared" si="9"/>
        <v>-10.470125491665105</v>
      </c>
      <c r="M24" s="25">
        <f t="shared" si="10"/>
        <v>-5.719557195571956</v>
      </c>
      <c r="O24" s="17"/>
    </row>
    <row r="25" spans="1:15" ht="24.95" customHeight="1" x14ac:dyDescent="0.15">
      <c r="A25" s="13" t="s">
        <v>9</v>
      </c>
      <c r="B25" s="14">
        <f t="shared" ref="B25:K25" si="12">SUM(B26)</f>
        <v>2069</v>
      </c>
      <c r="C25" s="14">
        <f t="shared" si="12"/>
        <v>987</v>
      </c>
      <c r="D25" s="14">
        <f t="shared" si="12"/>
        <v>1082</v>
      </c>
      <c r="E25" s="14">
        <f t="shared" si="12"/>
        <v>831</v>
      </c>
      <c r="F25" s="14">
        <f t="shared" si="12"/>
        <v>2381</v>
      </c>
      <c r="G25" s="14">
        <f t="shared" si="12"/>
        <v>1113</v>
      </c>
      <c r="H25" s="14">
        <f t="shared" si="12"/>
        <v>1268</v>
      </c>
      <c r="I25" s="14">
        <f t="shared" si="12"/>
        <v>918</v>
      </c>
      <c r="J25" s="14">
        <f t="shared" si="12"/>
        <v>-312</v>
      </c>
      <c r="K25" s="14">
        <f t="shared" si="12"/>
        <v>-87</v>
      </c>
      <c r="L25" s="15">
        <f t="shared" si="9"/>
        <v>-13.103737925241496</v>
      </c>
      <c r="M25" s="16">
        <f t="shared" si="10"/>
        <v>-9.477124183006536</v>
      </c>
      <c r="O25" s="17"/>
    </row>
    <row r="26" spans="1:15" ht="24.95" customHeight="1" x14ac:dyDescent="0.15">
      <c r="A26" s="22" t="s">
        <v>26</v>
      </c>
      <c r="B26" s="23">
        <f>C26+D26</f>
        <v>2069</v>
      </c>
      <c r="C26" s="23">
        <v>987</v>
      </c>
      <c r="D26" s="23">
        <v>1082</v>
      </c>
      <c r="E26" s="23">
        <v>831</v>
      </c>
      <c r="F26" s="23">
        <f>G26+H26</f>
        <v>2381</v>
      </c>
      <c r="G26" s="23">
        <v>1113</v>
      </c>
      <c r="H26" s="23">
        <v>1268</v>
      </c>
      <c r="I26" s="23">
        <v>918</v>
      </c>
      <c r="J26" s="23">
        <f>B26-F26</f>
        <v>-312</v>
      </c>
      <c r="K26" s="23">
        <f>E26-I26</f>
        <v>-87</v>
      </c>
      <c r="L26" s="24">
        <f t="shared" si="9"/>
        <v>-13.103737925241496</v>
      </c>
      <c r="M26" s="25">
        <f t="shared" si="10"/>
        <v>-9.477124183006536</v>
      </c>
      <c r="O26" s="17"/>
    </row>
    <row r="27" spans="1:15" ht="24.95" customHeight="1" x14ac:dyDescent="0.15">
      <c r="A27" s="38" t="s">
        <v>25</v>
      </c>
      <c r="B27" s="14">
        <f t="shared" ref="B27:K27" si="13">SUM(B28:B30)</f>
        <v>24746</v>
      </c>
      <c r="C27" s="14">
        <f t="shared" si="13"/>
        <v>11485</v>
      </c>
      <c r="D27" s="14">
        <f t="shared" si="13"/>
        <v>13261</v>
      </c>
      <c r="E27" s="14">
        <f t="shared" si="13"/>
        <v>9488</v>
      </c>
      <c r="F27" s="14">
        <f t="shared" si="13"/>
        <v>27746</v>
      </c>
      <c r="G27" s="14">
        <f t="shared" si="13"/>
        <v>12855</v>
      </c>
      <c r="H27" s="14">
        <f t="shared" si="13"/>
        <v>14891</v>
      </c>
      <c r="I27" s="14">
        <f t="shared" si="13"/>
        <v>9931</v>
      </c>
      <c r="J27" s="14">
        <f t="shared" si="13"/>
        <v>-3000</v>
      </c>
      <c r="K27" s="14">
        <f t="shared" si="13"/>
        <v>-443</v>
      </c>
      <c r="L27" s="15">
        <f t="shared" ref="L27:L32" si="14">J27/F27*100</f>
        <v>-10.812369350537015</v>
      </c>
      <c r="M27" s="16">
        <f t="shared" ref="M27:M32" si="15">K27/I27*100</f>
        <v>-4.4607793777061726</v>
      </c>
      <c r="O27" s="17"/>
    </row>
    <row r="28" spans="1:15" ht="24.95" customHeight="1" x14ac:dyDescent="0.15">
      <c r="A28" s="40" t="s">
        <v>38</v>
      </c>
      <c r="B28" s="19">
        <f>C28+D28</f>
        <v>2898</v>
      </c>
      <c r="C28" s="19">
        <v>1381</v>
      </c>
      <c r="D28" s="19">
        <v>1517</v>
      </c>
      <c r="E28" s="19">
        <v>1124</v>
      </c>
      <c r="F28" s="19">
        <f>G28+H28</f>
        <v>3359</v>
      </c>
      <c r="G28" s="19">
        <v>1602</v>
      </c>
      <c r="H28" s="19">
        <v>1757</v>
      </c>
      <c r="I28" s="19">
        <v>1215</v>
      </c>
      <c r="J28" s="19">
        <f>B28-F28</f>
        <v>-461</v>
      </c>
      <c r="K28" s="19">
        <f>E28-I28</f>
        <v>-91</v>
      </c>
      <c r="L28" s="20">
        <f t="shared" si="14"/>
        <v>-13.724322715093779</v>
      </c>
      <c r="M28" s="21">
        <f t="shared" si="15"/>
        <v>-7.4897119341563787</v>
      </c>
      <c r="O28" s="17"/>
    </row>
    <row r="29" spans="1:15" ht="24.95" customHeight="1" x14ac:dyDescent="0.15">
      <c r="A29" s="40" t="s">
        <v>39</v>
      </c>
      <c r="B29" s="19">
        <f>C29+D29</f>
        <v>15266</v>
      </c>
      <c r="C29" s="19">
        <v>7036</v>
      </c>
      <c r="D29" s="19">
        <v>8230</v>
      </c>
      <c r="E29" s="19">
        <v>5749</v>
      </c>
      <c r="F29" s="19">
        <f>G29+H29</f>
        <v>17078</v>
      </c>
      <c r="G29" s="19">
        <v>7824</v>
      </c>
      <c r="H29" s="19">
        <v>9254</v>
      </c>
      <c r="I29" s="19">
        <v>6010</v>
      </c>
      <c r="J29" s="19">
        <f>B29-F29</f>
        <v>-1812</v>
      </c>
      <c r="K29" s="19">
        <f>E29-I29</f>
        <v>-261</v>
      </c>
      <c r="L29" s="20">
        <f t="shared" si="14"/>
        <v>-10.610141702775501</v>
      </c>
      <c r="M29" s="21">
        <f t="shared" si="15"/>
        <v>-4.3427620632279531</v>
      </c>
      <c r="O29" s="17"/>
    </row>
    <row r="30" spans="1:15" ht="24.95" customHeight="1" x14ac:dyDescent="0.15">
      <c r="A30" s="39" t="s">
        <v>41</v>
      </c>
      <c r="B30" s="23">
        <f>C30+D30</f>
        <v>6582</v>
      </c>
      <c r="C30" s="23">
        <v>3068</v>
      </c>
      <c r="D30" s="23">
        <v>3514</v>
      </c>
      <c r="E30" s="23">
        <v>2615</v>
      </c>
      <c r="F30" s="23">
        <f>G30+H30</f>
        <v>7309</v>
      </c>
      <c r="G30" s="23">
        <v>3429</v>
      </c>
      <c r="H30" s="23">
        <v>3880</v>
      </c>
      <c r="I30" s="23">
        <v>2706</v>
      </c>
      <c r="J30" s="23">
        <f>B30-F30</f>
        <v>-727</v>
      </c>
      <c r="K30" s="23">
        <f>E30-I30</f>
        <v>-91</v>
      </c>
      <c r="L30" s="24">
        <f t="shared" si="14"/>
        <v>-9.9466411273772071</v>
      </c>
      <c r="M30" s="25">
        <f t="shared" si="15"/>
        <v>-3.3628972653362901</v>
      </c>
      <c r="O30" s="17"/>
    </row>
    <row r="31" spans="1:15" ht="24.95" customHeight="1" x14ac:dyDescent="0.15">
      <c r="A31" s="38" t="s">
        <v>42</v>
      </c>
      <c r="B31" s="14">
        <f t="shared" ref="B31:K31" si="16">SUM(B32:B35)</f>
        <v>21710</v>
      </c>
      <c r="C31" s="14">
        <f t="shared" si="16"/>
        <v>10145</v>
      </c>
      <c r="D31" s="14">
        <f t="shared" si="16"/>
        <v>11565</v>
      </c>
      <c r="E31" s="14">
        <f t="shared" si="16"/>
        <v>7853</v>
      </c>
      <c r="F31" s="14">
        <f t="shared" si="16"/>
        <v>23639</v>
      </c>
      <c r="G31" s="14">
        <f t="shared" si="16"/>
        <v>11047</v>
      </c>
      <c r="H31" s="14">
        <f t="shared" si="16"/>
        <v>12592</v>
      </c>
      <c r="I31" s="14">
        <f t="shared" si="16"/>
        <v>8152</v>
      </c>
      <c r="J31" s="14">
        <f t="shared" si="16"/>
        <v>-1929</v>
      </c>
      <c r="K31" s="14">
        <f t="shared" si="16"/>
        <v>-299</v>
      </c>
      <c r="L31" s="15">
        <f t="shared" si="14"/>
        <v>-8.1602436651296593</v>
      </c>
      <c r="M31" s="16">
        <f t="shared" si="15"/>
        <v>-3.6678115799803725</v>
      </c>
      <c r="O31" s="17"/>
    </row>
    <row r="32" spans="1:15" ht="24.95" customHeight="1" x14ac:dyDescent="0.15">
      <c r="A32" s="40" t="s">
        <v>43</v>
      </c>
      <c r="B32" s="19">
        <f>C32+D32</f>
        <v>8544</v>
      </c>
      <c r="C32" s="19">
        <v>3983</v>
      </c>
      <c r="D32" s="19">
        <v>4561</v>
      </c>
      <c r="E32" s="19">
        <v>3351</v>
      </c>
      <c r="F32" s="19">
        <f>G32+H32</f>
        <v>9463</v>
      </c>
      <c r="G32" s="19">
        <v>4392</v>
      </c>
      <c r="H32" s="19">
        <v>5071</v>
      </c>
      <c r="I32" s="19">
        <v>3573</v>
      </c>
      <c r="J32" s="19">
        <f>B32-F32</f>
        <v>-919</v>
      </c>
      <c r="K32" s="19">
        <f>E32-I32</f>
        <v>-222</v>
      </c>
      <c r="L32" s="20">
        <f t="shared" si="14"/>
        <v>-9.7115079784423539</v>
      </c>
      <c r="M32" s="21">
        <f t="shared" si="15"/>
        <v>-6.2132661628883294</v>
      </c>
      <c r="O32" s="17"/>
    </row>
    <row r="33" spans="1:15" ht="24.95" customHeight="1" x14ac:dyDescent="0.15">
      <c r="A33" s="40" t="s">
        <v>44</v>
      </c>
      <c r="B33" s="19">
        <f>C33+D33</f>
        <v>5582</v>
      </c>
      <c r="C33" s="19">
        <v>2533</v>
      </c>
      <c r="D33" s="19">
        <v>3049</v>
      </c>
      <c r="E33" s="19">
        <v>2139</v>
      </c>
      <c r="F33" s="19">
        <f>G33+H33</f>
        <v>6080</v>
      </c>
      <c r="G33" s="19">
        <v>2787</v>
      </c>
      <c r="H33" s="19">
        <v>3293</v>
      </c>
      <c r="I33" s="19">
        <v>2220</v>
      </c>
      <c r="J33" s="19">
        <f>B33-F33</f>
        <v>-498</v>
      </c>
      <c r="K33" s="19">
        <f>E33-I33</f>
        <v>-81</v>
      </c>
      <c r="L33" s="20">
        <f t="shared" ref="L33:L40" si="17">J33/F33*100</f>
        <v>-8.1907894736842106</v>
      </c>
      <c r="M33" s="21">
        <f t="shared" ref="M33:M40" si="18">K33/I33*100</f>
        <v>-3.6486486486486487</v>
      </c>
      <c r="O33" s="17"/>
    </row>
    <row r="34" spans="1:15" ht="24.95" customHeight="1" x14ac:dyDescent="0.15">
      <c r="A34" s="40" t="s">
        <v>45</v>
      </c>
      <c r="B34" s="19">
        <f>C34+D34</f>
        <v>4570</v>
      </c>
      <c r="C34" s="19">
        <v>2131</v>
      </c>
      <c r="D34" s="19">
        <v>2439</v>
      </c>
      <c r="E34" s="19">
        <v>1529</v>
      </c>
      <c r="F34" s="19">
        <f>G34+H34</f>
        <v>4986</v>
      </c>
      <c r="G34" s="19">
        <v>2332</v>
      </c>
      <c r="H34" s="19">
        <v>2654</v>
      </c>
      <c r="I34" s="19">
        <v>1563</v>
      </c>
      <c r="J34" s="19">
        <f>B34-F34</f>
        <v>-416</v>
      </c>
      <c r="K34" s="19">
        <f>E34-I34</f>
        <v>-34</v>
      </c>
      <c r="L34" s="20">
        <f t="shared" si="17"/>
        <v>-8.3433614119534685</v>
      </c>
      <c r="M34" s="21">
        <f t="shared" si="18"/>
        <v>-2.1753039027511196</v>
      </c>
      <c r="O34" s="17"/>
    </row>
    <row r="35" spans="1:15" ht="24.95" customHeight="1" x14ac:dyDescent="0.15">
      <c r="A35" s="39" t="s">
        <v>46</v>
      </c>
      <c r="B35" s="23">
        <f>C35+D35</f>
        <v>3014</v>
      </c>
      <c r="C35" s="23">
        <v>1498</v>
      </c>
      <c r="D35" s="23">
        <v>1516</v>
      </c>
      <c r="E35" s="23">
        <v>834</v>
      </c>
      <c r="F35" s="23">
        <f>G35+H35</f>
        <v>3110</v>
      </c>
      <c r="G35" s="23">
        <v>1536</v>
      </c>
      <c r="H35" s="23">
        <v>1574</v>
      </c>
      <c r="I35" s="23">
        <v>796</v>
      </c>
      <c r="J35" s="23">
        <f>B35-F35</f>
        <v>-96</v>
      </c>
      <c r="K35" s="23">
        <f>E35-I35</f>
        <v>38</v>
      </c>
      <c r="L35" s="24">
        <f t="shared" si="17"/>
        <v>-3.0868167202572345</v>
      </c>
      <c r="M35" s="25">
        <f t="shared" si="18"/>
        <v>4.7738693467336679</v>
      </c>
      <c r="O35" s="17"/>
    </row>
    <row r="36" spans="1:15" ht="24.95" customHeight="1" x14ac:dyDescent="0.15">
      <c r="A36" s="38" t="s">
        <v>8</v>
      </c>
      <c r="B36" s="14">
        <f t="shared" ref="B36:K36" si="19">SUM(B37)</f>
        <v>18625</v>
      </c>
      <c r="C36" s="14">
        <f t="shared" si="19"/>
        <v>8698</v>
      </c>
      <c r="D36" s="14">
        <f t="shared" si="19"/>
        <v>9927</v>
      </c>
      <c r="E36" s="14">
        <f t="shared" si="19"/>
        <v>5994</v>
      </c>
      <c r="F36" s="14">
        <f t="shared" si="19"/>
        <v>20279</v>
      </c>
      <c r="G36" s="14">
        <f t="shared" si="19"/>
        <v>9486</v>
      </c>
      <c r="H36" s="14">
        <f t="shared" si="19"/>
        <v>10793</v>
      </c>
      <c r="I36" s="14">
        <f t="shared" si="19"/>
        <v>6152</v>
      </c>
      <c r="J36" s="14">
        <f t="shared" si="19"/>
        <v>-1654</v>
      </c>
      <c r="K36" s="14">
        <f t="shared" si="19"/>
        <v>-158</v>
      </c>
      <c r="L36" s="15">
        <f t="shared" si="17"/>
        <v>-8.1562207209428479</v>
      </c>
      <c r="M36" s="16">
        <f t="shared" si="18"/>
        <v>-2.5682704811443435</v>
      </c>
      <c r="O36" s="17"/>
    </row>
    <row r="37" spans="1:15" ht="24.95" customHeight="1" x14ac:dyDescent="0.15">
      <c r="A37" s="39" t="s">
        <v>40</v>
      </c>
      <c r="B37" s="23">
        <f>C37+D37</f>
        <v>18625</v>
      </c>
      <c r="C37" s="23">
        <v>8698</v>
      </c>
      <c r="D37" s="23">
        <v>9927</v>
      </c>
      <c r="E37" s="23">
        <v>5994</v>
      </c>
      <c r="F37" s="23">
        <f>G37+H37</f>
        <v>20279</v>
      </c>
      <c r="G37" s="23">
        <v>9486</v>
      </c>
      <c r="H37" s="23">
        <v>10793</v>
      </c>
      <c r="I37" s="23">
        <v>6152</v>
      </c>
      <c r="J37" s="23">
        <f>B37-F37</f>
        <v>-1654</v>
      </c>
      <c r="K37" s="23">
        <f>E37-I37</f>
        <v>-158</v>
      </c>
      <c r="L37" s="24">
        <f t="shared" si="17"/>
        <v>-8.1562207209428479</v>
      </c>
      <c r="M37" s="25">
        <f t="shared" si="18"/>
        <v>-2.5682704811443435</v>
      </c>
      <c r="O37" s="17"/>
    </row>
    <row r="38" spans="1:15" ht="24.95" customHeight="1" x14ac:dyDescent="0.15">
      <c r="A38" s="38" t="s">
        <v>0</v>
      </c>
      <c r="B38" s="14">
        <f t="shared" ref="B38:K38" si="20">SUM(B39:B40)</f>
        <v>16529</v>
      </c>
      <c r="C38" s="14">
        <f t="shared" si="20"/>
        <v>8126</v>
      </c>
      <c r="D38" s="14">
        <f t="shared" si="20"/>
        <v>8403</v>
      </c>
      <c r="E38" s="14">
        <f t="shared" si="20"/>
        <v>5817</v>
      </c>
      <c r="F38" s="14">
        <f t="shared" si="20"/>
        <v>17929</v>
      </c>
      <c r="G38" s="14">
        <f t="shared" si="20"/>
        <v>8557</v>
      </c>
      <c r="H38" s="14">
        <f t="shared" si="20"/>
        <v>9372</v>
      </c>
      <c r="I38" s="14">
        <f t="shared" si="20"/>
        <v>5616</v>
      </c>
      <c r="J38" s="14">
        <f t="shared" si="20"/>
        <v>-1400</v>
      </c>
      <c r="K38" s="14">
        <f t="shared" si="20"/>
        <v>201</v>
      </c>
      <c r="L38" s="15">
        <f t="shared" si="17"/>
        <v>-7.8085782809972661</v>
      </c>
      <c r="M38" s="16">
        <f t="shared" si="18"/>
        <v>3.5790598290598288</v>
      </c>
      <c r="O38" s="17"/>
    </row>
    <row r="39" spans="1:15" ht="24.95" customHeight="1" x14ac:dyDescent="0.15">
      <c r="A39" s="40" t="s">
        <v>14</v>
      </c>
      <c r="B39" s="19">
        <f>C39+D39</f>
        <v>13822</v>
      </c>
      <c r="C39" s="19">
        <v>6635</v>
      </c>
      <c r="D39" s="19">
        <v>7187</v>
      </c>
      <c r="E39" s="19">
        <v>4659</v>
      </c>
      <c r="F39" s="19">
        <f>G39+H39</f>
        <v>15319</v>
      </c>
      <c r="G39" s="19">
        <v>7318</v>
      </c>
      <c r="H39" s="19">
        <v>8001</v>
      </c>
      <c r="I39" s="19">
        <v>4807</v>
      </c>
      <c r="J39" s="19">
        <f>B39-F39</f>
        <v>-1497</v>
      </c>
      <c r="K39" s="19">
        <f>E39-I39</f>
        <v>-148</v>
      </c>
      <c r="L39" s="20">
        <f t="shared" si="17"/>
        <v>-9.7721783406227551</v>
      </c>
      <c r="M39" s="21">
        <f t="shared" si="18"/>
        <v>-3.0788433534428958</v>
      </c>
    </row>
    <row r="40" spans="1:15" ht="24.95" customHeight="1" x14ac:dyDescent="0.15">
      <c r="A40" s="39" t="s">
        <v>47</v>
      </c>
      <c r="B40" s="23">
        <f>C40+D40</f>
        <v>2707</v>
      </c>
      <c r="C40" s="23">
        <v>1491</v>
      </c>
      <c r="D40" s="23">
        <v>1216</v>
      </c>
      <c r="E40" s="23">
        <v>1158</v>
      </c>
      <c r="F40" s="23">
        <f>G40+H40</f>
        <v>2610</v>
      </c>
      <c r="G40" s="23">
        <v>1239</v>
      </c>
      <c r="H40" s="23">
        <v>1371</v>
      </c>
      <c r="I40" s="23">
        <v>809</v>
      </c>
      <c r="J40" s="23">
        <f>B40-F40</f>
        <v>97</v>
      </c>
      <c r="K40" s="23">
        <f>E40-I40</f>
        <v>349</v>
      </c>
      <c r="L40" s="24">
        <f t="shared" si="17"/>
        <v>3.7164750957854404</v>
      </c>
      <c r="M40" s="25">
        <f t="shared" si="18"/>
        <v>43.13967861557478</v>
      </c>
    </row>
  </sheetData>
  <mergeCells count="9">
    <mergeCell ref="B4:E4"/>
    <mergeCell ref="F4:I4"/>
    <mergeCell ref="J4:M4"/>
    <mergeCell ref="B5:D5"/>
    <mergeCell ref="E5:E6"/>
    <mergeCell ref="F5:H5"/>
    <mergeCell ref="I5:I6"/>
    <mergeCell ref="J5:K5"/>
    <mergeCell ref="L5:M5"/>
  </mergeCells>
  <phoneticPr fontId="22"/>
  <printOptions horizontalCentered="1"/>
  <pageMargins left="0.6692913385826772" right="0.6692913385826772" top="0.98425196850393704" bottom="0.98425196850393704" header="0.51181102362204722" footer="0.51181102362204722"/>
  <pageSetup paperSize="9" scale="75"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91CC-7B60-43D5-B854-78282D312F16}">
  <sheetPr>
    <pageSetUpPr fitToPage="1"/>
  </sheetPr>
  <dimension ref="A1:N34"/>
  <sheetViews>
    <sheetView showGridLines="0" zoomScaleNormal="100" zoomScaleSheetLayoutView="100" workbookViewId="0">
      <selection activeCell="K3" sqref="K3"/>
    </sheetView>
  </sheetViews>
  <sheetFormatPr defaultRowHeight="13.5" x14ac:dyDescent="0.15"/>
  <cols>
    <col min="1" max="1" width="3.5" customWidth="1"/>
    <col min="4" max="4" width="12.125" customWidth="1"/>
    <col min="5" max="5" width="9.625" customWidth="1"/>
    <col min="6" max="6" width="7.5" customWidth="1"/>
    <col min="7" max="7" width="10.125" customWidth="1"/>
    <col min="8" max="8" width="9.625" customWidth="1"/>
    <col min="9" max="9" width="7.5" customWidth="1"/>
    <col min="10" max="10" width="9.125" customWidth="1"/>
  </cols>
  <sheetData>
    <row r="1" spans="1:14" x14ac:dyDescent="0.15">
      <c r="A1" s="41"/>
      <c r="B1" s="56" t="s">
        <v>105</v>
      </c>
      <c r="C1" s="56"/>
      <c r="D1" s="56"/>
      <c r="E1" s="56"/>
      <c r="F1" s="56"/>
      <c r="G1" s="56"/>
      <c r="H1" s="56"/>
      <c r="I1" s="56"/>
      <c r="J1" s="56"/>
    </row>
    <row r="2" spans="1:14" x14ac:dyDescent="0.15">
      <c r="A2" s="41"/>
      <c r="B2" s="56"/>
      <c r="C2" s="56"/>
      <c r="D2" s="56"/>
      <c r="E2" s="56"/>
      <c r="F2" s="56"/>
      <c r="G2" s="56"/>
      <c r="H2" s="56"/>
      <c r="I2" s="56"/>
      <c r="J2" s="56"/>
    </row>
    <row r="3" spans="1:14" ht="27.95" customHeight="1" x14ac:dyDescent="0.15">
      <c r="A3" s="41"/>
      <c r="B3" s="66" t="s">
        <v>104</v>
      </c>
      <c r="C3" s="66"/>
      <c r="D3" s="66" t="s">
        <v>103</v>
      </c>
      <c r="E3" s="66"/>
      <c r="F3" s="66"/>
      <c r="G3" s="66" t="s">
        <v>102</v>
      </c>
      <c r="H3" s="66"/>
      <c r="I3" s="66"/>
      <c r="J3" s="67" t="s">
        <v>101</v>
      </c>
    </row>
    <row r="4" spans="1:14" ht="27.95" customHeight="1" x14ac:dyDescent="0.15">
      <c r="A4" s="41"/>
      <c r="B4" s="66"/>
      <c r="C4" s="66"/>
      <c r="D4" s="66" t="s">
        <v>100</v>
      </c>
      <c r="E4" s="66" t="s">
        <v>99</v>
      </c>
      <c r="F4" s="66"/>
      <c r="G4" s="66" t="s">
        <v>100</v>
      </c>
      <c r="H4" s="66" t="s">
        <v>99</v>
      </c>
      <c r="I4" s="66"/>
      <c r="J4" s="68"/>
    </row>
    <row r="5" spans="1:14" ht="27.95" customHeight="1" x14ac:dyDescent="0.15">
      <c r="A5" s="41"/>
      <c r="B5" s="66"/>
      <c r="C5" s="66"/>
      <c r="D5" s="66"/>
      <c r="E5" s="12" t="s">
        <v>98</v>
      </c>
      <c r="F5" s="55" t="s">
        <v>97</v>
      </c>
      <c r="G5" s="66"/>
      <c r="H5" s="12" t="s">
        <v>98</v>
      </c>
      <c r="I5" s="55" t="s">
        <v>97</v>
      </c>
      <c r="J5" s="69"/>
    </row>
    <row r="6" spans="1:14" ht="27.95" customHeight="1" x14ac:dyDescent="0.15">
      <c r="A6" s="41"/>
      <c r="B6" s="53" t="s">
        <v>96</v>
      </c>
      <c r="C6" s="52" t="s">
        <v>95</v>
      </c>
      <c r="D6" s="46">
        <v>898537</v>
      </c>
      <c r="E6" s="54" t="s">
        <v>75</v>
      </c>
      <c r="F6" s="54" t="s">
        <v>75</v>
      </c>
      <c r="G6" s="46">
        <v>152838</v>
      </c>
      <c r="H6" s="54" t="s">
        <v>75</v>
      </c>
      <c r="I6" s="54" t="s">
        <v>75</v>
      </c>
      <c r="J6" s="44">
        <f t="shared" ref="J6:J26" si="0">+D6/G6</f>
        <v>5.8790156898153603</v>
      </c>
      <c r="K6" s="43"/>
      <c r="M6" s="43"/>
    </row>
    <row r="7" spans="1:14" ht="27.95" customHeight="1" x14ac:dyDescent="0.15">
      <c r="A7" s="41"/>
      <c r="B7" s="53" t="s">
        <v>94</v>
      </c>
      <c r="C7" s="52" t="s">
        <v>93</v>
      </c>
      <c r="D7" s="46">
        <v>936408</v>
      </c>
      <c r="E7" s="46">
        <f t="shared" ref="E7:E26" si="1">+D7-D6</f>
        <v>37871</v>
      </c>
      <c r="F7" s="45">
        <f t="shared" ref="F7:F26" si="2">+E7/D6*100</f>
        <v>4.2147401832089271</v>
      </c>
      <c r="G7" s="46">
        <v>160027</v>
      </c>
      <c r="H7" s="46">
        <f t="shared" ref="H7:H15" si="3">+G7-G6</f>
        <v>7189</v>
      </c>
      <c r="I7" s="45">
        <f t="shared" ref="I7:I15" si="4">+H7/G6*100</f>
        <v>4.7036731702848771</v>
      </c>
      <c r="J7" s="44">
        <f t="shared" si="0"/>
        <v>5.8515625488198868</v>
      </c>
      <c r="K7" s="43"/>
      <c r="M7" s="50"/>
      <c r="N7" s="50"/>
    </row>
    <row r="8" spans="1:14" ht="27.95" customHeight="1" x14ac:dyDescent="0.15">
      <c r="A8" s="41"/>
      <c r="B8" s="53" t="s">
        <v>92</v>
      </c>
      <c r="C8" s="52" t="s">
        <v>91</v>
      </c>
      <c r="D8" s="46">
        <v>987706</v>
      </c>
      <c r="E8" s="46">
        <f t="shared" si="1"/>
        <v>51298</v>
      </c>
      <c r="F8" s="45">
        <f t="shared" si="2"/>
        <v>5.4781676363294629</v>
      </c>
      <c r="G8" s="46">
        <v>167101</v>
      </c>
      <c r="H8" s="46">
        <f t="shared" si="3"/>
        <v>7074</v>
      </c>
      <c r="I8" s="45">
        <f t="shared" si="4"/>
        <v>4.4205040399432596</v>
      </c>
      <c r="J8" s="44">
        <f t="shared" si="0"/>
        <v>5.9108323708415869</v>
      </c>
      <c r="K8" s="43"/>
      <c r="M8" s="50"/>
      <c r="N8" s="50"/>
    </row>
    <row r="9" spans="1:14" ht="27.95" customHeight="1" x14ac:dyDescent="0.15">
      <c r="A9" s="41"/>
      <c r="B9" s="53" t="s">
        <v>90</v>
      </c>
      <c r="C9" s="52" t="s">
        <v>89</v>
      </c>
      <c r="D9" s="46">
        <v>1037744</v>
      </c>
      <c r="E9" s="46">
        <f t="shared" si="1"/>
        <v>50038</v>
      </c>
      <c r="F9" s="45">
        <f t="shared" si="2"/>
        <v>5.0660824172375181</v>
      </c>
      <c r="G9" s="46">
        <v>174026</v>
      </c>
      <c r="H9" s="46">
        <f t="shared" si="3"/>
        <v>6925</v>
      </c>
      <c r="I9" s="45">
        <f t="shared" si="4"/>
        <v>4.1442002142416863</v>
      </c>
      <c r="J9" s="44">
        <f t="shared" si="0"/>
        <v>5.9631549308723981</v>
      </c>
      <c r="K9" s="43"/>
      <c r="M9" s="50"/>
      <c r="N9" s="50"/>
    </row>
    <row r="10" spans="1:14" ht="27.95" customHeight="1" x14ac:dyDescent="0.15">
      <c r="A10" s="41"/>
      <c r="B10" s="53" t="s">
        <v>88</v>
      </c>
      <c r="C10" s="52" t="s">
        <v>87</v>
      </c>
      <c r="D10" s="46">
        <v>1052275</v>
      </c>
      <c r="E10" s="46">
        <f t="shared" si="1"/>
        <v>14531</v>
      </c>
      <c r="F10" s="45">
        <f t="shared" si="2"/>
        <v>1.4002490016805687</v>
      </c>
      <c r="G10" s="46">
        <v>178256</v>
      </c>
      <c r="H10" s="46">
        <f t="shared" si="3"/>
        <v>4230</v>
      </c>
      <c r="I10" s="45">
        <f t="shared" si="4"/>
        <v>2.4306712790042866</v>
      </c>
      <c r="J10" s="44">
        <f t="shared" si="0"/>
        <v>5.9031673548155466</v>
      </c>
      <c r="K10" s="43"/>
      <c r="M10" s="50"/>
      <c r="N10" s="50"/>
    </row>
    <row r="11" spans="1:14" ht="27.95" customHeight="1" x14ac:dyDescent="0.15">
      <c r="A11" s="41"/>
      <c r="B11" s="53" t="s">
        <v>86</v>
      </c>
      <c r="C11" s="52" t="s">
        <v>59</v>
      </c>
      <c r="D11" s="46">
        <v>1257398</v>
      </c>
      <c r="E11" s="46">
        <f t="shared" si="1"/>
        <v>205123</v>
      </c>
      <c r="F11" s="45">
        <f t="shared" si="2"/>
        <v>19.493288351429047</v>
      </c>
      <c r="G11" s="46">
        <v>218505</v>
      </c>
      <c r="H11" s="46">
        <f t="shared" si="3"/>
        <v>40249</v>
      </c>
      <c r="I11" s="45">
        <f t="shared" si="4"/>
        <v>22.579324118122251</v>
      </c>
      <c r="J11" s="44">
        <f t="shared" si="0"/>
        <v>5.7545502391249626</v>
      </c>
      <c r="K11" s="43"/>
      <c r="M11" s="50"/>
      <c r="N11" s="50"/>
    </row>
    <row r="12" spans="1:14" ht="27.95" customHeight="1" x14ac:dyDescent="0.15">
      <c r="A12" s="41"/>
      <c r="B12" s="53" t="s">
        <v>85</v>
      </c>
      <c r="C12" s="52" t="s">
        <v>84</v>
      </c>
      <c r="D12" s="46">
        <v>1309031</v>
      </c>
      <c r="E12" s="46">
        <f t="shared" si="1"/>
        <v>51633</v>
      </c>
      <c r="F12" s="45">
        <f t="shared" si="2"/>
        <v>4.1063370547750191</v>
      </c>
      <c r="G12" s="46">
        <v>225462</v>
      </c>
      <c r="H12" s="46">
        <f t="shared" si="3"/>
        <v>6957</v>
      </c>
      <c r="I12" s="45">
        <f t="shared" si="4"/>
        <v>3.1839088350380997</v>
      </c>
      <c r="J12" s="44">
        <f t="shared" si="0"/>
        <v>5.8059939147173356</v>
      </c>
      <c r="K12" s="43"/>
      <c r="M12" s="50"/>
      <c r="N12" s="50"/>
    </row>
    <row r="13" spans="1:14" ht="27.95" customHeight="1" x14ac:dyDescent="0.15">
      <c r="A13" s="41"/>
      <c r="B13" s="53" t="s">
        <v>83</v>
      </c>
      <c r="C13" s="52" t="s">
        <v>82</v>
      </c>
      <c r="D13" s="46">
        <v>1348871</v>
      </c>
      <c r="E13" s="46">
        <f t="shared" si="1"/>
        <v>39840</v>
      </c>
      <c r="F13" s="45">
        <f t="shared" si="2"/>
        <v>3.0434726144758986</v>
      </c>
      <c r="G13" s="46">
        <v>236998</v>
      </c>
      <c r="H13" s="46">
        <f t="shared" si="3"/>
        <v>11536</v>
      </c>
      <c r="I13" s="45">
        <f t="shared" si="4"/>
        <v>5.116605015479327</v>
      </c>
      <c r="J13" s="44">
        <f t="shared" si="0"/>
        <v>5.6914868479902783</v>
      </c>
      <c r="K13" s="43"/>
      <c r="M13" s="50"/>
      <c r="N13" s="50"/>
    </row>
    <row r="14" spans="1:14" ht="27.95" customHeight="1" x14ac:dyDescent="0.15">
      <c r="A14" s="41"/>
      <c r="B14" s="53" t="s">
        <v>81</v>
      </c>
      <c r="C14" s="52" t="s">
        <v>80</v>
      </c>
      <c r="D14" s="46">
        <v>1335580</v>
      </c>
      <c r="E14" s="46">
        <f t="shared" si="1"/>
        <v>-13291</v>
      </c>
      <c r="F14" s="45">
        <f t="shared" si="2"/>
        <v>-0.98534255684939476</v>
      </c>
      <c r="G14" s="46">
        <v>259349</v>
      </c>
      <c r="H14" s="46">
        <f t="shared" si="3"/>
        <v>22351</v>
      </c>
      <c r="I14" s="45">
        <f t="shared" si="4"/>
        <v>9.4308812732596898</v>
      </c>
      <c r="J14" s="44">
        <f t="shared" si="0"/>
        <v>5.1497403113179541</v>
      </c>
      <c r="K14" s="43"/>
      <c r="M14" s="50"/>
      <c r="N14" s="50"/>
    </row>
    <row r="15" spans="1:14" ht="27.95" customHeight="1" x14ac:dyDescent="0.15">
      <c r="A15" s="41"/>
      <c r="B15" s="53" t="s">
        <v>79</v>
      </c>
      <c r="C15" s="52" t="s">
        <v>78</v>
      </c>
      <c r="D15" s="46">
        <v>1279835</v>
      </c>
      <c r="E15" s="46">
        <f t="shared" si="1"/>
        <v>-55745</v>
      </c>
      <c r="F15" s="45">
        <f t="shared" si="2"/>
        <v>-4.1738420761017681</v>
      </c>
      <c r="G15" s="46">
        <v>279468</v>
      </c>
      <c r="H15" s="46">
        <f t="shared" si="3"/>
        <v>20119</v>
      </c>
      <c r="I15" s="45">
        <f t="shared" si="4"/>
        <v>7.7575005108945856</v>
      </c>
      <c r="J15" s="44">
        <f t="shared" si="0"/>
        <v>4.5795404124980319</v>
      </c>
      <c r="K15" s="43"/>
      <c r="M15" s="50"/>
      <c r="N15" s="50"/>
    </row>
    <row r="16" spans="1:14" ht="27.95" customHeight="1" x14ac:dyDescent="0.15">
      <c r="A16" s="41"/>
      <c r="B16" s="53" t="s">
        <v>77</v>
      </c>
      <c r="C16" s="52" t="s">
        <v>76</v>
      </c>
      <c r="D16" s="46">
        <v>1241376</v>
      </c>
      <c r="E16" s="46">
        <f t="shared" si="1"/>
        <v>-38459</v>
      </c>
      <c r="F16" s="45">
        <f t="shared" si="2"/>
        <v>-3.0049967378607398</v>
      </c>
      <c r="G16" s="46">
        <v>307739</v>
      </c>
      <c r="H16" s="54" t="s">
        <v>75</v>
      </c>
      <c r="I16" s="54" t="s">
        <v>75</v>
      </c>
      <c r="J16" s="44">
        <f t="shared" si="0"/>
        <v>4.0338598617659773</v>
      </c>
      <c r="K16" s="43"/>
      <c r="M16" s="50"/>
      <c r="N16" s="50"/>
    </row>
    <row r="17" spans="1:14" ht="27.95" customHeight="1" x14ac:dyDescent="0.15">
      <c r="A17" s="41"/>
      <c r="B17" s="53" t="s">
        <v>74</v>
      </c>
      <c r="C17" s="52" t="s">
        <v>73</v>
      </c>
      <c r="D17" s="46">
        <v>1232481</v>
      </c>
      <c r="E17" s="46">
        <f t="shared" si="1"/>
        <v>-8895</v>
      </c>
      <c r="F17" s="45">
        <f t="shared" si="2"/>
        <v>-0.71654357744953989</v>
      </c>
      <c r="G17" s="46">
        <v>326291</v>
      </c>
      <c r="H17" s="46">
        <f t="shared" ref="H17:H26" si="5">+G17-G16</f>
        <v>18552</v>
      </c>
      <c r="I17" s="45">
        <f t="shared" ref="I17:I26" si="6">+H17/G16*100</f>
        <v>6.0284851773743338</v>
      </c>
      <c r="J17" s="44">
        <f t="shared" si="0"/>
        <v>3.7772448519879496</v>
      </c>
      <c r="K17" s="43"/>
      <c r="M17" s="50"/>
      <c r="N17" s="50"/>
    </row>
    <row r="18" spans="1:14" ht="27.95" customHeight="1" x14ac:dyDescent="0.15">
      <c r="A18" s="41"/>
      <c r="B18" s="53" t="s">
        <v>72</v>
      </c>
      <c r="C18" s="52" t="s">
        <v>71</v>
      </c>
      <c r="D18" s="46">
        <v>1256745</v>
      </c>
      <c r="E18" s="46">
        <f t="shared" si="1"/>
        <v>24264</v>
      </c>
      <c r="F18" s="45">
        <f t="shared" si="2"/>
        <v>1.9687118908932471</v>
      </c>
      <c r="G18" s="46">
        <v>343418</v>
      </c>
      <c r="H18" s="46">
        <f t="shared" si="5"/>
        <v>17127</v>
      </c>
      <c r="I18" s="45">
        <f t="shared" si="6"/>
        <v>5.2489955285312808</v>
      </c>
      <c r="J18" s="44">
        <f t="shared" si="0"/>
        <v>3.6595198853874868</v>
      </c>
      <c r="K18" s="43"/>
      <c r="M18" s="50"/>
      <c r="N18" s="50"/>
    </row>
    <row r="19" spans="1:14" ht="27.95" customHeight="1" x14ac:dyDescent="0.15">
      <c r="A19" s="41"/>
      <c r="B19" s="53" t="s">
        <v>70</v>
      </c>
      <c r="C19" s="52" t="s">
        <v>69</v>
      </c>
      <c r="D19" s="46">
        <v>1254032</v>
      </c>
      <c r="E19" s="46">
        <f t="shared" si="1"/>
        <v>-2713</v>
      </c>
      <c r="F19" s="45">
        <f t="shared" si="2"/>
        <v>-0.21587513775666503</v>
      </c>
      <c r="G19" s="46">
        <v>350976</v>
      </c>
      <c r="H19" s="46">
        <f t="shared" si="5"/>
        <v>7558</v>
      </c>
      <c r="I19" s="45">
        <f t="shared" si="6"/>
        <v>2.2008164976792131</v>
      </c>
      <c r="J19" s="44">
        <f t="shared" si="0"/>
        <v>3.5729850474106493</v>
      </c>
      <c r="K19" s="43"/>
      <c r="M19" s="50"/>
      <c r="N19" s="50"/>
    </row>
    <row r="20" spans="1:14" ht="27.95" customHeight="1" x14ac:dyDescent="0.15">
      <c r="A20" s="41"/>
      <c r="B20" s="53" t="s">
        <v>68</v>
      </c>
      <c r="C20" s="52" t="s">
        <v>67</v>
      </c>
      <c r="D20" s="46">
        <v>1227478</v>
      </c>
      <c r="E20" s="46">
        <f t="shared" si="1"/>
        <v>-26554</v>
      </c>
      <c r="F20" s="45">
        <f t="shared" si="2"/>
        <v>-2.1174898248210572</v>
      </c>
      <c r="G20" s="46">
        <v>358562</v>
      </c>
      <c r="H20" s="46">
        <f t="shared" si="5"/>
        <v>7586</v>
      </c>
      <c r="I20" s="45">
        <f t="shared" si="6"/>
        <v>2.1614013493800144</v>
      </c>
      <c r="J20" s="44">
        <f t="shared" si="0"/>
        <v>3.4233354343181932</v>
      </c>
      <c r="K20" s="43"/>
      <c r="M20" s="50"/>
      <c r="N20" s="50"/>
    </row>
    <row r="21" spans="1:14" ht="27.95" customHeight="1" x14ac:dyDescent="0.15">
      <c r="A21" s="41"/>
      <c r="B21" s="53" t="s">
        <v>66</v>
      </c>
      <c r="C21" s="52" t="s">
        <v>65</v>
      </c>
      <c r="D21" s="46">
        <v>1213667</v>
      </c>
      <c r="E21" s="46">
        <f t="shared" si="1"/>
        <v>-13811</v>
      </c>
      <c r="F21" s="45">
        <f t="shared" si="2"/>
        <v>-1.1251525485589151</v>
      </c>
      <c r="G21" s="46">
        <v>374821</v>
      </c>
      <c r="H21" s="46">
        <f t="shared" si="5"/>
        <v>16259</v>
      </c>
      <c r="I21" s="45">
        <f t="shared" si="6"/>
        <v>4.5345017040288713</v>
      </c>
      <c r="J21" s="44">
        <f t="shared" si="0"/>
        <v>3.2379909343393245</v>
      </c>
      <c r="K21" s="43"/>
      <c r="M21" s="50"/>
      <c r="N21" s="50"/>
    </row>
    <row r="22" spans="1:14" ht="27.95" customHeight="1" x14ac:dyDescent="0.15">
      <c r="A22" s="41"/>
      <c r="B22" s="53" t="s">
        <v>64</v>
      </c>
      <c r="C22" s="52" t="s">
        <v>63</v>
      </c>
      <c r="D22" s="46">
        <v>1189279</v>
      </c>
      <c r="E22" s="46">
        <f t="shared" si="1"/>
        <v>-24388</v>
      </c>
      <c r="F22" s="45">
        <f t="shared" si="2"/>
        <v>-2.0094474019644597</v>
      </c>
      <c r="G22" s="46">
        <v>389190</v>
      </c>
      <c r="H22" s="46">
        <f t="shared" si="5"/>
        <v>14369</v>
      </c>
      <c r="I22" s="45">
        <f t="shared" si="6"/>
        <v>3.8335632208440829</v>
      </c>
      <c r="J22" s="44">
        <f t="shared" si="0"/>
        <v>3.0557799532362084</v>
      </c>
      <c r="K22" s="43"/>
      <c r="M22" s="50"/>
      <c r="N22" s="50"/>
    </row>
    <row r="23" spans="1:14" ht="27.95" customHeight="1" x14ac:dyDescent="0.15">
      <c r="A23" s="41"/>
      <c r="B23" s="53" t="s">
        <v>62</v>
      </c>
      <c r="C23" s="52" t="s">
        <v>61</v>
      </c>
      <c r="D23" s="46">
        <v>1145501</v>
      </c>
      <c r="E23" s="46">
        <f t="shared" si="1"/>
        <v>-43778</v>
      </c>
      <c r="F23" s="45">
        <f t="shared" si="2"/>
        <v>-3.6810538149584753</v>
      </c>
      <c r="G23" s="46">
        <v>393038</v>
      </c>
      <c r="H23" s="46">
        <f t="shared" si="5"/>
        <v>3848</v>
      </c>
      <c r="I23" s="45">
        <f t="shared" si="6"/>
        <v>0.98872016238855054</v>
      </c>
      <c r="J23" s="44">
        <f t="shared" si="0"/>
        <v>2.9144790071189046</v>
      </c>
      <c r="K23" s="43"/>
      <c r="M23" s="50"/>
      <c r="N23" s="50"/>
    </row>
    <row r="24" spans="1:14" ht="27.95" customHeight="1" x14ac:dyDescent="0.15">
      <c r="A24" s="41"/>
      <c r="B24" s="53" t="s">
        <v>60</v>
      </c>
      <c r="C24" s="52" t="s">
        <v>59</v>
      </c>
      <c r="D24" s="46">
        <v>1085997</v>
      </c>
      <c r="E24" s="46">
        <f t="shared" si="1"/>
        <v>-59504</v>
      </c>
      <c r="F24" s="45">
        <f t="shared" si="2"/>
        <v>-5.1945829815949534</v>
      </c>
      <c r="G24" s="46">
        <v>390136</v>
      </c>
      <c r="H24" s="46">
        <f t="shared" si="5"/>
        <v>-2902</v>
      </c>
      <c r="I24" s="45">
        <f t="shared" si="6"/>
        <v>-0.73835099914003233</v>
      </c>
      <c r="J24" s="44">
        <f t="shared" si="0"/>
        <v>2.7836369881272174</v>
      </c>
      <c r="K24" s="43"/>
      <c r="M24" s="50"/>
      <c r="N24" s="50"/>
    </row>
    <row r="25" spans="1:14" ht="27.95" customHeight="1" x14ac:dyDescent="0.15">
      <c r="A25" s="41"/>
      <c r="B25" s="49" t="s">
        <v>58</v>
      </c>
      <c r="C25" s="48" t="s">
        <v>57</v>
      </c>
      <c r="D25" s="47">
        <v>1023119</v>
      </c>
      <c r="E25" s="47">
        <f t="shared" si="1"/>
        <v>-62878</v>
      </c>
      <c r="F25" s="45">
        <f t="shared" si="2"/>
        <v>-5.7898870807193763</v>
      </c>
      <c r="G25" s="47">
        <v>388560</v>
      </c>
      <c r="H25" s="46">
        <f t="shared" si="5"/>
        <v>-1576</v>
      </c>
      <c r="I25" s="45">
        <f t="shared" si="6"/>
        <v>-0.40396169540878057</v>
      </c>
      <c r="J25" s="44">
        <f t="shared" si="0"/>
        <v>2.6331042824788966</v>
      </c>
      <c r="K25" s="43"/>
      <c r="L25" s="51"/>
      <c r="M25" s="50"/>
      <c r="N25" s="50"/>
    </row>
    <row r="26" spans="1:14" ht="27.95" customHeight="1" x14ac:dyDescent="0.15">
      <c r="A26" s="41"/>
      <c r="B26" s="49" t="s">
        <v>56</v>
      </c>
      <c r="C26" s="48" t="s">
        <v>55</v>
      </c>
      <c r="D26" s="47">
        <v>960113</v>
      </c>
      <c r="E26" s="47">
        <f t="shared" si="1"/>
        <v>-63006</v>
      </c>
      <c r="F26" s="45">
        <f t="shared" si="2"/>
        <v>-6.1582279285205335</v>
      </c>
      <c r="G26" s="47">
        <v>385422</v>
      </c>
      <c r="H26" s="46">
        <f t="shared" si="5"/>
        <v>-3138</v>
      </c>
      <c r="I26" s="45">
        <f t="shared" si="6"/>
        <v>-0.80759728227300809</v>
      </c>
      <c r="J26" s="44">
        <f t="shared" si="0"/>
        <v>2.491069528983815</v>
      </c>
      <c r="K26" s="43"/>
      <c r="M26" s="43"/>
    </row>
    <row r="27" spans="1:14" x14ac:dyDescent="0.15">
      <c r="A27" s="41"/>
      <c r="B27" s="41"/>
      <c r="C27" s="41"/>
      <c r="D27" s="41"/>
      <c r="E27" s="41"/>
      <c r="F27" s="41"/>
      <c r="G27" s="41"/>
      <c r="H27" s="41"/>
      <c r="I27" s="41"/>
      <c r="J27" s="41"/>
    </row>
    <row r="28" spans="1:14" x14ac:dyDescent="0.15">
      <c r="A28" s="41"/>
      <c r="B28" s="42" t="s">
        <v>54</v>
      </c>
      <c r="C28" s="41"/>
      <c r="D28" s="41"/>
      <c r="E28" s="41"/>
      <c r="F28" s="41"/>
      <c r="G28" s="41"/>
      <c r="H28" s="41"/>
      <c r="I28" s="41"/>
      <c r="J28" s="41"/>
    </row>
    <row r="29" spans="1:14" x14ac:dyDescent="0.15">
      <c r="A29" s="41"/>
      <c r="B29" s="42" t="s">
        <v>53</v>
      </c>
      <c r="C29" s="41"/>
      <c r="D29" s="41"/>
      <c r="E29" s="41"/>
      <c r="F29" s="41"/>
      <c r="G29" s="41"/>
      <c r="H29" s="41"/>
      <c r="I29" s="41"/>
      <c r="J29" s="41"/>
    </row>
    <row r="30" spans="1:14" x14ac:dyDescent="0.15">
      <c r="A30" s="41"/>
      <c r="B30" s="42" t="s">
        <v>52</v>
      </c>
      <c r="C30" s="41"/>
      <c r="D30" s="41"/>
      <c r="E30" s="41"/>
      <c r="F30" s="41"/>
      <c r="G30" s="41"/>
      <c r="H30" s="41"/>
      <c r="I30" s="41"/>
      <c r="J30" s="41"/>
    </row>
    <row r="31" spans="1:14" x14ac:dyDescent="0.15">
      <c r="A31" s="41"/>
      <c r="B31" s="42" t="s">
        <v>51</v>
      </c>
      <c r="C31" s="41"/>
      <c r="D31" s="41"/>
      <c r="E31" s="41"/>
      <c r="F31" s="41"/>
      <c r="G31" s="41"/>
      <c r="H31" s="41"/>
      <c r="I31" s="41"/>
      <c r="J31" s="41"/>
    </row>
    <row r="32" spans="1:14" x14ac:dyDescent="0.15">
      <c r="A32" s="41"/>
      <c r="B32" s="42" t="s">
        <v>50</v>
      </c>
      <c r="C32" s="41"/>
      <c r="D32" s="41"/>
      <c r="E32" s="41"/>
      <c r="F32" s="41"/>
      <c r="G32" s="41"/>
      <c r="H32" s="41"/>
      <c r="I32" s="41"/>
      <c r="J32" s="41"/>
    </row>
    <row r="33" spans="1:10" x14ac:dyDescent="0.15">
      <c r="A33" s="41"/>
      <c r="B33" s="42" t="s">
        <v>49</v>
      </c>
      <c r="C33" s="41"/>
      <c r="D33" s="41"/>
      <c r="E33" s="41"/>
      <c r="F33" s="41"/>
      <c r="G33" s="41"/>
      <c r="H33" s="41"/>
      <c r="I33" s="41"/>
      <c r="J33" s="41"/>
    </row>
    <row r="34" spans="1:10" x14ac:dyDescent="0.15">
      <c r="A34" s="41"/>
      <c r="B34" s="42" t="s">
        <v>48</v>
      </c>
      <c r="C34" s="41"/>
      <c r="D34" s="41"/>
      <c r="E34" s="41"/>
      <c r="F34" s="41"/>
      <c r="G34" s="41"/>
      <c r="H34" s="41"/>
      <c r="I34" s="41"/>
      <c r="J34" s="41"/>
    </row>
  </sheetData>
  <mergeCells count="8">
    <mergeCell ref="B3:C5"/>
    <mergeCell ref="D3:F3"/>
    <mergeCell ref="G3:I3"/>
    <mergeCell ref="J3:J5"/>
    <mergeCell ref="D4:D5"/>
    <mergeCell ref="E4:F4"/>
    <mergeCell ref="G4:G5"/>
    <mergeCell ref="H4:I4"/>
  </mergeCells>
  <phoneticPr fontId="24"/>
  <pageMargins left="0.74803149606299213" right="0.59055118110236227" top="0.98425196850393704" bottom="0.78740157480314965" header="0.51181102362204722" footer="0.51181102362204722"/>
  <pageSetup paperSize="9" scale="97" firstPageNumber="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P2 表</vt:lpstr>
      <vt:lpstr>P3 表</vt:lpstr>
      <vt:lpstr>'P3 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令和２年国勢調査　人口速報集計 P2-P3表</dc:title>
  <dc:creator>秋田県庁</dc:creator>
  <cp:lastModifiedBy>佐藤　亘</cp:lastModifiedBy>
  <cp:lastPrinted>2015-12-15T06:42:41Z</cp:lastPrinted>
  <dcterms:created xsi:type="dcterms:W3CDTF">2010-12-13T11:32:59Z</dcterms:created>
  <dcterms:modified xsi:type="dcterms:W3CDTF">2023-02-27T08:18:35Z</dcterms:modified>
</cp:coreProperties>
</file>