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③経済統計班○\商業・サービス業1（商業統計調査）○\99.デジ課修正後\"/>
    </mc:Choice>
  </mc:AlternateContent>
  <xr:revisionPtr revIDLastSave="0" documentId="13_ncr:1_{67ADD070-C082-47FB-8AF7-69EC1D126708}" xr6:coauthVersionLast="47" xr6:coauthVersionMax="47" xr10:uidLastSave="{00000000-0000-0000-0000-000000000000}"/>
  <bookViews>
    <workbookView xWindow="810" yWindow="1695" windowWidth="19665" windowHeight="13065" xr2:uid="{00000000-000D-0000-FFFF-FFFF00000000}"/>
  </bookViews>
  <sheets>
    <sheet name="第１表" sheetId="1" r:id="rId1"/>
    <sheet name="第２表" sheetId="2" r:id="rId2"/>
    <sheet name="第３表" sheetId="3" r:id="rId3"/>
    <sheet name="第４表" sheetId="4" r:id="rId4"/>
    <sheet name="第５表" sheetId="5" r:id="rId5"/>
    <sheet name="第６表" sheetId="6" r:id="rId6"/>
    <sheet name="第７表" sheetId="7" r:id="rId7"/>
    <sheet name="第８表" sheetId="8" r:id="rId8"/>
    <sheet name="第９表" sheetId="9" r:id="rId9"/>
    <sheet name="第１０表" sheetId="10" r:id="rId10"/>
    <sheet name="第１１表" sheetId="11" r:id="rId11"/>
    <sheet name="付表1" sheetId="12" r:id="rId12"/>
    <sheet name="付表２" sheetId="13" r:id="rId13"/>
  </sheets>
  <externalReferences>
    <externalReference r:id="rId14"/>
  </externalReferences>
  <definedNames>
    <definedName name="_xlnm.Print_Area" localSheetId="9">第１０表!$A$1:$S$49</definedName>
    <definedName name="_xlnm.Print_Area" localSheetId="10">第１１表!$A$1:$Q$111</definedName>
    <definedName name="_xlnm.Print_Area" localSheetId="3">第４表!$A$1:$J$107</definedName>
    <definedName name="_xlnm.Print_Area" localSheetId="6">第７表!$2:$87</definedName>
    <definedName name="_xlnm.Print_Area" localSheetId="8">第９表!$1:$1048576</definedName>
    <definedName name="_xlnm.Print_Area" localSheetId="11">付表1!$A$1:$H$99</definedName>
    <definedName name="_xlnm.Print_Titles" localSheetId="1">第２表!$1:$6</definedName>
    <definedName name="_xlnm.Print_Titles" localSheetId="2">第３表!$1:$8</definedName>
    <definedName name="_xlnm.Print_Titles" localSheetId="3">第４表!$3:$4</definedName>
    <definedName name="_xlnm.Print_Titles" localSheetId="4">第５表!$1:$6</definedName>
    <definedName name="_xlnm.Print_Titles" localSheetId="5">第６表!$1:$5</definedName>
    <definedName name="_xlnm.Print_Titles" localSheetId="6">第７表!$A:$C</definedName>
    <definedName name="_xlnm.Print_Titles" localSheetId="7">第８表!$1:$7</definedName>
    <definedName name="_xlnm.Print_Titles" localSheetId="8">第９表!$1:$5</definedName>
    <definedName name="人" localSheetId="12">#REF!</definedName>
    <definedName name="人">付表1!$C$6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12" l="1"/>
  <c r="D98" i="12"/>
  <c r="D97" i="12"/>
  <c r="D96" i="12"/>
  <c r="D95" i="12"/>
  <c r="D94" i="12"/>
  <c r="C94" i="12"/>
  <c r="B94" i="12"/>
  <c r="D92" i="12"/>
  <c r="D91" i="12"/>
  <c r="D90" i="12"/>
  <c r="D89" i="12"/>
  <c r="D88" i="12"/>
  <c r="D87" i="12"/>
  <c r="D86" i="12"/>
  <c r="C85" i="12"/>
  <c r="B85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C70" i="12"/>
  <c r="B70" i="12"/>
  <c r="D68" i="12"/>
  <c r="D67" i="12"/>
  <c r="D66" i="12"/>
  <c r="D65" i="12"/>
  <c r="D64" i="12"/>
  <c r="D63" i="12"/>
  <c r="D62" i="12"/>
  <c r="D61" i="12"/>
  <c r="D60" i="12"/>
  <c r="D59" i="12"/>
  <c r="C58" i="12"/>
  <c r="B58" i="12"/>
  <c r="D56" i="12"/>
  <c r="D55" i="12"/>
  <c r="D54" i="12"/>
  <c r="C54" i="12"/>
  <c r="B54" i="12"/>
  <c r="D52" i="12"/>
  <c r="D51" i="12"/>
  <c r="D50" i="12"/>
  <c r="D49" i="12"/>
  <c r="D48" i="12"/>
  <c r="D47" i="12"/>
  <c r="D46" i="12"/>
  <c r="D45" i="12"/>
  <c r="C44" i="12"/>
  <c r="B44" i="12"/>
  <c r="D42" i="12"/>
  <c r="D41" i="12"/>
  <c r="D40" i="12"/>
  <c r="D39" i="12"/>
  <c r="D38" i="12"/>
  <c r="D37" i="12"/>
  <c r="H36" i="12"/>
  <c r="D36" i="12"/>
  <c r="C35" i="12"/>
  <c r="B35" i="12"/>
  <c r="D33" i="12"/>
  <c r="D32" i="12"/>
  <c r="D31" i="12"/>
  <c r="D30" i="12"/>
  <c r="D29" i="12"/>
  <c r="D28" i="12"/>
  <c r="D27" i="12"/>
  <c r="D26" i="12"/>
  <c r="C26" i="12"/>
  <c r="B26" i="12"/>
  <c r="D24" i="12"/>
  <c r="C23" i="12"/>
  <c r="B23" i="12"/>
  <c r="D21" i="12"/>
  <c r="D20" i="12"/>
  <c r="D19" i="12"/>
  <c r="D18" i="12"/>
  <c r="D17" i="12"/>
  <c r="D16" i="12"/>
  <c r="D15" i="12"/>
  <c r="D14" i="12"/>
  <c r="D13" i="12"/>
  <c r="C9" i="12"/>
  <c r="B9" i="12"/>
  <c r="D109" i="11"/>
  <c r="D108" i="11"/>
  <c r="Q107" i="11"/>
  <c r="O107" i="11"/>
  <c r="N107" i="11"/>
  <c r="M107" i="11"/>
  <c r="L107" i="11"/>
  <c r="D107" i="11"/>
  <c r="Q106" i="11"/>
  <c r="O106" i="11"/>
  <c r="N106" i="11"/>
  <c r="M106" i="11"/>
  <c r="L106" i="11"/>
  <c r="D106" i="11"/>
  <c r="Q105" i="11"/>
  <c r="O105" i="11"/>
  <c r="N105" i="11"/>
  <c r="M105" i="11"/>
  <c r="L105" i="11"/>
  <c r="D105" i="11"/>
  <c r="D103" i="11" s="1"/>
  <c r="P103" i="11"/>
  <c r="K103" i="11"/>
  <c r="J103" i="11"/>
  <c r="I103" i="11"/>
  <c r="Q103" i="11" s="1"/>
  <c r="H103" i="11"/>
  <c r="G103" i="11"/>
  <c r="F103" i="11"/>
  <c r="L103" i="11" s="1"/>
  <c r="E103" i="11"/>
  <c r="C103" i="11"/>
  <c r="D101" i="11"/>
  <c r="D100" i="11"/>
  <c r="Q99" i="11"/>
  <c r="O99" i="11"/>
  <c r="N99" i="11"/>
  <c r="M99" i="11"/>
  <c r="L99" i="11"/>
  <c r="D99" i="11"/>
  <c r="Q98" i="11"/>
  <c r="O98" i="11"/>
  <c r="N98" i="11"/>
  <c r="M98" i="11"/>
  <c r="L98" i="11"/>
  <c r="D98" i="11"/>
  <c r="Q97" i="11"/>
  <c r="O97" i="11"/>
  <c r="N97" i="11"/>
  <c r="M97" i="11"/>
  <c r="L97" i="11"/>
  <c r="D97" i="11"/>
  <c r="D96" i="11"/>
  <c r="D93" i="11" s="1"/>
  <c r="D95" i="11"/>
  <c r="P93" i="11"/>
  <c r="K93" i="11"/>
  <c r="J93" i="11"/>
  <c r="I93" i="11"/>
  <c r="Q93" i="11" s="1"/>
  <c r="H93" i="11"/>
  <c r="G93" i="11"/>
  <c r="G22" i="11" s="1"/>
  <c r="G8" i="11" s="1"/>
  <c r="F93" i="11"/>
  <c r="N93" i="11" s="1"/>
  <c r="E93" i="11"/>
  <c r="C93" i="11"/>
  <c r="C22" i="11" s="1"/>
  <c r="C8" i="11" s="1"/>
  <c r="D91" i="11"/>
  <c r="D90" i="11"/>
  <c r="D89" i="11"/>
  <c r="Q88" i="11"/>
  <c r="O88" i="11"/>
  <c r="N88" i="11"/>
  <c r="M88" i="11"/>
  <c r="L88" i="11"/>
  <c r="D88" i="11"/>
  <c r="D87" i="11"/>
  <c r="D86" i="11"/>
  <c r="D85" i="11"/>
  <c r="Q84" i="11"/>
  <c r="O84" i="11"/>
  <c r="N84" i="11"/>
  <c r="M84" i="11"/>
  <c r="L84" i="11"/>
  <c r="D84" i="11"/>
  <c r="Q83" i="11"/>
  <c r="O83" i="11"/>
  <c r="N83" i="11"/>
  <c r="M83" i="11"/>
  <c r="L83" i="11"/>
  <c r="D83" i="11"/>
  <c r="Q82" i="11"/>
  <c r="O82" i="11"/>
  <c r="N82" i="11"/>
  <c r="M82" i="11"/>
  <c r="L82" i="11"/>
  <c r="D82" i="11"/>
  <c r="Q81" i="11"/>
  <c r="O81" i="11"/>
  <c r="N81" i="11"/>
  <c r="M81" i="11"/>
  <c r="L81" i="11"/>
  <c r="D81" i="11"/>
  <c r="D80" i="11"/>
  <c r="D79" i="11"/>
  <c r="P77" i="11"/>
  <c r="L77" i="11"/>
  <c r="K77" i="11"/>
  <c r="J77" i="11"/>
  <c r="I77" i="11"/>
  <c r="O77" i="11" s="1"/>
  <c r="H77" i="11"/>
  <c r="G77" i="11"/>
  <c r="F77" i="11"/>
  <c r="E77" i="11"/>
  <c r="D77" i="11"/>
  <c r="C77" i="11"/>
  <c r="D75" i="11"/>
  <c r="D74" i="11"/>
  <c r="D73" i="11"/>
  <c r="Q72" i="11"/>
  <c r="O72" i="11"/>
  <c r="N72" i="11"/>
  <c r="M72" i="11"/>
  <c r="L72" i="11"/>
  <c r="D72" i="11"/>
  <c r="D71" i="11"/>
  <c r="D70" i="11"/>
  <c r="Q69" i="11"/>
  <c r="O69" i="11"/>
  <c r="N69" i="11"/>
  <c r="M69" i="11"/>
  <c r="L69" i="11"/>
  <c r="D69" i="11"/>
  <c r="Q68" i="11"/>
  <c r="O68" i="11"/>
  <c r="N68" i="11"/>
  <c r="M68" i="11"/>
  <c r="L68" i="11"/>
  <c r="D68" i="11"/>
  <c r="D67" i="11"/>
  <c r="Q66" i="11"/>
  <c r="O66" i="11"/>
  <c r="N66" i="11"/>
  <c r="M66" i="11"/>
  <c r="L66" i="11"/>
  <c r="D66" i="11"/>
  <c r="D64" i="11" s="1"/>
  <c r="P64" i="11"/>
  <c r="K64" i="11"/>
  <c r="J64" i="11"/>
  <c r="I64" i="11"/>
  <c r="M64" i="11" s="1"/>
  <c r="H64" i="11"/>
  <c r="G64" i="11"/>
  <c r="F64" i="11"/>
  <c r="L64" i="11" s="1"/>
  <c r="E64" i="11"/>
  <c r="C64" i="11"/>
  <c r="D62" i="11"/>
  <c r="D61" i="11"/>
  <c r="K59" i="11"/>
  <c r="J59" i="11"/>
  <c r="I59" i="11"/>
  <c r="H59" i="11"/>
  <c r="G59" i="11"/>
  <c r="F59" i="11"/>
  <c r="E59" i="11"/>
  <c r="D59" i="11"/>
  <c r="C59" i="11"/>
  <c r="Q57" i="11"/>
  <c r="O57" i="11"/>
  <c r="N57" i="11"/>
  <c r="M57" i="11"/>
  <c r="L57" i="11"/>
  <c r="D57" i="11"/>
  <c r="D56" i="11"/>
  <c r="Q55" i="11"/>
  <c r="O55" i="11"/>
  <c r="N55" i="11"/>
  <c r="M55" i="11"/>
  <c r="L55" i="11"/>
  <c r="D55" i="11"/>
  <c r="Q54" i="11"/>
  <c r="O54" i="11"/>
  <c r="N54" i="11"/>
  <c r="M54" i="11"/>
  <c r="L54" i="11"/>
  <c r="D54" i="11"/>
  <c r="D53" i="11"/>
  <c r="Q52" i="11"/>
  <c r="O52" i="11"/>
  <c r="N52" i="11"/>
  <c r="M52" i="11"/>
  <c r="L52" i="11"/>
  <c r="D52" i="11"/>
  <c r="D51" i="11"/>
  <c r="Q50" i="11"/>
  <c r="O50" i="11"/>
  <c r="N50" i="11"/>
  <c r="M50" i="11"/>
  <c r="L50" i="11"/>
  <c r="D50" i="11"/>
  <c r="P48" i="11"/>
  <c r="L48" i="11"/>
  <c r="K48" i="11"/>
  <c r="J48" i="11"/>
  <c r="I48" i="11"/>
  <c r="O48" i="11" s="1"/>
  <c r="H48" i="11"/>
  <c r="G48" i="11"/>
  <c r="F48" i="11"/>
  <c r="E48" i="11"/>
  <c r="D48" i="11"/>
  <c r="C48" i="11"/>
  <c r="D46" i="11"/>
  <c r="D45" i="11"/>
  <c r="Q44" i="11"/>
  <c r="O44" i="11"/>
  <c r="N44" i="11"/>
  <c r="M44" i="11"/>
  <c r="L44" i="11"/>
  <c r="D44" i="11"/>
  <c r="D43" i="11"/>
  <c r="D42" i="11"/>
  <c r="Q41" i="11"/>
  <c r="O41" i="11"/>
  <c r="N41" i="11"/>
  <c r="M41" i="11"/>
  <c r="L41" i="11"/>
  <c r="D41" i="11"/>
  <c r="Q40" i="11"/>
  <c r="O40" i="11"/>
  <c r="N40" i="11"/>
  <c r="M40" i="11"/>
  <c r="L40" i="11"/>
  <c r="D40" i="11"/>
  <c r="P38" i="11"/>
  <c r="K38" i="11"/>
  <c r="J38" i="11"/>
  <c r="I38" i="11"/>
  <c r="N38" i="11" s="1"/>
  <c r="H38" i="11"/>
  <c r="G38" i="11"/>
  <c r="F38" i="11"/>
  <c r="L38" i="11" s="1"/>
  <c r="D38" i="11"/>
  <c r="C38" i="11"/>
  <c r="D36" i="11"/>
  <c r="D35" i="11"/>
  <c r="D34" i="11"/>
  <c r="D33" i="11"/>
  <c r="Q32" i="11"/>
  <c r="O32" i="11"/>
  <c r="N32" i="11"/>
  <c r="M32" i="11"/>
  <c r="L32" i="11"/>
  <c r="D32" i="11"/>
  <c r="Q31" i="11"/>
  <c r="O31" i="11"/>
  <c r="N31" i="11"/>
  <c r="M31" i="11"/>
  <c r="L31" i="11"/>
  <c r="D31" i="11"/>
  <c r="Q30" i="11"/>
  <c r="O30" i="11"/>
  <c r="N30" i="11"/>
  <c r="M30" i="11"/>
  <c r="L30" i="11"/>
  <c r="D30" i="11"/>
  <c r="P28" i="11"/>
  <c r="K28" i="11"/>
  <c r="J28" i="11"/>
  <c r="I28" i="11"/>
  <c r="Q28" i="11" s="1"/>
  <c r="G28" i="11"/>
  <c r="F28" i="11"/>
  <c r="E28" i="11"/>
  <c r="D28" i="11"/>
  <c r="C28" i="11"/>
  <c r="L28" i="11" s="1"/>
  <c r="Q26" i="11"/>
  <c r="O26" i="11"/>
  <c r="N26" i="11"/>
  <c r="M26" i="11"/>
  <c r="L26" i="11"/>
  <c r="O24" i="11"/>
  <c r="K24" i="11"/>
  <c r="K22" i="11" s="1"/>
  <c r="K8" i="11" s="1"/>
  <c r="J24" i="11"/>
  <c r="J22" i="11" s="1"/>
  <c r="I24" i="11"/>
  <c r="M24" i="11" s="1"/>
  <c r="F24" i="11"/>
  <c r="N24" i="11" s="1"/>
  <c r="E24" i="11"/>
  <c r="E22" i="11" s="1"/>
  <c r="D24" i="11"/>
  <c r="C24" i="11"/>
  <c r="P22" i="11"/>
  <c r="H22" i="11"/>
  <c r="Q20" i="11"/>
  <c r="O20" i="11"/>
  <c r="N20" i="11"/>
  <c r="M20" i="11"/>
  <c r="L20" i="11"/>
  <c r="D20" i="11"/>
  <c r="Q19" i="11"/>
  <c r="O19" i="11"/>
  <c r="N19" i="11"/>
  <c r="M19" i="11"/>
  <c r="L19" i="11"/>
  <c r="D19" i="11"/>
  <c r="Q18" i="11"/>
  <c r="O18" i="11"/>
  <c r="N18" i="11"/>
  <c r="M18" i="11"/>
  <c r="L18" i="11"/>
  <c r="D18" i="11"/>
  <c r="Q17" i="11"/>
  <c r="O17" i="11"/>
  <c r="N17" i="11"/>
  <c r="M17" i="11"/>
  <c r="L17" i="11"/>
  <c r="D17" i="11"/>
  <c r="Q16" i="11"/>
  <c r="O16" i="11"/>
  <c r="N16" i="11"/>
  <c r="M16" i="11"/>
  <c r="L16" i="11"/>
  <c r="D16" i="11"/>
  <c r="Q15" i="11"/>
  <c r="O15" i="11"/>
  <c r="N15" i="11"/>
  <c r="M15" i="11"/>
  <c r="L15" i="11"/>
  <c r="D15" i="11"/>
  <c r="Q14" i="11"/>
  <c r="O14" i="11"/>
  <c r="N14" i="11"/>
  <c r="M14" i="11"/>
  <c r="L14" i="11"/>
  <c r="D14" i="11"/>
  <c r="Q13" i="11"/>
  <c r="O13" i="11"/>
  <c r="N13" i="11"/>
  <c r="M13" i="11"/>
  <c r="L13" i="11"/>
  <c r="D13" i="11"/>
  <c r="Q12" i="11"/>
  <c r="O12" i="11"/>
  <c r="N12" i="11"/>
  <c r="M12" i="11"/>
  <c r="L12" i="11"/>
  <c r="D12" i="11"/>
  <c r="D10" i="11" s="1"/>
  <c r="P10" i="11"/>
  <c r="K10" i="11"/>
  <c r="J10" i="11"/>
  <c r="J8" i="11" s="1"/>
  <c r="I10" i="11"/>
  <c r="H10" i="11"/>
  <c r="G10" i="11"/>
  <c r="F10" i="11"/>
  <c r="L10" i="11" s="1"/>
  <c r="E10" i="11"/>
  <c r="C10" i="11"/>
  <c r="P8" i="11"/>
  <c r="H8" i="11"/>
  <c r="S48" i="10"/>
  <c r="Q48" i="10"/>
  <c r="P48" i="10"/>
  <c r="O48" i="10"/>
  <c r="N48" i="10"/>
  <c r="F48" i="10"/>
  <c r="S47" i="10"/>
  <c r="Q47" i="10"/>
  <c r="P47" i="10"/>
  <c r="O47" i="10"/>
  <c r="N47" i="10"/>
  <c r="F47" i="10"/>
  <c r="S46" i="10"/>
  <c r="Q46" i="10"/>
  <c r="P46" i="10"/>
  <c r="O46" i="10"/>
  <c r="N46" i="10"/>
  <c r="F46" i="10"/>
  <c r="S45" i="10"/>
  <c r="Q45" i="10"/>
  <c r="P45" i="10"/>
  <c r="O45" i="10"/>
  <c r="N45" i="10"/>
  <c r="F45" i="10"/>
  <c r="S44" i="10"/>
  <c r="Q44" i="10"/>
  <c r="P44" i="10"/>
  <c r="O44" i="10"/>
  <c r="N44" i="10"/>
  <c r="F44" i="10"/>
  <c r="S43" i="10"/>
  <c r="Q43" i="10"/>
  <c r="P43" i="10"/>
  <c r="O43" i="10"/>
  <c r="N43" i="10"/>
  <c r="F43" i="10"/>
  <c r="S42" i="10"/>
  <c r="Q42" i="10"/>
  <c r="P42" i="10"/>
  <c r="O42" i="10"/>
  <c r="N42" i="10"/>
  <c r="F42" i="10"/>
  <c r="S41" i="10"/>
  <c r="Q41" i="10"/>
  <c r="P41" i="10"/>
  <c r="O41" i="10"/>
  <c r="N41" i="10"/>
  <c r="F41" i="10"/>
  <c r="F40" i="10" s="1"/>
  <c r="R40" i="10"/>
  <c r="M40" i="10"/>
  <c r="L40" i="10"/>
  <c r="K40" i="10"/>
  <c r="S40" i="10" s="1"/>
  <c r="J40" i="10"/>
  <c r="I40" i="10"/>
  <c r="H40" i="10"/>
  <c r="N40" i="10" s="1"/>
  <c r="G40" i="10"/>
  <c r="E40" i="10"/>
  <c r="S38" i="10"/>
  <c r="Q38" i="10"/>
  <c r="P38" i="10"/>
  <c r="O38" i="10"/>
  <c r="N38" i="10"/>
  <c r="F38" i="10"/>
  <c r="S37" i="10"/>
  <c r="Q37" i="10"/>
  <c r="P37" i="10"/>
  <c r="O37" i="10"/>
  <c r="N37" i="10"/>
  <c r="F37" i="10"/>
  <c r="S36" i="10"/>
  <c r="Q36" i="10"/>
  <c r="P36" i="10"/>
  <c r="O36" i="10"/>
  <c r="N36" i="10"/>
  <c r="F36" i="10"/>
  <c r="F35" i="10" s="1"/>
  <c r="R35" i="10"/>
  <c r="M35" i="10"/>
  <c r="M8" i="10" s="1"/>
  <c r="L35" i="10"/>
  <c r="K35" i="10"/>
  <c r="S35" i="10" s="1"/>
  <c r="J35" i="10"/>
  <c r="I35" i="10"/>
  <c r="I8" i="10" s="1"/>
  <c r="H35" i="10"/>
  <c r="P35" i="10" s="1"/>
  <c r="G35" i="10"/>
  <c r="E35" i="10"/>
  <c r="E8" i="10" s="1"/>
  <c r="F33" i="10"/>
  <c r="F31" i="10" s="1"/>
  <c r="S32" i="10"/>
  <c r="Q32" i="10"/>
  <c r="P32" i="10"/>
  <c r="O32" i="10"/>
  <c r="N32" i="10"/>
  <c r="F32" i="10"/>
  <c r="R31" i="10"/>
  <c r="M31" i="10"/>
  <c r="L31" i="10"/>
  <c r="K31" i="10"/>
  <c r="O31" i="10" s="1"/>
  <c r="H31" i="10"/>
  <c r="N31" i="10" s="1"/>
  <c r="E31" i="10"/>
  <c r="S29" i="10"/>
  <c r="Q29" i="10"/>
  <c r="P29" i="10"/>
  <c r="O29" i="10"/>
  <c r="N29" i="10"/>
  <c r="F29" i="10"/>
  <c r="S28" i="10"/>
  <c r="Q28" i="10"/>
  <c r="P28" i="10"/>
  <c r="O28" i="10"/>
  <c r="N28" i="10"/>
  <c r="F28" i="10"/>
  <c r="S27" i="10"/>
  <c r="Q27" i="10"/>
  <c r="P27" i="10"/>
  <c r="O27" i="10"/>
  <c r="N27" i="10"/>
  <c r="F27" i="10"/>
  <c r="S26" i="10"/>
  <c r="Q26" i="10"/>
  <c r="P26" i="10"/>
  <c r="O26" i="10"/>
  <c r="N26" i="10"/>
  <c r="F26" i="10"/>
  <c r="S25" i="10"/>
  <c r="Q25" i="10"/>
  <c r="P25" i="10"/>
  <c r="O25" i="10"/>
  <c r="N25" i="10"/>
  <c r="F25" i="10"/>
  <c r="S24" i="10"/>
  <c r="Q24" i="10"/>
  <c r="P24" i="10"/>
  <c r="O24" i="10"/>
  <c r="N24" i="10"/>
  <c r="F24" i="10"/>
  <c r="S23" i="10"/>
  <c r="Q23" i="10"/>
  <c r="P23" i="10"/>
  <c r="O23" i="10"/>
  <c r="N23" i="10"/>
  <c r="F23" i="10"/>
  <c r="S22" i="10"/>
  <c r="Q22" i="10"/>
  <c r="P22" i="10"/>
  <c r="O22" i="10"/>
  <c r="N22" i="10"/>
  <c r="F22" i="10"/>
  <c r="R21" i="10"/>
  <c r="N21" i="10"/>
  <c r="M21" i="10"/>
  <c r="L21" i="10"/>
  <c r="K21" i="10"/>
  <c r="Q21" i="10" s="1"/>
  <c r="J21" i="10"/>
  <c r="I21" i="10"/>
  <c r="H21" i="10"/>
  <c r="G21" i="10"/>
  <c r="F21" i="10"/>
  <c r="E21" i="10"/>
  <c r="S19" i="10"/>
  <c r="Q19" i="10"/>
  <c r="P19" i="10"/>
  <c r="O19" i="10"/>
  <c r="N19" i="10"/>
  <c r="F19" i="10"/>
  <c r="S18" i="10"/>
  <c r="Q18" i="10"/>
  <c r="P18" i="10"/>
  <c r="O18" i="10"/>
  <c r="N18" i="10"/>
  <c r="F18" i="10"/>
  <c r="S17" i="10"/>
  <c r="Q17" i="10"/>
  <c r="P17" i="10"/>
  <c r="O17" i="10"/>
  <c r="N17" i="10"/>
  <c r="F17" i="10"/>
  <c r="S16" i="10"/>
  <c r="Q16" i="10"/>
  <c r="P16" i="10"/>
  <c r="O16" i="10"/>
  <c r="N16" i="10"/>
  <c r="F16" i="10"/>
  <c r="S15" i="10"/>
  <c r="Q15" i="10"/>
  <c r="P15" i="10"/>
  <c r="O15" i="10"/>
  <c r="N15" i="10"/>
  <c r="F15" i="10"/>
  <c r="F14" i="10" s="1"/>
  <c r="R14" i="10"/>
  <c r="M14" i="10"/>
  <c r="L14" i="10"/>
  <c r="L8" i="10" s="1"/>
  <c r="K14" i="10"/>
  <c r="S14" i="10" s="1"/>
  <c r="J14" i="10"/>
  <c r="I14" i="10"/>
  <c r="H14" i="10"/>
  <c r="P14" i="10" s="1"/>
  <c r="G14" i="10"/>
  <c r="E14" i="10"/>
  <c r="S12" i="10"/>
  <c r="Q12" i="10"/>
  <c r="P12" i="10"/>
  <c r="O12" i="10"/>
  <c r="N12" i="10"/>
  <c r="F12" i="10"/>
  <c r="S11" i="10"/>
  <c r="Q11" i="10"/>
  <c r="P11" i="10"/>
  <c r="O11" i="10"/>
  <c r="N11" i="10"/>
  <c r="F11" i="10"/>
  <c r="R10" i="10"/>
  <c r="N10" i="10"/>
  <c r="M10" i="10"/>
  <c r="L10" i="10"/>
  <c r="K10" i="10"/>
  <c r="S10" i="10" s="1"/>
  <c r="J10" i="10"/>
  <c r="I10" i="10"/>
  <c r="H10" i="10"/>
  <c r="G10" i="10"/>
  <c r="G8" i="10" s="1"/>
  <c r="F10" i="10"/>
  <c r="E10" i="10"/>
  <c r="R8" i="10"/>
  <c r="J8" i="10"/>
  <c r="T41" i="9"/>
  <c r="R41" i="9"/>
  <c r="Q41" i="9"/>
  <c r="P41" i="9"/>
  <c r="E41" i="9"/>
  <c r="O41" i="9" s="1"/>
  <c r="E40" i="9"/>
  <c r="E39" i="9"/>
  <c r="T38" i="9"/>
  <c r="R38" i="9"/>
  <c r="Q38" i="9"/>
  <c r="P38" i="9"/>
  <c r="O38" i="9"/>
  <c r="E38" i="9"/>
  <c r="T37" i="9"/>
  <c r="R37" i="9"/>
  <c r="Q37" i="9"/>
  <c r="E37" i="9"/>
  <c r="P37" i="9" s="1"/>
  <c r="E36" i="9"/>
  <c r="T35" i="9"/>
  <c r="R35" i="9"/>
  <c r="Q35" i="9"/>
  <c r="P35" i="9"/>
  <c r="O35" i="9"/>
  <c r="E35" i="9"/>
  <c r="T34" i="9"/>
  <c r="R34" i="9"/>
  <c r="Q34" i="9"/>
  <c r="O34" i="9"/>
  <c r="E34" i="9"/>
  <c r="P34" i="9" s="1"/>
  <c r="Q33" i="9"/>
  <c r="N33" i="9"/>
  <c r="M33" i="9"/>
  <c r="L33" i="9"/>
  <c r="K33" i="9"/>
  <c r="T33" i="9" s="1"/>
  <c r="J33" i="9"/>
  <c r="I33" i="9"/>
  <c r="H33" i="9"/>
  <c r="O33" i="9" s="1"/>
  <c r="G33" i="9"/>
  <c r="F33" i="9"/>
  <c r="E33" i="9"/>
  <c r="P33" i="9" s="1"/>
  <c r="T32" i="9"/>
  <c r="R32" i="9"/>
  <c r="Q32" i="9"/>
  <c r="P32" i="9"/>
  <c r="O32" i="9"/>
  <c r="E32" i="9"/>
  <c r="T31" i="9"/>
  <c r="R31" i="9"/>
  <c r="Q31" i="9"/>
  <c r="E31" i="9"/>
  <c r="P31" i="9" s="1"/>
  <c r="E30" i="9"/>
  <c r="Q29" i="9"/>
  <c r="N29" i="9"/>
  <c r="M29" i="9"/>
  <c r="L29" i="9"/>
  <c r="K29" i="9"/>
  <c r="T29" i="9" s="1"/>
  <c r="J29" i="9"/>
  <c r="I29" i="9"/>
  <c r="H29" i="9"/>
  <c r="O29" i="9" s="1"/>
  <c r="G29" i="9"/>
  <c r="F29" i="9"/>
  <c r="E29" i="9"/>
  <c r="P29" i="9" s="1"/>
  <c r="E28" i="9"/>
  <c r="E26" i="9" s="1"/>
  <c r="O26" i="9" s="1"/>
  <c r="T27" i="9"/>
  <c r="R27" i="9"/>
  <c r="Q27" i="9"/>
  <c r="P27" i="9"/>
  <c r="O27" i="9"/>
  <c r="E27" i="9"/>
  <c r="N26" i="9"/>
  <c r="M26" i="9"/>
  <c r="L26" i="9"/>
  <c r="K26" i="9"/>
  <c r="R26" i="9" s="1"/>
  <c r="J26" i="9"/>
  <c r="I26" i="9"/>
  <c r="H26" i="9"/>
  <c r="G26" i="9"/>
  <c r="G7" i="9" s="1"/>
  <c r="F26" i="9"/>
  <c r="T25" i="9"/>
  <c r="R25" i="9"/>
  <c r="Q25" i="9"/>
  <c r="E25" i="9"/>
  <c r="P25" i="9" s="1"/>
  <c r="E24" i="9"/>
  <c r="T23" i="9"/>
  <c r="R23" i="9"/>
  <c r="Q23" i="9"/>
  <c r="P23" i="9"/>
  <c r="O23" i="9"/>
  <c r="E23" i="9"/>
  <c r="T22" i="9"/>
  <c r="R22" i="9"/>
  <c r="Q22" i="9"/>
  <c r="O22" i="9"/>
  <c r="E22" i="9"/>
  <c r="P22" i="9" s="1"/>
  <c r="T21" i="9"/>
  <c r="R21" i="9"/>
  <c r="Q21" i="9"/>
  <c r="P21" i="9"/>
  <c r="O21" i="9"/>
  <c r="E21" i="9"/>
  <c r="T20" i="9"/>
  <c r="R20" i="9"/>
  <c r="Q20" i="9"/>
  <c r="O20" i="9"/>
  <c r="E20" i="9"/>
  <c r="P20" i="9" s="1"/>
  <c r="T19" i="9"/>
  <c r="R19" i="9"/>
  <c r="Q19" i="9"/>
  <c r="P19" i="9"/>
  <c r="O19" i="9"/>
  <c r="E19" i="9"/>
  <c r="T18" i="9"/>
  <c r="R18" i="9"/>
  <c r="Q18" i="9"/>
  <c r="O18" i="9"/>
  <c r="E18" i="9"/>
  <c r="P18" i="9" s="1"/>
  <c r="Q17" i="9"/>
  <c r="N17" i="9"/>
  <c r="M17" i="9"/>
  <c r="L17" i="9"/>
  <c r="K17" i="9"/>
  <c r="P17" i="9" s="1"/>
  <c r="J17" i="9"/>
  <c r="I17" i="9"/>
  <c r="H17" i="9"/>
  <c r="O17" i="9" s="1"/>
  <c r="G17" i="9"/>
  <c r="F17" i="9"/>
  <c r="E17" i="9"/>
  <c r="T16" i="9"/>
  <c r="R16" i="9"/>
  <c r="Q16" i="9"/>
  <c r="P16" i="9"/>
  <c r="O16" i="9"/>
  <c r="E16" i="9"/>
  <c r="T15" i="9"/>
  <c r="R15" i="9"/>
  <c r="Q15" i="9"/>
  <c r="E15" i="9"/>
  <c r="P15" i="9" s="1"/>
  <c r="T14" i="9"/>
  <c r="R14" i="9"/>
  <c r="Q14" i="9"/>
  <c r="P14" i="9"/>
  <c r="O14" i="9"/>
  <c r="E14" i="9"/>
  <c r="T13" i="9"/>
  <c r="R13" i="9"/>
  <c r="Q13" i="9"/>
  <c r="E13" i="9"/>
  <c r="E11" i="9" s="1"/>
  <c r="P11" i="9" s="1"/>
  <c r="T12" i="9"/>
  <c r="R12" i="9"/>
  <c r="Q12" i="9"/>
  <c r="P12" i="9"/>
  <c r="O12" i="9"/>
  <c r="E12" i="9"/>
  <c r="Q11" i="9"/>
  <c r="N11" i="9"/>
  <c r="N7" i="9" s="1"/>
  <c r="M11" i="9"/>
  <c r="L11" i="9"/>
  <c r="K11" i="9"/>
  <c r="T11" i="9" s="1"/>
  <c r="J11" i="9"/>
  <c r="J7" i="9" s="1"/>
  <c r="I11" i="9"/>
  <c r="H11" i="9"/>
  <c r="G11" i="9"/>
  <c r="F11" i="9"/>
  <c r="F7" i="9" s="1"/>
  <c r="T10" i="9"/>
  <c r="R10" i="9"/>
  <c r="Q10" i="9"/>
  <c r="P10" i="9"/>
  <c r="O10" i="9"/>
  <c r="E10" i="9"/>
  <c r="T9" i="9"/>
  <c r="R9" i="9"/>
  <c r="Q9" i="9"/>
  <c r="O9" i="9"/>
  <c r="E9" i="9"/>
  <c r="P9" i="9" s="1"/>
  <c r="Q8" i="9"/>
  <c r="N8" i="9"/>
  <c r="M8" i="9"/>
  <c r="M7" i="9" s="1"/>
  <c r="L8" i="9"/>
  <c r="K8" i="9"/>
  <c r="T8" i="9" s="1"/>
  <c r="J8" i="9"/>
  <c r="I8" i="9"/>
  <c r="I7" i="9" s="1"/>
  <c r="H8" i="9"/>
  <c r="O8" i="9" s="1"/>
  <c r="G8" i="9"/>
  <c r="F8" i="9"/>
  <c r="E8" i="9"/>
  <c r="P8" i="9" s="1"/>
  <c r="L7" i="9"/>
  <c r="H7" i="9"/>
  <c r="AA280" i="8"/>
  <c r="Z280" i="8"/>
  <c r="Y280" i="8"/>
  <c r="X280" i="8"/>
  <c r="W280" i="8"/>
  <c r="V280" i="8"/>
  <c r="U280" i="8"/>
  <c r="T280" i="8"/>
  <c r="S280" i="8"/>
  <c r="R280" i="8"/>
  <c r="Q280" i="8"/>
  <c r="P280" i="8"/>
  <c r="O280" i="8"/>
  <c r="N280" i="8"/>
  <c r="M280" i="8"/>
  <c r="L280" i="8"/>
  <c r="K280" i="8"/>
  <c r="J280" i="8"/>
  <c r="I280" i="8"/>
  <c r="H280" i="8"/>
  <c r="G280" i="8"/>
  <c r="F280" i="8"/>
  <c r="AA272" i="8"/>
  <c r="Z272" i="8"/>
  <c r="Y272" i="8"/>
  <c r="X272" i="8"/>
  <c r="W272" i="8"/>
  <c r="V272" i="8"/>
  <c r="U272" i="8"/>
  <c r="T272" i="8"/>
  <c r="S272" i="8"/>
  <c r="R272" i="8"/>
  <c r="Q272" i="8"/>
  <c r="P272" i="8"/>
  <c r="O272" i="8"/>
  <c r="N272" i="8"/>
  <c r="M272" i="8"/>
  <c r="L272" i="8"/>
  <c r="K272" i="8"/>
  <c r="J272" i="8"/>
  <c r="I272" i="8"/>
  <c r="H272" i="8"/>
  <c r="G272" i="8"/>
  <c r="F272" i="8"/>
  <c r="AA264" i="8"/>
  <c r="Z264" i="8"/>
  <c r="Y264" i="8"/>
  <c r="X264" i="8"/>
  <c r="W264" i="8"/>
  <c r="V264" i="8"/>
  <c r="U264" i="8"/>
  <c r="T264" i="8"/>
  <c r="S264" i="8"/>
  <c r="R264" i="8"/>
  <c r="Q264" i="8"/>
  <c r="P264" i="8"/>
  <c r="O264" i="8"/>
  <c r="N264" i="8"/>
  <c r="M264" i="8"/>
  <c r="L264" i="8"/>
  <c r="K264" i="8"/>
  <c r="J264" i="8"/>
  <c r="I264" i="8"/>
  <c r="H264" i="8"/>
  <c r="G264" i="8"/>
  <c r="F264" i="8"/>
  <c r="AA256" i="8"/>
  <c r="Z256" i="8"/>
  <c r="Y256" i="8"/>
  <c r="X256" i="8"/>
  <c r="W256" i="8"/>
  <c r="V256" i="8"/>
  <c r="U256" i="8"/>
  <c r="T256" i="8"/>
  <c r="S256" i="8"/>
  <c r="R256" i="8"/>
  <c r="Q256" i="8"/>
  <c r="P256" i="8"/>
  <c r="O256" i="8"/>
  <c r="N256" i="8"/>
  <c r="M256" i="8"/>
  <c r="L256" i="8"/>
  <c r="K256" i="8"/>
  <c r="J256" i="8"/>
  <c r="I256" i="8"/>
  <c r="H256" i="8"/>
  <c r="G256" i="8"/>
  <c r="F256" i="8"/>
  <c r="AA248" i="8"/>
  <c r="Z248" i="8"/>
  <c r="Y248" i="8"/>
  <c r="X248" i="8"/>
  <c r="W248" i="8"/>
  <c r="V248" i="8"/>
  <c r="U248" i="8"/>
  <c r="T248" i="8"/>
  <c r="S248" i="8"/>
  <c r="R248" i="8"/>
  <c r="Q248" i="8"/>
  <c r="P248" i="8"/>
  <c r="O248" i="8"/>
  <c r="N248" i="8"/>
  <c r="M248" i="8"/>
  <c r="L248" i="8"/>
  <c r="K248" i="8"/>
  <c r="J248" i="8"/>
  <c r="I248" i="8"/>
  <c r="H248" i="8"/>
  <c r="G248" i="8"/>
  <c r="F248" i="8"/>
  <c r="AA240" i="8"/>
  <c r="Z240" i="8"/>
  <c r="Y240" i="8"/>
  <c r="X240" i="8"/>
  <c r="W240" i="8"/>
  <c r="V240" i="8"/>
  <c r="U240" i="8"/>
  <c r="T240" i="8"/>
  <c r="S240" i="8"/>
  <c r="R240" i="8"/>
  <c r="Q240" i="8"/>
  <c r="P240" i="8"/>
  <c r="O240" i="8"/>
  <c r="N240" i="8"/>
  <c r="M240" i="8"/>
  <c r="L240" i="8"/>
  <c r="K240" i="8"/>
  <c r="J240" i="8"/>
  <c r="I240" i="8"/>
  <c r="H240" i="8"/>
  <c r="G240" i="8"/>
  <c r="F240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X15" i="8" s="1"/>
  <c r="W223" i="8"/>
  <c r="V223" i="8"/>
  <c r="U223" i="8"/>
  <c r="T223" i="8"/>
  <c r="T15" i="8" s="1"/>
  <c r="S223" i="8"/>
  <c r="R223" i="8"/>
  <c r="Q223" i="8"/>
  <c r="P223" i="8"/>
  <c r="P15" i="8" s="1"/>
  <c r="O223" i="8"/>
  <c r="N223" i="8"/>
  <c r="M223" i="8"/>
  <c r="L223" i="8"/>
  <c r="L15" i="8" s="1"/>
  <c r="K223" i="8"/>
  <c r="J223" i="8"/>
  <c r="I223" i="8"/>
  <c r="H223" i="8"/>
  <c r="H15" i="8" s="1"/>
  <c r="G223" i="8"/>
  <c r="F223" i="8"/>
  <c r="AA222" i="8"/>
  <c r="Z222" i="8"/>
  <c r="Z14" i="8" s="1"/>
  <c r="Y222" i="8"/>
  <c r="X222" i="8"/>
  <c r="W222" i="8"/>
  <c r="V222" i="8"/>
  <c r="V14" i="8" s="1"/>
  <c r="U222" i="8"/>
  <c r="T222" i="8"/>
  <c r="S222" i="8"/>
  <c r="R222" i="8"/>
  <c r="R14" i="8" s="1"/>
  <c r="Q222" i="8"/>
  <c r="P222" i="8"/>
  <c r="O222" i="8"/>
  <c r="N222" i="8"/>
  <c r="N14" i="8" s="1"/>
  <c r="M222" i="8"/>
  <c r="L222" i="8"/>
  <c r="K222" i="8"/>
  <c r="J222" i="8"/>
  <c r="J14" i="8" s="1"/>
  <c r="I222" i="8"/>
  <c r="H222" i="8"/>
  <c r="G222" i="8"/>
  <c r="F222" i="8"/>
  <c r="F14" i="8" s="1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Z12" i="8" s="1"/>
  <c r="Y220" i="8"/>
  <c r="X220" i="8"/>
  <c r="W220" i="8"/>
  <c r="V220" i="8"/>
  <c r="V12" i="8" s="1"/>
  <c r="U220" i="8"/>
  <c r="T220" i="8"/>
  <c r="S220" i="8"/>
  <c r="R220" i="8"/>
  <c r="R12" i="8" s="1"/>
  <c r="Q220" i="8"/>
  <c r="P220" i="8"/>
  <c r="O220" i="8"/>
  <c r="N220" i="8"/>
  <c r="N12" i="8" s="1"/>
  <c r="M220" i="8"/>
  <c r="L220" i="8"/>
  <c r="K220" i="8"/>
  <c r="J220" i="8"/>
  <c r="J12" i="8" s="1"/>
  <c r="I220" i="8"/>
  <c r="H220" i="8"/>
  <c r="G220" i="8"/>
  <c r="F220" i="8"/>
  <c r="F12" i="8" s="1"/>
  <c r="AA219" i="8"/>
  <c r="Z219" i="8"/>
  <c r="Y219" i="8"/>
  <c r="X219" i="8"/>
  <c r="X11" i="8" s="1"/>
  <c r="W219" i="8"/>
  <c r="V219" i="8"/>
  <c r="U219" i="8"/>
  <c r="T219" i="8"/>
  <c r="T11" i="8" s="1"/>
  <c r="S219" i="8"/>
  <c r="R219" i="8"/>
  <c r="Q219" i="8"/>
  <c r="P219" i="8"/>
  <c r="P11" i="8" s="1"/>
  <c r="O219" i="8"/>
  <c r="N219" i="8"/>
  <c r="M219" i="8"/>
  <c r="L219" i="8"/>
  <c r="L11" i="8" s="1"/>
  <c r="K219" i="8"/>
  <c r="J219" i="8"/>
  <c r="I219" i="8"/>
  <c r="H219" i="8"/>
  <c r="H11" i="8" s="1"/>
  <c r="G219" i="8"/>
  <c r="F219" i="8"/>
  <c r="AA218" i="8"/>
  <c r="Z218" i="8"/>
  <c r="Z10" i="8" s="1"/>
  <c r="Z8" i="8" s="1"/>
  <c r="Y218" i="8"/>
  <c r="X218" i="8"/>
  <c r="W218" i="8"/>
  <c r="V218" i="8"/>
  <c r="V10" i="8" s="1"/>
  <c r="V8" i="8" s="1"/>
  <c r="U218" i="8"/>
  <c r="T218" i="8"/>
  <c r="S218" i="8"/>
  <c r="R218" i="8"/>
  <c r="R10" i="8" s="1"/>
  <c r="R8" i="8" s="1"/>
  <c r="Q218" i="8"/>
  <c r="P218" i="8"/>
  <c r="O218" i="8"/>
  <c r="N218" i="8"/>
  <c r="N10" i="8" s="1"/>
  <c r="N8" i="8" s="1"/>
  <c r="M218" i="8"/>
  <c r="L218" i="8"/>
  <c r="K218" i="8"/>
  <c r="J218" i="8"/>
  <c r="J10" i="8" s="1"/>
  <c r="J8" i="8" s="1"/>
  <c r="I218" i="8"/>
  <c r="H218" i="8"/>
  <c r="G218" i="8"/>
  <c r="F218" i="8"/>
  <c r="F10" i="8" s="1"/>
  <c r="F8" i="8" s="1"/>
  <c r="AA217" i="8"/>
  <c r="AA216" i="8" s="1"/>
  <c r="Z217" i="8"/>
  <c r="Y217" i="8"/>
  <c r="X217" i="8"/>
  <c r="X216" i="8" s="1"/>
  <c r="W217" i="8"/>
  <c r="W216" i="8" s="1"/>
  <c r="V217" i="8"/>
  <c r="U217" i="8"/>
  <c r="T217" i="8"/>
  <c r="T216" i="8" s="1"/>
  <c r="S217" i="8"/>
  <c r="S216" i="8" s="1"/>
  <c r="R217" i="8"/>
  <c r="Q217" i="8"/>
  <c r="P217" i="8"/>
  <c r="P216" i="8" s="1"/>
  <c r="O217" i="8"/>
  <c r="O216" i="8" s="1"/>
  <c r="N217" i="8"/>
  <c r="M217" i="8"/>
  <c r="L217" i="8"/>
  <c r="L216" i="8" s="1"/>
  <c r="K217" i="8"/>
  <c r="K216" i="8" s="1"/>
  <c r="J217" i="8"/>
  <c r="I217" i="8"/>
  <c r="H217" i="8"/>
  <c r="H216" i="8" s="1"/>
  <c r="G217" i="8"/>
  <c r="G216" i="8" s="1"/>
  <c r="F217" i="8"/>
  <c r="Z216" i="8"/>
  <c r="Y216" i="8"/>
  <c r="V216" i="8"/>
  <c r="U216" i="8"/>
  <c r="R216" i="8"/>
  <c r="Q216" i="8"/>
  <c r="N216" i="8"/>
  <c r="M216" i="8"/>
  <c r="J216" i="8"/>
  <c r="I216" i="8"/>
  <c r="F216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0" i="8"/>
  <c r="Z200" i="8"/>
  <c r="Y200" i="8"/>
  <c r="X200" i="8"/>
  <c r="W200" i="8"/>
  <c r="V200" i="8"/>
  <c r="U200" i="8"/>
  <c r="T200" i="8"/>
  <c r="S200" i="8"/>
  <c r="R200" i="8"/>
  <c r="Q200" i="8"/>
  <c r="P200" i="8"/>
  <c r="O200" i="8"/>
  <c r="N200" i="8"/>
  <c r="M200" i="8"/>
  <c r="L200" i="8"/>
  <c r="K200" i="8"/>
  <c r="J200" i="8"/>
  <c r="I200" i="8"/>
  <c r="H200" i="8"/>
  <c r="G200" i="8"/>
  <c r="F200" i="8"/>
  <c r="AA192" i="8"/>
  <c r="Z192" i="8"/>
  <c r="Y192" i="8"/>
  <c r="X192" i="8"/>
  <c r="W192" i="8"/>
  <c r="V192" i="8"/>
  <c r="U192" i="8"/>
  <c r="T192" i="8"/>
  <c r="S192" i="8"/>
  <c r="R192" i="8"/>
  <c r="Q192" i="8"/>
  <c r="P192" i="8"/>
  <c r="O192" i="8"/>
  <c r="N192" i="8"/>
  <c r="M192" i="8"/>
  <c r="L192" i="8"/>
  <c r="K192" i="8"/>
  <c r="J192" i="8"/>
  <c r="I192" i="8"/>
  <c r="H192" i="8"/>
  <c r="G192" i="8"/>
  <c r="F192" i="8"/>
  <c r="AA191" i="8"/>
  <c r="Z191" i="8"/>
  <c r="Z15" i="8" s="1"/>
  <c r="Y191" i="8"/>
  <c r="X191" i="8"/>
  <c r="W191" i="8"/>
  <c r="V191" i="8"/>
  <c r="V15" i="8" s="1"/>
  <c r="U191" i="8"/>
  <c r="T191" i="8"/>
  <c r="S191" i="8"/>
  <c r="R191" i="8"/>
  <c r="R15" i="8" s="1"/>
  <c r="Q191" i="8"/>
  <c r="P191" i="8"/>
  <c r="O191" i="8"/>
  <c r="N191" i="8"/>
  <c r="N15" i="8" s="1"/>
  <c r="M191" i="8"/>
  <c r="L191" i="8"/>
  <c r="K191" i="8"/>
  <c r="J191" i="8"/>
  <c r="J15" i="8" s="1"/>
  <c r="I191" i="8"/>
  <c r="H191" i="8"/>
  <c r="G191" i="8"/>
  <c r="AA190" i="8"/>
  <c r="Z190" i="8"/>
  <c r="Y190" i="8"/>
  <c r="X190" i="8"/>
  <c r="W190" i="8"/>
  <c r="V190" i="8"/>
  <c r="U190" i="8"/>
  <c r="T190" i="8"/>
  <c r="S190" i="8"/>
  <c r="R190" i="8"/>
  <c r="Q190" i="8"/>
  <c r="P190" i="8"/>
  <c r="O190" i="8"/>
  <c r="N190" i="8"/>
  <c r="M190" i="8"/>
  <c r="L190" i="8"/>
  <c r="K190" i="8"/>
  <c r="J190" i="8"/>
  <c r="I190" i="8"/>
  <c r="H190" i="8"/>
  <c r="G190" i="8"/>
  <c r="AA189" i="8"/>
  <c r="Z189" i="8"/>
  <c r="Y189" i="8"/>
  <c r="X189" i="8"/>
  <c r="X13" i="8" s="1"/>
  <c r="W189" i="8"/>
  <c r="V189" i="8"/>
  <c r="U189" i="8"/>
  <c r="T189" i="8"/>
  <c r="T13" i="8" s="1"/>
  <c r="S189" i="8"/>
  <c r="R189" i="8"/>
  <c r="Q189" i="8"/>
  <c r="P189" i="8"/>
  <c r="P13" i="8" s="1"/>
  <c r="O189" i="8"/>
  <c r="N189" i="8"/>
  <c r="M189" i="8"/>
  <c r="L189" i="8"/>
  <c r="L13" i="8" s="1"/>
  <c r="K189" i="8"/>
  <c r="J189" i="8"/>
  <c r="I189" i="8"/>
  <c r="H189" i="8"/>
  <c r="H13" i="8" s="1"/>
  <c r="G189" i="8"/>
  <c r="AA188" i="8"/>
  <c r="Z188" i="8"/>
  <c r="Y188" i="8"/>
  <c r="X188" i="8"/>
  <c r="W188" i="8"/>
  <c r="V188" i="8"/>
  <c r="U188" i="8"/>
  <c r="T188" i="8"/>
  <c r="S188" i="8"/>
  <c r="R188" i="8"/>
  <c r="Q188" i="8"/>
  <c r="P188" i="8"/>
  <c r="O188" i="8"/>
  <c r="N188" i="8"/>
  <c r="M188" i="8"/>
  <c r="L188" i="8"/>
  <c r="K188" i="8"/>
  <c r="J188" i="8"/>
  <c r="I188" i="8"/>
  <c r="H188" i="8"/>
  <c r="G188" i="8"/>
  <c r="AA187" i="8"/>
  <c r="Z187" i="8"/>
  <c r="Z11" i="8" s="1"/>
  <c r="Y187" i="8"/>
  <c r="X187" i="8"/>
  <c r="W187" i="8"/>
  <c r="V187" i="8"/>
  <c r="V11" i="8" s="1"/>
  <c r="U187" i="8"/>
  <c r="T187" i="8"/>
  <c r="S187" i="8"/>
  <c r="R187" i="8"/>
  <c r="R11" i="8" s="1"/>
  <c r="Q187" i="8"/>
  <c r="P187" i="8"/>
  <c r="O187" i="8"/>
  <c r="N187" i="8"/>
  <c r="N11" i="8" s="1"/>
  <c r="M187" i="8"/>
  <c r="L187" i="8"/>
  <c r="K187" i="8"/>
  <c r="J187" i="8"/>
  <c r="J11" i="8" s="1"/>
  <c r="I187" i="8"/>
  <c r="H187" i="8"/>
  <c r="G187" i="8"/>
  <c r="AA186" i="8"/>
  <c r="AA184" i="8" s="1"/>
  <c r="Z186" i="8"/>
  <c r="Y186" i="8"/>
  <c r="X186" i="8"/>
  <c r="W186" i="8"/>
  <c r="W184" i="8" s="1"/>
  <c r="V186" i="8"/>
  <c r="U186" i="8"/>
  <c r="T186" i="8"/>
  <c r="S186" i="8"/>
  <c r="S184" i="8" s="1"/>
  <c r="R186" i="8"/>
  <c r="Q186" i="8"/>
  <c r="P186" i="8"/>
  <c r="O186" i="8"/>
  <c r="O184" i="8" s="1"/>
  <c r="N186" i="8"/>
  <c r="M186" i="8"/>
  <c r="L186" i="8"/>
  <c r="K186" i="8"/>
  <c r="K184" i="8" s="1"/>
  <c r="J186" i="8"/>
  <c r="I186" i="8"/>
  <c r="H186" i="8"/>
  <c r="G186" i="8"/>
  <c r="G184" i="8" s="1"/>
  <c r="AA185" i="8"/>
  <c r="Z185" i="8"/>
  <c r="Z184" i="8" s="1"/>
  <c r="Y185" i="8"/>
  <c r="X185" i="8"/>
  <c r="X184" i="8" s="1"/>
  <c r="W185" i="8"/>
  <c r="V185" i="8"/>
  <c r="V184" i="8" s="1"/>
  <c r="U185" i="8"/>
  <c r="T185" i="8"/>
  <c r="T184" i="8" s="1"/>
  <c r="S185" i="8"/>
  <c r="R185" i="8"/>
  <c r="R184" i="8" s="1"/>
  <c r="Q185" i="8"/>
  <c r="P185" i="8"/>
  <c r="P184" i="8" s="1"/>
  <c r="O185" i="8"/>
  <c r="N185" i="8"/>
  <c r="N184" i="8" s="1"/>
  <c r="M185" i="8"/>
  <c r="L185" i="8"/>
  <c r="L184" i="8" s="1"/>
  <c r="K185" i="8"/>
  <c r="J185" i="8"/>
  <c r="J184" i="8" s="1"/>
  <c r="I185" i="8"/>
  <c r="H185" i="8"/>
  <c r="H184" i="8" s="1"/>
  <c r="G185" i="8"/>
  <c r="Y184" i="8"/>
  <c r="U184" i="8"/>
  <c r="Q184" i="8"/>
  <c r="M184" i="8"/>
  <c r="I184" i="8"/>
  <c r="F184" i="8"/>
  <c r="AA176" i="8"/>
  <c r="Z176" i="8"/>
  <c r="Y176" i="8"/>
  <c r="X176" i="8"/>
  <c r="W176" i="8"/>
  <c r="V176" i="8"/>
  <c r="U176" i="8"/>
  <c r="T176" i="8"/>
  <c r="S176" i="8"/>
  <c r="R176" i="8"/>
  <c r="Q176" i="8"/>
  <c r="P176" i="8"/>
  <c r="O176" i="8"/>
  <c r="N176" i="8"/>
  <c r="M176" i="8"/>
  <c r="L176" i="8"/>
  <c r="K176" i="8"/>
  <c r="J176" i="8"/>
  <c r="I176" i="8"/>
  <c r="H176" i="8"/>
  <c r="G176" i="8"/>
  <c r="F176" i="8"/>
  <c r="AA168" i="8"/>
  <c r="Z168" i="8"/>
  <c r="Y168" i="8"/>
  <c r="X168" i="8"/>
  <c r="W168" i="8"/>
  <c r="V168" i="8"/>
  <c r="U168" i="8"/>
  <c r="T168" i="8"/>
  <c r="S168" i="8"/>
  <c r="R168" i="8"/>
  <c r="Q168" i="8"/>
  <c r="P168" i="8"/>
  <c r="O168" i="8"/>
  <c r="N168" i="8"/>
  <c r="M168" i="8"/>
  <c r="L168" i="8"/>
  <c r="K168" i="8"/>
  <c r="J168" i="8"/>
  <c r="I168" i="8"/>
  <c r="H168" i="8"/>
  <c r="G168" i="8"/>
  <c r="F168" i="8"/>
  <c r="AA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F167" i="8"/>
  <c r="AA166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F166" i="8"/>
  <c r="AA165" i="8"/>
  <c r="Z165" i="8"/>
  <c r="Y165" i="8"/>
  <c r="X165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F165" i="8"/>
  <c r="AA164" i="8"/>
  <c r="Z164" i="8"/>
  <c r="Y164" i="8"/>
  <c r="X164" i="8"/>
  <c r="W164" i="8"/>
  <c r="V164" i="8"/>
  <c r="U164" i="8"/>
  <c r="T164" i="8"/>
  <c r="S164" i="8"/>
  <c r="R164" i="8"/>
  <c r="Q164" i="8"/>
  <c r="P164" i="8"/>
  <c r="O164" i="8"/>
  <c r="N164" i="8"/>
  <c r="M164" i="8"/>
  <c r="L164" i="8"/>
  <c r="K164" i="8"/>
  <c r="J164" i="8"/>
  <c r="I164" i="8"/>
  <c r="H164" i="8"/>
  <c r="G164" i="8"/>
  <c r="F164" i="8"/>
  <c r="AA163" i="8"/>
  <c r="Z163" i="8"/>
  <c r="Y163" i="8"/>
  <c r="X163" i="8"/>
  <c r="W163" i="8"/>
  <c r="V163" i="8"/>
  <c r="U163" i="8"/>
  <c r="T163" i="8"/>
  <c r="S163" i="8"/>
  <c r="R163" i="8"/>
  <c r="Q163" i="8"/>
  <c r="P163" i="8"/>
  <c r="O163" i="8"/>
  <c r="N163" i="8"/>
  <c r="M163" i="8"/>
  <c r="L163" i="8"/>
  <c r="K163" i="8"/>
  <c r="J163" i="8"/>
  <c r="I163" i="8"/>
  <c r="H163" i="8"/>
  <c r="G163" i="8"/>
  <c r="F163" i="8"/>
  <c r="AA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K162" i="8"/>
  <c r="J162" i="8"/>
  <c r="I162" i="8"/>
  <c r="H162" i="8"/>
  <c r="G162" i="8"/>
  <c r="F162" i="8"/>
  <c r="AA161" i="8"/>
  <c r="AA160" i="8" s="1"/>
  <c r="Z161" i="8"/>
  <c r="Z160" i="8" s="1"/>
  <c r="Y161" i="8"/>
  <c r="X161" i="8"/>
  <c r="W161" i="8"/>
  <c r="W160" i="8" s="1"/>
  <c r="V161" i="8"/>
  <c r="V160" i="8" s="1"/>
  <c r="U161" i="8"/>
  <c r="T161" i="8"/>
  <c r="S161" i="8"/>
  <c r="S160" i="8" s="1"/>
  <c r="R161" i="8"/>
  <c r="R160" i="8" s="1"/>
  <c r="Q161" i="8"/>
  <c r="P161" i="8"/>
  <c r="O161" i="8"/>
  <c r="O160" i="8" s="1"/>
  <c r="N161" i="8"/>
  <c r="N160" i="8" s="1"/>
  <c r="M161" i="8"/>
  <c r="L161" i="8"/>
  <c r="K161" i="8"/>
  <c r="K160" i="8" s="1"/>
  <c r="J161" i="8"/>
  <c r="J160" i="8" s="1"/>
  <c r="I161" i="8"/>
  <c r="H161" i="8"/>
  <c r="G161" i="8"/>
  <c r="G160" i="8" s="1"/>
  <c r="F161" i="8"/>
  <c r="F160" i="8" s="1"/>
  <c r="Y160" i="8"/>
  <c r="X160" i="8"/>
  <c r="U160" i="8"/>
  <c r="T160" i="8"/>
  <c r="Q160" i="8"/>
  <c r="P160" i="8"/>
  <c r="M160" i="8"/>
  <c r="L160" i="8"/>
  <c r="I160" i="8"/>
  <c r="H160" i="8"/>
  <c r="AA152" i="8"/>
  <c r="Z152" i="8"/>
  <c r="Y152" i="8"/>
  <c r="X152" i="8"/>
  <c r="W152" i="8"/>
  <c r="V152" i="8"/>
  <c r="U152" i="8"/>
  <c r="T152" i="8"/>
  <c r="S152" i="8"/>
  <c r="R152" i="8"/>
  <c r="Q152" i="8"/>
  <c r="P152" i="8"/>
  <c r="O152" i="8"/>
  <c r="N152" i="8"/>
  <c r="M152" i="8"/>
  <c r="L152" i="8"/>
  <c r="K152" i="8"/>
  <c r="J152" i="8"/>
  <c r="I152" i="8"/>
  <c r="H152" i="8"/>
  <c r="G152" i="8"/>
  <c r="F152" i="8"/>
  <c r="AA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K144" i="8"/>
  <c r="J144" i="8"/>
  <c r="I144" i="8"/>
  <c r="H144" i="8"/>
  <c r="G144" i="8"/>
  <c r="F144" i="8"/>
  <c r="AA136" i="8"/>
  <c r="Z136" i="8"/>
  <c r="Y136" i="8"/>
  <c r="X136" i="8"/>
  <c r="W136" i="8"/>
  <c r="V136" i="8"/>
  <c r="U136" i="8"/>
  <c r="T136" i="8"/>
  <c r="S136" i="8"/>
  <c r="R136" i="8"/>
  <c r="Q136" i="8"/>
  <c r="P136" i="8"/>
  <c r="O136" i="8"/>
  <c r="N136" i="8"/>
  <c r="M136" i="8"/>
  <c r="L136" i="8"/>
  <c r="K136" i="8"/>
  <c r="J136" i="8"/>
  <c r="I136" i="8"/>
  <c r="H136" i="8"/>
  <c r="G136" i="8"/>
  <c r="F136" i="8"/>
  <c r="AA128" i="8"/>
  <c r="Z128" i="8"/>
  <c r="Y128" i="8"/>
  <c r="X128" i="8"/>
  <c r="W128" i="8"/>
  <c r="V128" i="8"/>
  <c r="U128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AA95" i="8"/>
  <c r="AA15" i="8" s="1"/>
  <c r="Z95" i="8"/>
  <c r="Y95" i="8"/>
  <c r="X95" i="8"/>
  <c r="W95" i="8"/>
  <c r="W15" i="8" s="1"/>
  <c r="V95" i="8"/>
  <c r="U95" i="8"/>
  <c r="T95" i="8"/>
  <c r="S95" i="8"/>
  <c r="S15" i="8" s="1"/>
  <c r="R95" i="8"/>
  <c r="Q95" i="8"/>
  <c r="P95" i="8"/>
  <c r="O95" i="8"/>
  <c r="O15" i="8" s="1"/>
  <c r="N95" i="8"/>
  <c r="M95" i="8"/>
  <c r="L95" i="8"/>
  <c r="K95" i="8"/>
  <c r="K15" i="8" s="1"/>
  <c r="J95" i="8"/>
  <c r="I95" i="8"/>
  <c r="H95" i="8"/>
  <c r="G95" i="8"/>
  <c r="G15" i="8" s="1"/>
  <c r="F95" i="8"/>
  <c r="AA94" i="8"/>
  <c r="Z94" i="8"/>
  <c r="Y94" i="8"/>
  <c r="Y14" i="8" s="1"/>
  <c r="X94" i="8"/>
  <c r="W94" i="8"/>
  <c r="V94" i="8"/>
  <c r="U94" i="8"/>
  <c r="U14" i="8" s="1"/>
  <c r="T94" i="8"/>
  <c r="S94" i="8"/>
  <c r="R94" i="8"/>
  <c r="Q94" i="8"/>
  <c r="Q14" i="8" s="1"/>
  <c r="P94" i="8"/>
  <c r="O94" i="8"/>
  <c r="N94" i="8"/>
  <c r="M94" i="8"/>
  <c r="M14" i="8" s="1"/>
  <c r="L94" i="8"/>
  <c r="K94" i="8"/>
  <c r="J94" i="8"/>
  <c r="I94" i="8"/>
  <c r="I14" i="8" s="1"/>
  <c r="H94" i="8"/>
  <c r="G94" i="8"/>
  <c r="F94" i="8"/>
  <c r="AA93" i="8"/>
  <c r="AA13" i="8" s="1"/>
  <c r="Z93" i="8"/>
  <c r="Y93" i="8"/>
  <c r="X93" i="8"/>
  <c r="W93" i="8"/>
  <c r="W13" i="8" s="1"/>
  <c r="V93" i="8"/>
  <c r="U93" i="8"/>
  <c r="T93" i="8"/>
  <c r="S93" i="8"/>
  <c r="S13" i="8" s="1"/>
  <c r="R93" i="8"/>
  <c r="Q93" i="8"/>
  <c r="P93" i="8"/>
  <c r="O93" i="8"/>
  <c r="O13" i="8" s="1"/>
  <c r="N93" i="8"/>
  <c r="M93" i="8"/>
  <c r="L93" i="8"/>
  <c r="K93" i="8"/>
  <c r="K13" i="8" s="1"/>
  <c r="J93" i="8"/>
  <c r="I93" i="8"/>
  <c r="H93" i="8"/>
  <c r="G93" i="8"/>
  <c r="G13" i="8" s="1"/>
  <c r="F93" i="8"/>
  <c r="AA92" i="8"/>
  <c r="Z92" i="8"/>
  <c r="Y92" i="8"/>
  <c r="Y12" i="8" s="1"/>
  <c r="X92" i="8"/>
  <c r="W92" i="8"/>
  <c r="V92" i="8"/>
  <c r="U92" i="8"/>
  <c r="U12" i="8" s="1"/>
  <c r="T92" i="8"/>
  <c r="S92" i="8"/>
  <c r="R92" i="8"/>
  <c r="Q92" i="8"/>
  <c r="Q12" i="8" s="1"/>
  <c r="P92" i="8"/>
  <c r="O92" i="8"/>
  <c r="N92" i="8"/>
  <c r="M92" i="8"/>
  <c r="M12" i="8" s="1"/>
  <c r="L92" i="8"/>
  <c r="K92" i="8"/>
  <c r="J92" i="8"/>
  <c r="I92" i="8"/>
  <c r="I12" i="8" s="1"/>
  <c r="H92" i="8"/>
  <c r="G92" i="8"/>
  <c r="F92" i="8"/>
  <c r="AA91" i="8"/>
  <c r="AA11" i="8" s="1"/>
  <c r="Z91" i="8"/>
  <c r="Y91" i="8"/>
  <c r="X91" i="8"/>
  <c r="W91" i="8"/>
  <c r="W11" i="8" s="1"/>
  <c r="V91" i="8"/>
  <c r="U91" i="8"/>
  <c r="T91" i="8"/>
  <c r="S91" i="8"/>
  <c r="S11" i="8" s="1"/>
  <c r="R91" i="8"/>
  <c r="Q91" i="8"/>
  <c r="P91" i="8"/>
  <c r="O91" i="8"/>
  <c r="O11" i="8" s="1"/>
  <c r="N91" i="8"/>
  <c r="M91" i="8"/>
  <c r="L91" i="8"/>
  <c r="K91" i="8"/>
  <c r="K11" i="8" s="1"/>
  <c r="J91" i="8"/>
  <c r="I91" i="8"/>
  <c r="H91" i="8"/>
  <c r="G91" i="8"/>
  <c r="G11" i="8" s="1"/>
  <c r="F91" i="8"/>
  <c r="AA90" i="8"/>
  <c r="Z90" i="8"/>
  <c r="Y90" i="8"/>
  <c r="Y10" i="8" s="1"/>
  <c r="X90" i="8"/>
  <c r="W90" i="8"/>
  <c r="V90" i="8"/>
  <c r="U90" i="8"/>
  <c r="U10" i="8" s="1"/>
  <c r="T90" i="8"/>
  <c r="S90" i="8"/>
  <c r="R90" i="8"/>
  <c r="Q90" i="8"/>
  <c r="Q10" i="8" s="1"/>
  <c r="P90" i="8"/>
  <c r="O90" i="8"/>
  <c r="N90" i="8"/>
  <c r="M90" i="8"/>
  <c r="M10" i="8" s="1"/>
  <c r="L90" i="8"/>
  <c r="K90" i="8"/>
  <c r="J90" i="8"/>
  <c r="I90" i="8"/>
  <c r="I10" i="8" s="1"/>
  <c r="H90" i="8"/>
  <c r="G90" i="8"/>
  <c r="F90" i="8"/>
  <c r="AA89" i="8"/>
  <c r="AA88" i="8" s="1"/>
  <c r="Z89" i="8"/>
  <c r="Z88" i="8" s="1"/>
  <c r="Y89" i="8"/>
  <c r="X89" i="8"/>
  <c r="W89" i="8"/>
  <c r="W88" i="8" s="1"/>
  <c r="V89" i="8"/>
  <c r="V88" i="8" s="1"/>
  <c r="U89" i="8"/>
  <c r="T89" i="8"/>
  <c r="S89" i="8"/>
  <c r="S88" i="8" s="1"/>
  <c r="R89" i="8"/>
  <c r="R88" i="8" s="1"/>
  <c r="Q89" i="8"/>
  <c r="P89" i="8"/>
  <c r="O89" i="8"/>
  <c r="O88" i="8" s="1"/>
  <c r="N89" i="8"/>
  <c r="N88" i="8" s="1"/>
  <c r="M89" i="8"/>
  <c r="L89" i="8"/>
  <c r="K89" i="8"/>
  <c r="K88" i="8" s="1"/>
  <c r="J89" i="8"/>
  <c r="J88" i="8" s="1"/>
  <c r="I89" i="8"/>
  <c r="H89" i="8"/>
  <c r="G89" i="8"/>
  <c r="G88" i="8" s="1"/>
  <c r="F89" i="8"/>
  <c r="F88" i="8" s="1"/>
  <c r="Y88" i="8"/>
  <c r="X88" i="8"/>
  <c r="U88" i="8"/>
  <c r="T88" i="8"/>
  <c r="Q88" i="8"/>
  <c r="P88" i="8"/>
  <c r="M88" i="8"/>
  <c r="L88" i="8"/>
  <c r="I88" i="8"/>
  <c r="H88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AA41" i="8"/>
  <c r="Z41" i="8"/>
  <c r="Y41" i="8"/>
  <c r="Y40" i="8" s="1"/>
  <c r="X41" i="8"/>
  <c r="X40" i="8" s="1"/>
  <c r="W41" i="8"/>
  <c r="V41" i="8"/>
  <c r="U41" i="8"/>
  <c r="U40" i="8" s="1"/>
  <c r="T41" i="8"/>
  <c r="T40" i="8" s="1"/>
  <c r="S41" i="8"/>
  <c r="R41" i="8"/>
  <c r="Q41" i="8"/>
  <c r="Q40" i="8" s="1"/>
  <c r="P41" i="8"/>
  <c r="P40" i="8" s="1"/>
  <c r="O41" i="8"/>
  <c r="N41" i="8"/>
  <c r="M41" i="8"/>
  <c r="M40" i="8" s="1"/>
  <c r="L41" i="8"/>
  <c r="L40" i="8" s="1"/>
  <c r="K41" i="8"/>
  <c r="J41" i="8"/>
  <c r="I41" i="8"/>
  <c r="I40" i="8" s="1"/>
  <c r="H41" i="8"/>
  <c r="H40" i="8" s="1"/>
  <c r="G41" i="8"/>
  <c r="F41" i="8"/>
  <c r="AA40" i="8"/>
  <c r="Z40" i="8"/>
  <c r="W40" i="8"/>
  <c r="V40" i="8"/>
  <c r="S40" i="8"/>
  <c r="R40" i="8"/>
  <c r="O40" i="8"/>
  <c r="N40" i="8"/>
  <c r="K40" i="8"/>
  <c r="J40" i="8"/>
  <c r="G40" i="8"/>
  <c r="F40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AA17" i="8"/>
  <c r="Z17" i="8"/>
  <c r="Y17" i="8"/>
  <c r="Y16" i="8" s="1"/>
  <c r="X17" i="8"/>
  <c r="X16" i="8" s="1"/>
  <c r="W17" i="8"/>
  <c r="V17" i="8"/>
  <c r="U17" i="8"/>
  <c r="U16" i="8" s="1"/>
  <c r="T17" i="8"/>
  <c r="T16" i="8" s="1"/>
  <c r="S17" i="8"/>
  <c r="R17" i="8"/>
  <c r="Q17" i="8"/>
  <c r="Q16" i="8" s="1"/>
  <c r="P17" i="8"/>
  <c r="P16" i="8" s="1"/>
  <c r="O17" i="8"/>
  <c r="N17" i="8"/>
  <c r="M17" i="8"/>
  <c r="M16" i="8" s="1"/>
  <c r="L17" i="8"/>
  <c r="L16" i="8" s="1"/>
  <c r="K17" i="8"/>
  <c r="J17" i="8"/>
  <c r="I17" i="8"/>
  <c r="I16" i="8" s="1"/>
  <c r="H17" i="8"/>
  <c r="H16" i="8" s="1"/>
  <c r="G17" i="8"/>
  <c r="F17" i="8"/>
  <c r="AA16" i="8"/>
  <c r="Z16" i="8"/>
  <c r="W16" i="8"/>
  <c r="V16" i="8"/>
  <c r="S16" i="8"/>
  <c r="R16" i="8"/>
  <c r="O16" i="8"/>
  <c r="N16" i="8"/>
  <c r="K16" i="8"/>
  <c r="J16" i="8"/>
  <c r="G16" i="8"/>
  <c r="F16" i="8"/>
  <c r="Y15" i="8"/>
  <c r="U15" i="8"/>
  <c r="Q15" i="8"/>
  <c r="M15" i="8"/>
  <c r="I15" i="8"/>
  <c r="F15" i="8"/>
  <c r="AA14" i="8"/>
  <c r="X14" i="8"/>
  <c r="W14" i="8"/>
  <c r="T14" i="8"/>
  <c r="S14" i="8"/>
  <c r="P14" i="8"/>
  <c r="O14" i="8"/>
  <c r="L14" i="8"/>
  <c r="K14" i="8"/>
  <c r="H14" i="8"/>
  <c r="G14" i="8"/>
  <c r="Z13" i="8"/>
  <c r="Y13" i="8"/>
  <c r="V13" i="8"/>
  <c r="U13" i="8"/>
  <c r="R13" i="8"/>
  <c r="Q13" i="8"/>
  <c r="N13" i="8"/>
  <c r="M13" i="8"/>
  <c r="J13" i="8"/>
  <c r="I13" i="8"/>
  <c r="F13" i="8"/>
  <c r="AA12" i="8"/>
  <c r="X12" i="8"/>
  <c r="W12" i="8"/>
  <c r="T12" i="8"/>
  <c r="S12" i="8"/>
  <c r="P12" i="8"/>
  <c r="O12" i="8"/>
  <c r="L12" i="8"/>
  <c r="K12" i="8"/>
  <c r="H12" i="8"/>
  <c r="G12" i="8"/>
  <c r="Y11" i="8"/>
  <c r="U11" i="8"/>
  <c r="Q11" i="8"/>
  <c r="M11" i="8"/>
  <c r="I11" i="8"/>
  <c r="F11" i="8"/>
  <c r="AA10" i="8"/>
  <c r="X10" i="8"/>
  <c r="W10" i="8"/>
  <c r="T10" i="8"/>
  <c r="S10" i="8"/>
  <c r="P10" i="8"/>
  <c r="O10" i="8"/>
  <c r="L10" i="8"/>
  <c r="K10" i="8"/>
  <c r="H10" i="8"/>
  <c r="G10" i="8"/>
  <c r="Z9" i="8"/>
  <c r="Y9" i="8"/>
  <c r="Y8" i="8" s="1"/>
  <c r="V9" i="8"/>
  <c r="U9" i="8"/>
  <c r="U8" i="8" s="1"/>
  <c r="R9" i="8"/>
  <c r="Q9" i="8"/>
  <c r="Q8" i="8" s="1"/>
  <c r="N9" i="8"/>
  <c r="M9" i="8"/>
  <c r="M8" i="8" s="1"/>
  <c r="J9" i="8"/>
  <c r="I9" i="8"/>
  <c r="I8" i="8" s="1"/>
  <c r="F9" i="8"/>
  <c r="G87" i="7"/>
  <c r="F87" i="7"/>
  <c r="E87" i="7"/>
  <c r="D87" i="7"/>
  <c r="G86" i="7"/>
  <c r="F86" i="7"/>
  <c r="E86" i="7"/>
  <c r="D86" i="7"/>
  <c r="G85" i="7"/>
  <c r="F85" i="7"/>
  <c r="E85" i="7"/>
  <c r="D85" i="7"/>
  <c r="G84" i="7"/>
  <c r="F84" i="7"/>
  <c r="E84" i="7"/>
  <c r="D84" i="7"/>
  <c r="G83" i="7"/>
  <c r="F83" i="7"/>
  <c r="E83" i="7"/>
  <c r="D83" i="7"/>
  <c r="BG82" i="7"/>
  <c r="BF82" i="7"/>
  <c r="BE82" i="7"/>
  <c r="BD82" i="7"/>
  <c r="BC82" i="7"/>
  <c r="BB82" i="7"/>
  <c r="BA82" i="7"/>
  <c r="AZ82" i="7"/>
  <c r="AY82" i="7"/>
  <c r="AX82" i="7"/>
  <c r="AW82" i="7"/>
  <c r="AV82" i="7"/>
  <c r="AU82" i="7"/>
  <c r="AT82" i="7"/>
  <c r="AS82" i="7"/>
  <c r="AR82" i="7"/>
  <c r="AQ82" i="7"/>
  <c r="AP82" i="7"/>
  <c r="AO82" i="7"/>
  <c r="AN82" i="7"/>
  <c r="AM82" i="7"/>
  <c r="AL82" i="7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G81" i="7"/>
  <c r="F81" i="7"/>
  <c r="E81" i="7"/>
  <c r="D81" i="7"/>
  <c r="G80" i="7"/>
  <c r="F80" i="7"/>
  <c r="E80" i="7"/>
  <c r="D80" i="7"/>
  <c r="G79" i="7"/>
  <c r="F79" i="7"/>
  <c r="E79" i="7"/>
  <c r="D79" i="7"/>
  <c r="G78" i="7"/>
  <c r="F78" i="7"/>
  <c r="E78" i="7"/>
  <c r="D78" i="7"/>
  <c r="G77" i="7"/>
  <c r="F77" i="7"/>
  <c r="E77" i="7"/>
  <c r="D77" i="7"/>
  <c r="G76" i="7"/>
  <c r="F76" i="7"/>
  <c r="E76" i="7"/>
  <c r="D76" i="7"/>
  <c r="G75" i="7"/>
  <c r="F75" i="7"/>
  <c r="E75" i="7"/>
  <c r="D75" i="7"/>
  <c r="BG74" i="7"/>
  <c r="BF74" i="7"/>
  <c r="BE74" i="7"/>
  <c r="BD74" i="7"/>
  <c r="BC74" i="7"/>
  <c r="BB74" i="7"/>
  <c r="BA74" i="7"/>
  <c r="AZ74" i="7"/>
  <c r="AY74" i="7"/>
  <c r="AX74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G62" i="7"/>
  <c r="F62" i="7"/>
  <c r="E62" i="7"/>
  <c r="D62" i="7"/>
  <c r="G61" i="7"/>
  <c r="F61" i="7"/>
  <c r="E61" i="7"/>
  <c r="D61" i="7"/>
  <c r="BG60" i="7"/>
  <c r="BF60" i="7"/>
  <c r="BE60" i="7"/>
  <c r="BD60" i="7"/>
  <c r="BC60" i="7"/>
  <c r="BB60" i="7"/>
  <c r="BA60" i="7"/>
  <c r="AZ60" i="7"/>
  <c r="AY60" i="7"/>
  <c r="AX60" i="7"/>
  <c r="AW60" i="7"/>
  <c r="AV60" i="7"/>
  <c r="AU60" i="7"/>
  <c r="AT60" i="7"/>
  <c r="AS60" i="7"/>
  <c r="AR60" i="7"/>
  <c r="AQ60" i="7"/>
  <c r="AP60" i="7"/>
  <c r="AO60" i="7"/>
  <c r="AN60" i="7"/>
  <c r="AM60" i="7"/>
  <c r="AL60" i="7"/>
  <c r="AK60" i="7"/>
  <c r="AJ60" i="7"/>
  <c r="AI60" i="7"/>
  <c r="AH60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G59" i="7"/>
  <c r="F59" i="7"/>
  <c r="E59" i="7"/>
  <c r="D59" i="7"/>
  <c r="G58" i="7"/>
  <c r="F58" i="7"/>
  <c r="E58" i="7"/>
  <c r="D58" i="7"/>
  <c r="G57" i="7"/>
  <c r="F57" i="7"/>
  <c r="E57" i="7"/>
  <c r="D57" i="7"/>
  <c r="G56" i="7"/>
  <c r="F56" i="7"/>
  <c r="E56" i="7"/>
  <c r="D56" i="7"/>
  <c r="G55" i="7"/>
  <c r="F55" i="7"/>
  <c r="E55" i="7"/>
  <c r="D55" i="7"/>
  <c r="G54" i="7"/>
  <c r="F54" i="7"/>
  <c r="E54" i="7"/>
  <c r="D54" i="7"/>
  <c r="G53" i="7"/>
  <c r="F53" i="7"/>
  <c r="E53" i="7"/>
  <c r="D53" i="7"/>
  <c r="G52" i="7"/>
  <c r="F52" i="7"/>
  <c r="E52" i="7"/>
  <c r="D52" i="7"/>
  <c r="G51" i="7"/>
  <c r="F51" i="7"/>
  <c r="E51" i="7"/>
  <c r="D51" i="7"/>
  <c r="G50" i="7"/>
  <c r="F50" i="7"/>
  <c r="E50" i="7"/>
  <c r="D50" i="7"/>
  <c r="BG49" i="7"/>
  <c r="BF49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G48" i="7"/>
  <c r="F48" i="7"/>
  <c r="E48" i="7"/>
  <c r="D48" i="7"/>
  <c r="G47" i="7"/>
  <c r="F47" i="7"/>
  <c r="E47" i="7"/>
  <c r="D47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G45" i="7"/>
  <c r="F45" i="7"/>
  <c r="E45" i="7"/>
  <c r="D45" i="7"/>
  <c r="G44" i="7"/>
  <c r="F44" i="7"/>
  <c r="E44" i="7"/>
  <c r="D44" i="7"/>
  <c r="G43" i="7"/>
  <c r="F43" i="7"/>
  <c r="E43" i="7"/>
  <c r="D43" i="7"/>
  <c r="G42" i="7"/>
  <c r="F42" i="7"/>
  <c r="E42" i="7"/>
  <c r="D42" i="7"/>
  <c r="G41" i="7"/>
  <c r="F41" i="7"/>
  <c r="E41" i="7"/>
  <c r="D41" i="7"/>
  <c r="G40" i="7"/>
  <c r="F40" i="7"/>
  <c r="E40" i="7"/>
  <c r="D40" i="7"/>
  <c r="G39" i="7"/>
  <c r="F39" i="7"/>
  <c r="E39" i="7"/>
  <c r="D39" i="7"/>
  <c r="G38" i="7"/>
  <c r="F38" i="7"/>
  <c r="E38" i="7"/>
  <c r="D38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G36" i="7"/>
  <c r="F36" i="7"/>
  <c r="E36" i="7"/>
  <c r="D36" i="7"/>
  <c r="G35" i="7"/>
  <c r="F35" i="7"/>
  <c r="E35" i="7"/>
  <c r="D35" i="7"/>
  <c r="G34" i="7"/>
  <c r="F34" i="7"/>
  <c r="E34" i="7"/>
  <c r="D34" i="7"/>
  <c r="G33" i="7"/>
  <c r="F33" i="7"/>
  <c r="E33" i="7"/>
  <c r="D33" i="7"/>
  <c r="G32" i="7"/>
  <c r="F32" i="7"/>
  <c r="E32" i="7"/>
  <c r="D32" i="7"/>
  <c r="G31" i="7"/>
  <c r="F31" i="7"/>
  <c r="E31" i="7"/>
  <c r="D31" i="7"/>
  <c r="G30" i="7"/>
  <c r="F30" i="7"/>
  <c r="E30" i="7"/>
  <c r="D30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G28" i="7"/>
  <c r="F28" i="7"/>
  <c r="E28" i="7"/>
  <c r="D28" i="7"/>
  <c r="G27" i="7"/>
  <c r="F27" i="7"/>
  <c r="E27" i="7"/>
  <c r="D27" i="7"/>
  <c r="G26" i="7"/>
  <c r="F26" i="7"/>
  <c r="E26" i="7"/>
  <c r="D26" i="7"/>
  <c r="G25" i="7"/>
  <c r="F25" i="7"/>
  <c r="E25" i="7"/>
  <c r="D25" i="7"/>
  <c r="D21" i="7" s="1"/>
  <c r="D18" i="7" s="1"/>
  <c r="D7" i="7" s="1"/>
  <c r="G24" i="7"/>
  <c r="F24" i="7"/>
  <c r="E24" i="7"/>
  <c r="D24" i="7"/>
  <c r="G23" i="7"/>
  <c r="F23" i="7"/>
  <c r="E23" i="7"/>
  <c r="D23" i="7"/>
  <c r="G22" i="7"/>
  <c r="F22" i="7"/>
  <c r="E22" i="7"/>
  <c r="D22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G20" i="7"/>
  <c r="F20" i="7"/>
  <c r="E20" i="7"/>
  <c r="D20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G17" i="7"/>
  <c r="F17" i="7"/>
  <c r="E17" i="7"/>
  <c r="D17" i="7"/>
  <c r="G16" i="7"/>
  <c r="F16" i="7"/>
  <c r="E16" i="7"/>
  <c r="D16" i="7"/>
  <c r="G15" i="7"/>
  <c r="F15" i="7"/>
  <c r="E15" i="7"/>
  <c r="D15" i="7"/>
  <c r="G14" i="7"/>
  <c r="F14" i="7"/>
  <c r="E14" i="7"/>
  <c r="D14" i="7"/>
  <c r="G13" i="7"/>
  <c r="F13" i="7"/>
  <c r="E13" i="7"/>
  <c r="D13" i="7"/>
  <c r="G12" i="7"/>
  <c r="F12" i="7"/>
  <c r="E12" i="7"/>
  <c r="D12" i="7"/>
  <c r="G11" i="7"/>
  <c r="F11" i="7"/>
  <c r="E11" i="7"/>
  <c r="D11" i="7"/>
  <c r="G10" i="7"/>
  <c r="F10" i="7"/>
  <c r="E10" i="7"/>
  <c r="D10" i="7"/>
  <c r="G9" i="7"/>
  <c r="F9" i="7"/>
  <c r="E9" i="7"/>
  <c r="D9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S66" i="6"/>
  <c r="Q66" i="6"/>
  <c r="O66" i="6"/>
  <c r="M66" i="6"/>
  <c r="K66" i="6"/>
  <c r="G66" i="6"/>
  <c r="I66" i="6" s="1"/>
  <c r="S65" i="6"/>
  <c r="Q65" i="6"/>
  <c r="O65" i="6"/>
  <c r="M65" i="6"/>
  <c r="K65" i="6"/>
  <c r="G65" i="6"/>
  <c r="I65" i="6" s="1"/>
  <c r="G64" i="6"/>
  <c r="H64" i="6" s="1"/>
  <c r="S63" i="6"/>
  <c r="Q63" i="6"/>
  <c r="O63" i="6"/>
  <c r="M63" i="6"/>
  <c r="K63" i="6"/>
  <c r="I63" i="6"/>
  <c r="G63" i="6"/>
  <c r="H63" i="6" s="1"/>
  <c r="S62" i="6"/>
  <c r="Q62" i="6"/>
  <c r="O62" i="6"/>
  <c r="M62" i="6"/>
  <c r="K62" i="6"/>
  <c r="I62" i="6"/>
  <c r="G62" i="6"/>
  <c r="H62" i="6" s="1"/>
  <c r="S61" i="6"/>
  <c r="Q61" i="6"/>
  <c r="O61" i="6"/>
  <c r="M61" i="6"/>
  <c r="K61" i="6"/>
  <c r="I61" i="6"/>
  <c r="G61" i="6"/>
  <c r="H61" i="6" s="1"/>
  <c r="S60" i="6"/>
  <c r="Q60" i="6"/>
  <c r="O60" i="6"/>
  <c r="M60" i="6"/>
  <c r="K60" i="6"/>
  <c r="I60" i="6"/>
  <c r="G60" i="6"/>
  <c r="H60" i="6" s="1"/>
  <c r="S59" i="6"/>
  <c r="Q59" i="6"/>
  <c r="O59" i="6"/>
  <c r="M59" i="6"/>
  <c r="K59" i="6"/>
  <c r="I59" i="6"/>
  <c r="G59" i="6"/>
  <c r="H59" i="6" s="1"/>
  <c r="R58" i="6"/>
  <c r="S58" i="6" s="1"/>
  <c r="P58" i="6"/>
  <c r="Q58" i="6" s="1"/>
  <c r="N58" i="6"/>
  <c r="O58" i="6" s="1"/>
  <c r="L58" i="6"/>
  <c r="M58" i="6" s="1"/>
  <c r="J58" i="6"/>
  <c r="K58" i="6" s="1"/>
  <c r="F58" i="6"/>
  <c r="E58" i="6"/>
  <c r="S57" i="6"/>
  <c r="Q57" i="6"/>
  <c r="O57" i="6"/>
  <c r="M57" i="6"/>
  <c r="K57" i="6"/>
  <c r="H57" i="6"/>
  <c r="G57" i="6"/>
  <c r="I57" i="6" s="1"/>
  <c r="S56" i="6"/>
  <c r="Q56" i="6"/>
  <c r="O56" i="6"/>
  <c r="M56" i="6"/>
  <c r="K56" i="6"/>
  <c r="H56" i="6"/>
  <c r="G56" i="6"/>
  <c r="I56" i="6" s="1"/>
  <c r="S55" i="6"/>
  <c r="Q55" i="6"/>
  <c r="O55" i="6"/>
  <c r="M55" i="6"/>
  <c r="K55" i="6"/>
  <c r="H55" i="6"/>
  <c r="G55" i="6"/>
  <c r="I55" i="6" s="1"/>
  <c r="S54" i="6"/>
  <c r="R54" i="6"/>
  <c r="Q54" i="6"/>
  <c r="P54" i="6"/>
  <c r="O54" i="6"/>
  <c r="N54" i="6"/>
  <c r="M54" i="6"/>
  <c r="L54" i="6"/>
  <c r="K54" i="6"/>
  <c r="J54" i="6"/>
  <c r="I54" i="6"/>
  <c r="G54" i="6"/>
  <c r="H54" i="6" s="1"/>
  <c r="F54" i="6"/>
  <c r="E54" i="6"/>
  <c r="G53" i="6"/>
  <c r="H53" i="6" s="1"/>
  <c r="S52" i="6"/>
  <c r="Q52" i="6"/>
  <c r="O52" i="6"/>
  <c r="M52" i="6"/>
  <c r="K52" i="6"/>
  <c r="I52" i="6"/>
  <c r="G52" i="6"/>
  <c r="H52" i="6" s="1"/>
  <c r="R51" i="6"/>
  <c r="R32" i="6" s="1"/>
  <c r="P51" i="6"/>
  <c r="Q51" i="6" s="1"/>
  <c r="N51" i="6"/>
  <c r="N32" i="6" s="1"/>
  <c r="L51" i="6"/>
  <c r="M51" i="6" s="1"/>
  <c r="J51" i="6"/>
  <c r="J32" i="6" s="1"/>
  <c r="F51" i="6"/>
  <c r="E51" i="6"/>
  <c r="S50" i="6"/>
  <c r="Q50" i="6"/>
  <c r="O50" i="6"/>
  <c r="M50" i="6"/>
  <c r="K50" i="6"/>
  <c r="H50" i="6"/>
  <c r="G50" i="6"/>
  <c r="I50" i="6" s="1"/>
  <c r="S49" i="6"/>
  <c r="Q49" i="6"/>
  <c r="O49" i="6"/>
  <c r="M49" i="6"/>
  <c r="K49" i="6"/>
  <c r="H49" i="6"/>
  <c r="G49" i="6"/>
  <c r="I49" i="6" s="1"/>
  <c r="S48" i="6"/>
  <c r="Q48" i="6"/>
  <c r="O48" i="6"/>
  <c r="M48" i="6"/>
  <c r="K48" i="6"/>
  <c r="H48" i="6"/>
  <c r="G48" i="6"/>
  <c r="I48" i="6" s="1"/>
  <c r="S47" i="6"/>
  <c r="Q47" i="6"/>
  <c r="O47" i="6"/>
  <c r="M47" i="6"/>
  <c r="K47" i="6"/>
  <c r="H47" i="6"/>
  <c r="G47" i="6"/>
  <c r="I47" i="6" s="1"/>
  <c r="S46" i="6"/>
  <c r="Q46" i="6"/>
  <c r="O46" i="6"/>
  <c r="M46" i="6"/>
  <c r="K46" i="6"/>
  <c r="H46" i="6"/>
  <c r="G46" i="6"/>
  <c r="I46" i="6" s="1"/>
  <c r="S45" i="6"/>
  <c r="Q45" i="6"/>
  <c r="O45" i="6"/>
  <c r="M45" i="6"/>
  <c r="K45" i="6"/>
  <c r="H45" i="6"/>
  <c r="G45" i="6"/>
  <c r="I45" i="6" s="1"/>
  <c r="S44" i="6"/>
  <c r="Q44" i="6"/>
  <c r="O44" i="6"/>
  <c r="M44" i="6"/>
  <c r="K44" i="6"/>
  <c r="H44" i="6"/>
  <c r="G44" i="6"/>
  <c r="I44" i="6" s="1"/>
  <c r="S43" i="6"/>
  <c r="Q43" i="6"/>
  <c r="O43" i="6"/>
  <c r="M43" i="6"/>
  <c r="K43" i="6"/>
  <c r="H43" i="6"/>
  <c r="G43" i="6"/>
  <c r="I43" i="6" s="1"/>
  <c r="S42" i="6"/>
  <c r="R42" i="6"/>
  <c r="Q42" i="6"/>
  <c r="P42" i="6"/>
  <c r="O42" i="6"/>
  <c r="N42" i="6"/>
  <c r="M42" i="6"/>
  <c r="L42" i="6"/>
  <c r="K42" i="6"/>
  <c r="J42" i="6"/>
  <c r="I42" i="6"/>
  <c r="G42" i="6"/>
  <c r="H42" i="6" s="1"/>
  <c r="F42" i="6"/>
  <c r="E42" i="6"/>
  <c r="S41" i="6"/>
  <c r="Q41" i="6"/>
  <c r="O41" i="6"/>
  <c r="M41" i="6"/>
  <c r="K41" i="6"/>
  <c r="G41" i="6"/>
  <c r="I41" i="6" s="1"/>
  <c r="S40" i="6"/>
  <c r="Q40" i="6"/>
  <c r="O40" i="6"/>
  <c r="M40" i="6"/>
  <c r="K40" i="6"/>
  <c r="G40" i="6"/>
  <c r="I40" i="6" s="1"/>
  <c r="S39" i="6"/>
  <c r="Q39" i="6"/>
  <c r="O39" i="6"/>
  <c r="M39" i="6"/>
  <c r="K39" i="6"/>
  <c r="G39" i="6"/>
  <c r="I39" i="6" s="1"/>
  <c r="S38" i="6"/>
  <c r="Q38" i="6"/>
  <c r="O38" i="6"/>
  <c r="M38" i="6"/>
  <c r="K38" i="6"/>
  <c r="G38" i="6"/>
  <c r="I38" i="6" s="1"/>
  <c r="S37" i="6"/>
  <c r="Q37" i="6"/>
  <c r="O37" i="6"/>
  <c r="M37" i="6"/>
  <c r="K37" i="6"/>
  <c r="G37" i="6"/>
  <c r="G36" i="6" s="1"/>
  <c r="H36" i="6" s="1"/>
  <c r="R36" i="6"/>
  <c r="S36" i="6" s="1"/>
  <c r="P36" i="6"/>
  <c r="Q36" i="6" s="1"/>
  <c r="N36" i="6"/>
  <c r="O36" i="6" s="1"/>
  <c r="L36" i="6"/>
  <c r="M36" i="6" s="1"/>
  <c r="J36" i="6"/>
  <c r="K36" i="6" s="1"/>
  <c r="F36" i="6"/>
  <c r="I36" i="6" s="1"/>
  <c r="E36" i="6"/>
  <c r="S35" i="6"/>
  <c r="Q35" i="6"/>
  <c r="O35" i="6"/>
  <c r="M35" i="6"/>
  <c r="K35" i="6"/>
  <c r="I35" i="6"/>
  <c r="H35" i="6"/>
  <c r="G35" i="6"/>
  <c r="H34" i="6"/>
  <c r="G34" i="6"/>
  <c r="S33" i="6"/>
  <c r="R33" i="6"/>
  <c r="Q33" i="6"/>
  <c r="P33" i="6"/>
  <c r="O33" i="6"/>
  <c r="N33" i="6"/>
  <c r="M33" i="6"/>
  <c r="L33" i="6"/>
  <c r="K33" i="6"/>
  <c r="J33" i="6"/>
  <c r="I33" i="6"/>
  <c r="G33" i="6"/>
  <c r="H33" i="6" s="1"/>
  <c r="F33" i="6"/>
  <c r="E33" i="6"/>
  <c r="E32" i="6" s="1"/>
  <c r="P32" i="6"/>
  <c r="L32" i="6"/>
  <c r="S31" i="6"/>
  <c r="Q31" i="6"/>
  <c r="O31" i="6"/>
  <c r="M31" i="6"/>
  <c r="K31" i="6"/>
  <c r="I31" i="6"/>
  <c r="H31" i="6"/>
  <c r="G31" i="6"/>
  <c r="S30" i="6"/>
  <c r="Q30" i="6"/>
  <c r="O30" i="6"/>
  <c r="M30" i="6"/>
  <c r="K30" i="6"/>
  <c r="I30" i="6"/>
  <c r="H30" i="6"/>
  <c r="G30" i="6"/>
  <c r="S29" i="6"/>
  <c r="Q29" i="6"/>
  <c r="O29" i="6"/>
  <c r="M29" i="6"/>
  <c r="K29" i="6"/>
  <c r="I29" i="6"/>
  <c r="H29" i="6"/>
  <c r="G29" i="6"/>
  <c r="S28" i="6"/>
  <c r="R28" i="6"/>
  <c r="Q28" i="6"/>
  <c r="P28" i="6"/>
  <c r="O28" i="6"/>
  <c r="N28" i="6"/>
  <c r="M28" i="6"/>
  <c r="L28" i="6"/>
  <c r="K28" i="6"/>
  <c r="J28" i="6"/>
  <c r="G28" i="6"/>
  <c r="I28" i="6" s="1"/>
  <c r="F28" i="6"/>
  <c r="H28" i="6" s="1"/>
  <c r="E28" i="6"/>
  <c r="S27" i="6"/>
  <c r="Q27" i="6"/>
  <c r="O27" i="6"/>
  <c r="M27" i="6"/>
  <c r="K27" i="6"/>
  <c r="I27" i="6"/>
  <c r="G27" i="6"/>
  <c r="H27" i="6" s="1"/>
  <c r="S26" i="6"/>
  <c r="Q26" i="6"/>
  <c r="O26" i="6"/>
  <c r="M26" i="6"/>
  <c r="K26" i="6"/>
  <c r="I26" i="6"/>
  <c r="G26" i="6"/>
  <c r="H26" i="6" s="1"/>
  <c r="S25" i="6"/>
  <c r="Q25" i="6"/>
  <c r="O25" i="6"/>
  <c r="M25" i="6"/>
  <c r="K25" i="6"/>
  <c r="I25" i="6"/>
  <c r="G25" i="6"/>
  <c r="H25" i="6" s="1"/>
  <c r="S24" i="6"/>
  <c r="Q24" i="6"/>
  <c r="O24" i="6"/>
  <c r="M24" i="6"/>
  <c r="K24" i="6"/>
  <c r="I24" i="6"/>
  <c r="G24" i="6"/>
  <c r="H24" i="6" s="1"/>
  <c r="R23" i="6"/>
  <c r="S23" i="6" s="1"/>
  <c r="P23" i="6"/>
  <c r="Q23" i="6" s="1"/>
  <c r="N23" i="6"/>
  <c r="O23" i="6" s="1"/>
  <c r="L23" i="6"/>
  <c r="M23" i="6" s="1"/>
  <c r="J23" i="6"/>
  <c r="K23" i="6" s="1"/>
  <c r="F23" i="6"/>
  <c r="E23" i="6"/>
  <c r="S22" i="6"/>
  <c r="Q22" i="6"/>
  <c r="O22" i="6"/>
  <c r="M22" i="6"/>
  <c r="K22" i="6"/>
  <c r="H22" i="6"/>
  <c r="G22" i="6"/>
  <c r="I22" i="6" s="1"/>
  <c r="S21" i="6"/>
  <c r="Q21" i="6"/>
  <c r="O21" i="6"/>
  <c r="M21" i="6"/>
  <c r="K21" i="6"/>
  <c r="H21" i="6"/>
  <c r="G21" i="6"/>
  <c r="I21" i="6" s="1"/>
  <c r="S20" i="6"/>
  <c r="Q20" i="6"/>
  <c r="O20" i="6"/>
  <c r="M20" i="6"/>
  <c r="K20" i="6"/>
  <c r="H20" i="6"/>
  <c r="G20" i="6"/>
  <c r="I20" i="6" s="1"/>
  <c r="S19" i="6"/>
  <c r="Q19" i="6"/>
  <c r="O19" i="6"/>
  <c r="M19" i="6"/>
  <c r="K19" i="6"/>
  <c r="H19" i="6"/>
  <c r="G19" i="6"/>
  <c r="I19" i="6" s="1"/>
  <c r="S18" i="6"/>
  <c r="R18" i="6"/>
  <c r="Q18" i="6"/>
  <c r="P18" i="6"/>
  <c r="O18" i="6"/>
  <c r="N18" i="6"/>
  <c r="M18" i="6"/>
  <c r="L18" i="6"/>
  <c r="K18" i="6"/>
  <c r="J18" i="6"/>
  <c r="I18" i="6"/>
  <c r="G18" i="6"/>
  <c r="H18" i="6" s="1"/>
  <c r="F18" i="6"/>
  <c r="E18" i="6"/>
  <c r="S17" i="6"/>
  <c r="Q17" i="6"/>
  <c r="O17" i="6"/>
  <c r="M17" i="6"/>
  <c r="K17" i="6"/>
  <c r="G17" i="6"/>
  <c r="I17" i="6" s="1"/>
  <c r="S16" i="6"/>
  <c r="Q16" i="6"/>
  <c r="O16" i="6"/>
  <c r="M16" i="6"/>
  <c r="K16" i="6"/>
  <c r="G16" i="6"/>
  <c r="G15" i="6" s="1"/>
  <c r="H15" i="6" s="1"/>
  <c r="R15" i="6"/>
  <c r="S15" i="6" s="1"/>
  <c r="P15" i="6"/>
  <c r="Q15" i="6" s="1"/>
  <c r="N15" i="6"/>
  <c r="O15" i="6" s="1"/>
  <c r="L15" i="6"/>
  <c r="M15" i="6" s="1"/>
  <c r="J15" i="6"/>
  <c r="K15" i="6" s="1"/>
  <c r="F15" i="6"/>
  <c r="I15" i="6" s="1"/>
  <c r="E15" i="6"/>
  <c r="S14" i="6"/>
  <c r="Q14" i="6"/>
  <c r="O14" i="6"/>
  <c r="M14" i="6"/>
  <c r="K14" i="6"/>
  <c r="I14" i="6"/>
  <c r="H14" i="6"/>
  <c r="G14" i="6"/>
  <c r="S13" i="6"/>
  <c r="Q13" i="6"/>
  <c r="O13" i="6"/>
  <c r="M13" i="6"/>
  <c r="K13" i="6"/>
  <c r="I13" i="6"/>
  <c r="H13" i="6"/>
  <c r="G13" i="6"/>
  <c r="S12" i="6"/>
  <c r="R12" i="6"/>
  <c r="Q12" i="6"/>
  <c r="P12" i="6"/>
  <c r="O12" i="6"/>
  <c r="N12" i="6"/>
  <c r="M12" i="6"/>
  <c r="L12" i="6"/>
  <c r="K12" i="6"/>
  <c r="J12" i="6"/>
  <c r="G12" i="6"/>
  <c r="I12" i="6" s="1"/>
  <c r="F12" i="6"/>
  <c r="H12" i="6" s="1"/>
  <c r="E12" i="6"/>
  <c r="S11" i="6"/>
  <c r="Q11" i="6"/>
  <c r="O11" i="6"/>
  <c r="M11" i="6"/>
  <c r="K11" i="6"/>
  <c r="I11" i="6"/>
  <c r="G11" i="6"/>
  <c r="H11" i="6" s="1"/>
  <c r="R10" i="6"/>
  <c r="S10" i="6" s="1"/>
  <c r="P10" i="6"/>
  <c r="Q10" i="6" s="1"/>
  <c r="N10" i="6"/>
  <c r="O10" i="6" s="1"/>
  <c r="L10" i="6"/>
  <c r="M10" i="6" s="1"/>
  <c r="J10" i="6"/>
  <c r="K10" i="6" s="1"/>
  <c r="F10" i="6"/>
  <c r="E10" i="6"/>
  <c r="E9" i="6"/>
  <c r="E8" i="6" s="1"/>
  <c r="E109" i="4"/>
  <c r="D109" i="4"/>
  <c r="E7" i="4"/>
  <c r="E6" i="4" s="1"/>
  <c r="D7" i="4"/>
  <c r="D6" i="4" s="1"/>
  <c r="AJ217" i="3"/>
  <c r="AI217" i="3"/>
  <c r="AD217" i="3" s="1"/>
  <c r="AH217" i="3"/>
  <c r="AE217" i="3"/>
  <c r="S217" i="3"/>
  <c r="R217" i="3"/>
  <c r="M217" i="3"/>
  <c r="G217" i="3" s="1"/>
  <c r="AJ216" i="3"/>
  <c r="AE216" i="3" s="1"/>
  <c r="AI216" i="3"/>
  <c r="S216" i="3"/>
  <c r="R216" i="3"/>
  <c r="Q216" i="3"/>
  <c r="N216" i="3"/>
  <c r="M216" i="3"/>
  <c r="L216" i="3" s="1"/>
  <c r="K216" i="3"/>
  <c r="AJ215" i="3"/>
  <c r="AI215" i="3"/>
  <c r="AH215" i="3"/>
  <c r="AE215" i="3"/>
  <c r="AD215" i="3"/>
  <c r="AC215" i="3" s="1"/>
  <c r="S215" i="3"/>
  <c r="R215" i="3"/>
  <c r="M215" i="3"/>
  <c r="G215" i="3" s="1"/>
  <c r="AJ214" i="3"/>
  <c r="AI214" i="3"/>
  <c r="S214" i="3"/>
  <c r="R214" i="3"/>
  <c r="Q214" i="3"/>
  <c r="N214" i="3"/>
  <c r="M214" i="3"/>
  <c r="L214" i="3" s="1"/>
  <c r="AJ213" i="3"/>
  <c r="AI213" i="3"/>
  <c r="AH213" i="3"/>
  <c r="AE213" i="3"/>
  <c r="AD213" i="3"/>
  <c r="S213" i="3"/>
  <c r="R213" i="3"/>
  <c r="M213" i="3"/>
  <c r="AJ212" i="3"/>
  <c r="AE212" i="3" s="1"/>
  <c r="AI212" i="3"/>
  <c r="S212" i="3"/>
  <c r="R212" i="3"/>
  <c r="Q212" i="3"/>
  <c r="N212" i="3"/>
  <c r="M212" i="3"/>
  <c r="L212" i="3" s="1"/>
  <c r="K212" i="3"/>
  <c r="AJ211" i="3"/>
  <c r="AI211" i="3"/>
  <c r="AH211" i="3"/>
  <c r="AE211" i="3"/>
  <c r="AD211" i="3"/>
  <c r="S211" i="3"/>
  <c r="R211" i="3"/>
  <c r="M211" i="3"/>
  <c r="G211" i="3" s="1"/>
  <c r="AJ210" i="3"/>
  <c r="AI210" i="3"/>
  <c r="S210" i="3"/>
  <c r="S209" i="3" s="1"/>
  <c r="R210" i="3"/>
  <c r="Q210" i="3"/>
  <c r="N210" i="3"/>
  <c r="M210" i="3"/>
  <c r="L210" i="3" s="1"/>
  <c r="AS209" i="3"/>
  <c r="AR209" i="3"/>
  <c r="AQ209" i="3"/>
  <c r="AP209" i="3"/>
  <c r="AO209" i="3"/>
  <c r="AN209" i="3"/>
  <c r="AM209" i="3"/>
  <c r="AL209" i="3"/>
  <c r="AK209" i="3"/>
  <c r="AG209" i="3"/>
  <c r="AF209" i="3"/>
  <c r="AA209" i="3"/>
  <c r="Z209" i="3"/>
  <c r="Y209" i="3"/>
  <c r="X209" i="3"/>
  <c r="W209" i="3"/>
  <c r="V209" i="3"/>
  <c r="U209" i="3"/>
  <c r="T209" i="3"/>
  <c r="R209" i="3"/>
  <c r="Q209" i="3"/>
  <c r="P209" i="3"/>
  <c r="O209" i="3"/>
  <c r="AJ208" i="3"/>
  <c r="AI208" i="3"/>
  <c r="AD208" i="3"/>
  <c r="S208" i="3"/>
  <c r="R208" i="3"/>
  <c r="Q208" i="3"/>
  <c r="N208" i="3"/>
  <c r="AS207" i="3"/>
  <c r="AR207" i="3"/>
  <c r="AQ207" i="3"/>
  <c r="AP207" i="3"/>
  <c r="AO207" i="3"/>
  <c r="AN207" i="3"/>
  <c r="AM207" i="3"/>
  <c r="AL207" i="3"/>
  <c r="AK207" i="3"/>
  <c r="AI207" i="3"/>
  <c r="AG207" i="3"/>
  <c r="AF207" i="3"/>
  <c r="AA207" i="3"/>
  <c r="Z207" i="3"/>
  <c r="Z185" i="3" s="1"/>
  <c r="Y207" i="3"/>
  <c r="X207" i="3"/>
  <c r="W207" i="3"/>
  <c r="V207" i="3"/>
  <c r="V185" i="3" s="1"/>
  <c r="U207" i="3"/>
  <c r="T207" i="3"/>
  <c r="S207" i="3"/>
  <c r="R207" i="3"/>
  <c r="Q207" i="3" s="1"/>
  <c r="P207" i="3"/>
  <c r="O207" i="3"/>
  <c r="N207" i="3"/>
  <c r="AJ206" i="3"/>
  <c r="AI206" i="3"/>
  <c r="AH206" i="3"/>
  <c r="AE206" i="3"/>
  <c r="AE205" i="3" s="1"/>
  <c r="AD206" i="3"/>
  <c r="AC206" i="3" s="1"/>
  <c r="S206" i="3"/>
  <c r="R206" i="3"/>
  <c r="M206" i="3"/>
  <c r="AS205" i="3"/>
  <c r="AR205" i="3"/>
  <c r="AQ205" i="3"/>
  <c r="AP205" i="3"/>
  <c r="AO205" i="3"/>
  <c r="AN205" i="3"/>
  <c r="AM205" i="3"/>
  <c r="AL205" i="3"/>
  <c r="AK205" i="3"/>
  <c r="AJ205" i="3"/>
  <c r="AI205" i="3"/>
  <c r="AG205" i="3"/>
  <c r="AF205" i="3"/>
  <c r="AA205" i="3"/>
  <c r="Z205" i="3"/>
  <c r="Y205" i="3"/>
  <c r="X205" i="3"/>
  <c r="W205" i="3"/>
  <c r="V205" i="3"/>
  <c r="U205" i="3"/>
  <c r="T205" i="3"/>
  <c r="P205" i="3"/>
  <c r="O205" i="3"/>
  <c r="AJ204" i="3"/>
  <c r="AI204" i="3"/>
  <c r="AE204" i="3"/>
  <c r="S204" i="3"/>
  <c r="R204" i="3"/>
  <c r="M204" i="3"/>
  <c r="AJ203" i="3"/>
  <c r="AI203" i="3"/>
  <c r="AH203" i="3" s="1"/>
  <c r="AD203" i="3"/>
  <c r="S203" i="3"/>
  <c r="R203" i="3"/>
  <c r="N203" i="3"/>
  <c r="AJ202" i="3"/>
  <c r="AI202" i="3"/>
  <c r="AE202" i="3"/>
  <c r="S202" i="3"/>
  <c r="R202" i="3"/>
  <c r="M202" i="3"/>
  <c r="AS201" i="3"/>
  <c r="AR201" i="3"/>
  <c r="AQ201" i="3"/>
  <c r="AP201" i="3"/>
  <c r="AO201" i="3"/>
  <c r="AN201" i="3"/>
  <c r="AM201" i="3"/>
  <c r="AL201" i="3"/>
  <c r="AK201" i="3"/>
  <c r="AG201" i="3"/>
  <c r="AF201" i="3"/>
  <c r="AA201" i="3"/>
  <c r="Z201" i="3"/>
  <c r="Y201" i="3"/>
  <c r="X201" i="3"/>
  <c r="W201" i="3"/>
  <c r="V201" i="3"/>
  <c r="U201" i="3"/>
  <c r="T201" i="3"/>
  <c r="P201" i="3"/>
  <c r="O201" i="3"/>
  <c r="AJ200" i="3"/>
  <c r="AI200" i="3"/>
  <c r="AD200" i="3"/>
  <c r="S200" i="3"/>
  <c r="R200" i="3"/>
  <c r="Q200" i="3"/>
  <c r="N200" i="3"/>
  <c r="M200" i="3"/>
  <c r="J200" i="3"/>
  <c r="G200" i="3"/>
  <c r="AJ199" i="3"/>
  <c r="AI199" i="3"/>
  <c r="AH199" i="3"/>
  <c r="AE199" i="3"/>
  <c r="AD199" i="3"/>
  <c r="S199" i="3"/>
  <c r="R199" i="3"/>
  <c r="M199" i="3"/>
  <c r="AJ198" i="3"/>
  <c r="AI198" i="3"/>
  <c r="AD198" i="3"/>
  <c r="S198" i="3"/>
  <c r="S197" i="3" s="1"/>
  <c r="R198" i="3"/>
  <c r="Q198" i="3"/>
  <c r="N198" i="3"/>
  <c r="M198" i="3"/>
  <c r="J198" i="3"/>
  <c r="G198" i="3"/>
  <c r="AS197" i="3"/>
  <c r="AR197" i="3"/>
  <c r="AQ197" i="3"/>
  <c r="AP197" i="3"/>
  <c r="AO197" i="3"/>
  <c r="AN197" i="3"/>
  <c r="AM197" i="3"/>
  <c r="AM185" i="3" s="1"/>
  <c r="AL197" i="3"/>
  <c r="AK197" i="3"/>
  <c r="AI197" i="3"/>
  <c r="AG197" i="3"/>
  <c r="AF197" i="3"/>
  <c r="AD197" i="3"/>
  <c r="AA197" i="3"/>
  <c r="Z197" i="3"/>
  <c r="Y197" i="3"/>
  <c r="X197" i="3"/>
  <c r="X185" i="3" s="1"/>
  <c r="W197" i="3"/>
  <c r="V197" i="3"/>
  <c r="U197" i="3"/>
  <c r="T197" i="3"/>
  <c r="T185" i="3" s="1"/>
  <c r="P197" i="3"/>
  <c r="O197" i="3"/>
  <c r="AJ196" i="3"/>
  <c r="AI196" i="3"/>
  <c r="AD196" i="3"/>
  <c r="S196" i="3"/>
  <c r="R196" i="3"/>
  <c r="M196" i="3" s="1"/>
  <c r="L196" i="3" s="1"/>
  <c r="Q196" i="3"/>
  <c r="N196" i="3"/>
  <c r="J196" i="3"/>
  <c r="AJ195" i="3"/>
  <c r="AI195" i="3"/>
  <c r="AE195" i="3"/>
  <c r="S195" i="3"/>
  <c r="R195" i="3"/>
  <c r="M195" i="3"/>
  <c r="AS194" i="3"/>
  <c r="AR194" i="3"/>
  <c r="AQ194" i="3"/>
  <c r="AP194" i="3"/>
  <c r="AO194" i="3"/>
  <c r="AN194" i="3"/>
  <c r="AM194" i="3"/>
  <c r="AL194" i="3"/>
  <c r="AK194" i="3"/>
  <c r="AI194" i="3"/>
  <c r="AG194" i="3"/>
  <c r="AF194" i="3"/>
  <c r="AA194" i="3"/>
  <c r="Z194" i="3"/>
  <c r="Y194" i="3"/>
  <c r="Y185" i="3" s="1"/>
  <c r="X194" i="3"/>
  <c r="W194" i="3"/>
  <c r="V194" i="3"/>
  <c r="U194" i="3"/>
  <c r="U185" i="3" s="1"/>
  <c r="T194" i="3"/>
  <c r="R194" i="3"/>
  <c r="P194" i="3"/>
  <c r="O194" i="3"/>
  <c r="M194" i="3"/>
  <c r="AJ193" i="3"/>
  <c r="AH193" i="3" s="1"/>
  <c r="AI193" i="3"/>
  <c r="AE193" i="3"/>
  <c r="AD193" i="3"/>
  <c r="S193" i="3"/>
  <c r="N193" i="3" s="1"/>
  <c r="R193" i="3"/>
  <c r="Q193" i="3"/>
  <c r="K193" i="3"/>
  <c r="H193" i="3"/>
  <c r="AJ192" i="3"/>
  <c r="AE192" i="3" s="1"/>
  <c r="AI192" i="3"/>
  <c r="AD192" i="3" s="1"/>
  <c r="AH192" i="3"/>
  <c r="AC192" i="3"/>
  <c r="S192" i="3"/>
  <c r="R192" i="3"/>
  <c r="N192" i="3"/>
  <c r="H192" i="3" s="1"/>
  <c r="M192" i="3"/>
  <c r="J192" i="3"/>
  <c r="AJ191" i="3"/>
  <c r="AI191" i="3"/>
  <c r="AD191" i="3"/>
  <c r="S191" i="3"/>
  <c r="N191" i="3" s="1"/>
  <c r="R191" i="3"/>
  <c r="Q191" i="3" s="1"/>
  <c r="AS190" i="3"/>
  <c r="AR190" i="3"/>
  <c r="AR185" i="3" s="1"/>
  <c r="AQ190" i="3"/>
  <c r="AP190" i="3"/>
  <c r="AO190" i="3"/>
  <c r="AN190" i="3"/>
  <c r="AN185" i="3" s="1"/>
  <c r="AM190" i="3"/>
  <c r="AL190" i="3"/>
  <c r="AK190" i="3"/>
  <c r="AJ190" i="3"/>
  <c r="AI190" i="3"/>
  <c r="AG190" i="3"/>
  <c r="AF190" i="3"/>
  <c r="AF185" i="3" s="1"/>
  <c r="AA190" i="3"/>
  <c r="Z190" i="3"/>
  <c r="Y190" i="3"/>
  <c r="X190" i="3"/>
  <c r="W190" i="3"/>
  <c r="V190" i="3"/>
  <c r="U190" i="3"/>
  <c r="T190" i="3"/>
  <c r="S190" i="3"/>
  <c r="P190" i="3"/>
  <c r="O190" i="3"/>
  <c r="O185" i="3" s="1"/>
  <c r="AJ189" i="3"/>
  <c r="AI189" i="3"/>
  <c r="AD189" i="3" s="1"/>
  <c r="AC189" i="3" s="1"/>
  <c r="AH189" i="3"/>
  <c r="AE189" i="3"/>
  <c r="S189" i="3"/>
  <c r="R189" i="3"/>
  <c r="M189" i="3"/>
  <c r="AJ188" i="3"/>
  <c r="AI188" i="3"/>
  <c r="AD188" i="3" s="1"/>
  <c r="G188" i="3" s="1"/>
  <c r="S188" i="3"/>
  <c r="R188" i="3"/>
  <c r="M188" i="3" s="1"/>
  <c r="N188" i="3"/>
  <c r="L188" i="3"/>
  <c r="AJ187" i="3"/>
  <c r="AI187" i="3"/>
  <c r="AE187" i="3"/>
  <c r="S187" i="3"/>
  <c r="R187" i="3"/>
  <c r="AS186" i="3"/>
  <c r="AS185" i="3" s="1"/>
  <c r="AR186" i="3"/>
  <c r="AQ186" i="3"/>
  <c r="AP186" i="3"/>
  <c r="AP185" i="3" s="1"/>
  <c r="AO186" i="3"/>
  <c r="AO185" i="3" s="1"/>
  <c r="AN186" i="3"/>
  <c r="AM186" i="3"/>
  <c r="AL186" i="3"/>
  <c r="AL185" i="3" s="1"/>
  <c r="AK186" i="3"/>
  <c r="AK185" i="3" s="1"/>
  <c r="AG186" i="3"/>
  <c r="AG185" i="3" s="1"/>
  <c r="AF186" i="3"/>
  <c r="AA186" i="3"/>
  <c r="AA185" i="3" s="1"/>
  <c r="Z186" i="3"/>
  <c r="Y186" i="3"/>
  <c r="X186" i="3"/>
  <c r="W186" i="3"/>
  <c r="W185" i="3" s="1"/>
  <c r="V186" i="3"/>
  <c r="U186" i="3"/>
  <c r="T186" i="3"/>
  <c r="S186" i="3"/>
  <c r="P186" i="3"/>
  <c r="P185" i="3" s="1"/>
  <c r="O186" i="3"/>
  <c r="AQ185" i="3"/>
  <c r="AJ184" i="3"/>
  <c r="AI184" i="3"/>
  <c r="AH184" i="3"/>
  <c r="AE184" i="3"/>
  <c r="AD184" i="3"/>
  <c r="AC184" i="3" s="1"/>
  <c r="S184" i="3"/>
  <c r="R184" i="3"/>
  <c r="M184" i="3" s="1"/>
  <c r="G184" i="3" s="1"/>
  <c r="AJ183" i="3"/>
  <c r="AE183" i="3" s="1"/>
  <c r="AI183" i="3"/>
  <c r="AH183" i="3" s="1"/>
  <c r="AD183" i="3"/>
  <c r="S183" i="3"/>
  <c r="R183" i="3"/>
  <c r="Q183" i="3"/>
  <c r="N183" i="3"/>
  <c r="H183" i="3" s="1"/>
  <c r="M183" i="3"/>
  <c r="K183" i="3"/>
  <c r="J183" i="3"/>
  <c r="AJ182" i="3"/>
  <c r="AI182" i="3"/>
  <c r="AH182" i="3"/>
  <c r="AE182" i="3"/>
  <c r="AD182" i="3"/>
  <c r="AC182" i="3" s="1"/>
  <c r="S182" i="3"/>
  <c r="R182" i="3"/>
  <c r="M182" i="3" s="1"/>
  <c r="G182" i="3" s="1"/>
  <c r="AJ181" i="3"/>
  <c r="AI181" i="3"/>
  <c r="AH181" i="3" s="1"/>
  <c r="S181" i="3"/>
  <c r="R181" i="3"/>
  <c r="Q181" i="3"/>
  <c r="N181" i="3"/>
  <c r="M181" i="3"/>
  <c r="K181" i="3"/>
  <c r="J181" i="3"/>
  <c r="AS180" i="3"/>
  <c r="AR180" i="3"/>
  <c r="AQ180" i="3"/>
  <c r="AP180" i="3"/>
  <c r="AO180" i="3"/>
  <c r="AN180" i="3"/>
  <c r="AM180" i="3"/>
  <c r="AL180" i="3"/>
  <c r="AK180" i="3"/>
  <c r="AI180" i="3"/>
  <c r="AG180" i="3"/>
  <c r="AF180" i="3"/>
  <c r="AA180" i="3"/>
  <c r="Z180" i="3"/>
  <c r="Y180" i="3"/>
  <c r="X180" i="3"/>
  <c r="W180" i="3"/>
  <c r="V180" i="3"/>
  <c r="U180" i="3"/>
  <c r="T180" i="3"/>
  <c r="R180" i="3"/>
  <c r="P180" i="3"/>
  <c r="O180" i="3"/>
  <c r="M180" i="3"/>
  <c r="AJ179" i="3"/>
  <c r="AE179" i="3" s="1"/>
  <c r="H179" i="3" s="1"/>
  <c r="AI179" i="3"/>
  <c r="AD179" i="3"/>
  <c r="S179" i="3"/>
  <c r="R179" i="3"/>
  <c r="N179" i="3"/>
  <c r="K179" i="3"/>
  <c r="AJ178" i="3"/>
  <c r="AI178" i="3"/>
  <c r="AE178" i="3"/>
  <c r="S178" i="3"/>
  <c r="R178" i="3"/>
  <c r="M178" i="3"/>
  <c r="J178" i="3"/>
  <c r="AJ177" i="3"/>
  <c r="AE177" i="3" s="1"/>
  <c r="H177" i="3" s="1"/>
  <c r="AI177" i="3"/>
  <c r="AD177" i="3"/>
  <c r="S177" i="3"/>
  <c r="R177" i="3"/>
  <c r="N177" i="3"/>
  <c r="K177" i="3"/>
  <c r="AS176" i="3"/>
  <c r="AR176" i="3"/>
  <c r="AR170" i="3" s="1"/>
  <c r="AQ176" i="3"/>
  <c r="AP176" i="3"/>
  <c r="AO176" i="3"/>
  <c r="AN176" i="3"/>
  <c r="AN170" i="3" s="1"/>
  <c r="AM176" i="3"/>
  <c r="AL176" i="3"/>
  <c r="AK176" i="3"/>
  <c r="AG176" i="3"/>
  <c r="AF176" i="3"/>
  <c r="AF170" i="3" s="1"/>
  <c r="AE176" i="3"/>
  <c r="AA176" i="3"/>
  <c r="AA170" i="3" s="1"/>
  <c r="Z176" i="3"/>
  <c r="Y176" i="3"/>
  <c r="X176" i="3"/>
  <c r="W176" i="3"/>
  <c r="W170" i="3" s="1"/>
  <c r="V176" i="3"/>
  <c r="U176" i="3"/>
  <c r="T176" i="3"/>
  <c r="P176" i="3"/>
  <c r="O176" i="3"/>
  <c r="O170" i="3" s="1"/>
  <c r="AJ175" i="3"/>
  <c r="AI175" i="3"/>
  <c r="AH175" i="3"/>
  <c r="AE175" i="3"/>
  <c r="AD175" i="3"/>
  <c r="S175" i="3"/>
  <c r="R175" i="3"/>
  <c r="AJ174" i="3"/>
  <c r="AE174" i="3" s="1"/>
  <c r="AI174" i="3"/>
  <c r="AD174" i="3"/>
  <c r="AC174" i="3" s="1"/>
  <c r="S174" i="3"/>
  <c r="R174" i="3"/>
  <c r="Q174" i="3"/>
  <c r="N174" i="3"/>
  <c r="H174" i="3" s="1"/>
  <c r="M174" i="3"/>
  <c r="J174" i="3"/>
  <c r="G174" i="3"/>
  <c r="AJ173" i="3"/>
  <c r="AI173" i="3"/>
  <c r="AH173" i="3"/>
  <c r="AE173" i="3"/>
  <c r="AD173" i="3"/>
  <c r="S173" i="3"/>
  <c r="R173" i="3"/>
  <c r="AJ172" i="3"/>
  <c r="K172" i="3" s="1"/>
  <c r="AI172" i="3"/>
  <c r="AD172" i="3"/>
  <c r="S172" i="3"/>
  <c r="R172" i="3"/>
  <c r="Q172" i="3"/>
  <c r="N172" i="3"/>
  <c r="M172" i="3"/>
  <c r="J172" i="3"/>
  <c r="I172" i="3" s="1"/>
  <c r="G172" i="3"/>
  <c r="AS171" i="3"/>
  <c r="AR171" i="3"/>
  <c r="AQ171" i="3"/>
  <c r="AQ170" i="3" s="1"/>
  <c r="AP171" i="3"/>
  <c r="AO171" i="3"/>
  <c r="AN171" i="3"/>
  <c r="AM171" i="3"/>
  <c r="AM170" i="3" s="1"/>
  <c r="AL171" i="3"/>
  <c r="AK171" i="3"/>
  <c r="AI171" i="3"/>
  <c r="AG171" i="3"/>
  <c r="AF171" i="3"/>
  <c r="AD171" i="3"/>
  <c r="AA171" i="3"/>
  <c r="Z171" i="3"/>
  <c r="Y171" i="3"/>
  <c r="X171" i="3"/>
  <c r="W171" i="3"/>
  <c r="V171" i="3"/>
  <c r="U171" i="3"/>
  <c r="U170" i="3" s="1"/>
  <c r="T171" i="3"/>
  <c r="P171" i="3"/>
  <c r="O171" i="3"/>
  <c r="AS170" i="3"/>
  <c r="AP170" i="3"/>
  <c r="AO170" i="3"/>
  <c r="AL170" i="3"/>
  <c r="AK170" i="3"/>
  <c r="AG170" i="3"/>
  <c r="Y170" i="3"/>
  <c r="X170" i="3"/>
  <c r="T170" i="3"/>
  <c r="P170" i="3"/>
  <c r="AJ169" i="3"/>
  <c r="K169" i="3" s="1"/>
  <c r="K168" i="3" s="1"/>
  <c r="AI169" i="3"/>
  <c r="AD169" i="3"/>
  <c r="S169" i="3"/>
  <c r="S168" i="3" s="1"/>
  <c r="R169" i="3"/>
  <c r="Q169" i="3"/>
  <c r="N169" i="3"/>
  <c r="M169" i="3"/>
  <c r="J169" i="3"/>
  <c r="G169" i="3"/>
  <c r="G168" i="3" s="1"/>
  <c r="AS168" i="3"/>
  <c r="AR168" i="3"/>
  <c r="AQ168" i="3"/>
  <c r="AQ162" i="3" s="1"/>
  <c r="AP168" i="3"/>
  <c r="AO168" i="3"/>
  <c r="AN168" i="3"/>
  <c r="AM168" i="3"/>
  <c r="AM162" i="3" s="1"/>
  <c r="AL168" i="3"/>
  <c r="AK168" i="3"/>
  <c r="AI168" i="3"/>
  <c r="AG168" i="3"/>
  <c r="AF168" i="3"/>
  <c r="AD168" i="3"/>
  <c r="AA168" i="3"/>
  <c r="Z168" i="3"/>
  <c r="Z162" i="3" s="1"/>
  <c r="Y168" i="3"/>
  <c r="X168" i="3"/>
  <c r="W168" i="3"/>
  <c r="V168" i="3"/>
  <c r="V162" i="3" s="1"/>
  <c r="U168" i="3"/>
  <c r="T168" i="3"/>
  <c r="R168" i="3"/>
  <c r="Q168" i="3" s="1"/>
  <c r="P168" i="3"/>
  <c r="O168" i="3"/>
  <c r="M168" i="3"/>
  <c r="AJ167" i="3"/>
  <c r="AI167" i="3"/>
  <c r="AH167" i="3" s="1"/>
  <c r="AE167" i="3"/>
  <c r="AD167" i="3"/>
  <c r="S167" i="3"/>
  <c r="R167" i="3"/>
  <c r="N167" i="3"/>
  <c r="K167" i="3"/>
  <c r="H167" i="3"/>
  <c r="AJ166" i="3"/>
  <c r="AI166" i="3"/>
  <c r="AD166" i="3" s="1"/>
  <c r="AC166" i="3" s="1"/>
  <c r="AH166" i="3"/>
  <c r="AE166" i="3"/>
  <c r="S166" i="3"/>
  <c r="R166" i="3"/>
  <c r="M166" i="3"/>
  <c r="J166" i="3"/>
  <c r="AJ165" i="3"/>
  <c r="AJ163" i="3" s="1"/>
  <c r="AI165" i="3"/>
  <c r="AH165" i="3" s="1"/>
  <c r="AE165" i="3"/>
  <c r="AD165" i="3"/>
  <c r="S165" i="3"/>
  <c r="R165" i="3"/>
  <c r="Q165" i="3" s="1"/>
  <c r="N165" i="3"/>
  <c r="K165" i="3"/>
  <c r="H165" i="3"/>
  <c r="AJ164" i="3"/>
  <c r="AI164" i="3"/>
  <c r="AH164" i="3" s="1"/>
  <c r="AE164" i="3"/>
  <c r="S164" i="3"/>
  <c r="R164" i="3"/>
  <c r="M164" i="3"/>
  <c r="J164" i="3"/>
  <c r="AS163" i="3"/>
  <c r="AR163" i="3"/>
  <c r="AQ163" i="3"/>
  <c r="AP163" i="3"/>
  <c r="AP162" i="3" s="1"/>
  <c r="AO163" i="3"/>
  <c r="AN163" i="3"/>
  <c r="AM163" i="3"/>
  <c r="AL163" i="3"/>
  <c r="AL162" i="3" s="1"/>
  <c r="AK163" i="3"/>
  <c r="AG163" i="3"/>
  <c r="AG162" i="3" s="1"/>
  <c r="AF163" i="3"/>
  <c r="AA163" i="3"/>
  <c r="Z163" i="3"/>
  <c r="Y163" i="3"/>
  <c r="X163" i="3"/>
  <c r="X162" i="3" s="1"/>
  <c r="W163" i="3"/>
  <c r="V163" i="3"/>
  <c r="U163" i="3"/>
  <c r="T163" i="3"/>
  <c r="P163" i="3"/>
  <c r="O163" i="3"/>
  <c r="AS162" i="3"/>
  <c r="AS111" i="3" s="1"/>
  <c r="AR162" i="3"/>
  <c r="AO162" i="3"/>
  <c r="AN162" i="3"/>
  <c r="AK162" i="3"/>
  <c r="AK111" i="3" s="1"/>
  <c r="AF162" i="3"/>
  <c r="AA162" i="3"/>
  <c r="W162" i="3"/>
  <c r="T162" i="3"/>
  <c r="P162" i="3"/>
  <c r="O162" i="3"/>
  <c r="AJ161" i="3"/>
  <c r="AI161" i="3"/>
  <c r="AE161" i="3"/>
  <c r="S161" i="3"/>
  <c r="R161" i="3"/>
  <c r="M161" i="3"/>
  <c r="AJ160" i="3"/>
  <c r="AI160" i="3"/>
  <c r="AD160" i="3"/>
  <c r="S160" i="3"/>
  <c r="R160" i="3"/>
  <c r="N160" i="3"/>
  <c r="AJ159" i="3"/>
  <c r="AI159" i="3"/>
  <c r="AE159" i="3"/>
  <c r="S159" i="3"/>
  <c r="R159" i="3"/>
  <c r="M159" i="3"/>
  <c r="AJ158" i="3"/>
  <c r="AI158" i="3"/>
  <c r="AD158" i="3"/>
  <c r="S158" i="3"/>
  <c r="R158" i="3"/>
  <c r="M158" i="3" s="1"/>
  <c r="N158" i="3"/>
  <c r="L158" i="3" s="1"/>
  <c r="G158" i="3"/>
  <c r="AJ157" i="3"/>
  <c r="AI157" i="3"/>
  <c r="AD157" i="3" s="1"/>
  <c r="AC157" i="3" s="1"/>
  <c r="AH157" i="3"/>
  <c r="AE157" i="3"/>
  <c r="S157" i="3"/>
  <c r="R157" i="3"/>
  <c r="J157" i="3"/>
  <c r="AJ156" i="3"/>
  <c r="AI156" i="3"/>
  <c r="AD156" i="3"/>
  <c r="S156" i="3"/>
  <c r="R156" i="3"/>
  <c r="M156" i="3" s="1"/>
  <c r="Q156" i="3"/>
  <c r="N156" i="3"/>
  <c r="L156" i="3" s="1"/>
  <c r="J156" i="3"/>
  <c r="AJ155" i="3"/>
  <c r="AI155" i="3"/>
  <c r="AE155" i="3"/>
  <c r="S155" i="3"/>
  <c r="R155" i="3"/>
  <c r="M155" i="3"/>
  <c r="AJ154" i="3"/>
  <c r="AI154" i="3"/>
  <c r="AE154" i="3"/>
  <c r="AD154" i="3"/>
  <c r="S154" i="3"/>
  <c r="R154" i="3"/>
  <c r="N154" i="3"/>
  <c r="K154" i="3"/>
  <c r="J154" i="3"/>
  <c r="I154" i="3" s="1"/>
  <c r="AS153" i="3"/>
  <c r="AR153" i="3"/>
  <c r="AQ153" i="3"/>
  <c r="AP153" i="3"/>
  <c r="AO153" i="3"/>
  <c r="AN153" i="3"/>
  <c r="AM153" i="3"/>
  <c r="AL153" i="3"/>
  <c r="AK153" i="3"/>
  <c r="AI153" i="3"/>
  <c r="AG153" i="3"/>
  <c r="AF153" i="3"/>
  <c r="AA153" i="3"/>
  <c r="Z153" i="3"/>
  <c r="Y153" i="3"/>
  <c r="X153" i="3"/>
  <c r="W153" i="3"/>
  <c r="V153" i="3"/>
  <c r="U153" i="3"/>
  <c r="T153" i="3"/>
  <c r="P153" i="3"/>
  <c r="O153" i="3"/>
  <c r="AJ152" i="3"/>
  <c r="AI152" i="3"/>
  <c r="AH152" i="3" s="1"/>
  <c r="AE152" i="3"/>
  <c r="H152" i="3" s="1"/>
  <c r="H151" i="3" s="1"/>
  <c r="AD152" i="3"/>
  <c r="S152" i="3"/>
  <c r="R152" i="3"/>
  <c r="Q152" i="3"/>
  <c r="N152" i="3"/>
  <c r="K152" i="3"/>
  <c r="K151" i="3" s="1"/>
  <c r="AS151" i="3"/>
  <c r="AR151" i="3"/>
  <c r="AQ151" i="3"/>
  <c r="AP151" i="3"/>
  <c r="AO151" i="3"/>
  <c r="AN151" i="3"/>
  <c r="AM151" i="3"/>
  <c r="AL151" i="3"/>
  <c r="AK151" i="3"/>
  <c r="AJ151" i="3"/>
  <c r="AI151" i="3"/>
  <c r="AG151" i="3"/>
  <c r="AF151" i="3"/>
  <c r="AE151" i="3"/>
  <c r="AA151" i="3"/>
  <c r="Z151" i="3"/>
  <c r="Y151" i="3"/>
  <c r="X151" i="3"/>
  <c r="W151" i="3"/>
  <c r="V151" i="3"/>
  <c r="U151" i="3"/>
  <c r="T151" i="3"/>
  <c r="S151" i="3"/>
  <c r="P151" i="3"/>
  <c r="O151" i="3"/>
  <c r="N151" i="3"/>
  <c r="AJ150" i="3"/>
  <c r="AI150" i="3"/>
  <c r="AH150" i="3"/>
  <c r="AE150" i="3"/>
  <c r="AD150" i="3"/>
  <c r="S150" i="3"/>
  <c r="R150" i="3"/>
  <c r="M150" i="3" s="1"/>
  <c r="AJ149" i="3"/>
  <c r="AI149" i="3"/>
  <c r="AD149" i="3" s="1"/>
  <c r="S149" i="3"/>
  <c r="R149" i="3"/>
  <c r="Q149" i="3"/>
  <c r="N149" i="3"/>
  <c r="M149" i="3"/>
  <c r="L149" i="3" s="1"/>
  <c r="G149" i="3"/>
  <c r="AJ148" i="3"/>
  <c r="AI148" i="3"/>
  <c r="AH148" i="3"/>
  <c r="AE148" i="3"/>
  <c r="AD148" i="3"/>
  <c r="S148" i="3"/>
  <c r="R148" i="3"/>
  <c r="AJ147" i="3"/>
  <c r="AI147" i="3"/>
  <c r="AD147" i="3" s="1"/>
  <c r="S147" i="3"/>
  <c r="S146" i="3" s="1"/>
  <c r="R147" i="3"/>
  <c r="Q147" i="3"/>
  <c r="N147" i="3"/>
  <c r="M147" i="3"/>
  <c r="AS146" i="3"/>
  <c r="AR146" i="3"/>
  <c r="AQ146" i="3"/>
  <c r="AP146" i="3"/>
  <c r="AO146" i="3"/>
  <c r="AN146" i="3"/>
  <c r="AM146" i="3"/>
  <c r="AL146" i="3"/>
  <c r="AK146" i="3"/>
  <c r="AG146" i="3"/>
  <c r="AF146" i="3"/>
  <c r="AA146" i="3"/>
  <c r="Z146" i="3"/>
  <c r="Y146" i="3"/>
  <c r="X146" i="3"/>
  <c r="W146" i="3"/>
  <c r="V146" i="3"/>
  <c r="U146" i="3"/>
  <c r="T146" i="3"/>
  <c r="P146" i="3"/>
  <c r="O146" i="3"/>
  <c r="AJ145" i="3"/>
  <c r="AJ143" i="3" s="1"/>
  <c r="AI145" i="3"/>
  <c r="AE145" i="3"/>
  <c r="AD145" i="3"/>
  <c r="AC145" i="3" s="1"/>
  <c r="S145" i="3"/>
  <c r="R145" i="3"/>
  <c r="Q145" i="3"/>
  <c r="N145" i="3"/>
  <c r="H145" i="3"/>
  <c r="AJ144" i="3"/>
  <c r="AI144" i="3"/>
  <c r="AH144" i="3"/>
  <c r="AE144" i="3"/>
  <c r="AE143" i="3" s="1"/>
  <c r="S144" i="3"/>
  <c r="R144" i="3"/>
  <c r="Q144" i="3" s="1"/>
  <c r="N144" i="3"/>
  <c r="M144" i="3"/>
  <c r="J144" i="3"/>
  <c r="AS143" i="3"/>
  <c r="AR143" i="3"/>
  <c r="AQ143" i="3"/>
  <c r="AP143" i="3"/>
  <c r="AO143" i="3"/>
  <c r="AN143" i="3"/>
  <c r="AM143" i="3"/>
  <c r="AL143" i="3"/>
  <c r="AL133" i="3" s="1"/>
  <c r="AK143" i="3"/>
  <c r="AG143" i="3"/>
  <c r="AF143" i="3"/>
  <c r="AA143" i="3"/>
  <c r="Z143" i="3"/>
  <c r="Y143" i="3"/>
  <c r="X143" i="3"/>
  <c r="W143" i="3"/>
  <c r="V143" i="3"/>
  <c r="U143" i="3"/>
  <c r="T143" i="3"/>
  <c r="P143" i="3"/>
  <c r="O143" i="3"/>
  <c r="AJ142" i="3"/>
  <c r="AI142" i="3"/>
  <c r="AH142" i="3" s="1"/>
  <c r="AD142" i="3"/>
  <c r="S142" i="3"/>
  <c r="S141" i="3" s="1"/>
  <c r="R142" i="3"/>
  <c r="Q142" i="3"/>
  <c r="N142" i="3"/>
  <c r="N141" i="3" s="1"/>
  <c r="M142" i="3"/>
  <c r="K142" i="3"/>
  <c r="K141" i="3" s="1"/>
  <c r="J142" i="3"/>
  <c r="AS141" i="3"/>
  <c r="AR141" i="3"/>
  <c r="AQ141" i="3"/>
  <c r="AP141" i="3"/>
  <c r="AO141" i="3"/>
  <c r="AN141" i="3"/>
  <c r="AM141" i="3"/>
  <c r="AL141" i="3"/>
  <c r="AK141" i="3"/>
  <c r="AI141" i="3"/>
  <c r="AG141" i="3"/>
  <c r="AF141" i="3"/>
  <c r="AA141" i="3"/>
  <c r="Z141" i="3"/>
  <c r="Y141" i="3"/>
  <c r="X141" i="3"/>
  <c r="W141" i="3"/>
  <c r="V141" i="3"/>
  <c r="U141" i="3"/>
  <c r="T141" i="3"/>
  <c r="R141" i="3"/>
  <c r="Q141" i="3"/>
  <c r="P141" i="3"/>
  <c r="O141" i="3"/>
  <c r="M141" i="3"/>
  <c r="L141" i="3" s="1"/>
  <c r="J141" i="3"/>
  <c r="I141" i="3" s="1"/>
  <c r="AJ140" i="3"/>
  <c r="AI140" i="3"/>
  <c r="AH140" i="3" s="1"/>
  <c r="AD140" i="3"/>
  <c r="S140" i="3"/>
  <c r="R140" i="3"/>
  <c r="N140" i="3"/>
  <c r="K140" i="3"/>
  <c r="AJ139" i="3"/>
  <c r="AI139" i="3"/>
  <c r="AE139" i="3"/>
  <c r="S139" i="3"/>
  <c r="R139" i="3"/>
  <c r="M139" i="3"/>
  <c r="AS138" i="3"/>
  <c r="AS133" i="3" s="1"/>
  <c r="AR138" i="3"/>
  <c r="AQ138" i="3"/>
  <c r="AP138" i="3"/>
  <c r="AO138" i="3"/>
  <c r="AO133" i="3" s="1"/>
  <c r="AN138" i="3"/>
  <c r="AM138" i="3"/>
  <c r="AL138" i="3"/>
  <c r="AK138" i="3"/>
  <c r="AK133" i="3" s="1"/>
  <c r="AG138" i="3"/>
  <c r="AF138" i="3"/>
  <c r="AA138" i="3"/>
  <c r="Z138" i="3"/>
  <c r="Y138" i="3"/>
  <c r="X138" i="3"/>
  <c r="X133" i="3" s="1"/>
  <c r="W138" i="3"/>
  <c r="V138" i="3"/>
  <c r="U138" i="3"/>
  <c r="T138" i="3"/>
  <c r="T133" i="3" s="1"/>
  <c r="T111" i="3" s="1"/>
  <c r="P138" i="3"/>
  <c r="O138" i="3"/>
  <c r="AJ137" i="3"/>
  <c r="AI137" i="3"/>
  <c r="AD137" i="3" s="1"/>
  <c r="S137" i="3"/>
  <c r="S136" i="3" s="1"/>
  <c r="R137" i="3"/>
  <c r="Q137" i="3"/>
  <c r="N137" i="3"/>
  <c r="M137" i="3"/>
  <c r="L137" i="3" s="1"/>
  <c r="G137" i="3"/>
  <c r="G136" i="3" s="1"/>
  <c r="AS136" i="3"/>
  <c r="AR136" i="3"/>
  <c r="AQ136" i="3"/>
  <c r="AQ133" i="3" s="1"/>
  <c r="AP136" i="3"/>
  <c r="AO136" i="3"/>
  <c r="AN136" i="3"/>
  <c r="AM136" i="3"/>
  <c r="AL136" i="3"/>
  <c r="AK136" i="3"/>
  <c r="AG136" i="3"/>
  <c r="AF136" i="3"/>
  <c r="AA136" i="3"/>
  <c r="Z136" i="3"/>
  <c r="Y136" i="3"/>
  <c r="X136" i="3"/>
  <c r="W136" i="3"/>
  <c r="V136" i="3"/>
  <c r="U136" i="3"/>
  <c r="T136" i="3"/>
  <c r="R136" i="3"/>
  <c r="P136" i="3"/>
  <c r="O136" i="3"/>
  <c r="N136" i="3"/>
  <c r="M136" i="3"/>
  <c r="AJ135" i="3"/>
  <c r="K135" i="3" s="1"/>
  <c r="AI135" i="3"/>
  <c r="AE135" i="3"/>
  <c r="AD135" i="3"/>
  <c r="S135" i="3"/>
  <c r="R135" i="3"/>
  <c r="Q135" i="3"/>
  <c r="N135" i="3"/>
  <c r="AS134" i="3"/>
  <c r="AR134" i="3"/>
  <c r="AQ134" i="3"/>
  <c r="AP134" i="3"/>
  <c r="AO134" i="3"/>
  <c r="AN134" i="3"/>
  <c r="AM134" i="3"/>
  <c r="AL134" i="3"/>
  <c r="AK134" i="3"/>
  <c r="AI134" i="3"/>
  <c r="AG134" i="3"/>
  <c r="AF134" i="3"/>
  <c r="AF133" i="3" s="1"/>
  <c r="AA134" i="3"/>
  <c r="AA133" i="3" s="1"/>
  <c r="Z134" i="3"/>
  <c r="Y134" i="3"/>
  <c r="X134" i="3"/>
  <c r="W134" i="3"/>
  <c r="W133" i="3" s="1"/>
  <c r="V134" i="3"/>
  <c r="V133" i="3" s="1"/>
  <c r="U134" i="3"/>
  <c r="T134" i="3"/>
  <c r="S134" i="3"/>
  <c r="R134" i="3"/>
  <c r="P134" i="3"/>
  <c r="O134" i="3"/>
  <c r="N134" i="3"/>
  <c r="K134" i="3"/>
  <c r="Z133" i="3"/>
  <c r="U133" i="3"/>
  <c r="AJ132" i="3"/>
  <c r="AI132" i="3"/>
  <c r="AE132" i="3"/>
  <c r="H132" i="3" s="1"/>
  <c r="AD132" i="3"/>
  <c r="S132" i="3"/>
  <c r="R132" i="3"/>
  <c r="M132" i="3" s="1"/>
  <c r="N132" i="3"/>
  <c r="K132" i="3"/>
  <c r="J132" i="3"/>
  <c r="I132" i="3" s="1"/>
  <c r="AJ131" i="3"/>
  <c r="AI131" i="3"/>
  <c r="AD131" i="3" s="1"/>
  <c r="AE131" i="3"/>
  <c r="AC131" i="3" s="1"/>
  <c r="S131" i="3"/>
  <c r="K131" i="3" s="1"/>
  <c r="R131" i="3"/>
  <c r="N131" i="3"/>
  <c r="H131" i="3" s="1"/>
  <c r="M131" i="3"/>
  <c r="AJ130" i="3"/>
  <c r="AI130" i="3"/>
  <c r="AE130" i="3"/>
  <c r="S130" i="3"/>
  <c r="R130" i="3"/>
  <c r="M130" i="3"/>
  <c r="AS129" i="3"/>
  <c r="AS117" i="3" s="1"/>
  <c r="AR129" i="3"/>
  <c r="AQ129" i="3"/>
  <c r="AP129" i="3"/>
  <c r="AO129" i="3"/>
  <c r="AN129" i="3"/>
  <c r="AM129" i="3"/>
  <c r="AL129" i="3"/>
  <c r="AK129" i="3"/>
  <c r="AK117" i="3" s="1"/>
  <c r="AJ129" i="3"/>
  <c r="AG129" i="3"/>
  <c r="AF129" i="3"/>
  <c r="AA129" i="3"/>
  <c r="Z129" i="3"/>
  <c r="Y129" i="3"/>
  <c r="X129" i="3"/>
  <c r="W129" i="3"/>
  <c r="V129" i="3"/>
  <c r="U129" i="3"/>
  <c r="T129" i="3"/>
  <c r="T117" i="3" s="1"/>
  <c r="S129" i="3"/>
  <c r="P129" i="3"/>
  <c r="O129" i="3"/>
  <c r="AJ128" i="3"/>
  <c r="AI128" i="3"/>
  <c r="AD128" i="3" s="1"/>
  <c r="AE128" i="3"/>
  <c r="AC128" i="3"/>
  <c r="S128" i="3"/>
  <c r="K128" i="3" s="1"/>
  <c r="R128" i="3"/>
  <c r="N128" i="3"/>
  <c r="M128" i="3"/>
  <c r="J128" i="3"/>
  <c r="I128" i="3" s="1"/>
  <c r="AJ127" i="3"/>
  <c r="AI127" i="3"/>
  <c r="AD127" i="3"/>
  <c r="S127" i="3"/>
  <c r="R127" i="3"/>
  <c r="Q127" i="3" s="1"/>
  <c r="N127" i="3"/>
  <c r="AS126" i="3"/>
  <c r="AR126" i="3"/>
  <c r="AQ126" i="3"/>
  <c r="AP126" i="3"/>
  <c r="AO126" i="3"/>
  <c r="AN126" i="3"/>
  <c r="AM126" i="3"/>
  <c r="AL126" i="3"/>
  <c r="AK126" i="3"/>
  <c r="AG126" i="3"/>
  <c r="AF126" i="3"/>
  <c r="AA126" i="3"/>
  <c r="Z126" i="3"/>
  <c r="Y126" i="3"/>
  <c r="X126" i="3"/>
  <c r="W126" i="3"/>
  <c r="V126" i="3"/>
  <c r="U126" i="3"/>
  <c r="T126" i="3"/>
  <c r="R126" i="3"/>
  <c r="P126" i="3"/>
  <c r="O126" i="3"/>
  <c r="AJ125" i="3"/>
  <c r="AI125" i="3"/>
  <c r="AH125" i="3"/>
  <c r="AE125" i="3"/>
  <c r="AD125" i="3"/>
  <c r="AC125" i="3" s="1"/>
  <c r="S125" i="3"/>
  <c r="R125" i="3"/>
  <c r="M125" i="3" s="1"/>
  <c r="G125" i="3" s="1"/>
  <c r="AJ124" i="3"/>
  <c r="AI124" i="3"/>
  <c r="AH124" i="3" s="1"/>
  <c r="AD124" i="3"/>
  <c r="S124" i="3"/>
  <c r="R124" i="3"/>
  <c r="Q124" i="3"/>
  <c r="N124" i="3"/>
  <c r="M124" i="3"/>
  <c r="K124" i="3"/>
  <c r="J124" i="3"/>
  <c r="I124" i="3" s="1"/>
  <c r="AS123" i="3"/>
  <c r="AR123" i="3"/>
  <c r="AQ123" i="3"/>
  <c r="AP123" i="3"/>
  <c r="AO123" i="3"/>
  <c r="AN123" i="3"/>
  <c r="AM123" i="3"/>
  <c r="AL123" i="3"/>
  <c r="AK123" i="3"/>
  <c r="AG123" i="3"/>
  <c r="AF123" i="3"/>
  <c r="AA123" i="3"/>
  <c r="Z123" i="3"/>
  <c r="Y123" i="3"/>
  <c r="X123" i="3"/>
  <c r="W123" i="3"/>
  <c r="V123" i="3"/>
  <c r="U123" i="3"/>
  <c r="T123" i="3"/>
  <c r="P123" i="3"/>
  <c r="O123" i="3"/>
  <c r="M123" i="3"/>
  <c r="AJ122" i="3"/>
  <c r="AE122" i="3" s="1"/>
  <c r="H122" i="3" s="1"/>
  <c r="H121" i="3" s="1"/>
  <c r="AI122" i="3"/>
  <c r="AH122" i="3" s="1"/>
  <c r="AD122" i="3"/>
  <c r="S122" i="3"/>
  <c r="R122" i="3"/>
  <c r="N122" i="3"/>
  <c r="AS121" i="3"/>
  <c r="AR121" i="3"/>
  <c r="AR117" i="3" s="1"/>
  <c r="AQ121" i="3"/>
  <c r="AP121" i="3"/>
  <c r="AO121" i="3"/>
  <c r="AN121" i="3"/>
  <c r="AN117" i="3" s="1"/>
  <c r="AM121" i="3"/>
  <c r="AL121" i="3"/>
  <c r="AK121" i="3"/>
  <c r="AJ121" i="3"/>
  <c r="AI121" i="3"/>
  <c r="AG121" i="3"/>
  <c r="AF121" i="3"/>
  <c r="AE121" i="3"/>
  <c r="AA121" i="3"/>
  <c r="AA117" i="3" s="1"/>
  <c r="Z121" i="3"/>
  <c r="Y121" i="3"/>
  <c r="X121" i="3"/>
  <c r="W121" i="3"/>
  <c r="W117" i="3" s="1"/>
  <c r="V121" i="3"/>
  <c r="U121" i="3"/>
  <c r="T121" i="3"/>
  <c r="S121" i="3"/>
  <c r="P121" i="3"/>
  <c r="O121" i="3"/>
  <c r="N121" i="3"/>
  <c r="AJ120" i="3"/>
  <c r="AI120" i="3"/>
  <c r="AH120" i="3"/>
  <c r="AE120" i="3"/>
  <c r="AD120" i="3"/>
  <c r="S120" i="3"/>
  <c r="R120" i="3"/>
  <c r="AJ119" i="3"/>
  <c r="K119" i="3" s="1"/>
  <c r="AI119" i="3"/>
  <c r="AD119" i="3"/>
  <c r="S119" i="3"/>
  <c r="R119" i="3"/>
  <c r="Q119" i="3"/>
  <c r="N119" i="3"/>
  <c r="M119" i="3"/>
  <c r="J119" i="3"/>
  <c r="I119" i="3" s="1"/>
  <c r="G119" i="3"/>
  <c r="AS118" i="3"/>
  <c r="AR118" i="3"/>
  <c r="AQ118" i="3"/>
  <c r="AQ117" i="3" s="1"/>
  <c r="AP118" i="3"/>
  <c r="AO118" i="3"/>
  <c r="AN118" i="3"/>
  <c r="AM118" i="3"/>
  <c r="AM117" i="3" s="1"/>
  <c r="AL118" i="3"/>
  <c r="AK118" i="3"/>
  <c r="AI118" i="3"/>
  <c r="AG118" i="3"/>
  <c r="AF118" i="3"/>
  <c r="AD118" i="3"/>
  <c r="AA118" i="3"/>
  <c r="Z118" i="3"/>
  <c r="Y118" i="3"/>
  <c r="Y117" i="3" s="1"/>
  <c r="X118" i="3"/>
  <c r="W118" i="3"/>
  <c r="V118" i="3"/>
  <c r="U118" i="3"/>
  <c r="U117" i="3" s="1"/>
  <c r="T118" i="3"/>
  <c r="P118" i="3"/>
  <c r="O118" i="3"/>
  <c r="AP117" i="3"/>
  <c r="AO117" i="3"/>
  <c r="AO111" i="3" s="1"/>
  <c r="AL117" i="3"/>
  <c r="AG117" i="3"/>
  <c r="X117" i="3"/>
  <c r="P117" i="3"/>
  <c r="AJ116" i="3"/>
  <c r="K116" i="3" s="1"/>
  <c r="K115" i="3" s="1"/>
  <c r="I115" i="3" s="1"/>
  <c r="AI116" i="3"/>
  <c r="AD116" i="3"/>
  <c r="AD115" i="3" s="1"/>
  <c r="S116" i="3"/>
  <c r="S115" i="3" s="1"/>
  <c r="R116" i="3"/>
  <c r="Q116" i="3"/>
  <c r="N116" i="3"/>
  <c r="M116" i="3"/>
  <c r="J116" i="3"/>
  <c r="G116" i="3"/>
  <c r="G115" i="3" s="1"/>
  <c r="AS115" i="3"/>
  <c r="AR115" i="3"/>
  <c r="AQ115" i="3"/>
  <c r="AP115" i="3"/>
  <c r="AO115" i="3"/>
  <c r="AN115" i="3"/>
  <c r="AM115" i="3"/>
  <c r="AL115" i="3"/>
  <c r="AL112" i="3" s="1"/>
  <c r="AK115" i="3"/>
  <c r="AI115" i="3"/>
  <c r="AG115" i="3"/>
  <c r="AF115" i="3"/>
  <c r="AA115" i="3"/>
  <c r="Z115" i="3"/>
  <c r="Y115" i="3"/>
  <c r="Y112" i="3" s="1"/>
  <c r="X115" i="3"/>
  <c r="W115" i="3"/>
  <c r="V115" i="3"/>
  <c r="U115" i="3"/>
  <c r="U112" i="3" s="1"/>
  <c r="T115" i="3"/>
  <c r="R115" i="3"/>
  <c r="Q115" i="3" s="1"/>
  <c r="P115" i="3"/>
  <c r="O115" i="3"/>
  <c r="M115" i="3"/>
  <c r="J115" i="3"/>
  <c r="AJ114" i="3"/>
  <c r="AI114" i="3"/>
  <c r="AH114" i="3" s="1"/>
  <c r="AE114" i="3"/>
  <c r="H114" i="3" s="1"/>
  <c r="H113" i="3" s="1"/>
  <c r="AD114" i="3"/>
  <c r="S114" i="3"/>
  <c r="R114" i="3"/>
  <c r="Q114" i="3"/>
  <c r="N114" i="3"/>
  <c r="K114" i="3"/>
  <c r="K113" i="3" s="1"/>
  <c r="K112" i="3" s="1"/>
  <c r="AS113" i="3"/>
  <c r="AR113" i="3"/>
  <c r="AR112" i="3" s="1"/>
  <c r="AQ113" i="3"/>
  <c r="AQ112" i="3" s="1"/>
  <c r="AP113" i="3"/>
  <c r="AO113" i="3"/>
  <c r="AN113" i="3"/>
  <c r="AN112" i="3" s="1"/>
  <c r="AM113" i="3"/>
  <c r="AM112" i="3" s="1"/>
  <c r="AL113" i="3"/>
  <c r="AK113" i="3"/>
  <c r="AJ113" i="3"/>
  <c r="AI113" i="3"/>
  <c r="AH113" i="3" s="1"/>
  <c r="AG113" i="3"/>
  <c r="AF113" i="3"/>
  <c r="AF112" i="3" s="1"/>
  <c r="AE113" i="3"/>
  <c r="AA113" i="3"/>
  <c r="AA112" i="3" s="1"/>
  <c r="AA111" i="3" s="1"/>
  <c r="Z113" i="3"/>
  <c r="Y113" i="3"/>
  <c r="X113" i="3"/>
  <c r="W113" i="3"/>
  <c r="W112" i="3" s="1"/>
  <c r="W111" i="3" s="1"/>
  <c r="V113" i="3"/>
  <c r="U113" i="3"/>
  <c r="T113" i="3"/>
  <c r="S113" i="3"/>
  <c r="S112" i="3" s="1"/>
  <c r="P113" i="3"/>
  <c r="O113" i="3"/>
  <c r="O112" i="3" s="1"/>
  <c r="N113" i="3"/>
  <c r="AS112" i="3"/>
  <c r="AP112" i="3"/>
  <c r="AO112" i="3"/>
  <c r="AK112" i="3"/>
  <c r="AG112" i="3"/>
  <c r="Z112" i="3"/>
  <c r="X112" i="3"/>
  <c r="V112" i="3"/>
  <c r="T112" i="3"/>
  <c r="P112" i="3"/>
  <c r="AJ110" i="3"/>
  <c r="AE110" i="3" s="1"/>
  <c r="AI110" i="3"/>
  <c r="AH110" i="3" s="1"/>
  <c r="AD110" i="3"/>
  <c r="S110" i="3"/>
  <c r="R110" i="3"/>
  <c r="Q110" i="3"/>
  <c r="N110" i="3"/>
  <c r="H110" i="3" s="1"/>
  <c r="M110" i="3"/>
  <c r="K110" i="3"/>
  <c r="J110" i="3"/>
  <c r="I110" i="3" s="1"/>
  <c r="AJ109" i="3"/>
  <c r="AI109" i="3"/>
  <c r="AH109" i="3"/>
  <c r="AE109" i="3"/>
  <c r="AD109" i="3"/>
  <c r="AC109" i="3" s="1"/>
  <c r="S109" i="3"/>
  <c r="R109" i="3"/>
  <c r="M109" i="3" s="1"/>
  <c r="G109" i="3" s="1"/>
  <c r="AJ108" i="3"/>
  <c r="AE108" i="3" s="1"/>
  <c r="AI108" i="3"/>
  <c r="AH108" i="3" s="1"/>
  <c r="AD108" i="3"/>
  <c r="S108" i="3"/>
  <c r="R108" i="3"/>
  <c r="Q108" i="3"/>
  <c r="N108" i="3"/>
  <c r="H108" i="3" s="1"/>
  <c r="M108" i="3"/>
  <c r="K108" i="3"/>
  <c r="J108" i="3"/>
  <c r="AJ107" i="3"/>
  <c r="AI107" i="3"/>
  <c r="AH107" i="3"/>
  <c r="AE107" i="3"/>
  <c r="AD107" i="3"/>
  <c r="AC107" i="3" s="1"/>
  <c r="S107" i="3"/>
  <c r="R107" i="3"/>
  <c r="M107" i="3" s="1"/>
  <c r="G107" i="3" s="1"/>
  <c r="AJ106" i="3"/>
  <c r="AE106" i="3" s="1"/>
  <c r="AI106" i="3"/>
  <c r="AH106" i="3" s="1"/>
  <c r="S106" i="3"/>
  <c r="R106" i="3"/>
  <c r="Q106" i="3"/>
  <c r="N106" i="3"/>
  <c r="H106" i="3" s="1"/>
  <c r="M106" i="3"/>
  <c r="K106" i="3"/>
  <c r="J106" i="3"/>
  <c r="I106" i="3" s="1"/>
  <c r="AJ105" i="3"/>
  <c r="AI105" i="3"/>
  <c r="AH105" i="3"/>
  <c r="AE105" i="3"/>
  <c r="AD105" i="3"/>
  <c r="AC105" i="3" s="1"/>
  <c r="S105" i="3"/>
  <c r="R105" i="3"/>
  <c r="M105" i="3" s="1"/>
  <c r="G105" i="3" s="1"/>
  <c r="AJ104" i="3"/>
  <c r="AE104" i="3" s="1"/>
  <c r="AI104" i="3"/>
  <c r="AD104" i="3"/>
  <c r="S104" i="3"/>
  <c r="R104" i="3"/>
  <c r="Q104" i="3"/>
  <c r="N104" i="3"/>
  <c r="H104" i="3" s="1"/>
  <c r="M104" i="3"/>
  <c r="K104" i="3"/>
  <c r="J104" i="3"/>
  <c r="I104" i="3" s="1"/>
  <c r="AJ103" i="3"/>
  <c r="AI103" i="3"/>
  <c r="AH103" i="3"/>
  <c r="AE103" i="3"/>
  <c r="AE102" i="3" s="1"/>
  <c r="AD103" i="3"/>
  <c r="AC103" i="3" s="1"/>
  <c r="S103" i="3"/>
  <c r="R103" i="3"/>
  <c r="M103" i="3" s="1"/>
  <c r="G103" i="3" s="1"/>
  <c r="AS102" i="3"/>
  <c r="AR102" i="3"/>
  <c r="AQ102" i="3"/>
  <c r="AP102" i="3"/>
  <c r="AO102" i="3"/>
  <c r="AN102" i="3"/>
  <c r="AM102" i="3"/>
  <c r="AL102" i="3"/>
  <c r="AK102" i="3"/>
  <c r="AJ102" i="3"/>
  <c r="AG102" i="3"/>
  <c r="AF102" i="3"/>
  <c r="AB102" i="3"/>
  <c r="AA102" i="3"/>
  <c r="Z102" i="3"/>
  <c r="Y102" i="3"/>
  <c r="X102" i="3"/>
  <c r="W102" i="3"/>
  <c r="V102" i="3"/>
  <c r="U102" i="3"/>
  <c r="T102" i="3"/>
  <c r="P102" i="3"/>
  <c r="O102" i="3"/>
  <c r="AJ101" i="3"/>
  <c r="AE101" i="3" s="1"/>
  <c r="AI101" i="3"/>
  <c r="S101" i="3"/>
  <c r="R101" i="3"/>
  <c r="Q101" i="3"/>
  <c r="N101" i="3"/>
  <c r="M101" i="3"/>
  <c r="L101" i="3" s="1"/>
  <c r="AJ100" i="3"/>
  <c r="AI100" i="3"/>
  <c r="AH100" i="3"/>
  <c r="AE100" i="3"/>
  <c r="AD100" i="3"/>
  <c r="AC100" i="3" s="1"/>
  <c r="S100" i="3"/>
  <c r="R100" i="3"/>
  <c r="M100" i="3"/>
  <c r="G100" i="3" s="1"/>
  <c r="AJ99" i="3"/>
  <c r="AE99" i="3" s="1"/>
  <c r="AI99" i="3"/>
  <c r="S99" i="3"/>
  <c r="R99" i="3"/>
  <c r="Q99" i="3"/>
  <c r="N99" i="3"/>
  <c r="M99" i="3"/>
  <c r="L99" i="3" s="1"/>
  <c r="K99" i="3"/>
  <c r="AJ98" i="3"/>
  <c r="AI98" i="3"/>
  <c r="AH98" i="3"/>
  <c r="AE98" i="3"/>
  <c r="AD98" i="3"/>
  <c r="AC98" i="3" s="1"/>
  <c r="S98" i="3"/>
  <c r="R98" i="3"/>
  <c r="M98" i="3"/>
  <c r="G98" i="3" s="1"/>
  <c r="AS97" i="3"/>
  <c r="AR97" i="3"/>
  <c r="AQ97" i="3"/>
  <c r="AP97" i="3"/>
  <c r="AO97" i="3"/>
  <c r="AN97" i="3"/>
  <c r="AM97" i="3"/>
  <c r="AL97" i="3"/>
  <c r="AK97" i="3"/>
  <c r="AJ97" i="3"/>
  <c r="AG97" i="3"/>
  <c r="AF97" i="3"/>
  <c r="AB97" i="3"/>
  <c r="AA97" i="3"/>
  <c r="Z97" i="3"/>
  <c r="Y97" i="3"/>
  <c r="X97" i="3"/>
  <c r="W97" i="3"/>
  <c r="V97" i="3"/>
  <c r="U97" i="3"/>
  <c r="T97" i="3"/>
  <c r="P97" i="3"/>
  <c r="O97" i="3"/>
  <c r="M97" i="3"/>
  <c r="AJ96" i="3"/>
  <c r="AI96" i="3"/>
  <c r="AD96" i="3" s="1"/>
  <c r="G96" i="3" s="1"/>
  <c r="S96" i="3"/>
  <c r="R96" i="3"/>
  <c r="Q96" i="3"/>
  <c r="N96" i="3"/>
  <c r="M96" i="3"/>
  <c r="L96" i="3" s="1"/>
  <c r="AJ95" i="3"/>
  <c r="AI95" i="3"/>
  <c r="AH95" i="3"/>
  <c r="AE95" i="3"/>
  <c r="AD95" i="3"/>
  <c r="S95" i="3"/>
  <c r="R95" i="3"/>
  <c r="M95" i="3"/>
  <c r="AJ94" i="3"/>
  <c r="AI94" i="3"/>
  <c r="AD94" i="3" s="1"/>
  <c r="S94" i="3"/>
  <c r="R94" i="3"/>
  <c r="Q94" i="3"/>
  <c r="N94" i="3"/>
  <c r="M94" i="3"/>
  <c r="L94" i="3" s="1"/>
  <c r="G94" i="3"/>
  <c r="AJ93" i="3"/>
  <c r="AI93" i="3"/>
  <c r="AH93" i="3"/>
  <c r="AE93" i="3"/>
  <c r="AD93" i="3"/>
  <c r="S93" i="3"/>
  <c r="R93" i="3"/>
  <c r="AJ92" i="3"/>
  <c r="AI92" i="3"/>
  <c r="AD92" i="3" s="1"/>
  <c r="S92" i="3"/>
  <c r="R92" i="3"/>
  <c r="Q92" i="3"/>
  <c r="N92" i="3"/>
  <c r="M92" i="3"/>
  <c r="L92" i="3" s="1"/>
  <c r="AJ91" i="3"/>
  <c r="AI91" i="3"/>
  <c r="AH91" i="3"/>
  <c r="AE91" i="3"/>
  <c r="AD91" i="3"/>
  <c r="S91" i="3"/>
  <c r="R91" i="3"/>
  <c r="M91" i="3"/>
  <c r="AS90" i="3"/>
  <c r="AR90" i="3"/>
  <c r="AQ90" i="3"/>
  <c r="AP90" i="3"/>
  <c r="AO90" i="3"/>
  <c r="AN90" i="3"/>
  <c r="AM90" i="3"/>
  <c r="AL90" i="3"/>
  <c r="AK90" i="3"/>
  <c r="AG90" i="3"/>
  <c r="AF90" i="3"/>
  <c r="AB90" i="3"/>
  <c r="AA90" i="3"/>
  <c r="Z90" i="3"/>
  <c r="Y90" i="3"/>
  <c r="X90" i="3"/>
  <c r="W90" i="3"/>
  <c r="V90" i="3"/>
  <c r="U90" i="3"/>
  <c r="T90" i="3"/>
  <c r="P90" i="3"/>
  <c r="P89" i="3" s="1"/>
  <c r="O90" i="3"/>
  <c r="AQ89" i="3"/>
  <c r="AP89" i="3"/>
  <c r="AM89" i="3"/>
  <c r="AL89" i="3"/>
  <c r="AG89" i="3"/>
  <c r="AF89" i="3"/>
  <c r="AF10" i="3" s="1"/>
  <c r="AA89" i="3"/>
  <c r="Z89" i="3"/>
  <c r="W89" i="3"/>
  <c r="V89" i="3"/>
  <c r="O89" i="3"/>
  <c r="AJ88" i="3"/>
  <c r="AE88" i="3" s="1"/>
  <c r="AI88" i="3"/>
  <c r="AH88" i="3" s="1"/>
  <c r="AD88" i="3"/>
  <c r="S88" i="3"/>
  <c r="R88" i="3"/>
  <c r="Q88" i="3"/>
  <c r="N88" i="3"/>
  <c r="H88" i="3" s="1"/>
  <c r="M88" i="3"/>
  <c r="K88" i="3"/>
  <c r="J88" i="3"/>
  <c r="I88" i="3" s="1"/>
  <c r="AJ87" i="3"/>
  <c r="AI87" i="3"/>
  <c r="AH87" i="3"/>
  <c r="AE87" i="3"/>
  <c r="AD87" i="3"/>
  <c r="AC87" i="3" s="1"/>
  <c r="S87" i="3"/>
  <c r="R87" i="3"/>
  <c r="M87" i="3" s="1"/>
  <c r="AJ86" i="3"/>
  <c r="AI86" i="3"/>
  <c r="AH86" i="3" s="1"/>
  <c r="AD86" i="3"/>
  <c r="S86" i="3"/>
  <c r="R86" i="3"/>
  <c r="Q86" i="3"/>
  <c r="N86" i="3"/>
  <c r="M86" i="3"/>
  <c r="K86" i="3"/>
  <c r="J86" i="3"/>
  <c r="AS85" i="3"/>
  <c r="AR85" i="3"/>
  <c r="AQ85" i="3"/>
  <c r="AP85" i="3"/>
  <c r="AO85" i="3"/>
  <c r="AN85" i="3"/>
  <c r="AM85" i="3"/>
  <c r="AL85" i="3"/>
  <c r="AK85" i="3"/>
  <c r="AI85" i="3"/>
  <c r="AG85" i="3"/>
  <c r="AF85" i="3"/>
  <c r="AB85" i="3"/>
  <c r="AA85" i="3"/>
  <c r="Z85" i="3"/>
  <c r="Y85" i="3"/>
  <c r="X85" i="3"/>
  <c r="W85" i="3"/>
  <c r="V85" i="3"/>
  <c r="U85" i="3"/>
  <c r="T85" i="3"/>
  <c r="S85" i="3"/>
  <c r="R85" i="3"/>
  <c r="Q85" i="3" s="1"/>
  <c r="P85" i="3"/>
  <c r="O85" i="3"/>
  <c r="AJ84" i="3"/>
  <c r="AI84" i="3"/>
  <c r="AH84" i="3"/>
  <c r="AE84" i="3"/>
  <c r="AD84" i="3"/>
  <c r="AC84" i="3" s="1"/>
  <c r="S84" i="3"/>
  <c r="R84" i="3"/>
  <c r="M84" i="3"/>
  <c r="G84" i="3" s="1"/>
  <c r="AJ83" i="3"/>
  <c r="AI83" i="3"/>
  <c r="S83" i="3"/>
  <c r="R83" i="3"/>
  <c r="Q83" i="3"/>
  <c r="N83" i="3"/>
  <c r="M83" i="3"/>
  <c r="L83" i="3" s="1"/>
  <c r="K83" i="3"/>
  <c r="AS82" i="3"/>
  <c r="AR82" i="3"/>
  <c r="AQ82" i="3"/>
  <c r="AP82" i="3"/>
  <c r="AO82" i="3"/>
  <c r="AN82" i="3"/>
  <c r="AM82" i="3"/>
  <c r="AL82" i="3"/>
  <c r="AK82" i="3"/>
  <c r="AG82" i="3"/>
  <c r="AF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M82" i="3"/>
  <c r="AJ81" i="3"/>
  <c r="AI81" i="3"/>
  <c r="AH81" i="3"/>
  <c r="AE81" i="3"/>
  <c r="H81" i="3" s="1"/>
  <c r="AD81" i="3"/>
  <c r="S81" i="3"/>
  <c r="N81" i="3" s="1"/>
  <c r="R81" i="3"/>
  <c r="Q81" i="3"/>
  <c r="K81" i="3"/>
  <c r="AJ80" i="3"/>
  <c r="AI80" i="3"/>
  <c r="S80" i="3"/>
  <c r="R80" i="3"/>
  <c r="N80" i="3"/>
  <c r="M80" i="3"/>
  <c r="L80" i="3" s="1"/>
  <c r="AJ79" i="3"/>
  <c r="AI79" i="3"/>
  <c r="AH79" i="3"/>
  <c r="AE79" i="3"/>
  <c r="AD79" i="3"/>
  <c r="S79" i="3"/>
  <c r="N79" i="3" s="1"/>
  <c r="R79" i="3"/>
  <c r="AS78" i="3"/>
  <c r="AR78" i="3"/>
  <c r="AQ78" i="3"/>
  <c r="AP78" i="3"/>
  <c r="AO78" i="3"/>
  <c r="AN78" i="3"/>
  <c r="AM78" i="3"/>
  <c r="AL78" i="3"/>
  <c r="AK78" i="3"/>
  <c r="AG78" i="3"/>
  <c r="AF78" i="3"/>
  <c r="AF71" i="3" s="1"/>
  <c r="AB78" i="3"/>
  <c r="AB71" i="3" s="1"/>
  <c r="AA78" i="3"/>
  <c r="Z78" i="3"/>
  <c r="Y78" i="3"/>
  <c r="X78" i="3"/>
  <c r="X71" i="3" s="1"/>
  <c r="W78" i="3"/>
  <c r="V78" i="3"/>
  <c r="U78" i="3"/>
  <c r="T78" i="3"/>
  <c r="T71" i="3" s="1"/>
  <c r="P78" i="3"/>
  <c r="O78" i="3"/>
  <c r="AJ77" i="3"/>
  <c r="AE77" i="3" s="1"/>
  <c r="AI77" i="3"/>
  <c r="S77" i="3"/>
  <c r="R77" i="3"/>
  <c r="M77" i="3"/>
  <c r="AJ76" i="3"/>
  <c r="AI76" i="3"/>
  <c r="AH76" i="3"/>
  <c r="AE76" i="3"/>
  <c r="H76" i="3" s="1"/>
  <c r="AD76" i="3"/>
  <c r="S76" i="3"/>
  <c r="N76" i="3" s="1"/>
  <c r="R76" i="3"/>
  <c r="Q76" i="3"/>
  <c r="K76" i="3"/>
  <c r="AJ75" i="3"/>
  <c r="AE75" i="3" s="1"/>
  <c r="AI75" i="3"/>
  <c r="S75" i="3"/>
  <c r="R75" i="3"/>
  <c r="N75" i="3"/>
  <c r="H75" i="3" s="1"/>
  <c r="M75" i="3"/>
  <c r="L75" i="3" s="1"/>
  <c r="AJ74" i="3"/>
  <c r="AI74" i="3"/>
  <c r="AH74" i="3"/>
  <c r="AE74" i="3"/>
  <c r="AD74" i="3"/>
  <c r="S74" i="3"/>
  <c r="N74" i="3" s="1"/>
  <c r="H74" i="3" s="1"/>
  <c r="R74" i="3"/>
  <c r="AJ73" i="3"/>
  <c r="AI73" i="3"/>
  <c r="AH73" i="3" s="1"/>
  <c r="AD73" i="3"/>
  <c r="S73" i="3"/>
  <c r="K73" i="3" s="1"/>
  <c r="R73" i="3"/>
  <c r="Q73" i="3"/>
  <c r="N73" i="3"/>
  <c r="M73" i="3"/>
  <c r="J73" i="3"/>
  <c r="I73" i="3"/>
  <c r="AS72" i="3"/>
  <c r="AR72" i="3"/>
  <c r="AQ72" i="3"/>
  <c r="AQ71" i="3" s="1"/>
  <c r="AP72" i="3"/>
  <c r="AO72" i="3"/>
  <c r="AO71" i="3" s="1"/>
  <c r="AN72" i="3"/>
  <c r="AM72" i="3"/>
  <c r="AM71" i="3" s="1"/>
  <c r="AL72" i="3"/>
  <c r="AK72" i="3"/>
  <c r="AK71" i="3" s="1"/>
  <c r="AG72" i="3"/>
  <c r="AF72" i="3"/>
  <c r="AB72" i="3"/>
  <c r="AA72" i="3"/>
  <c r="AA71" i="3" s="1"/>
  <c r="Z72" i="3"/>
  <c r="Y72" i="3"/>
  <c r="X72" i="3"/>
  <c r="W72" i="3"/>
  <c r="W71" i="3" s="1"/>
  <c r="V72" i="3"/>
  <c r="U72" i="3"/>
  <c r="T72" i="3"/>
  <c r="P72" i="3"/>
  <c r="O72" i="3"/>
  <c r="O71" i="3" s="1"/>
  <c r="AS71" i="3"/>
  <c r="AR71" i="3"/>
  <c r="AP71" i="3"/>
  <c r="AN71" i="3"/>
  <c r="AL71" i="3"/>
  <c r="AG71" i="3"/>
  <c r="Z71" i="3"/>
  <c r="Y71" i="3"/>
  <c r="V71" i="3"/>
  <c r="U71" i="3"/>
  <c r="P71" i="3"/>
  <c r="AJ70" i="3"/>
  <c r="AE70" i="3" s="1"/>
  <c r="H70" i="3" s="1"/>
  <c r="AI70" i="3"/>
  <c r="AH70" i="3" s="1"/>
  <c r="AD70" i="3"/>
  <c r="S70" i="3"/>
  <c r="R70" i="3"/>
  <c r="N70" i="3"/>
  <c r="K70" i="3"/>
  <c r="AJ69" i="3"/>
  <c r="AI69" i="3"/>
  <c r="AD69" i="3" s="1"/>
  <c r="AC69" i="3" s="1"/>
  <c r="AE69" i="3"/>
  <c r="S69" i="3"/>
  <c r="K69" i="3" s="1"/>
  <c r="R69" i="3"/>
  <c r="M69" i="3"/>
  <c r="J69" i="3"/>
  <c r="I69" i="3" s="1"/>
  <c r="AJ68" i="3"/>
  <c r="AE68" i="3" s="1"/>
  <c r="H68" i="3" s="1"/>
  <c r="AI68" i="3"/>
  <c r="AH68" i="3" s="1"/>
  <c r="AD68" i="3"/>
  <c r="S68" i="3"/>
  <c r="R68" i="3"/>
  <c r="N68" i="3"/>
  <c r="K68" i="3"/>
  <c r="AJ67" i="3"/>
  <c r="AI67" i="3"/>
  <c r="AD67" i="3" s="1"/>
  <c r="AC67" i="3" s="1"/>
  <c r="AE67" i="3"/>
  <c r="S67" i="3"/>
  <c r="K67" i="3" s="1"/>
  <c r="R67" i="3"/>
  <c r="M67" i="3"/>
  <c r="J67" i="3"/>
  <c r="I67" i="3" s="1"/>
  <c r="AJ66" i="3"/>
  <c r="AE66" i="3" s="1"/>
  <c r="AI66" i="3"/>
  <c r="AH66" i="3" s="1"/>
  <c r="AD66" i="3"/>
  <c r="S66" i="3"/>
  <c r="R66" i="3"/>
  <c r="N66" i="3"/>
  <c r="K66" i="3"/>
  <c r="K65" i="3" s="1"/>
  <c r="AS65" i="3"/>
  <c r="AR65" i="3"/>
  <c r="AQ65" i="3"/>
  <c r="AP65" i="3"/>
  <c r="AO65" i="3"/>
  <c r="AN65" i="3"/>
  <c r="AM65" i="3"/>
  <c r="AL65" i="3"/>
  <c r="AK65" i="3"/>
  <c r="AJ65" i="3"/>
  <c r="AG65" i="3"/>
  <c r="AF65" i="3"/>
  <c r="AB65" i="3"/>
  <c r="AA65" i="3"/>
  <c r="Z65" i="3"/>
  <c r="Y65" i="3"/>
  <c r="X65" i="3"/>
  <c r="W65" i="3"/>
  <c r="V65" i="3"/>
  <c r="U65" i="3"/>
  <c r="T65" i="3"/>
  <c r="P65" i="3"/>
  <c r="O65" i="3"/>
  <c r="AJ64" i="3"/>
  <c r="AI64" i="3"/>
  <c r="AD64" i="3" s="1"/>
  <c r="AC64" i="3" s="1"/>
  <c r="AH64" i="3"/>
  <c r="AE64" i="3"/>
  <c r="S64" i="3"/>
  <c r="K64" i="3" s="1"/>
  <c r="R64" i="3"/>
  <c r="Q64" i="3" s="1"/>
  <c r="N64" i="3"/>
  <c r="H64" i="3" s="1"/>
  <c r="M64" i="3"/>
  <c r="J64" i="3"/>
  <c r="I64" i="3"/>
  <c r="AJ63" i="3"/>
  <c r="AI63" i="3"/>
  <c r="AH63" i="3" s="1"/>
  <c r="AE63" i="3"/>
  <c r="AD63" i="3"/>
  <c r="AC63" i="3" s="1"/>
  <c r="S63" i="3"/>
  <c r="R63" i="3"/>
  <c r="Q63" i="3"/>
  <c r="N63" i="3"/>
  <c r="K63" i="3"/>
  <c r="H63" i="3"/>
  <c r="AJ62" i="3"/>
  <c r="AI62" i="3"/>
  <c r="AD62" i="3" s="1"/>
  <c r="AC62" i="3" s="1"/>
  <c r="AH62" i="3"/>
  <c r="AE62" i="3"/>
  <c r="S62" i="3"/>
  <c r="K62" i="3" s="1"/>
  <c r="R62" i="3"/>
  <c r="Q62" i="3" s="1"/>
  <c r="N62" i="3"/>
  <c r="M62" i="3"/>
  <c r="J62" i="3"/>
  <c r="I62" i="3"/>
  <c r="AJ61" i="3"/>
  <c r="AI61" i="3"/>
  <c r="AH61" i="3" s="1"/>
  <c r="AE61" i="3"/>
  <c r="AE60" i="3" s="1"/>
  <c r="AD61" i="3"/>
  <c r="S61" i="3"/>
  <c r="R61" i="3"/>
  <c r="Q61" i="3"/>
  <c r="N61" i="3"/>
  <c r="K61" i="3"/>
  <c r="H61" i="3"/>
  <c r="AS60" i="3"/>
  <c r="AR60" i="3"/>
  <c r="AQ60" i="3"/>
  <c r="AP60" i="3"/>
  <c r="AO60" i="3"/>
  <c r="AN60" i="3"/>
  <c r="AM60" i="3"/>
  <c r="AL60" i="3"/>
  <c r="AK60" i="3"/>
  <c r="AJ60" i="3"/>
  <c r="AI60" i="3"/>
  <c r="AH60" i="3" s="1"/>
  <c r="AG60" i="3"/>
  <c r="AF60" i="3"/>
  <c r="AB60" i="3"/>
  <c r="AA60" i="3"/>
  <c r="Z60" i="3"/>
  <c r="Y60" i="3"/>
  <c r="X60" i="3"/>
  <c r="W60" i="3"/>
  <c r="V60" i="3"/>
  <c r="U60" i="3"/>
  <c r="T60" i="3"/>
  <c r="S60" i="3"/>
  <c r="P60" i="3"/>
  <c r="O60" i="3"/>
  <c r="K60" i="3"/>
  <c r="AJ59" i="3"/>
  <c r="AI59" i="3"/>
  <c r="AD59" i="3" s="1"/>
  <c r="AC59" i="3" s="1"/>
  <c r="AE59" i="3"/>
  <c r="S59" i="3"/>
  <c r="K59" i="3" s="1"/>
  <c r="R59" i="3"/>
  <c r="M59" i="3"/>
  <c r="J59" i="3"/>
  <c r="I59" i="3" s="1"/>
  <c r="AJ58" i="3"/>
  <c r="AE58" i="3" s="1"/>
  <c r="H58" i="3" s="1"/>
  <c r="AI58" i="3"/>
  <c r="AH58" i="3" s="1"/>
  <c r="AD58" i="3"/>
  <c r="S58" i="3"/>
  <c r="R58" i="3"/>
  <c r="N58" i="3"/>
  <c r="K58" i="3"/>
  <c r="AJ57" i="3"/>
  <c r="AI57" i="3"/>
  <c r="AD57" i="3" s="1"/>
  <c r="AC57" i="3" s="1"/>
  <c r="AE57" i="3"/>
  <c r="S57" i="3"/>
  <c r="K57" i="3" s="1"/>
  <c r="R57" i="3"/>
  <c r="M57" i="3"/>
  <c r="J57" i="3"/>
  <c r="I57" i="3" s="1"/>
  <c r="AJ56" i="3"/>
  <c r="AE56" i="3" s="1"/>
  <c r="AI56" i="3"/>
  <c r="AH56" i="3" s="1"/>
  <c r="AD56" i="3"/>
  <c r="S56" i="3"/>
  <c r="R56" i="3"/>
  <c r="N56" i="3"/>
  <c r="K56" i="3"/>
  <c r="K55" i="3" s="1"/>
  <c r="AS55" i="3"/>
  <c r="AR55" i="3"/>
  <c r="AQ55" i="3"/>
  <c r="AP55" i="3"/>
  <c r="AO55" i="3"/>
  <c r="AN55" i="3"/>
  <c r="AM55" i="3"/>
  <c r="AL55" i="3"/>
  <c r="AK55" i="3"/>
  <c r="AJ55" i="3"/>
  <c r="AG55" i="3"/>
  <c r="AF55" i="3"/>
  <c r="AB55" i="3"/>
  <c r="AA55" i="3"/>
  <c r="Z55" i="3"/>
  <c r="Y55" i="3"/>
  <c r="X55" i="3"/>
  <c r="W55" i="3"/>
  <c r="V55" i="3"/>
  <c r="U55" i="3"/>
  <c r="T55" i="3"/>
  <c r="P55" i="3"/>
  <c r="O55" i="3"/>
  <c r="AJ54" i="3"/>
  <c r="AI54" i="3"/>
  <c r="AD54" i="3" s="1"/>
  <c r="AC54" i="3" s="1"/>
  <c r="AH54" i="3"/>
  <c r="AE54" i="3"/>
  <c r="S54" i="3"/>
  <c r="K54" i="3" s="1"/>
  <c r="R54" i="3"/>
  <c r="Q54" i="3" s="1"/>
  <c r="N54" i="3"/>
  <c r="H54" i="3" s="1"/>
  <c r="M54" i="3"/>
  <c r="J54" i="3"/>
  <c r="I54" i="3"/>
  <c r="AJ53" i="3"/>
  <c r="AI53" i="3"/>
  <c r="AH53" i="3" s="1"/>
  <c r="AE53" i="3"/>
  <c r="AD53" i="3"/>
  <c r="AC53" i="3" s="1"/>
  <c r="S53" i="3"/>
  <c r="R53" i="3"/>
  <c r="Q53" i="3"/>
  <c r="N53" i="3"/>
  <c r="K53" i="3"/>
  <c r="H53" i="3"/>
  <c r="AJ52" i="3"/>
  <c r="AI52" i="3"/>
  <c r="AD52" i="3" s="1"/>
  <c r="AC52" i="3" s="1"/>
  <c r="AH52" i="3"/>
  <c r="AE52" i="3"/>
  <c r="S52" i="3"/>
  <c r="K52" i="3" s="1"/>
  <c r="R52" i="3"/>
  <c r="Q52" i="3" s="1"/>
  <c r="N52" i="3"/>
  <c r="M52" i="3"/>
  <c r="J52" i="3"/>
  <c r="I52" i="3"/>
  <c r="AJ51" i="3"/>
  <c r="AI51" i="3"/>
  <c r="AH51" i="3" s="1"/>
  <c r="AE51" i="3"/>
  <c r="AE50" i="3" s="1"/>
  <c r="AD51" i="3"/>
  <c r="S51" i="3"/>
  <c r="R51" i="3"/>
  <c r="Q51" i="3"/>
  <c r="N51" i="3"/>
  <c r="K51" i="3"/>
  <c r="H51" i="3"/>
  <c r="AS50" i="3"/>
  <c r="AR50" i="3"/>
  <c r="AQ50" i="3"/>
  <c r="AQ49" i="3" s="1"/>
  <c r="AQ10" i="3" s="1"/>
  <c r="AP50" i="3"/>
  <c r="AO50" i="3"/>
  <c r="AN50" i="3"/>
  <c r="AM50" i="3"/>
  <c r="AM49" i="3" s="1"/>
  <c r="AL50" i="3"/>
  <c r="AK50" i="3"/>
  <c r="AJ50" i="3"/>
  <c r="AI50" i="3"/>
  <c r="AH50" i="3" s="1"/>
  <c r="AG50" i="3"/>
  <c r="AF50" i="3"/>
  <c r="AB50" i="3"/>
  <c r="AB49" i="3" s="1"/>
  <c r="AA50" i="3"/>
  <c r="AA49" i="3" s="1"/>
  <c r="AA10" i="3" s="1"/>
  <c r="AA9" i="3" s="1"/>
  <c r="Z50" i="3"/>
  <c r="Y50" i="3"/>
  <c r="X50" i="3"/>
  <c r="X49" i="3" s="1"/>
  <c r="W50" i="3"/>
  <c r="W49" i="3" s="1"/>
  <c r="V50" i="3"/>
  <c r="U50" i="3"/>
  <c r="T50" i="3"/>
  <c r="T49" i="3" s="1"/>
  <c r="S50" i="3"/>
  <c r="P50" i="3"/>
  <c r="O50" i="3"/>
  <c r="K50" i="3"/>
  <c r="K49" i="3" s="1"/>
  <c r="AS49" i="3"/>
  <c r="AR49" i="3"/>
  <c r="AP49" i="3"/>
  <c r="AO49" i="3"/>
  <c r="AN49" i="3"/>
  <c r="AL49" i="3"/>
  <c r="AK49" i="3"/>
  <c r="AJ49" i="3"/>
  <c r="AG49" i="3"/>
  <c r="AF49" i="3"/>
  <c r="Z49" i="3"/>
  <c r="Y49" i="3"/>
  <c r="V49" i="3"/>
  <c r="U49" i="3"/>
  <c r="P49" i="3"/>
  <c r="O49" i="3"/>
  <c r="AJ48" i="3"/>
  <c r="AI48" i="3"/>
  <c r="AD48" i="3" s="1"/>
  <c r="AC48" i="3" s="1"/>
  <c r="AH48" i="3"/>
  <c r="AE48" i="3"/>
  <c r="S48" i="3"/>
  <c r="K48" i="3" s="1"/>
  <c r="R48" i="3"/>
  <c r="Q48" i="3" s="1"/>
  <c r="N48" i="3"/>
  <c r="H48" i="3" s="1"/>
  <c r="M48" i="3"/>
  <c r="J48" i="3"/>
  <c r="I48" i="3"/>
  <c r="AJ47" i="3"/>
  <c r="AI47" i="3"/>
  <c r="AH47" i="3" s="1"/>
  <c r="AE47" i="3"/>
  <c r="AD47" i="3"/>
  <c r="AC47" i="3" s="1"/>
  <c r="S47" i="3"/>
  <c r="R47" i="3"/>
  <c r="Q47" i="3"/>
  <c r="N47" i="3"/>
  <c r="K47" i="3"/>
  <c r="H47" i="3"/>
  <c r="AJ46" i="3"/>
  <c r="AI46" i="3"/>
  <c r="AD46" i="3" s="1"/>
  <c r="AC46" i="3" s="1"/>
  <c r="AH46" i="3"/>
  <c r="AE46" i="3"/>
  <c r="S46" i="3"/>
  <c r="K46" i="3" s="1"/>
  <c r="R46" i="3"/>
  <c r="Q46" i="3" s="1"/>
  <c r="N46" i="3"/>
  <c r="H46" i="3" s="1"/>
  <c r="M46" i="3"/>
  <c r="J46" i="3"/>
  <c r="I46" i="3"/>
  <c r="AJ45" i="3"/>
  <c r="AI45" i="3"/>
  <c r="AH45" i="3" s="1"/>
  <c r="AE45" i="3"/>
  <c r="AD45" i="3"/>
  <c r="AC45" i="3" s="1"/>
  <c r="S45" i="3"/>
  <c r="R45" i="3"/>
  <c r="Q45" i="3"/>
  <c r="N45" i="3"/>
  <c r="K45" i="3"/>
  <c r="H45" i="3"/>
  <c r="AJ44" i="3"/>
  <c r="AI44" i="3"/>
  <c r="AD44" i="3" s="1"/>
  <c r="AC44" i="3" s="1"/>
  <c r="AH44" i="3"/>
  <c r="AE44" i="3"/>
  <c r="S44" i="3"/>
  <c r="K44" i="3" s="1"/>
  <c r="R44" i="3"/>
  <c r="Q44" i="3" s="1"/>
  <c r="N44" i="3"/>
  <c r="H44" i="3" s="1"/>
  <c r="M44" i="3"/>
  <c r="J44" i="3"/>
  <c r="I44" i="3"/>
  <c r="AJ43" i="3"/>
  <c r="AI43" i="3"/>
  <c r="AH43" i="3" s="1"/>
  <c r="AE43" i="3"/>
  <c r="AD43" i="3"/>
  <c r="AC43" i="3" s="1"/>
  <c r="S43" i="3"/>
  <c r="R43" i="3"/>
  <c r="Q43" i="3"/>
  <c r="N43" i="3"/>
  <c r="K43" i="3"/>
  <c r="H43" i="3"/>
  <c r="AJ42" i="3"/>
  <c r="AI42" i="3"/>
  <c r="AD42" i="3" s="1"/>
  <c r="AC42" i="3" s="1"/>
  <c r="AH42" i="3"/>
  <c r="AE42" i="3"/>
  <c r="S42" i="3"/>
  <c r="K42" i="3" s="1"/>
  <c r="R42" i="3"/>
  <c r="Q42" i="3" s="1"/>
  <c r="N42" i="3"/>
  <c r="H42" i="3" s="1"/>
  <c r="M42" i="3"/>
  <c r="J42" i="3"/>
  <c r="I42" i="3"/>
  <c r="AJ41" i="3"/>
  <c r="AJ39" i="3" s="1"/>
  <c r="AI41" i="3"/>
  <c r="AH41" i="3" s="1"/>
  <c r="AE41" i="3"/>
  <c r="AD41" i="3"/>
  <c r="AC41" i="3" s="1"/>
  <c r="S41" i="3"/>
  <c r="R41" i="3"/>
  <c r="Q41" i="3"/>
  <c r="N41" i="3"/>
  <c r="K41" i="3"/>
  <c r="H41" i="3"/>
  <c r="AJ40" i="3"/>
  <c r="AI40" i="3"/>
  <c r="AH40" i="3"/>
  <c r="AE40" i="3"/>
  <c r="AE39" i="3" s="1"/>
  <c r="S40" i="3"/>
  <c r="R40" i="3"/>
  <c r="Q40" i="3" s="1"/>
  <c r="N40" i="3"/>
  <c r="H40" i="3" s="1"/>
  <c r="H39" i="3" s="1"/>
  <c r="M40" i="3"/>
  <c r="J40" i="3"/>
  <c r="AS39" i="3"/>
  <c r="AS30" i="3" s="1"/>
  <c r="AR39" i="3"/>
  <c r="AQ39" i="3"/>
  <c r="AP39" i="3"/>
  <c r="AP30" i="3" s="1"/>
  <c r="AO39" i="3"/>
  <c r="AO30" i="3" s="1"/>
  <c r="AN39" i="3"/>
  <c r="AM39" i="3"/>
  <c r="AL39" i="3"/>
  <c r="AL30" i="3" s="1"/>
  <c r="AK39" i="3"/>
  <c r="AK30" i="3" s="1"/>
  <c r="AG39" i="3"/>
  <c r="AG30" i="3" s="1"/>
  <c r="AG10" i="3" s="1"/>
  <c r="AF39" i="3"/>
  <c r="AB39" i="3"/>
  <c r="AA39" i="3"/>
  <c r="Z39" i="3"/>
  <c r="Z30" i="3" s="1"/>
  <c r="Y39" i="3"/>
  <c r="Y30" i="3" s="1"/>
  <c r="X39" i="3"/>
  <c r="W39" i="3"/>
  <c r="V39" i="3"/>
  <c r="V30" i="3" s="1"/>
  <c r="U39" i="3"/>
  <c r="U30" i="3" s="1"/>
  <c r="T39" i="3"/>
  <c r="R39" i="3"/>
  <c r="P39" i="3"/>
  <c r="O39" i="3"/>
  <c r="N39" i="3"/>
  <c r="AJ38" i="3"/>
  <c r="AI38" i="3"/>
  <c r="AH38" i="3" s="1"/>
  <c r="AE38" i="3"/>
  <c r="AD38" i="3"/>
  <c r="AC38" i="3" s="1"/>
  <c r="S38" i="3"/>
  <c r="R38" i="3"/>
  <c r="Q38" i="3"/>
  <c r="N38" i="3"/>
  <c r="K38" i="3"/>
  <c r="H38" i="3"/>
  <c r="AJ37" i="3"/>
  <c r="AI37" i="3"/>
  <c r="AD37" i="3" s="1"/>
  <c r="AC37" i="3" s="1"/>
  <c r="AH37" i="3"/>
  <c r="AE37" i="3"/>
  <c r="S37" i="3"/>
  <c r="K37" i="3" s="1"/>
  <c r="R37" i="3"/>
  <c r="Q37" i="3" s="1"/>
  <c r="N37" i="3"/>
  <c r="H37" i="3" s="1"/>
  <c r="M37" i="3"/>
  <c r="J37" i="3"/>
  <c r="I37" i="3"/>
  <c r="AJ36" i="3"/>
  <c r="AI36" i="3"/>
  <c r="AH36" i="3" s="1"/>
  <c r="AE36" i="3"/>
  <c r="AD36" i="3"/>
  <c r="AC36" i="3" s="1"/>
  <c r="S36" i="3"/>
  <c r="R36" i="3"/>
  <c r="Q36" i="3"/>
  <c r="N36" i="3"/>
  <c r="K36" i="3"/>
  <c r="H36" i="3"/>
  <c r="AJ35" i="3"/>
  <c r="AI35" i="3"/>
  <c r="AD35" i="3" s="1"/>
  <c r="AC35" i="3" s="1"/>
  <c r="AH35" i="3"/>
  <c r="AE35" i="3"/>
  <c r="S35" i="3"/>
  <c r="K35" i="3" s="1"/>
  <c r="R35" i="3"/>
  <c r="Q35" i="3" s="1"/>
  <c r="N35" i="3"/>
  <c r="H35" i="3" s="1"/>
  <c r="M35" i="3"/>
  <c r="J35" i="3"/>
  <c r="I35" i="3"/>
  <c r="AJ34" i="3"/>
  <c r="AI34" i="3"/>
  <c r="AH34" i="3" s="1"/>
  <c r="AE34" i="3"/>
  <c r="AD34" i="3"/>
  <c r="AC34" i="3" s="1"/>
  <c r="S34" i="3"/>
  <c r="R34" i="3"/>
  <c r="Q34" i="3"/>
  <c r="N34" i="3"/>
  <c r="K34" i="3"/>
  <c r="H34" i="3"/>
  <c r="AJ33" i="3"/>
  <c r="AI33" i="3"/>
  <c r="AD33" i="3" s="1"/>
  <c r="AC33" i="3" s="1"/>
  <c r="AH33" i="3"/>
  <c r="AE33" i="3"/>
  <c r="S33" i="3"/>
  <c r="K33" i="3" s="1"/>
  <c r="R33" i="3"/>
  <c r="Q33" i="3" s="1"/>
  <c r="N33" i="3"/>
  <c r="M33" i="3"/>
  <c r="J33" i="3"/>
  <c r="I33" i="3"/>
  <c r="AJ32" i="3"/>
  <c r="AI32" i="3"/>
  <c r="AH32" i="3" s="1"/>
  <c r="AE32" i="3"/>
  <c r="AE31" i="3" s="1"/>
  <c r="AE30" i="3" s="1"/>
  <c r="AD32" i="3"/>
  <c r="S32" i="3"/>
  <c r="R32" i="3"/>
  <c r="Q32" i="3"/>
  <c r="N32" i="3"/>
  <c r="K32" i="3"/>
  <c r="H32" i="3"/>
  <c r="AS31" i="3"/>
  <c r="AR31" i="3"/>
  <c r="AQ31" i="3"/>
  <c r="AP31" i="3"/>
  <c r="AO31" i="3"/>
  <c r="AN31" i="3"/>
  <c r="AN30" i="3" s="1"/>
  <c r="AM31" i="3"/>
  <c r="AM30" i="3" s="1"/>
  <c r="AM10" i="3" s="1"/>
  <c r="AL31" i="3"/>
  <c r="AK31" i="3"/>
  <c r="AJ31" i="3"/>
  <c r="AI31" i="3"/>
  <c r="AH31" i="3" s="1"/>
  <c r="AG31" i="3"/>
  <c r="AF31" i="3"/>
  <c r="AB31" i="3"/>
  <c r="AA31" i="3"/>
  <c r="Z31" i="3"/>
  <c r="Y31" i="3"/>
  <c r="X31" i="3"/>
  <c r="X30" i="3" s="1"/>
  <c r="W31" i="3"/>
  <c r="W30" i="3" s="1"/>
  <c r="W10" i="3" s="1"/>
  <c r="W9" i="3" s="1"/>
  <c r="V31" i="3"/>
  <c r="U31" i="3"/>
  <c r="T31" i="3"/>
  <c r="S31" i="3"/>
  <c r="P31" i="3"/>
  <c r="O31" i="3"/>
  <c r="K31" i="3"/>
  <c r="AR30" i="3"/>
  <c r="AQ30" i="3"/>
  <c r="AJ30" i="3"/>
  <c r="AF30" i="3"/>
  <c r="AB30" i="3"/>
  <c r="AA30" i="3"/>
  <c r="T30" i="3"/>
  <c r="P30" i="3"/>
  <c r="O30" i="3"/>
  <c r="AJ29" i="3"/>
  <c r="AI29" i="3"/>
  <c r="AD29" i="3" s="1"/>
  <c r="AC29" i="3" s="1"/>
  <c r="AE29" i="3"/>
  <c r="S29" i="3"/>
  <c r="K29" i="3" s="1"/>
  <c r="R29" i="3"/>
  <c r="M29" i="3"/>
  <c r="J29" i="3"/>
  <c r="I29" i="3" s="1"/>
  <c r="AJ28" i="3"/>
  <c r="AE28" i="3" s="1"/>
  <c r="H28" i="3" s="1"/>
  <c r="AI28" i="3"/>
  <c r="AH28" i="3" s="1"/>
  <c r="AD28" i="3"/>
  <c r="S28" i="3"/>
  <c r="R28" i="3"/>
  <c r="N28" i="3"/>
  <c r="K28" i="3"/>
  <c r="AJ27" i="3"/>
  <c r="AI27" i="3"/>
  <c r="AD27" i="3" s="1"/>
  <c r="AC27" i="3" s="1"/>
  <c r="AE27" i="3"/>
  <c r="S27" i="3"/>
  <c r="K27" i="3" s="1"/>
  <c r="R27" i="3"/>
  <c r="M27" i="3"/>
  <c r="J27" i="3"/>
  <c r="I27" i="3" s="1"/>
  <c r="AJ26" i="3"/>
  <c r="AE26" i="3" s="1"/>
  <c r="H26" i="3" s="1"/>
  <c r="AI26" i="3"/>
  <c r="AH26" i="3" s="1"/>
  <c r="AD26" i="3"/>
  <c r="S26" i="3"/>
  <c r="R26" i="3"/>
  <c r="N26" i="3"/>
  <c r="K26" i="3"/>
  <c r="AJ25" i="3"/>
  <c r="AI25" i="3"/>
  <c r="AD25" i="3" s="1"/>
  <c r="AC25" i="3" s="1"/>
  <c r="AE25" i="3"/>
  <c r="S25" i="3"/>
  <c r="K25" i="3" s="1"/>
  <c r="R25" i="3"/>
  <c r="M25" i="3"/>
  <c r="J25" i="3"/>
  <c r="I25" i="3" s="1"/>
  <c r="AJ24" i="3"/>
  <c r="AE24" i="3" s="1"/>
  <c r="H24" i="3" s="1"/>
  <c r="AI24" i="3"/>
  <c r="AH24" i="3" s="1"/>
  <c r="AD24" i="3"/>
  <c r="S24" i="3"/>
  <c r="R24" i="3"/>
  <c r="N24" i="3"/>
  <c r="K24" i="3"/>
  <c r="AJ23" i="3"/>
  <c r="AI23" i="3"/>
  <c r="AD23" i="3" s="1"/>
  <c r="AC23" i="3" s="1"/>
  <c r="AE23" i="3"/>
  <c r="S23" i="3"/>
  <c r="K23" i="3" s="1"/>
  <c r="R23" i="3"/>
  <c r="M23" i="3"/>
  <c r="J23" i="3"/>
  <c r="I23" i="3" s="1"/>
  <c r="AJ22" i="3"/>
  <c r="AE22" i="3" s="1"/>
  <c r="AI22" i="3"/>
  <c r="AH22" i="3" s="1"/>
  <c r="AD22" i="3"/>
  <c r="S22" i="3"/>
  <c r="R22" i="3"/>
  <c r="M22" i="3" s="1"/>
  <c r="N22" i="3"/>
  <c r="K22" i="3"/>
  <c r="AS21" i="3"/>
  <c r="AR21" i="3"/>
  <c r="AQ21" i="3"/>
  <c r="AP21" i="3"/>
  <c r="AP15" i="3" s="1"/>
  <c r="AP10" i="3" s="1"/>
  <c r="AO21" i="3"/>
  <c r="AN21" i="3"/>
  <c r="AM21" i="3"/>
  <c r="AL21" i="3"/>
  <c r="AL15" i="3" s="1"/>
  <c r="AL10" i="3" s="1"/>
  <c r="AK21" i="3"/>
  <c r="AG21" i="3"/>
  <c r="AF21" i="3"/>
  <c r="AD21" i="3"/>
  <c r="AB21" i="3"/>
  <c r="AA21" i="3"/>
  <c r="Z21" i="3"/>
  <c r="Z15" i="3" s="1"/>
  <c r="Z10" i="3" s="1"/>
  <c r="Y21" i="3"/>
  <c r="X21" i="3"/>
  <c r="W21" i="3"/>
  <c r="V21" i="3"/>
  <c r="V15" i="3" s="1"/>
  <c r="V10" i="3" s="1"/>
  <c r="U21" i="3"/>
  <c r="T21" i="3"/>
  <c r="P21" i="3"/>
  <c r="P15" i="3" s="1"/>
  <c r="P10" i="3" s="1"/>
  <c r="O21" i="3"/>
  <c r="K21" i="3"/>
  <c r="AJ20" i="3"/>
  <c r="AI20" i="3"/>
  <c r="AD20" i="3" s="1"/>
  <c r="AC20" i="3" s="1"/>
  <c r="AH20" i="3"/>
  <c r="AE20" i="3"/>
  <c r="S20" i="3"/>
  <c r="K20" i="3" s="1"/>
  <c r="R20" i="3"/>
  <c r="Q20" i="3" s="1"/>
  <c r="N20" i="3"/>
  <c r="H20" i="3" s="1"/>
  <c r="J20" i="3"/>
  <c r="I20" i="3"/>
  <c r="AJ19" i="3"/>
  <c r="AE19" i="3" s="1"/>
  <c r="H19" i="3" s="1"/>
  <c r="AI19" i="3"/>
  <c r="AH19" i="3" s="1"/>
  <c r="S19" i="3"/>
  <c r="R19" i="3"/>
  <c r="M19" i="3" s="1"/>
  <c r="Q19" i="3"/>
  <c r="N19" i="3"/>
  <c r="L19" i="3"/>
  <c r="AJ18" i="3"/>
  <c r="AI18" i="3"/>
  <c r="AD18" i="3" s="1"/>
  <c r="AC18" i="3" s="1"/>
  <c r="AH18" i="3"/>
  <c r="AE18" i="3"/>
  <c r="S18" i="3"/>
  <c r="Q18" i="3" s="1"/>
  <c r="R18" i="3"/>
  <c r="M18" i="3"/>
  <c r="J18" i="3"/>
  <c r="AJ17" i="3"/>
  <c r="AH17" i="3" s="1"/>
  <c r="AI17" i="3"/>
  <c r="AD17" i="3"/>
  <c r="S17" i="3"/>
  <c r="N17" i="3" s="1"/>
  <c r="R17" i="3"/>
  <c r="J17" i="3" s="1"/>
  <c r="Q17" i="3"/>
  <c r="K17" i="3"/>
  <c r="AS16" i="3"/>
  <c r="AR16" i="3"/>
  <c r="AQ16" i="3"/>
  <c r="AP16" i="3"/>
  <c r="AO16" i="3"/>
  <c r="AN16" i="3"/>
  <c r="AM16" i="3"/>
  <c r="AL16" i="3"/>
  <c r="AK16" i="3"/>
  <c r="AI16" i="3"/>
  <c r="AG16" i="3"/>
  <c r="AF16" i="3"/>
  <c r="AB16" i="3"/>
  <c r="AA16" i="3"/>
  <c r="Z16" i="3"/>
  <c r="Y16" i="3"/>
  <c r="X16" i="3"/>
  <c r="W16" i="3"/>
  <c r="V16" i="3"/>
  <c r="U16" i="3"/>
  <c r="T16" i="3"/>
  <c r="S16" i="3"/>
  <c r="P16" i="3"/>
  <c r="O16" i="3"/>
  <c r="AS15" i="3"/>
  <c r="AR15" i="3"/>
  <c r="AQ15" i="3"/>
  <c r="AO15" i="3"/>
  <c r="AN15" i="3"/>
  <c r="AM15" i="3"/>
  <c r="AK15" i="3"/>
  <c r="AG15" i="3"/>
  <c r="AF15" i="3"/>
  <c r="AB15" i="3"/>
  <c r="AA15" i="3"/>
  <c r="Y15" i="3"/>
  <c r="X15" i="3"/>
  <c r="W15" i="3"/>
  <c r="U15" i="3"/>
  <c r="T15" i="3"/>
  <c r="O15" i="3"/>
  <c r="AJ14" i="3"/>
  <c r="AE14" i="3" s="1"/>
  <c r="AI14" i="3"/>
  <c r="AD14" i="3" s="1"/>
  <c r="AC14" i="3" s="1"/>
  <c r="AH14" i="3"/>
  <c r="S14" i="3"/>
  <c r="Q14" i="3" s="1"/>
  <c r="R14" i="3"/>
  <c r="M14" i="3"/>
  <c r="J14" i="3"/>
  <c r="AJ13" i="3"/>
  <c r="AH13" i="3" s="1"/>
  <c r="AI13" i="3"/>
  <c r="AD13" i="3"/>
  <c r="S13" i="3"/>
  <c r="N13" i="3" s="1"/>
  <c r="R13" i="3"/>
  <c r="J13" i="3" s="1"/>
  <c r="Q13" i="3"/>
  <c r="K13" i="3"/>
  <c r="AS12" i="3"/>
  <c r="AR12" i="3"/>
  <c r="AQ12" i="3"/>
  <c r="AP12" i="3"/>
  <c r="AO12" i="3"/>
  <c r="AN12" i="3"/>
  <c r="AM12" i="3"/>
  <c r="AL12" i="3"/>
  <c r="AK12" i="3"/>
  <c r="AI12" i="3"/>
  <c r="AG12" i="3"/>
  <c r="AF12" i="3"/>
  <c r="AB12" i="3"/>
  <c r="AA12" i="3"/>
  <c r="Z12" i="3"/>
  <c r="Y12" i="3"/>
  <c r="X12" i="3"/>
  <c r="W12" i="3"/>
  <c r="V12" i="3"/>
  <c r="U12" i="3"/>
  <c r="T12" i="3"/>
  <c r="S12" i="3"/>
  <c r="P12" i="3"/>
  <c r="O12" i="3"/>
  <c r="AS11" i="3"/>
  <c r="AR11" i="3"/>
  <c r="AQ11" i="3"/>
  <c r="AP11" i="3"/>
  <c r="AO11" i="3"/>
  <c r="AN11" i="3"/>
  <c r="AM11" i="3"/>
  <c r="AL11" i="3"/>
  <c r="AK11" i="3"/>
  <c r="AI11" i="3"/>
  <c r="AG11" i="3"/>
  <c r="AF11" i="3"/>
  <c r="AB11" i="3"/>
  <c r="AA11" i="3"/>
  <c r="Z11" i="3"/>
  <c r="Y11" i="3"/>
  <c r="X11" i="3"/>
  <c r="W11" i="3"/>
  <c r="V11" i="3"/>
  <c r="U11" i="3"/>
  <c r="T11" i="3"/>
  <c r="S11" i="3"/>
  <c r="P11" i="3"/>
  <c r="O11" i="3"/>
  <c r="O10" i="3"/>
  <c r="U215" i="2"/>
  <c r="S215" i="2"/>
  <c r="R215" i="2"/>
  <c r="Q215" i="2"/>
  <c r="F215" i="2"/>
  <c r="P215" i="2" s="1"/>
  <c r="U214" i="2"/>
  <c r="S214" i="2"/>
  <c r="R214" i="2"/>
  <c r="F214" i="2"/>
  <c r="U213" i="2"/>
  <c r="S213" i="2"/>
  <c r="R213" i="2"/>
  <c r="Q213" i="2"/>
  <c r="F213" i="2"/>
  <c r="P213" i="2" s="1"/>
  <c r="U212" i="2"/>
  <c r="S212" i="2"/>
  <c r="R212" i="2"/>
  <c r="F212" i="2"/>
  <c r="U211" i="2"/>
  <c r="S211" i="2"/>
  <c r="R211" i="2"/>
  <c r="Q211" i="2"/>
  <c r="F211" i="2"/>
  <c r="P211" i="2" s="1"/>
  <c r="U210" i="2"/>
  <c r="S210" i="2"/>
  <c r="R210" i="2"/>
  <c r="F210" i="2"/>
  <c r="U209" i="2"/>
  <c r="S209" i="2"/>
  <c r="R209" i="2"/>
  <c r="Q209" i="2"/>
  <c r="F209" i="2"/>
  <c r="P209" i="2" s="1"/>
  <c r="U208" i="2"/>
  <c r="S208" i="2"/>
  <c r="R208" i="2"/>
  <c r="F208" i="2"/>
  <c r="T207" i="2"/>
  <c r="R207" i="2"/>
  <c r="O207" i="2"/>
  <c r="N207" i="2"/>
  <c r="M207" i="2"/>
  <c r="L207" i="2"/>
  <c r="U207" i="2" s="1"/>
  <c r="K207" i="2"/>
  <c r="J207" i="2"/>
  <c r="I207" i="2"/>
  <c r="H207" i="2"/>
  <c r="G207" i="2"/>
  <c r="F207" i="2"/>
  <c r="U206" i="2"/>
  <c r="S206" i="2"/>
  <c r="R206" i="2"/>
  <c r="Q206" i="2"/>
  <c r="P206" i="2"/>
  <c r="F206" i="2"/>
  <c r="T205" i="2"/>
  <c r="P205" i="2"/>
  <c r="O205" i="2"/>
  <c r="N205" i="2"/>
  <c r="M205" i="2"/>
  <c r="L205" i="2"/>
  <c r="K205" i="2"/>
  <c r="J205" i="2"/>
  <c r="I205" i="2"/>
  <c r="H205" i="2"/>
  <c r="G205" i="2"/>
  <c r="F205" i="2"/>
  <c r="U204" i="2"/>
  <c r="S204" i="2"/>
  <c r="R204" i="2"/>
  <c r="F204" i="2"/>
  <c r="F203" i="2" s="1"/>
  <c r="Q203" i="2" s="1"/>
  <c r="U203" i="2"/>
  <c r="T203" i="2"/>
  <c r="R203" i="2"/>
  <c r="O203" i="2"/>
  <c r="N203" i="2"/>
  <c r="M203" i="2"/>
  <c r="L203" i="2"/>
  <c r="S203" i="2" s="1"/>
  <c r="K203" i="2"/>
  <c r="J203" i="2"/>
  <c r="I203" i="2"/>
  <c r="P203" i="2" s="1"/>
  <c r="H203" i="2"/>
  <c r="G203" i="2"/>
  <c r="U202" i="2"/>
  <c r="S202" i="2"/>
  <c r="R202" i="2"/>
  <c r="Q202" i="2"/>
  <c r="P202" i="2"/>
  <c r="F202" i="2"/>
  <c r="U201" i="2"/>
  <c r="S201" i="2"/>
  <c r="R201" i="2"/>
  <c r="F201" i="2"/>
  <c r="U200" i="2"/>
  <c r="S200" i="2"/>
  <c r="R200" i="2"/>
  <c r="Q200" i="2"/>
  <c r="P200" i="2"/>
  <c r="F200" i="2"/>
  <c r="T199" i="2"/>
  <c r="O199" i="2"/>
  <c r="N199" i="2"/>
  <c r="M199" i="2"/>
  <c r="L199" i="2"/>
  <c r="K199" i="2"/>
  <c r="J199" i="2"/>
  <c r="I199" i="2"/>
  <c r="H199" i="2"/>
  <c r="G199" i="2"/>
  <c r="U198" i="2"/>
  <c r="S198" i="2"/>
  <c r="R198" i="2"/>
  <c r="F198" i="2"/>
  <c r="S197" i="2"/>
  <c r="R197" i="2"/>
  <c r="P197" i="2"/>
  <c r="F197" i="2"/>
  <c r="Q197" i="2" s="1"/>
  <c r="U196" i="2"/>
  <c r="S196" i="2"/>
  <c r="R196" i="2"/>
  <c r="Q196" i="2"/>
  <c r="P196" i="2"/>
  <c r="F196" i="2"/>
  <c r="U195" i="2"/>
  <c r="T195" i="2"/>
  <c r="O195" i="2"/>
  <c r="N195" i="2"/>
  <c r="M195" i="2"/>
  <c r="L195" i="2"/>
  <c r="K195" i="2"/>
  <c r="J195" i="2"/>
  <c r="I195" i="2"/>
  <c r="H195" i="2"/>
  <c r="G195" i="2"/>
  <c r="U194" i="2"/>
  <c r="S194" i="2"/>
  <c r="R194" i="2"/>
  <c r="P194" i="2"/>
  <c r="F194" i="2"/>
  <c r="F192" i="2" s="1"/>
  <c r="S193" i="2"/>
  <c r="R193" i="2"/>
  <c r="Q193" i="2"/>
  <c r="P193" i="2"/>
  <c r="F193" i="2"/>
  <c r="T192" i="2"/>
  <c r="P192" i="2"/>
  <c r="O192" i="2"/>
  <c r="N192" i="2"/>
  <c r="M192" i="2"/>
  <c r="L192" i="2"/>
  <c r="K192" i="2"/>
  <c r="J192" i="2"/>
  <c r="I192" i="2"/>
  <c r="H192" i="2"/>
  <c r="G192" i="2"/>
  <c r="U191" i="2"/>
  <c r="S191" i="2"/>
  <c r="R191" i="2"/>
  <c r="F191" i="2"/>
  <c r="U190" i="2"/>
  <c r="S190" i="2"/>
  <c r="R190" i="2"/>
  <c r="Q190" i="2"/>
  <c r="P190" i="2"/>
  <c r="F190" i="2"/>
  <c r="U189" i="2"/>
  <c r="S189" i="2"/>
  <c r="R189" i="2"/>
  <c r="F189" i="2"/>
  <c r="U188" i="2"/>
  <c r="T188" i="2"/>
  <c r="R188" i="2"/>
  <c r="O188" i="2"/>
  <c r="N188" i="2"/>
  <c r="M188" i="2"/>
  <c r="L188" i="2"/>
  <c r="K188" i="2"/>
  <c r="J188" i="2"/>
  <c r="I188" i="2"/>
  <c r="H188" i="2"/>
  <c r="G188" i="2"/>
  <c r="F188" i="2"/>
  <c r="Q188" i="2" s="1"/>
  <c r="U187" i="2"/>
  <c r="S187" i="2"/>
  <c r="R187" i="2"/>
  <c r="Q187" i="2"/>
  <c r="P187" i="2"/>
  <c r="F187" i="2"/>
  <c r="U186" i="2"/>
  <c r="S186" i="2"/>
  <c r="R186" i="2"/>
  <c r="F186" i="2"/>
  <c r="U185" i="2"/>
  <c r="S185" i="2"/>
  <c r="R185" i="2"/>
  <c r="Q185" i="2"/>
  <c r="P185" i="2"/>
  <c r="F185" i="2"/>
  <c r="T184" i="2"/>
  <c r="O184" i="2"/>
  <c r="N184" i="2"/>
  <c r="M184" i="2"/>
  <c r="L184" i="2"/>
  <c r="K184" i="2"/>
  <c r="J184" i="2"/>
  <c r="I184" i="2"/>
  <c r="H184" i="2"/>
  <c r="G184" i="2"/>
  <c r="T183" i="2"/>
  <c r="O183" i="2"/>
  <c r="K183" i="2"/>
  <c r="G183" i="2"/>
  <c r="U182" i="2"/>
  <c r="S182" i="2"/>
  <c r="R182" i="2"/>
  <c r="F182" i="2"/>
  <c r="U181" i="2"/>
  <c r="S181" i="2"/>
  <c r="R181" i="2"/>
  <c r="Q181" i="2"/>
  <c r="P181" i="2"/>
  <c r="F181" i="2"/>
  <c r="U180" i="2"/>
  <c r="S180" i="2"/>
  <c r="R180" i="2"/>
  <c r="F180" i="2"/>
  <c r="U179" i="2"/>
  <c r="S179" i="2"/>
  <c r="R179" i="2"/>
  <c r="Q179" i="2"/>
  <c r="P179" i="2"/>
  <c r="F179" i="2"/>
  <c r="T178" i="2"/>
  <c r="O178" i="2"/>
  <c r="N178" i="2"/>
  <c r="M178" i="2"/>
  <c r="L178" i="2"/>
  <c r="K178" i="2"/>
  <c r="J178" i="2"/>
  <c r="I178" i="2"/>
  <c r="H178" i="2"/>
  <c r="G178" i="2"/>
  <c r="U177" i="2"/>
  <c r="S177" i="2"/>
  <c r="R177" i="2"/>
  <c r="F177" i="2"/>
  <c r="U176" i="2"/>
  <c r="S176" i="2"/>
  <c r="R176" i="2"/>
  <c r="Q176" i="2"/>
  <c r="P176" i="2"/>
  <c r="F176" i="2"/>
  <c r="U175" i="2"/>
  <c r="S175" i="2"/>
  <c r="R175" i="2"/>
  <c r="F175" i="2"/>
  <c r="U174" i="2"/>
  <c r="T174" i="2"/>
  <c r="O174" i="2"/>
  <c r="N174" i="2"/>
  <c r="N168" i="2" s="1"/>
  <c r="M174" i="2"/>
  <c r="M168" i="2" s="1"/>
  <c r="L174" i="2"/>
  <c r="K174" i="2"/>
  <c r="J174" i="2"/>
  <c r="J168" i="2" s="1"/>
  <c r="I174" i="2"/>
  <c r="H174" i="2"/>
  <c r="G174" i="2"/>
  <c r="F174" i="2"/>
  <c r="Q174" i="2" s="1"/>
  <c r="U173" i="2"/>
  <c r="S173" i="2"/>
  <c r="R173" i="2"/>
  <c r="Q173" i="2"/>
  <c r="P173" i="2"/>
  <c r="F173" i="2"/>
  <c r="S172" i="2"/>
  <c r="R172" i="2"/>
  <c r="Q172" i="2"/>
  <c r="P172" i="2"/>
  <c r="F172" i="2"/>
  <c r="S171" i="2"/>
  <c r="R171" i="2"/>
  <c r="F171" i="2"/>
  <c r="U170" i="2"/>
  <c r="S170" i="2"/>
  <c r="R170" i="2"/>
  <c r="Q170" i="2"/>
  <c r="P170" i="2"/>
  <c r="F170" i="2"/>
  <c r="T169" i="2"/>
  <c r="O169" i="2"/>
  <c r="N169" i="2"/>
  <c r="M169" i="2"/>
  <c r="L169" i="2"/>
  <c r="K169" i="2"/>
  <c r="K168" i="2" s="1"/>
  <c r="J169" i="2"/>
  <c r="I169" i="2"/>
  <c r="H169" i="2"/>
  <c r="H168" i="2" s="1"/>
  <c r="G169" i="2"/>
  <c r="T168" i="2"/>
  <c r="O168" i="2"/>
  <c r="G168" i="2"/>
  <c r="U167" i="2"/>
  <c r="S167" i="2"/>
  <c r="R167" i="2"/>
  <c r="F167" i="2"/>
  <c r="F166" i="2" s="1"/>
  <c r="Q166" i="2" s="1"/>
  <c r="U166" i="2"/>
  <c r="T166" i="2"/>
  <c r="O166" i="2"/>
  <c r="N166" i="2"/>
  <c r="M166" i="2"/>
  <c r="M160" i="2" s="1"/>
  <c r="L166" i="2"/>
  <c r="K166" i="2"/>
  <c r="J166" i="2"/>
  <c r="I166" i="2"/>
  <c r="R166" i="2" s="1"/>
  <c r="H166" i="2"/>
  <c r="G166" i="2"/>
  <c r="U165" i="2"/>
  <c r="S165" i="2"/>
  <c r="R165" i="2"/>
  <c r="P165" i="2"/>
  <c r="F165" i="2"/>
  <c r="Q165" i="2" s="1"/>
  <c r="U164" i="2"/>
  <c r="S164" i="2"/>
  <c r="R164" i="2"/>
  <c r="F164" i="2"/>
  <c r="P164" i="2" s="1"/>
  <c r="S163" i="2"/>
  <c r="R163" i="2"/>
  <c r="F163" i="2"/>
  <c r="Q163" i="2" s="1"/>
  <c r="S162" i="2"/>
  <c r="R162" i="2"/>
  <c r="Q162" i="2"/>
  <c r="P162" i="2"/>
  <c r="F162" i="2"/>
  <c r="T161" i="2"/>
  <c r="T160" i="2" s="1"/>
  <c r="R161" i="2"/>
  <c r="O161" i="2"/>
  <c r="O160" i="2" s="1"/>
  <c r="N161" i="2"/>
  <c r="N160" i="2" s="1"/>
  <c r="M161" i="2"/>
  <c r="L161" i="2"/>
  <c r="K161" i="2"/>
  <c r="K160" i="2" s="1"/>
  <c r="J161" i="2"/>
  <c r="I161" i="2"/>
  <c r="H161" i="2"/>
  <c r="G161" i="2"/>
  <c r="G160" i="2" s="1"/>
  <c r="L160" i="2"/>
  <c r="J160" i="2"/>
  <c r="H160" i="2"/>
  <c r="U159" i="2"/>
  <c r="S159" i="2"/>
  <c r="R159" i="2"/>
  <c r="F159" i="2"/>
  <c r="P159" i="2" s="1"/>
  <c r="U158" i="2"/>
  <c r="S158" i="2"/>
  <c r="R158" i="2"/>
  <c r="F158" i="2"/>
  <c r="U157" i="2"/>
  <c r="S157" i="2"/>
  <c r="R157" i="2"/>
  <c r="Q157" i="2"/>
  <c r="F157" i="2"/>
  <c r="P157" i="2" s="1"/>
  <c r="U156" i="2"/>
  <c r="S156" i="2"/>
  <c r="R156" i="2"/>
  <c r="Q156" i="2"/>
  <c r="P156" i="2"/>
  <c r="F156" i="2"/>
  <c r="U155" i="2"/>
  <c r="S155" i="2"/>
  <c r="R155" i="2"/>
  <c r="F155" i="2"/>
  <c r="U154" i="2"/>
  <c r="S154" i="2"/>
  <c r="R154" i="2"/>
  <c r="Q154" i="2"/>
  <c r="F154" i="2"/>
  <c r="P154" i="2" s="1"/>
  <c r="S153" i="2"/>
  <c r="R153" i="2"/>
  <c r="Q153" i="2"/>
  <c r="P153" i="2"/>
  <c r="F153" i="2"/>
  <c r="U152" i="2"/>
  <c r="S152" i="2"/>
  <c r="R152" i="2"/>
  <c r="F152" i="2"/>
  <c r="T151" i="2"/>
  <c r="R151" i="2"/>
  <c r="O151" i="2"/>
  <c r="U151" i="2" s="1"/>
  <c r="N151" i="2"/>
  <c r="M151" i="2"/>
  <c r="L151" i="2"/>
  <c r="K151" i="2"/>
  <c r="J151" i="2"/>
  <c r="I151" i="2"/>
  <c r="H151" i="2"/>
  <c r="G151" i="2"/>
  <c r="U150" i="2"/>
  <c r="S150" i="2"/>
  <c r="R150" i="2"/>
  <c r="Q150" i="2"/>
  <c r="P150" i="2"/>
  <c r="F150" i="2"/>
  <c r="T149" i="2"/>
  <c r="S149" i="2"/>
  <c r="P149" i="2"/>
  <c r="O149" i="2"/>
  <c r="N149" i="2"/>
  <c r="M149" i="2"/>
  <c r="L149" i="2"/>
  <c r="R149" i="2" s="1"/>
  <c r="K149" i="2"/>
  <c r="J149" i="2"/>
  <c r="I149" i="2"/>
  <c r="H149" i="2"/>
  <c r="G149" i="2"/>
  <c r="F149" i="2"/>
  <c r="U148" i="2"/>
  <c r="S148" i="2"/>
  <c r="R148" i="2"/>
  <c r="P148" i="2"/>
  <c r="F148" i="2"/>
  <c r="Q148" i="2" s="1"/>
  <c r="U147" i="2"/>
  <c r="S147" i="2"/>
  <c r="R147" i="2"/>
  <c r="Q147" i="2"/>
  <c r="P147" i="2"/>
  <c r="F147" i="2"/>
  <c r="U146" i="2"/>
  <c r="S146" i="2"/>
  <c r="R146" i="2"/>
  <c r="F146" i="2"/>
  <c r="U145" i="2"/>
  <c r="S145" i="2"/>
  <c r="R145" i="2"/>
  <c r="Q145" i="2"/>
  <c r="P145" i="2"/>
  <c r="F145" i="2"/>
  <c r="T144" i="2"/>
  <c r="O144" i="2"/>
  <c r="N144" i="2"/>
  <c r="M144" i="2"/>
  <c r="L144" i="2"/>
  <c r="K144" i="2"/>
  <c r="J144" i="2"/>
  <c r="I144" i="2"/>
  <c r="S144" i="2" s="1"/>
  <c r="H144" i="2"/>
  <c r="G144" i="2"/>
  <c r="U143" i="2"/>
  <c r="S143" i="2"/>
  <c r="R143" i="2"/>
  <c r="P143" i="2"/>
  <c r="F143" i="2"/>
  <c r="U142" i="2"/>
  <c r="S142" i="2"/>
  <c r="R142" i="2"/>
  <c r="Q142" i="2"/>
  <c r="P142" i="2"/>
  <c r="F142" i="2"/>
  <c r="T141" i="2"/>
  <c r="O141" i="2"/>
  <c r="N141" i="2"/>
  <c r="M141" i="2"/>
  <c r="L141" i="2"/>
  <c r="U141" i="2" s="1"/>
  <c r="K141" i="2"/>
  <c r="J141" i="2"/>
  <c r="I141" i="2"/>
  <c r="H141" i="2"/>
  <c r="G141" i="2"/>
  <c r="U140" i="2"/>
  <c r="S140" i="2"/>
  <c r="R140" i="2"/>
  <c r="F140" i="2"/>
  <c r="Q140" i="2" s="1"/>
  <c r="T139" i="2"/>
  <c r="O139" i="2"/>
  <c r="U139" i="2" s="1"/>
  <c r="N139" i="2"/>
  <c r="M139" i="2"/>
  <c r="L139" i="2"/>
  <c r="K139" i="2"/>
  <c r="J139" i="2"/>
  <c r="I139" i="2"/>
  <c r="H139" i="2"/>
  <c r="G139" i="2"/>
  <c r="U138" i="2"/>
  <c r="S138" i="2"/>
  <c r="R138" i="2"/>
  <c r="Q138" i="2"/>
  <c r="P138" i="2"/>
  <c r="F138" i="2"/>
  <c r="U137" i="2"/>
  <c r="S137" i="2"/>
  <c r="R137" i="2"/>
  <c r="F137" i="2"/>
  <c r="T136" i="2"/>
  <c r="R136" i="2"/>
  <c r="O136" i="2"/>
  <c r="U136" i="2" s="1"/>
  <c r="N136" i="2"/>
  <c r="M136" i="2"/>
  <c r="L136" i="2"/>
  <c r="K136" i="2"/>
  <c r="J136" i="2"/>
  <c r="I136" i="2"/>
  <c r="H136" i="2"/>
  <c r="G136" i="2"/>
  <c r="U135" i="2"/>
  <c r="S135" i="2"/>
  <c r="R135" i="2"/>
  <c r="Q135" i="2"/>
  <c r="P135" i="2"/>
  <c r="F135" i="2"/>
  <c r="T134" i="2"/>
  <c r="S134" i="2"/>
  <c r="P134" i="2"/>
  <c r="O134" i="2"/>
  <c r="N134" i="2"/>
  <c r="M134" i="2"/>
  <c r="L134" i="2"/>
  <c r="K134" i="2"/>
  <c r="J134" i="2"/>
  <c r="I134" i="2"/>
  <c r="H134" i="2"/>
  <c r="G134" i="2"/>
  <c r="F134" i="2"/>
  <c r="U133" i="2"/>
  <c r="S133" i="2"/>
  <c r="R133" i="2"/>
  <c r="P133" i="2"/>
  <c r="F133" i="2"/>
  <c r="Q133" i="2" s="1"/>
  <c r="U132" i="2"/>
  <c r="T132" i="2"/>
  <c r="S132" i="2"/>
  <c r="O132" i="2"/>
  <c r="N132" i="2"/>
  <c r="N131" i="2" s="1"/>
  <c r="M132" i="2"/>
  <c r="M131" i="2" s="1"/>
  <c r="L132" i="2"/>
  <c r="K132" i="2"/>
  <c r="J132" i="2"/>
  <c r="J131" i="2" s="1"/>
  <c r="I132" i="2"/>
  <c r="H132" i="2"/>
  <c r="G132" i="2"/>
  <c r="F132" i="2"/>
  <c r="Q132" i="2" s="1"/>
  <c r="K131" i="2"/>
  <c r="U130" i="2"/>
  <c r="S130" i="2"/>
  <c r="R130" i="2"/>
  <c r="Q130" i="2"/>
  <c r="P130" i="2"/>
  <c r="F130" i="2"/>
  <c r="U129" i="2"/>
  <c r="S129" i="2"/>
  <c r="R129" i="2"/>
  <c r="P129" i="2"/>
  <c r="F129" i="2"/>
  <c r="U128" i="2"/>
  <c r="S128" i="2"/>
  <c r="R128" i="2"/>
  <c r="Q128" i="2"/>
  <c r="P128" i="2"/>
  <c r="F128" i="2"/>
  <c r="T127" i="2"/>
  <c r="S127" i="2"/>
  <c r="O127" i="2"/>
  <c r="N127" i="2"/>
  <c r="M127" i="2"/>
  <c r="L127" i="2"/>
  <c r="R127" i="2" s="1"/>
  <c r="K127" i="2"/>
  <c r="J127" i="2"/>
  <c r="I127" i="2"/>
  <c r="H127" i="2"/>
  <c r="G127" i="2"/>
  <c r="U126" i="2"/>
  <c r="S126" i="2"/>
  <c r="R126" i="2"/>
  <c r="F126" i="2"/>
  <c r="U125" i="2"/>
  <c r="S125" i="2"/>
  <c r="R125" i="2"/>
  <c r="Q125" i="2"/>
  <c r="P125" i="2"/>
  <c r="F125" i="2"/>
  <c r="T124" i="2"/>
  <c r="T115" i="2" s="1"/>
  <c r="O124" i="2"/>
  <c r="N124" i="2"/>
  <c r="M124" i="2"/>
  <c r="M115" i="2" s="1"/>
  <c r="L124" i="2"/>
  <c r="K124" i="2"/>
  <c r="J124" i="2"/>
  <c r="I124" i="2"/>
  <c r="H124" i="2"/>
  <c r="G124" i="2"/>
  <c r="U123" i="2"/>
  <c r="S123" i="2"/>
  <c r="R123" i="2"/>
  <c r="P123" i="2"/>
  <c r="F123" i="2"/>
  <c r="Q123" i="2" s="1"/>
  <c r="U122" i="2"/>
  <c r="S122" i="2"/>
  <c r="R122" i="2"/>
  <c r="Q122" i="2"/>
  <c r="P122" i="2"/>
  <c r="F122" i="2"/>
  <c r="U121" i="2"/>
  <c r="T121" i="2"/>
  <c r="P121" i="2"/>
  <c r="O121" i="2"/>
  <c r="O115" i="2" s="1"/>
  <c r="N121" i="2"/>
  <c r="M121" i="2"/>
  <c r="L121" i="2"/>
  <c r="K121" i="2"/>
  <c r="K115" i="2" s="1"/>
  <c r="J121" i="2"/>
  <c r="I121" i="2"/>
  <c r="H121" i="2"/>
  <c r="H115" i="2" s="1"/>
  <c r="G121" i="2"/>
  <c r="G115" i="2" s="1"/>
  <c r="F121" i="2"/>
  <c r="U120" i="2"/>
  <c r="S120" i="2"/>
  <c r="R120" i="2"/>
  <c r="F120" i="2"/>
  <c r="T119" i="2"/>
  <c r="R119" i="2"/>
  <c r="O119" i="2"/>
  <c r="N119" i="2"/>
  <c r="M119" i="2"/>
  <c r="L119" i="2"/>
  <c r="U119" i="2" s="1"/>
  <c r="K119" i="2"/>
  <c r="J119" i="2"/>
  <c r="I119" i="2"/>
  <c r="H119" i="2"/>
  <c r="G119" i="2"/>
  <c r="F119" i="2"/>
  <c r="P119" i="2" s="1"/>
  <c r="U118" i="2"/>
  <c r="S118" i="2"/>
  <c r="R118" i="2"/>
  <c r="Q118" i="2"/>
  <c r="F118" i="2"/>
  <c r="P118" i="2" s="1"/>
  <c r="U117" i="2"/>
  <c r="S117" i="2"/>
  <c r="R117" i="2"/>
  <c r="F117" i="2"/>
  <c r="T116" i="2"/>
  <c r="R116" i="2"/>
  <c r="O116" i="2"/>
  <c r="N116" i="2"/>
  <c r="M116" i="2"/>
  <c r="L116" i="2"/>
  <c r="U116" i="2" s="1"/>
  <c r="K116" i="2"/>
  <c r="J116" i="2"/>
  <c r="J115" i="2" s="1"/>
  <c r="I116" i="2"/>
  <c r="H116" i="2"/>
  <c r="G116" i="2"/>
  <c r="F116" i="2"/>
  <c r="P116" i="2" s="1"/>
  <c r="N115" i="2"/>
  <c r="U114" i="2"/>
  <c r="S114" i="2"/>
  <c r="R114" i="2"/>
  <c r="Q114" i="2"/>
  <c r="F114" i="2"/>
  <c r="P114" i="2" s="1"/>
  <c r="T113" i="2"/>
  <c r="T110" i="2" s="1"/>
  <c r="P113" i="2"/>
  <c r="O113" i="2"/>
  <c r="O110" i="2" s="1"/>
  <c r="N113" i="2"/>
  <c r="M113" i="2"/>
  <c r="L113" i="2"/>
  <c r="K113" i="2"/>
  <c r="K110" i="2" s="1"/>
  <c r="J113" i="2"/>
  <c r="I113" i="2"/>
  <c r="H113" i="2"/>
  <c r="H110" i="2" s="1"/>
  <c r="G113" i="2"/>
  <c r="G110" i="2" s="1"/>
  <c r="F113" i="2"/>
  <c r="U112" i="2"/>
  <c r="S112" i="2"/>
  <c r="R112" i="2"/>
  <c r="F112" i="2"/>
  <c r="T111" i="2"/>
  <c r="R111" i="2"/>
  <c r="O111" i="2"/>
  <c r="N111" i="2"/>
  <c r="M111" i="2"/>
  <c r="L111" i="2"/>
  <c r="U111" i="2" s="1"/>
  <c r="K111" i="2"/>
  <c r="J111" i="2"/>
  <c r="I111" i="2"/>
  <c r="H111" i="2"/>
  <c r="G111" i="2"/>
  <c r="F111" i="2"/>
  <c r="P111" i="2" s="1"/>
  <c r="N110" i="2"/>
  <c r="M110" i="2"/>
  <c r="L110" i="2"/>
  <c r="J110" i="2"/>
  <c r="I110" i="2"/>
  <c r="F110" i="2"/>
  <c r="P110" i="2" s="1"/>
  <c r="S108" i="2"/>
  <c r="R108" i="2"/>
  <c r="P108" i="2"/>
  <c r="F108" i="2"/>
  <c r="Q108" i="2" s="1"/>
  <c r="S107" i="2"/>
  <c r="R107" i="2"/>
  <c r="F107" i="2"/>
  <c r="P107" i="2" s="1"/>
  <c r="S106" i="2"/>
  <c r="R106" i="2"/>
  <c r="Q106" i="2"/>
  <c r="P106" i="2"/>
  <c r="F106" i="2"/>
  <c r="S105" i="2"/>
  <c r="R105" i="2"/>
  <c r="Q105" i="2"/>
  <c r="F105" i="2"/>
  <c r="P105" i="2" s="1"/>
  <c r="S104" i="2"/>
  <c r="R104" i="2"/>
  <c r="P104" i="2"/>
  <c r="F104" i="2"/>
  <c r="Q104" i="2" s="1"/>
  <c r="S103" i="2"/>
  <c r="R103" i="2"/>
  <c r="Q103" i="2"/>
  <c r="F103" i="2"/>
  <c r="P103" i="2" s="1"/>
  <c r="S102" i="2"/>
  <c r="R102" i="2"/>
  <c r="Q102" i="2"/>
  <c r="P102" i="2"/>
  <c r="F102" i="2"/>
  <c r="S101" i="2"/>
  <c r="R101" i="2"/>
  <c r="F101" i="2"/>
  <c r="P101" i="2" s="1"/>
  <c r="O100" i="2"/>
  <c r="N100" i="2"/>
  <c r="M100" i="2"/>
  <c r="L100" i="2"/>
  <c r="K100" i="2"/>
  <c r="J100" i="2"/>
  <c r="I100" i="2"/>
  <c r="H100" i="2"/>
  <c r="G100" i="2"/>
  <c r="S99" i="2"/>
  <c r="R99" i="2"/>
  <c r="Q99" i="2"/>
  <c r="P99" i="2"/>
  <c r="F99" i="2"/>
  <c r="S98" i="2"/>
  <c r="R98" i="2"/>
  <c r="Q98" i="2"/>
  <c r="F98" i="2"/>
  <c r="P98" i="2" s="1"/>
  <c r="S97" i="2"/>
  <c r="R97" i="2"/>
  <c r="P97" i="2"/>
  <c r="F97" i="2"/>
  <c r="Q97" i="2" s="1"/>
  <c r="S96" i="2"/>
  <c r="R96" i="2"/>
  <c r="Q96" i="2"/>
  <c r="F96" i="2"/>
  <c r="P96" i="2" s="1"/>
  <c r="R95" i="2"/>
  <c r="P95" i="2"/>
  <c r="O95" i="2"/>
  <c r="N95" i="2"/>
  <c r="M95" i="2"/>
  <c r="L95" i="2"/>
  <c r="K95" i="2"/>
  <c r="J95" i="2"/>
  <c r="I95" i="2"/>
  <c r="H95" i="2"/>
  <c r="G95" i="2"/>
  <c r="F95" i="2"/>
  <c r="S94" i="2"/>
  <c r="R94" i="2"/>
  <c r="P94" i="2"/>
  <c r="F94" i="2"/>
  <c r="Q94" i="2" s="1"/>
  <c r="S93" i="2"/>
  <c r="R93" i="2"/>
  <c r="Q93" i="2"/>
  <c r="F93" i="2"/>
  <c r="P93" i="2" s="1"/>
  <c r="S92" i="2"/>
  <c r="R92" i="2"/>
  <c r="Q92" i="2"/>
  <c r="P92" i="2"/>
  <c r="F92" i="2"/>
  <c r="S91" i="2"/>
  <c r="R91" i="2"/>
  <c r="F91" i="2"/>
  <c r="P91" i="2" s="1"/>
  <c r="S90" i="2"/>
  <c r="R90" i="2"/>
  <c r="P90" i="2"/>
  <c r="F90" i="2"/>
  <c r="Q90" i="2" s="1"/>
  <c r="S89" i="2"/>
  <c r="R89" i="2"/>
  <c r="F89" i="2"/>
  <c r="P89" i="2" s="1"/>
  <c r="O88" i="2"/>
  <c r="N88" i="2"/>
  <c r="M88" i="2"/>
  <c r="M87" i="2" s="1"/>
  <c r="L88" i="2"/>
  <c r="K88" i="2"/>
  <c r="J88" i="2"/>
  <c r="J87" i="2" s="1"/>
  <c r="I88" i="2"/>
  <c r="I87" i="2" s="1"/>
  <c r="H88" i="2"/>
  <c r="G88" i="2"/>
  <c r="F88" i="2"/>
  <c r="P88" i="2" s="1"/>
  <c r="O87" i="2"/>
  <c r="N87" i="2"/>
  <c r="K87" i="2"/>
  <c r="H87" i="2"/>
  <c r="G87" i="2"/>
  <c r="S86" i="2"/>
  <c r="R86" i="2"/>
  <c r="Q86" i="2"/>
  <c r="P86" i="2"/>
  <c r="F86" i="2"/>
  <c r="S85" i="2"/>
  <c r="R85" i="2"/>
  <c r="Q85" i="2"/>
  <c r="F85" i="2"/>
  <c r="P85" i="2" s="1"/>
  <c r="S84" i="2"/>
  <c r="R84" i="2"/>
  <c r="P84" i="2"/>
  <c r="F84" i="2"/>
  <c r="Q84" i="2" s="1"/>
  <c r="O83" i="2"/>
  <c r="N83" i="2"/>
  <c r="M83" i="2"/>
  <c r="M69" i="2" s="1"/>
  <c r="L83" i="2"/>
  <c r="K83" i="2"/>
  <c r="J83" i="2"/>
  <c r="I83" i="2"/>
  <c r="H83" i="2"/>
  <c r="G83" i="2"/>
  <c r="S82" i="2"/>
  <c r="R82" i="2"/>
  <c r="F82" i="2"/>
  <c r="P82" i="2" s="1"/>
  <c r="S81" i="2"/>
  <c r="R81" i="2"/>
  <c r="P81" i="2"/>
  <c r="F81" i="2"/>
  <c r="Q81" i="2" s="1"/>
  <c r="O80" i="2"/>
  <c r="N80" i="2"/>
  <c r="M80" i="2"/>
  <c r="L80" i="2"/>
  <c r="R80" i="2" s="1"/>
  <c r="K80" i="2"/>
  <c r="J80" i="2"/>
  <c r="I80" i="2"/>
  <c r="H80" i="2"/>
  <c r="G80" i="2"/>
  <c r="S79" i="2"/>
  <c r="R79" i="2"/>
  <c r="Q79" i="2"/>
  <c r="F79" i="2"/>
  <c r="P79" i="2" s="1"/>
  <c r="S78" i="2"/>
  <c r="R78" i="2"/>
  <c r="P78" i="2"/>
  <c r="F78" i="2"/>
  <c r="Q78" i="2" s="1"/>
  <c r="S77" i="2"/>
  <c r="R77" i="2"/>
  <c r="Q77" i="2"/>
  <c r="F77" i="2"/>
  <c r="P77" i="2" s="1"/>
  <c r="R76" i="2"/>
  <c r="O76" i="2"/>
  <c r="N76" i="2"/>
  <c r="N69" i="2" s="1"/>
  <c r="M76" i="2"/>
  <c r="L76" i="2"/>
  <c r="K76" i="2"/>
  <c r="J76" i="2"/>
  <c r="J69" i="2" s="1"/>
  <c r="I76" i="2"/>
  <c r="H76" i="2"/>
  <c r="G76" i="2"/>
  <c r="F76" i="2"/>
  <c r="P76" i="2" s="1"/>
  <c r="S75" i="2"/>
  <c r="R75" i="2"/>
  <c r="P75" i="2"/>
  <c r="F75" i="2"/>
  <c r="Q75" i="2" s="1"/>
  <c r="S74" i="2"/>
  <c r="R74" i="2"/>
  <c r="Q74" i="2"/>
  <c r="F74" i="2"/>
  <c r="P74" i="2" s="1"/>
  <c r="S73" i="2"/>
  <c r="R73" i="2"/>
  <c r="Q73" i="2"/>
  <c r="P73" i="2"/>
  <c r="F73" i="2"/>
  <c r="S72" i="2"/>
  <c r="R72" i="2"/>
  <c r="F72" i="2"/>
  <c r="P72" i="2" s="1"/>
  <c r="S71" i="2"/>
  <c r="R71" i="2"/>
  <c r="P71" i="2"/>
  <c r="F71" i="2"/>
  <c r="Q71" i="2" s="1"/>
  <c r="O70" i="2"/>
  <c r="N70" i="2"/>
  <c r="M70" i="2"/>
  <c r="L70" i="2"/>
  <c r="R70" i="2" s="1"/>
  <c r="K70" i="2"/>
  <c r="J70" i="2"/>
  <c r="I70" i="2"/>
  <c r="H70" i="2"/>
  <c r="H69" i="2" s="1"/>
  <c r="G70" i="2"/>
  <c r="O69" i="2"/>
  <c r="K69" i="2"/>
  <c r="G69" i="2"/>
  <c r="S68" i="2"/>
  <c r="R68" i="2"/>
  <c r="F68" i="2"/>
  <c r="P68" i="2" s="1"/>
  <c r="S67" i="2"/>
  <c r="R67" i="2"/>
  <c r="Q67" i="2"/>
  <c r="P67" i="2"/>
  <c r="F67" i="2"/>
  <c r="S66" i="2"/>
  <c r="R66" i="2"/>
  <c r="Q66" i="2"/>
  <c r="F66" i="2"/>
  <c r="P66" i="2" s="1"/>
  <c r="S65" i="2"/>
  <c r="R65" i="2"/>
  <c r="P65" i="2"/>
  <c r="F65" i="2"/>
  <c r="Q65" i="2" s="1"/>
  <c r="S64" i="2"/>
  <c r="R64" i="2"/>
  <c r="Q64" i="2"/>
  <c r="F64" i="2"/>
  <c r="P64" i="2" s="1"/>
  <c r="R63" i="2"/>
  <c r="O63" i="2"/>
  <c r="N63" i="2"/>
  <c r="M63" i="2"/>
  <c r="L63" i="2"/>
  <c r="K63" i="2"/>
  <c r="J63" i="2"/>
  <c r="I63" i="2"/>
  <c r="H63" i="2"/>
  <c r="G63" i="2"/>
  <c r="S62" i="2"/>
  <c r="R62" i="2"/>
  <c r="P62" i="2"/>
  <c r="F62" i="2"/>
  <c r="Q62" i="2" s="1"/>
  <c r="S61" i="2"/>
  <c r="R61" i="2"/>
  <c r="Q61" i="2"/>
  <c r="F61" i="2"/>
  <c r="P61" i="2" s="1"/>
  <c r="S60" i="2"/>
  <c r="R60" i="2"/>
  <c r="Q60" i="2"/>
  <c r="P60" i="2"/>
  <c r="F60" i="2"/>
  <c r="S59" i="2"/>
  <c r="R59" i="2"/>
  <c r="Q59" i="2"/>
  <c r="F59" i="2"/>
  <c r="P59" i="2" s="1"/>
  <c r="P58" i="2"/>
  <c r="O58" i="2"/>
  <c r="N58" i="2"/>
  <c r="M58" i="2"/>
  <c r="L58" i="2"/>
  <c r="K58" i="2"/>
  <c r="J58" i="2"/>
  <c r="I58" i="2"/>
  <c r="H58" i="2"/>
  <c r="G58" i="2"/>
  <c r="F58" i="2"/>
  <c r="S57" i="2"/>
  <c r="R57" i="2"/>
  <c r="Q57" i="2"/>
  <c r="P57" i="2"/>
  <c r="F57" i="2"/>
  <c r="S56" i="2"/>
  <c r="R56" i="2"/>
  <c r="Q56" i="2"/>
  <c r="F56" i="2"/>
  <c r="P56" i="2" s="1"/>
  <c r="F55" i="2"/>
  <c r="S54" i="2"/>
  <c r="R54" i="2"/>
  <c r="F54" i="2"/>
  <c r="P54" i="2" s="1"/>
  <c r="R53" i="2"/>
  <c r="O53" i="2"/>
  <c r="N53" i="2"/>
  <c r="M53" i="2"/>
  <c r="L53" i="2"/>
  <c r="K53" i="2"/>
  <c r="J53" i="2"/>
  <c r="I53" i="2"/>
  <c r="H53" i="2"/>
  <c r="H47" i="2" s="1"/>
  <c r="G53" i="2"/>
  <c r="F53" i="2"/>
  <c r="P53" i="2" s="1"/>
  <c r="S52" i="2"/>
  <c r="R52" i="2"/>
  <c r="P52" i="2"/>
  <c r="F52" i="2"/>
  <c r="Q52" i="2" s="1"/>
  <c r="S51" i="2"/>
  <c r="R51" i="2"/>
  <c r="F51" i="2"/>
  <c r="P51" i="2" s="1"/>
  <c r="S50" i="2"/>
  <c r="R50" i="2"/>
  <c r="Q50" i="2"/>
  <c r="P50" i="2"/>
  <c r="F50" i="2"/>
  <c r="S49" i="2"/>
  <c r="R49" i="2"/>
  <c r="Q49" i="2"/>
  <c r="F49" i="2"/>
  <c r="N48" i="2"/>
  <c r="N47" i="2" s="1"/>
  <c r="M48" i="2"/>
  <c r="M47" i="2" s="1"/>
  <c r="L48" i="2"/>
  <c r="K48" i="2"/>
  <c r="J48" i="2"/>
  <c r="J47" i="2" s="1"/>
  <c r="I48" i="2"/>
  <c r="S48" i="2" s="1"/>
  <c r="H48" i="2"/>
  <c r="G48" i="2"/>
  <c r="O47" i="2"/>
  <c r="L47" i="2"/>
  <c r="R47" i="2" s="1"/>
  <c r="K47" i="2"/>
  <c r="I47" i="2"/>
  <c r="G47" i="2"/>
  <c r="S46" i="2"/>
  <c r="R46" i="2"/>
  <c r="F46" i="2"/>
  <c r="P46" i="2" s="1"/>
  <c r="S45" i="2"/>
  <c r="R45" i="2"/>
  <c r="F45" i="2"/>
  <c r="Q45" i="2" s="1"/>
  <c r="S44" i="2"/>
  <c r="R44" i="2"/>
  <c r="P44" i="2"/>
  <c r="F44" i="2"/>
  <c r="Q44" i="2" s="1"/>
  <c r="S43" i="2"/>
  <c r="R43" i="2"/>
  <c r="Q43" i="2"/>
  <c r="P43" i="2"/>
  <c r="F43" i="2"/>
  <c r="S42" i="2"/>
  <c r="R42" i="2"/>
  <c r="Q42" i="2"/>
  <c r="F42" i="2"/>
  <c r="P42" i="2" s="1"/>
  <c r="S41" i="2"/>
  <c r="R41" i="2"/>
  <c r="P41" i="2"/>
  <c r="F41" i="2"/>
  <c r="Q41" i="2" s="1"/>
  <c r="S40" i="2"/>
  <c r="R40" i="2"/>
  <c r="Q40" i="2"/>
  <c r="P40" i="2"/>
  <c r="F40" i="2"/>
  <c r="S39" i="2"/>
  <c r="R39" i="2"/>
  <c r="Q39" i="2"/>
  <c r="P39" i="2"/>
  <c r="F39" i="2"/>
  <c r="S38" i="2"/>
  <c r="R38" i="2"/>
  <c r="F38" i="2"/>
  <c r="P38" i="2" s="1"/>
  <c r="R37" i="2"/>
  <c r="O37" i="2"/>
  <c r="N37" i="2"/>
  <c r="M37" i="2"/>
  <c r="L37" i="2"/>
  <c r="K37" i="2"/>
  <c r="J37" i="2"/>
  <c r="S37" i="2" s="1"/>
  <c r="I37" i="2"/>
  <c r="H37" i="2"/>
  <c r="G37" i="2"/>
  <c r="S36" i="2"/>
  <c r="R36" i="2"/>
  <c r="Q36" i="2"/>
  <c r="P36" i="2"/>
  <c r="F36" i="2"/>
  <c r="S35" i="2"/>
  <c r="R35" i="2"/>
  <c r="Q35" i="2"/>
  <c r="F35" i="2"/>
  <c r="P35" i="2" s="1"/>
  <c r="S34" i="2"/>
  <c r="R34" i="2"/>
  <c r="P34" i="2"/>
  <c r="F34" i="2"/>
  <c r="Q34" i="2" s="1"/>
  <c r="S33" i="2"/>
  <c r="R33" i="2"/>
  <c r="Q33" i="2"/>
  <c r="P33" i="2"/>
  <c r="F33" i="2"/>
  <c r="S32" i="2"/>
  <c r="R32" i="2"/>
  <c r="Q32" i="2"/>
  <c r="P32" i="2"/>
  <c r="F32" i="2"/>
  <c r="S31" i="2"/>
  <c r="R31" i="2"/>
  <c r="F31" i="2"/>
  <c r="P31" i="2" s="1"/>
  <c r="S30" i="2"/>
  <c r="R30" i="2"/>
  <c r="F30" i="2"/>
  <c r="P30" i="2" s="1"/>
  <c r="O29" i="2"/>
  <c r="N29" i="2"/>
  <c r="M29" i="2"/>
  <c r="L29" i="2"/>
  <c r="K29" i="2"/>
  <c r="S29" i="2" s="1"/>
  <c r="J29" i="2"/>
  <c r="I29" i="2"/>
  <c r="H29" i="2"/>
  <c r="H28" i="2" s="1"/>
  <c r="G29" i="2"/>
  <c r="G28" i="2" s="1"/>
  <c r="G8" i="2" s="1"/>
  <c r="O28" i="2"/>
  <c r="O8" i="2" s="1"/>
  <c r="N28" i="2"/>
  <c r="M28" i="2"/>
  <c r="J28" i="2"/>
  <c r="I28" i="2"/>
  <c r="S27" i="2"/>
  <c r="R27" i="2"/>
  <c r="F27" i="2"/>
  <c r="Q27" i="2" s="1"/>
  <c r="S26" i="2"/>
  <c r="R26" i="2"/>
  <c r="Q26" i="2"/>
  <c r="P26" i="2"/>
  <c r="F26" i="2"/>
  <c r="S25" i="2"/>
  <c r="R25" i="2"/>
  <c r="Q25" i="2"/>
  <c r="F25" i="2"/>
  <c r="P25" i="2" s="1"/>
  <c r="S24" i="2"/>
  <c r="R24" i="2"/>
  <c r="P24" i="2"/>
  <c r="F24" i="2"/>
  <c r="Q24" i="2" s="1"/>
  <c r="S23" i="2"/>
  <c r="R23" i="2"/>
  <c r="Q23" i="2"/>
  <c r="P23" i="2"/>
  <c r="F23" i="2"/>
  <c r="S22" i="2"/>
  <c r="R22" i="2"/>
  <c r="Q22" i="2"/>
  <c r="P22" i="2"/>
  <c r="F22" i="2"/>
  <c r="S21" i="2"/>
  <c r="R21" i="2"/>
  <c r="Q21" i="2"/>
  <c r="F21" i="2"/>
  <c r="P21" i="2" s="1"/>
  <c r="S20" i="2"/>
  <c r="R20" i="2"/>
  <c r="P20" i="2"/>
  <c r="F20" i="2"/>
  <c r="S19" i="2"/>
  <c r="O19" i="2"/>
  <c r="N19" i="2"/>
  <c r="M19" i="2"/>
  <c r="M13" i="2" s="1"/>
  <c r="M8" i="2" s="1"/>
  <c r="L19" i="2"/>
  <c r="K19" i="2"/>
  <c r="J19" i="2"/>
  <c r="I19" i="2"/>
  <c r="H19" i="2"/>
  <c r="H13" i="2" s="1"/>
  <c r="G19" i="2"/>
  <c r="S18" i="2"/>
  <c r="R18" i="2"/>
  <c r="Q18" i="2"/>
  <c r="F18" i="2"/>
  <c r="P18" i="2" s="1"/>
  <c r="S17" i="2"/>
  <c r="R17" i="2"/>
  <c r="P17" i="2"/>
  <c r="F17" i="2"/>
  <c r="Q17" i="2" s="1"/>
  <c r="F16" i="2"/>
  <c r="F14" i="2" s="1"/>
  <c r="F15" i="2"/>
  <c r="O14" i="2"/>
  <c r="N14" i="2"/>
  <c r="N13" i="2" s="1"/>
  <c r="M14" i="2"/>
  <c r="L14" i="2"/>
  <c r="K14" i="2"/>
  <c r="J14" i="2"/>
  <c r="J13" i="2" s="1"/>
  <c r="I14" i="2"/>
  <c r="H14" i="2"/>
  <c r="G14" i="2"/>
  <c r="O13" i="2"/>
  <c r="L13" i="2"/>
  <c r="R13" i="2" s="1"/>
  <c r="K13" i="2"/>
  <c r="I13" i="2"/>
  <c r="G13" i="2"/>
  <c r="S12" i="2"/>
  <c r="R12" i="2"/>
  <c r="F12" i="2"/>
  <c r="P12" i="2" s="1"/>
  <c r="F11" i="2"/>
  <c r="O10" i="2"/>
  <c r="N10" i="2"/>
  <c r="M10" i="2"/>
  <c r="L10" i="2"/>
  <c r="R10" i="2" s="1"/>
  <c r="K10" i="2"/>
  <c r="J10" i="2"/>
  <c r="I10" i="2"/>
  <c r="H10" i="2"/>
  <c r="G10" i="2"/>
  <c r="O9" i="2"/>
  <c r="N9" i="2"/>
  <c r="M9" i="2"/>
  <c r="L9" i="2"/>
  <c r="K9" i="2"/>
  <c r="J9" i="2"/>
  <c r="I9" i="2"/>
  <c r="H9" i="2"/>
  <c r="G9" i="2"/>
  <c r="T21" i="1"/>
  <c r="R21" i="1"/>
  <c r="Q21" i="1"/>
  <c r="P21" i="1"/>
  <c r="O21" i="1"/>
  <c r="T20" i="1"/>
  <c r="R20" i="1"/>
  <c r="Q20" i="1"/>
  <c r="P20" i="1"/>
  <c r="O20" i="1"/>
  <c r="T19" i="1"/>
  <c r="R19" i="1"/>
  <c r="Q19" i="1"/>
  <c r="P19" i="1"/>
  <c r="O19" i="1"/>
  <c r="T18" i="1"/>
  <c r="R18" i="1"/>
  <c r="Q18" i="1"/>
  <c r="P18" i="1"/>
  <c r="O18" i="1"/>
  <c r="T17" i="1"/>
  <c r="R17" i="1"/>
  <c r="Q17" i="1"/>
  <c r="P17" i="1"/>
  <c r="O17" i="1"/>
  <c r="T16" i="1"/>
  <c r="R16" i="1"/>
  <c r="Q16" i="1"/>
  <c r="P16" i="1"/>
  <c r="O16" i="1"/>
  <c r="S15" i="1"/>
  <c r="P15" i="1"/>
  <c r="N15" i="1"/>
  <c r="M15" i="1"/>
  <c r="L15" i="1"/>
  <c r="K15" i="1"/>
  <c r="R15" i="1" s="1"/>
  <c r="J15" i="1"/>
  <c r="I15" i="1"/>
  <c r="H15" i="1"/>
  <c r="O15" i="1" s="1"/>
  <c r="G15" i="1"/>
  <c r="F15" i="1"/>
  <c r="E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  <c r="P8" i="1"/>
  <c r="N8" i="1"/>
  <c r="N7" i="1" s="1"/>
  <c r="M8" i="1"/>
  <c r="L8" i="1"/>
  <c r="L7" i="1" s="1"/>
  <c r="K8" i="1"/>
  <c r="Q8" i="1" s="1"/>
  <c r="J8" i="1"/>
  <c r="J7" i="1" s="1"/>
  <c r="I8" i="1"/>
  <c r="H8" i="1"/>
  <c r="O8" i="1" s="1"/>
  <c r="G8" i="1"/>
  <c r="F8" i="1"/>
  <c r="F7" i="1" s="1"/>
  <c r="E8" i="1"/>
  <c r="M7" i="1"/>
  <c r="K7" i="1"/>
  <c r="I7" i="1"/>
  <c r="G7" i="1"/>
  <c r="E7" i="1"/>
  <c r="D23" i="12" l="1"/>
  <c r="B11" i="12"/>
  <c r="C11" i="12"/>
  <c r="D35" i="12"/>
  <c r="B7" i="12"/>
  <c r="F9" i="12" s="1"/>
  <c r="G9" i="12" s="1"/>
  <c r="H9" i="12" s="1"/>
  <c r="D9" i="12"/>
  <c r="D44" i="12"/>
  <c r="F58" i="12"/>
  <c r="G58" i="12" s="1"/>
  <c r="H58" i="12" s="1"/>
  <c r="D58" i="12"/>
  <c r="D85" i="12"/>
  <c r="D22" i="11"/>
  <c r="E8" i="11"/>
  <c r="D8" i="11"/>
  <c r="M10" i="11"/>
  <c r="Q10" i="11"/>
  <c r="Q64" i="11"/>
  <c r="O93" i="11"/>
  <c r="N103" i="11"/>
  <c r="N10" i="11"/>
  <c r="I22" i="11"/>
  <c r="L24" i="11"/>
  <c r="Q24" i="11"/>
  <c r="N28" i="11"/>
  <c r="M48" i="11"/>
  <c r="Q48" i="11"/>
  <c r="N64" i="11"/>
  <c r="Q77" i="11"/>
  <c r="L93" i="11"/>
  <c r="O103" i="11"/>
  <c r="O10" i="11"/>
  <c r="F22" i="11"/>
  <c r="L22" i="11" s="1"/>
  <c r="O28" i="11"/>
  <c r="O38" i="11"/>
  <c r="N48" i="11"/>
  <c r="O64" i="11"/>
  <c r="N77" i="11"/>
  <c r="M93" i="11"/>
  <c r="M28" i="11"/>
  <c r="M38" i="11"/>
  <c r="Q38" i="11"/>
  <c r="M77" i="11"/>
  <c r="M103" i="11"/>
  <c r="F8" i="10"/>
  <c r="O10" i="10"/>
  <c r="S21" i="10"/>
  <c r="Q35" i="10"/>
  <c r="K8" i="10"/>
  <c r="P10" i="10"/>
  <c r="Q14" i="10"/>
  <c r="P21" i="10"/>
  <c r="P31" i="10"/>
  <c r="N35" i="10"/>
  <c r="Q40" i="10"/>
  <c r="O21" i="10"/>
  <c r="S31" i="10"/>
  <c r="P40" i="10"/>
  <c r="H8" i="10"/>
  <c r="N8" i="10" s="1"/>
  <c r="Q10" i="10"/>
  <c r="N14" i="10"/>
  <c r="Q31" i="10"/>
  <c r="O35" i="10"/>
  <c r="O14" i="10"/>
  <c r="O40" i="10"/>
  <c r="O11" i="9"/>
  <c r="R11" i="9"/>
  <c r="T26" i="9"/>
  <c r="E7" i="9"/>
  <c r="O7" i="9" s="1"/>
  <c r="R8" i="9"/>
  <c r="O13" i="9"/>
  <c r="O15" i="9"/>
  <c r="R17" i="9"/>
  <c r="O25" i="9"/>
  <c r="P26" i="9"/>
  <c r="R29" i="9"/>
  <c r="O31" i="9"/>
  <c r="R33" i="9"/>
  <c r="O37" i="9"/>
  <c r="P13" i="9"/>
  <c r="T17" i="9"/>
  <c r="Q26" i="9"/>
  <c r="K7" i="9"/>
  <c r="G9" i="8"/>
  <c r="G8" i="8" s="1"/>
  <c r="K9" i="8"/>
  <c r="K8" i="8" s="1"/>
  <c r="O9" i="8"/>
  <c r="O8" i="8" s="1"/>
  <c r="S9" i="8"/>
  <c r="S8" i="8" s="1"/>
  <c r="W9" i="8"/>
  <c r="W8" i="8" s="1"/>
  <c r="AA9" i="8"/>
  <c r="AA8" i="8" s="1"/>
  <c r="H9" i="8"/>
  <c r="H8" i="8" s="1"/>
  <c r="L9" i="8"/>
  <c r="L8" i="8" s="1"/>
  <c r="P9" i="8"/>
  <c r="P8" i="8" s="1"/>
  <c r="T9" i="8"/>
  <c r="T8" i="8" s="1"/>
  <c r="X9" i="8"/>
  <c r="X8" i="8" s="1"/>
  <c r="S32" i="6"/>
  <c r="I23" i="6"/>
  <c r="F9" i="6"/>
  <c r="J9" i="6"/>
  <c r="N9" i="6"/>
  <c r="R9" i="6"/>
  <c r="G10" i="6"/>
  <c r="G9" i="6" s="1"/>
  <c r="H16" i="6"/>
  <c r="H17" i="6"/>
  <c r="G23" i="6"/>
  <c r="H37" i="6"/>
  <c r="H38" i="6"/>
  <c r="H39" i="6"/>
  <c r="H40" i="6"/>
  <c r="H41" i="6"/>
  <c r="G51" i="6"/>
  <c r="I51" i="6" s="1"/>
  <c r="K51" i="6"/>
  <c r="O51" i="6"/>
  <c r="S51" i="6"/>
  <c r="G58" i="6"/>
  <c r="I58" i="6" s="1"/>
  <c r="H65" i="6"/>
  <c r="H66" i="6"/>
  <c r="H10" i="6"/>
  <c r="I16" i="6"/>
  <c r="H23" i="6"/>
  <c r="F32" i="6"/>
  <c r="K32" i="6" s="1"/>
  <c r="I37" i="6"/>
  <c r="H51" i="6"/>
  <c r="L9" i="6"/>
  <c r="P9" i="6"/>
  <c r="G32" i="6"/>
  <c r="H66" i="3"/>
  <c r="AE65" i="3"/>
  <c r="AH16" i="3"/>
  <c r="I17" i="3"/>
  <c r="K82" i="3"/>
  <c r="F96" i="3"/>
  <c r="J12" i="3"/>
  <c r="I13" i="3"/>
  <c r="AL9" i="3"/>
  <c r="AR10" i="3"/>
  <c r="AR9" i="3" s="1"/>
  <c r="H50" i="3"/>
  <c r="H22" i="3"/>
  <c r="AE21" i="3"/>
  <c r="H13" i="3"/>
  <c r="L18" i="3"/>
  <c r="F18" i="3" s="1"/>
  <c r="Z9" i="3"/>
  <c r="AN10" i="3"/>
  <c r="AQ9" i="3"/>
  <c r="H56" i="3"/>
  <c r="AE55" i="3"/>
  <c r="AE49" i="3" s="1"/>
  <c r="AS10" i="3"/>
  <c r="AS9" i="3" s="1"/>
  <c r="J26" i="3"/>
  <c r="I26" i="3" s="1"/>
  <c r="M26" i="3"/>
  <c r="J28" i="3"/>
  <c r="I28" i="3" s="1"/>
  <c r="M28" i="3"/>
  <c r="AC32" i="3"/>
  <c r="AD31" i="3"/>
  <c r="H33" i="3"/>
  <c r="H31" i="3" s="1"/>
  <c r="H30" i="3" s="1"/>
  <c r="N31" i="3"/>
  <c r="N30" i="3" s="1"/>
  <c r="H52" i="3"/>
  <c r="N50" i="3"/>
  <c r="J56" i="3"/>
  <c r="R55" i="3"/>
  <c r="M56" i="3"/>
  <c r="J58" i="3"/>
  <c r="I58" i="3" s="1"/>
  <c r="M58" i="3"/>
  <c r="AC61" i="3"/>
  <c r="AD60" i="3"/>
  <c r="AC60" i="3" s="1"/>
  <c r="H62" i="3"/>
  <c r="H60" i="3" s="1"/>
  <c r="N60" i="3"/>
  <c r="J66" i="3"/>
  <c r="R65" i="3"/>
  <c r="M66" i="3"/>
  <c r="J70" i="3"/>
  <c r="I70" i="3" s="1"/>
  <c r="M70" i="3"/>
  <c r="N72" i="3"/>
  <c r="AD77" i="3"/>
  <c r="AC77" i="3" s="1"/>
  <c r="J77" i="3"/>
  <c r="I77" i="3" s="1"/>
  <c r="N78" i="3"/>
  <c r="H79" i="3"/>
  <c r="AC88" i="3"/>
  <c r="G88" i="3"/>
  <c r="G91" i="3"/>
  <c r="Q93" i="3"/>
  <c r="J93" i="3"/>
  <c r="AE94" i="3"/>
  <c r="AC94" i="3" s="1"/>
  <c r="F94" i="3" s="1"/>
  <c r="K94" i="3"/>
  <c r="AH101" i="3"/>
  <c r="AD101" i="3"/>
  <c r="J101" i="3"/>
  <c r="I101" i="3" s="1"/>
  <c r="AC104" i="3"/>
  <c r="G104" i="3"/>
  <c r="K109" i="3"/>
  <c r="N109" i="3"/>
  <c r="AQ111" i="3"/>
  <c r="U111" i="3"/>
  <c r="Q120" i="3"/>
  <c r="J120" i="3"/>
  <c r="M120" i="3"/>
  <c r="R118" i="3"/>
  <c r="N123" i="3"/>
  <c r="L123" i="3" s="1"/>
  <c r="G124" i="3"/>
  <c r="G123" i="3" s="1"/>
  <c r="AD123" i="3"/>
  <c r="Q126" i="3"/>
  <c r="L132" i="3"/>
  <c r="G132" i="3"/>
  <c r="AE134" i="3"/>
  <c r="H135" i="3"/>
  <c r="H134" i="3" s="1"/>
  <c r="Q136" i="3"/>
  <c r="AE137" i="3"/>
  <c r="AE136" i="3" s="1"/>
  <c r="AJ136" i="3"/>
  <c r="K137" i="3"/>
  <c r="K136" i="3" s="1"/>
  <c r="H144" i="3"/>
  <c r="H143" i="3" s="1"/>
  <c r="N143" i="3"/>
  <c r="G156" i="3"/>
  <c r="AC156" i="3"/>
  <c r="F156" i="3" s="1"/>
  <c r="K175" i="3"/>
  <c r="N175" i="3"/>
  <c r="H175" i="3" s="1"/>
  <c r="G213" i="3"/>
  <c r="L213" i="3"/>
  <c r="F213" i="3" s="1"/>
  <c r="M209" i="3"/>
  <c r="AJ12" i="3"/>
  <c r="AJ11" i="3" s="1"/>
  <c r="AE13" i="3"/>
  <c r="AE12" i="3" s="1"/>
  <c r="AE11" i="3" s="1"/>
  <c r="N14" i="3"/>
  <c r="AJ16" i="3"/>
  <c r="AE17" i="3"/>
  <c r="AE16" i="3" s="1"/>
  <c r="AE15" i="3" s="1"/>
  <c r="N18" i="3"/>
  <c r="H18" i="3" s="1"/>
  <c r="R21" i="3"/>
  <c r="Q21" i="3" s="1"/>
  <c r="AI21" i="3"/>
  <c r="G22" i="3"/>
  <c r="L22" i="3"/>
  <c r="L23" i="3"/>
  <c r="F23" i="3" s="1"/>
  <c r="G23" i="3"/>
  <c r="L25" i="3"/>
  <c r="F25" i="3" s="1"/>
  <c r="G25" i="3"/>
  <c r="L27" i="3"/>
  <c r="F27" i="3" s="1"/>
  <c r="G27" i="3"/>
  <c r="L29" i="3"/>
  <c r="F29" i="3" s="1"/>
  <c r="G29" i="3"/>
  <c r="L57" i="3"/>
  <c r="F57" i="3" s="1"/>
  <c r="G57" i="3"/>
  <c r="L59" i="3"/>
  <c r="F59" i="3" s="1"/>
  <c r="G59" i="3"/>
  <c r="L67" i="3"/>
  <c r="F67" i="3" s="1"/>
  <c r="G67" i="3"/>
  <c r="G69" i="3"/>
  <c r="G73" i="3"/>
  <c r="K74" i="3"/>
  <c r="AH75" i="3"/>
  <c r="AD75" i="3"/>
  <c r="J75" i="3"/>
  <c r="K79" i="3"/>
  <c r="K78" i="3" s="1"/>
  <c r="AH80" i="3"/>
  <c r="AD80" i="3"/>
  <c r="J80" i="3"/>
  <c r="I80" i="3" s="1"/>
  <c r="AI78" i="3"/>
  <c r="AC86" i="3"/>
  <c r="G86" i="3"/>
  <c r="AD85" i="3"/>
  <c r="AC85" i="3" s="1"/>
  <c r="AN89" i="3"/>
  <c r="AR89" i="3"/>
  <c r="Q91" i="3"/>
  <c r="J91" i="3"/>
  <c r="R90" i="3"/>
  <c r="G92" i="3"/>
  <c r="AE92" i="3"/>
  <c r="AC92" i="3" s="1"/>
  <c r="F92" i="3" s="1"/>
  <c r="K92" i="3"/>
  <c r="AJ90" i="3"/>
  <c r="AJ89" i="3" s="1"/>
  <c r="H96" i="3"/>
  <c r="AH104" i="3"/>
  <c r="AI102" i="3"/>
  <c r="AH102" i="3" s="1"/>
  <c r="K107" i="3"/>
  <c r="N107" i="3"/>
  <c r="H107" i="3" s="1"/>
  <c r="AC110" i="3"/>
  <c r="G110" i="3"/>
  <c r="N112" i="3"/>
  <c r="AN111" i="3"/>
  <c r="H116" i="3"/>
  <c r="H115" i="3" s="1"/>
  <c r="H112" i="3" s="1"/>
  <c r="N115" i="3"/>
  <c r="X111" i="3"/>
  <c r="K120" i="3"/>
  <c r="K118" i="3" s="1"/>
  <c r="N120" i="3"/>
  <c r="H120" i="3" s="1"/>
  <c r="AC127" i="3"/>
  <c r="AD126" i="3"/>
  <c r="M129" i="3"/>
  <c r="L130" i="3"/>
  <c r="AH130" i="3"/>
  <c r="AD130" i="3"/>
  <c r="AI129" i="3"/>
  <c r="AH129" i="3" s="1"/>
  <c r="L139" i="3"/>
  <c r="M138" i="3"/>
  <c r="AD139" i="3"/>
  <c r="G139" i="3" s="1"/>
  <c r="AI138" i="3"/>
  <c r="AH138" i="3" s="1"/>
  <c r="AH139" i="3"/>
  <c r="J139" i="3"/>
  <c r="G142" i="3"/>
  <c r="G141" i="3" s="1"/>
  <c r="AD141" i="3"/>
  <c r="AC147" i="3"/>
  <c r="AD146" i="3"/>
  <c r="AE149" i="3"/>
  <c r="AC149" i="3" s="1"/>
  <c r="F149" i="3" s="1"/>
  <c r="K149" i="3"/>
  <c r="J167" i="3"/>
  <c r="M167" i="3"/>
  <c r="Q167" i="3"/>
  <c r="AC183" i="3"/>
  <c r="G183" i="3"/>
  <c r="S201" i="3"/>
  <c r="K202" i="3"/>
  <c r="N202" i="3"/>
  <c r="K204" i="3"/>
  <c r="N204" i="3"/>
  <c r="H204" i="3" s="1"/>
  <c r="M13" i="3"/>
  <c r="G14" i="3"/>
  <c r="K14" i="3"/>
  <c r="M17" i="3"/>
  <c r="G18" i="3"/>
  <c r="K18" i="3"/>
  <c r="J19" i="3"/>
  <c r="I19" i="3" s="1"/>
  <c r="AD19" i="3"/>
  <c r="S21" i="3"/>
  <c r="S15" i="3" s="1"/>
  <c r="AJ21" i="3"/>
  <c r="AC22" i="3"/>
  <c r="N23" i="3"/>
  <c r="AC24" i="3"/>
  <c r="N25" i="3"/>
  <c r="H25" i="3" s="1"/>
  <c r="AC26" i="3"/>
  <c r="N27" i="3"/>
  <c r="H27" i="3" s="1"/>
  <c r="AC28" i="3"/>
  <c r="N29" i="3"/>
  <c r="H29" i="3" s="1"/>
  <c r="J32" i="3"/>
  <c r="R31" i="3"/>
  <c r="M32" i="3"/>
  <c r="J34" i="3"/>
  <c r="I34" i="3" s="1"/>
  <c r="M34" i="3"/>
  <c r="J36" i="3"/>
  <c r="I36" i="3" s="1"/>
  <c r="M36" i="3"/>
  <c r="J38" i="3"/>
  <c r="I38" i="3" s="1"/>
  <c r="M38" i="3"/>
  <c r="K40" i="3"/>
  <c r="S39" i="3"/>
  <c r="AD40" i="3"/>
  <c r="AI39" i="3"/>
  <c r="J41" i="3"/>
  <c r="M41" i="3"/>
  <c r="J43" i="3"/>
  <c r="I43" i="3" s="1"/>
  <c r="M43" i="3"/>
  <c r="J45" i="3"/>
  <c r="I45" i="3" s="1"/>
  <c r="M45" i="3"/>
  <c r="J47" i="3"/>
  <c r="I47" i="3" s="1"/>
  <c r="M47" i="3"/>
  <c r="J51" i="3"/>
  <c r="R50" i="3"/>
  <c r="M51" i="3"/>
  <c r="J53" i="3"/>
  <c r="I53" i="3" s="1"/>
  <c r="M53" i="3"/>
  <c r="S55" i="3"/>
  <c r="S49" i="3" s="1"/>
  <c r="AC56" i="3"/>
  <c r="AD55" i="3"/>
  <c r="AC55" i="3" s="1"/>
  <c r="N57" i="3"/>
  <c r="AC58" i="3"/>
  <c r="N59" i="3"/>
  <c r="H59" i="3" s="1"/>
  <c r="J61" i="3"/>
  <c r="R60" i="3"/>
  <c r="Q60" i="3" s="1"/>
  <c r="M61" i="3"/>
  <c r="J63" i="3"/>
  <c r="I63" i="3" s="1"/>
  <c r="M63" i="3"/>
  <c r="S65" i="3"/>
  <c r="AC66" i="3"/>
  <c r="AD65" i="3"/>
  <c r="AC65" i="3" s="1"/>
  <c r="N67" i="3"/>
  <c r="AC68" i="3"/>
  <c r="N69" i="3"/>
  <c r="AC70" i="3"/>
  <c r="S72" i="3"/>
  <c r="J76" i="3"/>
  <c r="I76" i="3" s="1"/>
  <c r="M76" i="3"/>
  <c r="G77" i="3"/>
  <c r="Q77" i="3"/>
  <c r="N77" i="3"/>
  <c r="G80" i="3"/>
  <c r="AE80" i="3"/>
  <c r="AE78" i="3" s="1"/>
  <c r="AJ78" i="3"/>
  <c r="J81" i="3"/>
  <c r="I81" i="3" s="1"/>
  <c r="M81" i="3"/>
  <c r="AH83" i="3"/>
  <c r="AD83" i="3"/>
  <c r="J83" i="3"/>
  <c r="AI82" i="3"/>
  <c r="I86" i="3"/>
  <c r="G87" i="3"/>
  <c r="M85" i="3"/>
  <c r="T89" i="3"/>
  <c r="T10" i="3" s="1"/>
  <c r="T9" i="3" s="1"/>
  <c r="X89" i="3"/>
  <c r="X10" i="3" s="1"/>
  <c r="X9" i="3" s="1"/>
  <c r="AB89" i="3"/>
  <c r="AB10" i="3" s="1"/>
  <c r="AK89" i="3"/>
  <c r="AK10" i="3" s="1"/>
  <c r="AK9" i="3" s="1"/>
  <c r="AO89" i="3"/>
  <c r="AO10" i="3" s="1"/>
  <c r="AO9" i="3" s="1"/>
  <c r="AS89" i="3"/>
  <c r="H94" i="3"/>
  <c r="G95" i="3"/>
  <c r="AH99" i="3"/>
  <c r="AI97" i="3"/>
  <c r="AH97" i="3" s="1"/>
  <c r="AD99" i="3"/>
  <c r="J99" i="3"/>
  <c r="I99" i="3" s="1"/>
  <c r="K101" i="3"/>
  <c r="K105" i="3"/>
  <c r="N105" i="3"/>
  <c r="AC108" i="3"/>
  <c r="G108" i="3"/>
  <c r="AI112" i="3"/>
  <c r="AL111" i="3"/>
  <c r="H119" i="3"/>
  <c r="H118" i="3" s="1"/>
  <c r="N118" i="3"/>
  <c r="O117" i="3"/>
  <c r="O111" i="3" s="1"/>
  <c r="O9" i="3" s="1"/>
  <c r="AF117" i="3"/>
  <c r="J122" i="3"/>
  <c r="M122" i="3"/>
  <c r="Q122" i="3"/>
  <c r="R121" i="3"/>
  <c r="Q121" i="3" s="1"/>
  <c r="K123" i="3"/>
  <c r="K125" i="3"/>
  <c r="N125" i="3"/>
  <c r="L128" i="3"/>
  <c r="F128" i="3" s="1"/>
  <c r="G128" i="3"/>
  <c r="Q130" i="3"/>
  <c r="R129" i="3"/>
  <c r="Q129" i="3" s="1"/>
  <c r="J130" i="3"/>
  <c r="AE147" i="3"/>
  <c r="AJ146" i="3"/>
  <c r="K147" i="3"/>
  <c r="J153" i="3"/>
  <c r="I164" i="3"/>
  <c r="AH168" i="3"/>
  <c r="AD187" i="3"/>
  <c r="AI186" i="3"/>
  <c r="AH187" i="3"/>
  <c r="G189" i="3"/>
  <c r="AC21" i="3"/>
  <c r="J24" i="3"/>
  <c r="I24" i="3" s="1"/>
  <c r="M24" i="3"/>
  <c r="AC51" i="3"/>
  <c r="AD50" i="3"/>
  <c r="J68" i="3"/>
  <c r="I68" i="3" s="1"/>
  <c r="M68" i="3"/>
  <c r="R12" i="3"/>
  <c r="AD12" i="3"/>
  <c r="R16" i="3"/>
  <c r="AD16" i="3"/>
  <c r="K19" i="3"/>
  <c r="M20" i="3"/>
  <c r="J22" i="3"/>
  <c r="Q22" i="3"/>
  <c r="Q23" i="3"/>
  <c r="AH23" i="3"/>
  <c r="Q24" i="3"/>
  <c r="Q25" i="3"/>
  <c r="AH25" i="3"/>
  <c r="Q26" i="3"/>
  <c r="Q27" i="3"/>
  <c r="AH27" i="3"/>
  <c r="Q28" i="3"/>
  <c r="Q29" i="3"/>
  <c r="AH29" i="3"/>
  <c r="L33" i="3"/>
  <c r="F33" i="3" s="1"/>
  <c r="G33" i="3"/>
  <c r="L35" i="3"/>
  <c r="F35" i="3" s="1"/>
  <c r="G35" i="3"/>
  <c r="L37" i="3"/>
  <c r="F37" i="3" s="1"/>
  <c r="G37" i="3"/>
  <c r="L40" i="3"/>
  <c r="G40" i="3"/>
  <c r="L42" i="3"/>
  <c r="F42" i="3" s="1"/>
  <c r="G42" i="3"/>
  <c r="L44" i="3"/>
  <c r="F44" i="3" s="1"/>
  <c r="G44" i="3"/>
  <c r="L46" i="3"/>
  <c r="F46" i="3" s="1"/>
  <c r="G46" i="3"/>
  <c r="L48" i="3"/>
  <c r="F48" i="3" s="1"/>
  <c r="G48" i="3"/>
  <c r="L52" i="3"/>
  <c r="F52" i="3" s="1"/>
  <c r="G52" i="3"/>
  <c r="L54" i="3"/>
  <c r="F54" i="3" s="1"/>
  <c r="G54" i="3"/>
  <c r="AI55" i="3"/>
  <c r="AH55" i="3" s="1"/>
  <c r="Q56" i="3"/>
  <c r="Q57" i="3"/>
  <c r="AH57" i="3"/>
  <c r="Q58" i="3"/>
  <c r="Q59" i="3"/>
  <c r="AH59" i="3"/>
  <c r="L62" i="3"/>
  <c r="F62" i="3" s="1"/>
  <c r="G62" i="3"/>
  <c r="L64" i="3"/>
  <c r="F64" i="3" s="1"/>
  <c r="G64" i="3"/>
  <c r="AI65" i="3"/>
  <c r="AH65" i="3" s="1"/>
  <c r="Q66" i="3"/>
  <c r="Q67" i="3"/>
  <c r="AH67" i="3"/>
  <c r="Q68" i="3"/>
  <c r="Q69" i="3"/>
  <c r="AH69" i="3"/>
  <c r="Q70" i="3"/>
  <c r="AI72" i="3"/>
  <c r="AE73" i="3"/>
  <c r="AJ72" i="3"/>
  <c r="J74" i="3"/>
  <c r="Q74" i="3"/>
  <c r="R72" i="3"/>
  <c r="M74" i="3"/>
  <c r="M72" i="3" s="1"/>
  <c r="K75" i="3"/>
  <c r="Q75" i="3"/>
  <c r="K77" i="3"/>
  <c r="AH77" i="3"/>
  <c r="S78" i="3"/>
  <c r="J79" i="3"/>
  <c r="R78" i="3"/>
  <c r="Q78" i="3" s="1"/>
  <c r="Q79" i="3"/>
  <c r="M79" i="3"/>
  <c r="K80" i="3"/>
  <c r="Q80" i="3"/>
  <c r="AE83" i="3"/>
  <c r="AE82" i="3" s="1"/>
  <c r="AJ82" i="3"/>
  <c r="K87" i="3"/>
  <c r="K85" i="3" s="1"/>
  <c r="N87" i="3"/>
  <c r="U89" i="3"/>
  <c r="U10" i="3" s="1"/>
  <c r="Y89" i="3"/>
  <c r="Y10" i="3" s="1"/>
  <c r="H92" i="3"/>
  <c r="M93" i="3"/>
  <c r="Q95" i="3"/>
  <c r="J95" i="3"/>
  <c r="I95" i="3" s="1"/>
  <c r="AE96" i="3"/>
  <c r="AC96" i="3" s="1"/>
  <c r="K96" i="3"/>
  <c r="AE97" i="3"/>
  <c r="M102" i="3"/>
  <c r="K103" i="3"/>
  <c r="S102" i="3"/>
  <c r="N103" i="3"/>
  <c r="AD106" i="3"/>
  <c r="L107" i="3"/>
  <c r="F107" i="3" s="1"/>
  <c r="I108" i="3"/>
  <c r="J114" i="3"/>
  <c r="M114" i="3"/>
  <c r="R113" i="3"/>
  <c r="I116" i="3"/>
  <c r="K122" i="3"/>
  <c r="K121" i="3" s="1"/>
  <c r="AI123" i="3"/>
  <c r="K127" i="3"/>
  <c r="K126" i="3" s="1"/>
  <c r="AJ126" i="3"/>
  <c r="AE127" i="3"/>
  <c r="H128" i="3"/>
  <c r="N126" i="3"/>
  <c r="G131" i="3"/>
  <c r="L131" i="3"/>
  <c r="F131" i="3" s="1"/>
  <c r="Q132" i="3"/>
  <c r="AC137" i="3"/>
  <c r="F137" i="3" s="1"/>
  <c r="G147" i="3"/>
  <c r="Q148" i="3"/>
  <c r="J148" i="3"/>
  <c r="M148" i="3"/>
  <c r="R146" i="3"/>
  <c r="Q146" i="3" s="1"/>
  <c r="G150" i="3"/>
  <c r="L150" i="3"/>
  <c r="F150" i="3" s="1"/>
  <c r="M154" i="3"/>
  <c r="R153" i="3"/>
  <c r="Q153" i="3" s="1"/>
  <c r="Q154" i="3"/>
  <c r="AD159" i="3"/>
  <c r="AC159" i="3" s="1"/>
  <c r="AH159" i="3"/>
  <c r="J159" i="3"/>
  <c r="AD161" i="3"/>
  <c r="AH161" i="3"/>
  <c r="J161" i="3"/>
  <c r="I161" i="3" s="1"/>
  <c r="K173" i="3"/>
  <c r="N173" i="3"/>
  <c r="H173" i="3" s="1"/>
  <c r="Q175" i="3"/>
  <c r="J175" i="3"/>
  <c r="I175" i="3" s="1"/>
  <c r="M175" i="3"/>
  <c r="Q187" i="3"/>
  <c r="R186" i="3"/>
  <c r="M187" i="3"/>
  <c r="J187" i="3"/>
  <c r="AC74" i="3"/>
  <c r="AC79" i="3"/>
  <c r="AD78" i="3"/>
  <c r="AC78" i="3" s="1"/>
  <c r="H83" i="3"/>
  <c r="Q84" i="3"/>
  <c r="J84" i="3"/>
  <c r="L86" i="3"/>
  <c r="F86" i="3" s="1"/>
  <c r="AE86" i="3"/>
  <c r="AE85" i="3" s="1"/>
  <c r="AJ85" i="3"/>
  <c r="AH85" i="3" s="1"/>
  <c r="L88" i="3"/>
  <c r="K91" i="3"/>
  <c r="S90" i="3"/>
  <c r="N91" i="3"/>
  <c r="J92" i="3"/>
  <c r="K93" i="3"/>
  <c r="N93" i="3"/>
  <c r="H93" i="3" s="1"/>
  <c r="J94" i="3"/>
  <c r="I94" i="3" s="1"/>
  <c r="K95" i="3"/>
  <c r="N95" i="3"/>
  <c r="J96" i="3"/>
  <c r="Q98" i="3"/>
  <c r="J98" i="3"/>
  <c r="R97" i="3"/>
  <c r="H99" i="3"/>
  <c r="Q100" i="3"/>
  <c r="J100" i="3"/>
  <c r="H101" i="3"/>
  <c r="L104" i="3"/>
  <c r="F104" i="3" s="1"/>
  <c r="L106" i="3"/>
  <c r="L108" i="3"/>
  <c r="F108" i="3" s="1"/>
  <c r="L110" i="3"/>
  <c r="F110" i="3" s="1"/>
  <c r="AF111" i="3"/>
  <c r="AF9" i="3" s="1"/>
  <c r="L115" i="3"/>
  <c r="AH116" i="3"/>
  <c r="V117" i="3"/>
  <c r="Z117" i="3"/>
  <c r="Z111" i="3" s="1"/>
  <c r="AH119" i="3"/>
  <c r="AC120" i="3"/>
  <c r="AC122" i="3"/>
  <c r="AD121" i="3"/>
  <c r="AC121" i="3" s="1"/>
  <c r="R123" i="3"/>
  <c r="L124" i="3"/>
  <c r="S123" i="3"/>
  <c r="AE124" i="3"/>
  <c r="AE123" i="3" s="1"/>
  <c r="AJ123" i="3"/>
  <c r="S126" i="3"/>
  <c r="AI126" i="3"/>
  <c r="AH126" i="3" s="1"/>
  <c r="Q128" i="3"/>
  <c r="AH128" i="3"/>
  <c r="K130" i="3"/>
  <c r="K129" i="3" s="1"/>
  <c r="N130" i="3"/>
  <c r="AM133" i="3"/>
  <c r="AM111" i="3" s="1"/>
  <c r="AM9" i="3" s="1"/>
  <c r="AD136" i="3"/>
  <c r="AC136" i="3" s="1"/>
  <c r="H137" i="3"/>
  <c r="H136" i="3" s="1"/>
  <c r="Y133" i="3"/>
  <c r="Y111" i="3" s="1"/>
  <c r="S138" i="3"/>
  <c r="S133" i="3" s="1"/>
  <c r="K139" i="3"/>
  <c r="K138" i="3" s="1"/>
  <c r="N139" i="3"/>
  <c r="J140" i="3"/>
  <c r="I140" i="3" s="1"/>
  <c r="M140" i="3"/>
  <c r="Q140" i="3"/>
  <c r="AJ138" i="3"/>
  <c r="AE140" i="3"/>
  <c r="I142" i="3"/>
  <c r="L147" i="3"/>
  <c r="J152" i="3"/>
  <c r="M152" i="3"/>
  <c r="R151" i="3"/>
  <c r="Q151" i="3" s="1"/>
  <c r="K155" i="3"/>
  <c r="N155" i="3"/>
  <c r="S153" i="3"/>
  <c r="AH158" i="3"/>
  <c r="K159" i="3"/>
  <c r="N159" i="3"/>
  <c r="H159" i="3" s="1"/>
  <c r="AH160" i="3"/>
  <c r="K161" i="3"/>
  <c r="N161" i="3"/>
  <c r="H161" i="3" s="1"/>
  <c r="I169" i="3"/>
  <c r="J168" i="3"/>
  <c r="I168" i="3" s="1"/>
  <c r="K171" i="3"/>
  <c r="I178" i="3"/>
  <c r="L73" i="3"/>
  <c r="AC76" i="3"/>
  <c r="AC81" i="3"/>
  <c r="K84" i="3"/>
  <c r="N84" i="3"/>
  <c r="Q87" i="3"/>
  <c r="J87" i="3"/>
  <c r="I87" i="3" s="1"/>
  <c r="AC91" i="3"/>
  <c r="AH92" i="3"/>
  <c r="AI90" i="3"/>
  <c r="AC93" i="3"/>
  <c r="AH94" i="3"/>
  <c r="AC95" i="3"/>
  <c r="AH96" i="3"/>
  <c r="K98" i="3"/>
  <c r="S97" i="3"/>
  <c r="N98" i="3"/>
  <c r="K100" i="3"/>
  <c r="N100" i="3"/>
  <c r="Q103" i="3"/>
  <c r="J103" i="3"/>
  <c r="R102" i="3"/>
  <c r="Q102" i="3" s="1"/>
  <c r="Q105" i="3"/>
  <c r="J105" i="3"/>
  <c r="I105" i="3" s="1"/>
  <c r="Q107" i="3"/>
  <c r="J107" i="3"/>
  <c r="Q109" i="3"/>
  <c r="J109" i="3"/>
  <c r="I109" i="3" s="1"/>
  <c r="AC114" i="3"/>
  <c r="AD113" i="3"/>
  <c r="L116" i="3"/>
  <c r="AE116" i="3"/>
  <c r="AJ115" i="3"/>
  <c r="L119" i="3"/>
  <c r="S118" i="3"/>
  <c r="S117" i="3" s="1"/>
  <c r="AE119" i="3"/>
  <c r="AJ118" i="3"/>
  <c r="AH121" i="3"/>
  <c r="H124" i="3"/>
  <c r="Q125" i="3"/>
  <c r="J125" i="3"/>
  <c r="J127" i="3"/>
  <c r="M127" i="3"/>
  <c r="AH127" i="3"/>
  <c r="AE129" i="3"/>
  <c r="AC132" i="3"/>
  <c r="Q134" i="3"/>
  <c r="AC135" i="3"/>
  <c r="AD134" i="3"/>
  <c r="AP133" i="3"/>
  <c r="AP111" i="3" s="1"/>
  <c r="AP9" i="3" s="1"/>
  <c r="M143" i="3"/>
  <c r="L143" i="3" s="1"/>
  <c r="H147" i="3"/>
  <c r="Q150" i="3"/>
  <c r="J150" i="3"/>
  <c r="AH151" i="3"/>
  <c r="AE158" i="3"/>
  <c r="K158" i="3"/>
  <c r="J160" i="3"/>
  <c r="M160" i="3"/>
  <c r="Q160" i="3"/>
  <c r="AE160" i="3"/>
  <c r="K160" i="3"/>
  <c r="S163" i="3"/>
  <c r="S162" i="3" s="1"/>
  <c r="K164" i="3"/>
  <c r="N164" i="3"/>
  <c r="J165" i="3"/>
  <c r="I165" i="3" s="1"/>
  <c r="M165" i="3"/>
  <c r="AI170" i="3"/>
  <c r="Q173" i="3"/>
  <c r="J173" i="3"/>
  <c r="M173" i="3"/>
  <c r="R171" i="3"/>
  <c r="I174" i="3"/>
  <c r="G178" i="3"/>
  <c r="K182" i="3"/>
  <c r="N182" i="3"/>
  <c r="AD90" i="3"/>
  <c r="AD97" i="3"/>
  <c r="AD102" i="3"/>
  <c r="AC102" i="3" s="1"/>
  <c r="J131" i="3"/>
  <c r="I131" i="3" s="1"/>
  <c r="Q131" i="3"/>
  <c r="AH131" i="3"/>
  <c r="AH132" i="3"/>
  <c r="O133" i="3"/>
  <c r="AJ134" i="3"/>
  <c r="AJ133" i="3" s="1"/>
  <c r="AN133" i="3"/>
  <c r="AR133" i="3"/>
  <c r="AR111" i="3" s="1"/>
  <c r="J135" i="3"/>
  <c r="M135" i="3"/>
  <c r="AH135" i="3"/>
  <c r="AI136" i="3"/>
  <c r="J137" i="3"/>
  <c r="P133" i="3"/>
  <c r="P111" i="3" s="1"/>
  <c r="P9" i="3" s="1"/>
  <c r="AC140" i="3"/>
  <c r="L142" i="3"/>
  <c r="AE142" i="3"/>
  <c r="AJ141" i="3"/>
  <c r="AH141" i="3" s="1"/>
  <c r="S143" i="3"/>
  <c r="K144" i="3"/>
  <c r="AD144" i="3"/>
  <c r="G144" i="3" s="1"/>
  <c r="AI143" i="3"/>
  <c r="AH143" i="3" s="1"/>
  <c r="K145" i="3"/>
  <c r="J145" i="3"/>
  <c r="I145" i="3" s="1"/>
  <c r="M145" i="3"/>
  <c r="AH145" i="3"/>
  <c r="AI146" i="3"/>
  <c r="J147" i="3"/>
  <c r="K148" i="3"/>
  <c r="N148" i="3"/>
  <c r="J149" i="3"/>
  <c r="I149" i="3" s="1"/>
  <c r="K150" i="3"/>
  <c r="N150" i="3"/>
  <c r="H150" i="3" s="1"/>
  <c r="AJ153" i="3"/>
  <c r="AH153" i="3" s="1"/>
  <c r="I156" i="3"/>
  <c r="AE156" i="3"/>
  <c r="K156" i="3"/>
  <c r="Q157" i="3"/>
  <c r="M157" i="3"/>
  <c r="Q166" i="3"/>
  <c r="N168" i="3"/>
  <c r="N171" i="3"/>
  <c r="AJ176" i="3"/>
  <c r="AH177" i="3"/>
  <c r="AD178" i="3"/>
  <c r="AC178" i="3" s="1"/>
  <c r="AH178" i="3"/>
  <c r="AI176" i="3"/>
  <c r="AH176" i="3" s="1"/>
  <c r="AH179" i="3"/>
  <c r="AD181" i="3"/>
  <c r="L182" i="3"/>
  <c r="F182" i="3" s="1"/>
  <c r="I183" i="3"/>
  <c r="K187" i="3"/>
  <c r="N187" i="3"/>
  <c r="F188" i="3"/>
  <c r="Q189" i="3"/>
  <c r="J189" i="3"/>
  <c r="I189" i="3" s="1"/>
  <c r="AH191" i="3"/>
  <c r="AE191" i="3"/>
  <c r="K191" i="3"/>
  <c r="AH194" i="3"/>
  <c r="AH210" i="3"/>
  <c r="AD210" i="3"/>
  <c r="J210" i="3"/>
  <c r="AI209" i="3"/>
  <c r="AH209" i="3" s="1"/>
  <c r="L136" i="3"/>
  <c r="AH137" i="3"/>
  <c r="AG133" i="3"/>
  <c r="AG111" i="3" s="1"/>
  <c r="AG9" i="3" s="1"/>
  <c r="Q139" i="3"/>
  <c r="L144" i="3"/>
  <c r="AH147" i="3"/>
  <c r="AC148" i="3"/>
  <c r="AH149" i="3"/>
  <c r="AC150" i="3"/>
  <c r="AC152" i="3"/>
  <c r="AD151" i="3"/>
  <c r="AC151" i="3" s="1"/>
  <c r="H154" i="3"/>
  <c r="AC154" i="3"/>
  <c r="AD155" i="3"/>
  <c r="AH155" i="3"/>
  <c r="J155" i="3"/>
  <c r="I155" i="3" s="1"/>
  <c r="K157" i="3"/>
  <c r="K153" i="3" s="1"/>
  <c r="N157" i="3"/>
  <c r="H157" i="3" s="1"/>
  <c r="L159" i="3"/>
  <c r="F159" i="3" s="1"/>
  <c r="Q164" i="3"/>
  <c r="AD164" i="3"/>
  <c r="AI163" i="3"/>
  <c r="K166" i="3"/>
  <c r="I166" i="3" s="1"/>
  <c r="N166" i="3"/>
  <c r="H166" i="3" s="1"/>
  <c r="J177" i="3"/>
  <c r="M177" i="3"/>
  <c r="Q177" i="3"/>
  <c r="R176" i="3"/>
  <c r="K178" i="3"/>
  <c r="K176" i="3" s="1"/>
  <c r="S176" i="3"/>
  <c r="N178" i="3"/>
  <c r="J179" i="3"/>
  <c r="I179" i="3" s="1"/>
  <c r="M179" i="3"/>
  <c r="Q179" i="3"/>
  <c r="I181" i="3"/>
  <c r="K184" i="3"/>
  <c r="N184" i="3"/>
  <c r="H188" i="3"/>
  <c r="N190" i="3"/>
  <c r="G199" i="3"/>
  <c r="G197" i="3" s="1"/>
  <c r="M197" i="3"/>
  <c r="R138" i="3"/>
  <c r="R143" i="3"/>
  <c r="Q143" i="3" s="1"/>
  <c r="AH154" i="3"/>
  <c r="J158" i="3"/>
  <c r="Q158" i="3"/>
  <c r="U162" i="3"/>
  <c r="Y162" i="3"/>
  <c r="L164" i="3"/>
  <c r="G164" i="3"/>
  <c r="L166" i="3"/>
  <c r="F166" i="3" s="1"/>
  <c r="G166" i="3"/>
  <c r="L168" i="3"/>
  <c r="AH169" i="3"/>
  <c r="V170" i="3"/>
  <c r="Z170" i="3"/>
  <c r="AH172" i="3"/>
  <c r="AC173" i="3"/>
  <c r="K174" i="3"/>
  <c r="AH174" i="3"/>
  <c r="AC175" i="3"/>
  <c r="AC177" i="3"/>
  <c r="AD176" i="3"/>
  <c r="AC179" i="3"/>
  <c r="L181" i="3"/>
  <c r="S180" i="3"/>
  <c r="Q180" i="3" s="1"/>
  <c r="AE181" i="3"/>
  <c r="AE180" i="3" s="1"/>
  <c r="AJ180" i="3"/>
  <c r="AH180" i="3" s="1"/>
  <c r="L183" i="3"/>
  <c r="F183" i="3" s="1"/>
  <c r="AE188" i="3"/>
  <c r="AC188" i="3" s="1"/>
  <c r="K188" i="3"/>
  <c r="AJ186" i="3"/>
  <c r="AC191" i="3"/>
  <c r="AD190" i="3"/>
  <c r="K195" i="3"/>
  <c r="K194" i="3" s="1"/>
  <c r="N195" i="3"/>
  <c r="S194" i="3"/>
  <c r="Q199" i="3"/>
  <c r="J199" i="3"/>
  <c r="R197" i="3"/>
  <c r="Q197" i="3" s="1"/>
  <c r="J203" i="3"/>
  <c r="I203" i="3" s="1"/>
  <c r="M203" i="3"/>
  <c r="Q203" i="3"/>
  <c r="AJ201" i="3"/>
  <c r="AE203" i="3"/>
  <c r="H203" i="3" s="1"/>
  <c r="K203" i="3"/>
  <c r="AE210" i="3"/>
  <c r="AJ209" i="3"/>
  <c r="K210" i="3"/>
  <c r="AH214" i="3"/>
  <c r="AD214" i="3"/>
  <c r="J214" i="3"/>
  <c r="I214" i="3" s="1"/>
  <c r="Q155" i="3"/>
  <c r="AH156" i="3"/>
  <c r="Q159" i="3"/>
  <c r="Q161" i="3"/>
  <c r="AE163" i="3"/>
  <c r="AC165" i="3"/>
  <c r="AC167" i="3"/>
  <c r="L169" i="3"/>
  <c r="AE169" i="3"/>
  <c r="AJ168" i="3"/>
  <c r="AJ162" i="3" s="1"/>
  <c r="L172" i="3"/>
  <c r="S171" i="3"/>
  <c r="AE172" i="3"/>
  <c r="AJ171" i="3"/>
  <c r="AJ170" i="3" s="1"/>
  <c r="L174" i="3"/>
  <c r="F174" i="3" s="1"/>
  <c r="Q178" i="3"/>
  <c r="Q182" i="3"/>
  <c r="J182" i="3"/>
  <c r="Q184" i="3"/>
  <c r="J184" i="3"/>
  <c r="L192" i="3"/>
  <c r="F192" i="3" s="1"/>
  <c r="G192" i="3"/>
  <c r="J193" i="3"/>
  <c r="I193" i="3" s="1"/>
  <c r="M193" i="3"/>
  <c r="AD202" i="3"/>
  <c r="AI201" i="3"/>
  <c r="AH201" i="3" s="1"/>
  <c r="AH202" i="3"/>
  <c r="J202" i="3"/>
  <c r="AD204" i="3"/>
  <c r="AC204" i="3" s="1"/>
  <c r="AH204" i="3"/>
  <c r="J204" i="3"/>
  <c r="K206" i="3"/>
  <c r="K205" i="3" s="1"/>
  <c r="N206" i="3"/>
  <c r="S205" i="3"/>
  <c r="AD207" i="3"/>
  <c r="AC213" i="3"/>
  <c r="AE214" i="3"/>
  <c r="H214" i="3" s="1"/>
  <c r="K214" i="3"/>
  <c r="R163" i="3"/>
  <c r="J188" i="3"/>
  <c r="Q188" i="3"/>
  <c r="K189" i="3"/>
  <c r="N189" i="3"/>
  <c r="R190" i="3"/>
  <c r="Q190" i="3" s="1"/>
  <c r="I196" i="3"/>
  <c r="AE196" i="3"/>
  <c r="K196" i="3"/>
  <c r="AJ194" i="3"/>
  <c r="L198" i="3"/>
  <c r="AE198" i="3"/>
  <c r="AJ197" i="3"/>
  <c r="AH197" i="3" s="1"/>
  <c r="K198" i="3"/>
  <c r="AH205" i="3"/>
  <c r="K208" i="3"/>
  <c r="K207" i="3" s="1"/>
  <c r="AJ207" i="3"/>
  <c r="AE208" i="3"/>
  <c r="L211" i="3"/>
  <c r="F211" i="3" s="1"/>
  <c r="AC211" i="3"/>
  <c r="AH212" i="3"/>
  <c r="AD212" i="3"/>
  <c r="J212" i="3"/>
  <c r="I212" i="3" s="1"/>
  <c r="AH216" i="3"/>
  <c r="AD216" i="3"/>
  <c r="J216" i="3"/>
  <c r="I216" i="3" s="1"/>
  <c r="AE186" i="3"/>
  <c r="AH188" i="3"/>
  <c r="AH190" i="3"/>
  <c r="J191" i="3"/>
  <c r="M191" i="3"/>
  <c r="Q192" i="3"/>
  <c r="K192" i="3"/>
  <c r="I192" i="3" s="1"/>
  <c r="AC193" i="3"/>
  <c r="AD195" i="3"/>
  <c r="AH195" i="3"/>
  <c r="J195" i="3"/>
  <c r="L200" i="3"/>
  <c r="AE200" i="3"/>
  <c r="K200" i="3"/>
  <c r="L202" i="3"/>
  <c r="G202" i="3"/>
  <c r="L204" i="3"/>
  <c r="F204" i="3" s="1"/>
  <c r="I198" i="3"/>
  <c r="K199" i="3"/>
  <c r="N199" i="3"/>
  <c r="N197" i="3" s="1"/>
  <c r="I200" i="3"/>
  <c r="AE201" i="3"/>
  <c r="AC203" i="3"/>
  <c r="G206" i="3"/>
  <c r="G205" i="3" s="1"/>
  <c r="M205" i="3"/>
  <c r="AH207" i="3"/>
  <c r="H210" i="3"/>
  <c r="Q211" i="3"/>
  <c r="J211" i="3"/>
  <c r="H212" i="3"/>
  <c r="Q213" i="3"/>
  <c r="J213" i="3"/>
  <c r="I213" i="3" s="1"/>
  <c r="Q215" i="3"/>
  <c r="J215" i="3"/>
  <c r="I215" i="3" s="1"/>
  <c r="H216" i="3"/>
  <c r="Q217" i="3"/>
  <c r="J217" i="3"/>
  <c r="AC217" i="3"/>
  <c r="Q195" i="3"/>
  <c r="G196" i="3"/>
  <c r="AH196" i="3"/>
  <c r="AH198" i="3"/>
  <c r="AC199" i="3"/>
  <c r="AH200" i="3"/>
  <c r="Q202" i="3"/>
  <c r="Q204" i="3"/>
  <c r="Q206" i="3"/>
  <c r="R205" i="3"/>
  <c r="J206" i="3"/>
  <c r="J208" i="3"/>
  <c r="M208" i="3"/>
  <c r="AH208" i="3"/>
  <c r="K211" i="3"/>
  <c r="N211" i="3"/>
  <c r="K213" i="3"/>
  <c r="N213" i="3"/>
  <c r="H213" i="3" s="1"/>
  <c r="K215" i="3"/>
  <c r="N215" i="3"/>
  <c r="K217" i="3"/>
  <c r="N217" i="3"/>
  <c r="R201" i="3"/>
  <c r="Q201" i="3" s="1"/>
  <c r="AD205" i="3"/>
  <c r="AC205" i="3" s="1"/>
  <c r="H8" i="2"/>
  <c r="Q14" i="2"/>
  <c r="S47" i="2"/>
  <c r="S58" i="2"/>
  <c r="Q58" i="2"/>
  <c r="P83" i="2"/>
  <c r="S83" i="2"/>
  <c r="S100" i="2"/>
  <c r="U110" i="2"/>
  <c r="Q110" i="2"/>
  <c r="S110" i="2"/>
  <c r="R110" i="2"/>
  <c r="P155" i="2"/>
  <c r="Q155" i="2"/>
  <c r="S205" i="2"/>
  <c r="R205" i="2"/>
  <c r="U205" i="2"/>
  <c r="Q205" i="2"/>
  <c r="Q208" i="2"/>
  <c r="P208" i="2"/>
  <c r="R9" i="2"/>
  <c r="Q12" i="2"/>
  <c r="S13" i="2"/>
  <c r="P14" i="2"/>
  <c r="R14" i="2"/>
  <c r="Q20" i="2"/>
  <c r="F19" i="2"/>
  <c r="Q19" i="2" s="1"/>
  <c r="P27" i="2"/>
  <c r="K28" i="2"/>
  <c r="K8" i="2" s="1"/>
  <c r="K7" i="2" s="1"/>
  <c r="R29" i="2"/>
  <c r="L28" i="2"/>
  <c r="Q31" i="2"/>
  <c r="Q37" i="2"/>
  <c r="Q38" i="2"/>
  <c r="P45" i="2"/>
  <c r="Q46" i="2"/>
  <c r="P48" i="2"/>
  <c r="Q51" i="2"/>
  <c r="Q54" i="2"/>
  <c r="R58" i="2"/>
  <c r="Q63" i="2"/>
  <c r="S63" i="2"/>
  <c r="Q68" i="2"/>
  <c r="I69" i="2"/>
  <c r="S70" i="2"/>
  <c r="Q76" i="2"/>
  <c r="S76" i="2"/>
  <c r="S80" i="2"/>
  <c r="Q89" i="2"/>
  <c r="Q91" i="2"/>
  <c r="R100" i="2"/>
  <c r="Q107" i="2"/>
  <c r="Q112" i="2"/>
  <c r="P112" i="2"/>
  <c r="R121" i="2"/>
  <c r="S121" i="2"/>
  <c r="L115" i="2"/>
  <c r="Q121" i="2"/>
  <c r="S124" i="2"/>
  <c r="P136" i="2"/>
  <c r="I131" i="2"/>
  <c r="S136" i="2"/>
  <c r="Q146" i="2"/>
  <c r="F144" i="2"/>
  <c r="Q144" i="2" s="1"/>
  <c r="P146" i="2"/>
  <c r="S151" i="2"/>
  <c r="F9" i="2"/>
  <c r="J8" i="2"/>
  <c r="N8" i="2"/>
  <c r="N7" i="2" s="1"/>
  <c r="S9" i="2"/>
  <c r="S10" i="2"/>
  <c r="S14" i="2"/>
  <c r="R19" i="2"/>
  <c r="Q48" i="2"/>
  <c r="R48" i="2"/>
  <c r="Q53" i="2"/>
  <c r="S53" i="2"/>
  <c r="F87" i="2"/>
  <c r="P87" i="2" s="1"/>
  <c r="Q88" i="2"/>
  <c r="S88" i="2"/>
  <c r="F100" i="2"/>
  <c r="P100" i="2" s="1"/>
  <c r="G109" i="2"/>
  <c r="G7" i="2" s="1"/>
  <c r="K109" i="2"/>
  <c r="Q117" i="2"/>
  <c r="P117" i="2"/>
  <c r="Q137" i="2"/>
  <c r="P137" i="2"/>
  <c r="F136" i="2"/>
  <c r="Q136" i="2" s="1"/>
  <c r="Q152" i="2"/>
  <c r="P152" i="2"/>
  <c r="F151" i="2"/>
  <c r="Q151" i="2" s="1"/>
  <c r="U160" i="2"/>
  <c r="S160" i="2"/>
  <c r="P166" i="2"/>
  <c r="I160" i="2"/>
  <c r="R169" i="2"/>
  <c r="U169" i="2"/>
  <c r="Q169" i="2"/>
  <c r="L168" i="2"/>
  <c r="S169" i="2"/>
  <c r="H183" i="2"/>
  <c r="L183" i="2"/>
  <c r="Q30" i="2"/>
  <c r="F29" i="2"/>
  <c r="F10" i="2"/>
  <c r="P10" i="2" s="1"/>
  <c r="F37" i="2"/>
  <c r="P37" i="2" s="1"/>
  <c r="Q47" i="2"/>
  <c r="F48" i="2"/>
  <c r="F47" i="2" s="1"/>
  <c r="P47" i="2" s="1"/>
  <c r="P49" i="2"/>
  <c r="F63" i="2"/>
  <c r="P63" i="2" s="1"/>
  <c r="Q72" i="2"/>
  <c r="Q82" i="2"/>
  <c r="R83" i="2"/>
  <c r="L87" i="2"/>
  <c r="R88" i="2"/>
  <c r="Q95" i="2"/>
  <c r="S95" i="2"/>
  <c r="Q101" i="2"/>
  <c r="S113" i="2"/>
  <c r="R113" i="2"/>
  <c r="U113" i="2"/>
  <c r="Q113" i="2"/>
  <c r="Q120" i="2"/>
  <c r="P120" i="2"/>
  <c r="Q126" i="2"/>
  <c r="F124" i="2"/>
  <c r="P126" i="2"/>
  <c r="G131" i="2"/>
  <c r="R141" i="2"/>
  <c r="S141" i="2"/>
  <c r="Q158" i="2"/>
  <c r="P158" i="2"/>
  <c r="R160" i="2"/>
  <c r="S161" i="2"/>
  <c r="S178" i="2"/>
  <c r="R178" i="2"/>
  <c r="U178" i="2"/>
  <c r="Q180" i="2"/>
  <c r="F178" i="2"/>
  <c r="P178" i="2" s="1"/>
  <c r="P180" i="2"/>
  <c r="J183" i="2"/>
  <c r="J109" i="2" s="1"/>
  <c r="N183" i="2"/>
  <c r="N109" i="2" s="1"/>
  <c r="S192" i="2"/>
  <c r="R192" i="2"/>
  <c r="U192" i="2"/>
  <c r="Q192" i="2"/>
  <c r="L69" i="2"/>
  <c r="F70" i="2"/>
  <c r="P70" i="2" s="1"/>
  <c r="F80" i="2"/>
  <c r="Q80" i="2" s="1"/>
  <c r="F83" i="2"/>
  <c r="Q83" i="2" s="1"/>
  <c r="S111" i="2"/>
  <c r="S116" i="2"/>
  <c r="S119" i="2"/>
  <c r="R124" i="2"/>
  <c r="P124" i="2"/>
  <c r="U124" i="2"/>
  <c r="Q129" i="2"/>
  <c r="F127" i="2"/>
  <c r="P127" i="2" s="1"/>
  <c r="T131" i="2"/>
  <c r="T109" i="2" s="1"/>
  <c r="R144" i="2"/>
  <c r="P144" i="2"/>
  <c r="U144" i="2"/>
  <c r="U161" i="2"/>
  <c r="Q171" i="2"/>
  <c r="F169" i="2"/>
  <c r="P171" i="2"/>
  <c r="S174" i="2"/>
  <c r="Q175" i="2"/>
  <c r="P175" i="2"/>
  <c r="Q189" i="2"/>
  <c r="P189" i="2"/>
  <c r="S195" i="2"/>
  <c r="Q210" i="2"/>
  <c r="P210" i="2"/>
  <c r="U127" i="2"/>
  <c r="H131" i="2"/>
  <c r="H109" i="2" s="1"/>
  <c r="R134" i="2"/>
  <c r="L131" i="2"/>
  <c r="U134" i="2"/>
  <c r="R139" i="2"/>
  <c r="U149" i="2"/>
  <c r="P174" i="2"/>
  <c r="I168" i="2"/>
  <c r="R174" i="2"/>
  <c r="Q182" i="2"/>
  <c r="P182" i="2"/>
  <c r="S184" i="2"/>
  <c r="R184" i="2"/>
  <c r="U184" i="2"/>
  <c r="Q184" i="2"/>
  <c r="Q186" i="2"/>
  <c r="F184" i="2"/>
  <c r="P186" i="2"/>
  <c r="S188" i="2"/>
  <c r="P195" i="2"/>
  <c r="Q198" i="2"/>
  <c r="P198" i="2"/>
  <c r="Q204" i="2"/>
  <c r="P204" i="2"/>
  <c r="Q212" i="2"/>
  <c r="P212" i="2"/>
  <c r="Q111" i="2"/>
  <c r="I115" i="2"/>
  <c r="Q116" i="2"/>
  <c r="Q119" i="2"/>
  <c r="Q127" i="2"/>
  <c r="O131" i="2"/>
  <c r="O109" i="2" s="1"/>
  <c r="O7" i="2" s="1"/>
  <c r="P132" i="2"/>
  <c r="R132" i="2"/>
  <c r="Q134" i="2"/>
  <c r="F139" i="2"/>
  <c r="Q139" i="2" s="1"/>
  <c r="S139" i="2"/>
  <c r="P140" i="2"/>
  <c r="Q143" i="2"/>
  <c r="F141" i="2"/>
  <c r="P141" i="2" s="1"/>
  <c r="Q149" i="2"/>
  <c r="Q159" i="2"/>
  <c r="F161" i="2"/>
  <c r="P163" i="2"/>
  <c r="Q164" i="2"/>
  <c r="S166" i="2"/>
  <c r="Q167" i="2"/>
  <c r="P167" i="2"/>
  <c r="Q177" i="2"/>
  <c r="P177" i="2"/>
  <c r="P188" i="2"/>
  <c r="M183" i="2"/>
  <c r="M109" i="2" s="1"/>
  <c r="M7" i="2" s="1"/>
  <c r="Q191" i="2"/>
  <c r="P191" i="2"/>
  <c r="S199" i="2"/>
  <c r="R199" i="2"/>
  <c r="U199" i="2"/>
  <c r="Q199" i="2"/>
  <c r="Q201" i="2"/>
  <c r="F199" i="2"/>
  <c r="P199" i="2" s="1"/>
  <c r="P201" i="2"/>
  <c r="P207" i="2"/>
  <c r="Q214" i="2"/>
  <c r="P214" i="2"/>
  <c r="I183" i="2"/>
  <c r="Q194" i="2"/>
  <c r="F195" i="2"/>
  <c r="Q195" i="2" s="1"/>
  <c r="R195" i="2"/>
  <c r="S207" i="2"/>
  <c r="Q207" i="2"/>
  <c r="H7" i="1"/>
  <c r="P7" i="1"/>
  <c r="T15" i="1"/>
  <c r="T7" i="1" s="1"/>
  <c r="R8" i="1"/>
  <c r="Q15" i="1"/>
  <c r="D11" i="12" l="1"/>
  <c r="F11" i="12"/>
  <c r="G11" i="12" s="1"/>
  <c r="H11" i="12" s="1"/>
  <c r="F92" i="12"/>
  <c r="G92" i="12" s="1"/>
  <c r="H92" i="12" s="1"/>
  <c r="F91" i="12"/>
  <c r="G91" i="12" s="1"/>
  <c r="H91" i="12" s="1"/>
  <c r="F90" i="12"/>
  <c r="G90" i="12" s="1"/>
  <c r="H90" i="12" s="1"/>
  <c r="F89" i="12"/>
  <c r="G89" i="12" s="1"/>
  <c r="H89" i="12" s="1"/>
  <c r="F88" i="12"/>
  <c r="G88" i="12" s="1"/>
  <c r="H88" i="12" s="1"/>
  <c r="F87" i="12"/>
  <c r="G87" i="12" s="1"/>
  <c r="H87" i="12" s="1"/>
  <c r="F86" i="12"/>
  <c r="G86" i="12" s="1"/>
  <c r="H86" i="12" s="1"/>
  <c r="F68" i="12"/>
  <c r="G68" i="12" s="1"/>
  <c r="H68" i="12" s="1"/>
  <c r="F67" i="12"/>
  <c r="G67" i="12" s="1"/>
  <c r="H67" i="12" s="1"/>
  <c r="F66" i="12"/>
  <c r="G66" i="12" s="1"/>
  <c r="H66" i="12" s="1"/>
  <c r="F65" i="12"/>
  <c r="G65" i="12" s="1"/>
  <c r="H65" i="12" s="1"/>
  <c r="F64" i="12"/>
  <c r="G64" i="12" s="1"/>
  <c r="H64" i="12" s="1"/>
  <c r="F63" i="12"/>
  <c r="G63" i="12" s="1"/>
  <c r="H63" i="12" s="1"/>
  <c r="F62" i="12"/>
  <c r="G62" i="12" s="1"/>
  <c r="H62" i="12" s="1"/>
  <c r="F61" i="12"/>
  <c r="G61" i="12" s="1"/>
  <c r="H61" i="12" s="1"/>
  <c r="F60" i="12"/>
  <c r="G60" i="12" s="1"/>
  <c r="H60" i="12" s="1"/>
  <c r="F59" i="12"/>
  <c r="G59" i="12" s="1"/>
  <c r="H59" i="12" s="1"/>
  <c r="F52" i="12"/>
  <c r="G52" i="12" s="1"/>
  <c r="H52" i="12" s="1"/>
  <c r="F51" i="12"/>
  <c r="G51" i="12" s="1"/>
  <c r="H51" i="12" s="1"/>
  <c r="F50" i="12"/>
  <c r="G50" i="12" s="1"/>
  <c r="H50" i="12" s="1"/>
  <c r="F49" i="12"/>
  <c r="G49" i="12" s="1"/>
  <c r="H49" i="12" s="1"/>
  <c r="F48" i="12"/>
  <c r="G48" i="12" s="1"/>
  <c r="H48" i="12" s="1"/>
  <c r="F47" i="12"/>
  <c r="G47" i="12" s="1"/>
  <c r="H47" i="12" s="1"/>
  <c r="F46" i="12"/>
  <c r="G46" i="12" s="1"/>
  <c r="H46" i="12" s="1"/>
  <c r="F45" i="12"/>
  <c r="G45" i="12" s="1"/>
  <c r="H45" i="12" s="1"/>
  <c r="F24" i="12"/>
  <c r="G24" i="12" s="1"/>
  <c r="H24" i="12" s="1"/>
  <c r="F98" i="12"/>
  <c r="G98" i="12" s="1"/>
  <c r="H98" i="12" s="1"/>
  <c r="F97" i="12"/>
  <c r="G97" i="12" s="1"/>
  <c r="H97" i="12" s="1"/>
  <c r="F95" i="12"/>
  <c r="G95" i="12" s="1"/>
  <c r="H95" i="12" s="1"/>
  <c r="F99" i="12"/>
  <c r="G99" i="12" s="1"/>
  <c r="H99" i="12" s="1"/>
  <c r="F96" i="12"/>
  <c r="G96" i="12" s="1"/>
  <c r="H96" i="12" s="1"/>
  <c r="F94" i="12"/>
  <c r="G94" i="12" s="1"/>
  <c r="H94" i="12" s="1"/>
  <c r="F21" i="12"/>
  <c r="G21" i="12" s="1"/>
  <c r="H21" i="12" s="1"/>
  <c r="F19" i="12"/>
  <c r="G19" i="12" s="1"/>
  <c r="H19" i="12" s="1"/>
  <c r="F17" i="12"/>
  <c r="G17" i="12" s="1"/>
  <c r="H17" i="12" s="1"/>
  <c r="F15" i="12"/>
  <c r="G15" i="12" s="1"/>
  <c r="H15" i="12" s="1"/>
  <c r="F13" i="12"/>
  <c r="G13" i="12" s="1"/>
  <c r="H13" i="12" s="1"/>
  <c r="F7" i="12"/>
  <c r="G7" i="12" s="1"/>
  <c r="H7" i="12" s="1"/>
  <c r="F82" i="12"/>
  <c r="G82" i="12" s="1"/>
  <c r="H82" i="12" s="1"/>
  <c r="F74" i="12"/>
  <c r="G74" i="12" s="1"/>
  <c r="H74" i="12" s="1"/>
  <c r="F55" i="12"/>
  <c r="G55" i="12" s="1"/>
  <c r="H55" i="12" s="1"/>
  <c r="F31" i="12"/>
  <c r="G31" i="12" s="1"/>
  <c r="H31" i="12" s="1"/>
  <c r="F83" i="12"/>
  <c r="G83" i="12" s="1"/>
  <c r="H83" i="12" s="1"/>
  <c r="F81" i="12"/>
  <c r="G81" i="12" s="1"/>
  <c r="H81" i="12" s="1"/>
  <c r="F79" i="12"/>
  <c r="G79" i="12" s="1"/>
  <c r="H79" i="12" s="1"/>
  <c r="F77" i="12"/>
  <c r="G77" i="12" s="1"/>
  <c r="H77" i="12" s="1"/>
  <c r="F75" i="12"/>
  <c r="G75" i="12" s="1"/>
  <c r="H75" i="12" s="1"/>
  <c r="F73" i="12"/>
  <c r="G73" i="12" s="1"/>
  <c r="H73" i="12" s="1"/>
  <c r="F71" i="12"/>
  <c r="G71" i="12" s="1"/>
  <c r="H71" i="12" s="1"/>
  <c r="F56" i="12"/>
  <c r="G56" i="12" s="1"/>
  <c r="H56" i="12" s="1"/>
  <c r="F54" i="12"/>
  <c r="G54" i="12" s="1"/>
  <c r="H54" i="12" s="1"/>
  <c r="F42" i="12"/>
  <c r="G42" i="12" s="1"/>
  <c r="H42" i="12" s="1"/>
  <c r="F40" i="12"/>
  <c r="G40" i="12" s="1"/>
  <c r="H40" i="12" s="1"/>
  <c r="F38" i="12"/>
  <c r="G38" i="12" s="1"/>
  <c r="H38" i="12" s="1"/>
  <c r="F32" i="12"/>
  <c r="G32" i="12" s="1"/>
  <c r="H32" i="12" s="1"/>
  <c r="F30" i="12"/>
  <c r="G30" i="12" s="1"/>
  <c r="H30" i="12" s="1"/>
  <c r="F28" i="12"/>
  <c r="G28" i="12" s="1"/>
  <c r="H28" i="12" s="1"/>
  <c r="F26" i="12"/>
  <c r="G26" i="12" s="1"/>
  <c r="H26" i="12" s="1"/>
  <c r="D7" i="12"/>
  <c r="F70" i="12"/>
  <c r="G70" i="12" s="1"/>
  <c r="H70" i="12" s="1"/>
  <c r="F39" i="12"/>
  <c r="G39" i="12" s="1"/>
  <c r="H39" i="12" s="1"/>
  <c r="F29" i="12"/>
  <c r="G29" i="12" s="1"/>
  <c r="H29" i="12" s="1"/>
  <c r="F20" i="12"/>
  <c r="G20" i="12" s="1"/>
  <c r="H20" i="12" s="1"/>
  <c r="F18" i="12"/>
  <c r="G18" i="12" s="1"/>
  <c r="H18" i="12" s="1"/>
  <c r="F16" i="12"/>
  <c r="G16" i="12" s="1"/>
  <c r="H16" i="12" s="1"/>
  <c r="F14" i="12"/>
  <c r="G14" i="12" s="1"/>
  <c r="H14" i="12" s="1"/>
  <c r="F80" i="12"/>
  <c r="G80" i="12" s="1"/>
  <c r="H80" i="12" s="1"/>
  <c r="F78" i="12"/>
  <c r="G78" i="12" s="1"/>
  <c r="H78" i="12" s="1"/>
  <c r="F76" i="12"/>
  <c r="G76" i="12" s="1"/>
  <c r="H76" i="12" s="1"/>
  <c r="F72" i="12"/>
  <c r="G72" i="12" s="1"/>
  <c r="H72" i="12" s="1"/>
  <c r="F41" i="12"/>
  <c r="G41" i="12" s="1"/>
  <c r="H41" i="12" s="1"/>
  <c r="F37" i="12"/>
  <c r="G37" i="12" s="1"/>
  <c r="H37" i="12" s="1"/>
  <c r="F33" i="12"/>
  <c r="G33" i="12" s="1"/>
  <c r="H33" i="12" s="1"/>
  <c r="F27" i="12"/>
  <c r="G27" i="12" s="1"/>
  <c r="H27" i="12" s="1"/>
  <c r="F85" i="12"/>
  <c r="G85" i="12" s="1"/>
  <c r="H85" i="12" s="1"/>
  <c r="F44" i="12"/>
  <c r="G44" i="12" s="1"/>
  <c r="H44" i="12" s="1"/>
  <c r="F35" i="12"/>
  <c r="G35" i="12" s="1"/>
  <c r="H35" i="12" s="1"/>
  <c r="F23" i="12"/>
  <c r="G23" i="12" s="1"/>
  <c r="H23" i="12" s="1"/>
  <c r="O22" i="11"/>
  <c r="Q22" i="11"/>
  <c r="N22" i="11"/>
  <c r="M22" i="11"/>
  <c r="I8" i="11"/>
  <c r="F8" i="11"/>
  <c r="L8" i="11" s="1"/>
  <c r="Q8" i="10"/>
  <c r="P8" i="10"/>
  <c r="S8" i="10"/>
  <c r="O8" i="10"/>
  <c r="T7" i="9"/>
  <c r="R7" i="9"/>
  <c r="P7" i="9"/>
  <c r="Q7" i="9"/>
  <c r="H58" i="6"/>
  <c r="O9" i="6"/>
  <c r="N8" i="6"/>
  <c r="O8" i="6" s="1"/>
  <c r="Q32" i="6"/>
  <c r="M32" i="6"/>
  <c r="K9" i="6"/>
  <c r="J8" i="6"/>
  <c r="K8" i="6" s="1"/>
  <c r="Q9" i="6"/>
  <c r="P8" i="6"/>
  <c r="Q8" i="6" s="1"/>
  <c r="G8" i="6"/>
  <c r="H9" i="6"/>
  <c r="F8" i="6"/>
  <c r="I9" i="6"/>
  <c r="I10" i="6"/>
  <c r="L8" i="6"/>
  <c r="M8" i="6" s="1"/>
  <c r="M9" i="6"/>
  <c r="H32" i="6"/>
  <c r="I32" i="6"/>
  <c r="S9" i="6"/>
  <c r="R8" i="6"/>
  <c r="S8" i="6" s="1"/>
  <c r="O32" i="6"/>
  <c r="H160" i="3"/>
  <c r="AC160" i="3"/>
  <c r="AC134" i="3"/>
  <c r="M126" i="3"/>
  <c r="L126" i="3" s="1"/>
  <c r="L127" i="3"/>
  <c r="F127" i="3" s="1"/>
  <c r="G127" i="3"/>
  <c r="G126" i="3" s="1"/>
  <c r="N153" i="3"/>
  <c r="L155" i="3"/>
  <c r="F155" i="3" s="1"/>
  <c r="H155" i="3"/>
  <c r="I152" i="3"/>
  <c r="J151" i="3"/>
  <c r="I151" i="3" s="1"/>
  <c r="L72" i="3"/>
  <c r="I167" i="3"/>
  <c r="J163" i="3"/>
  <c r="H14" i="3"/>
  <c r="N12" i="3"/>
  <c r="N11" i="3" s="1"/>
  <c r="M207" i="3"/>
  <c r="L207" i="3" s="1"/>
  <c r="L208" i="3"/>
  <c r="G208" i="3"/>
  <c r="G207" i="3" s="1"/>
  <c r="F202" i="3"/>
  <c r="J180" i="3"/>
  <c r="I182" i="3"/>
  <c r="F172" i="3"/>
  <c r="AC214" i="3"/>
  <c r="F214" i="3" s="1"/>
  <c r="G214" i="3"/>
  <c r="AE209" i="3"/>
  <c r="I199" i="3"/>
  <c r="J197" i="3"/>
  <c r="I177" i="3"/>
  <c r="J176" i="3"/>
  <c r="I176" i="3" s="1"/>
  <c r="AC155" i="3"/>
  <c r="AD153" i="3"/>
  <c r="AC153" i="3" s="1"/>
  <c r="AC210" i="3"/>
  <c r="F210" i="3" s="1"/>
  <c r="G210" i="3"/>
  <c r="AD209" i="3"/>
  <c r="AC209" i="3" s="1"/>
  <c r="AE190" i="3"/>
  <c r="AC190" i="3" s="1"/>
  <c r="H191" i="3"/>
  <c r="H190" i="3" s="1"/>
  <c r="G155" i="3"/>
  <c r="I147" i="3"/>
  <c r="J146" i="3"/>
  <c r="K143" i="3"/>
  <c r="I144" i="3"/>
  <c r="AE141" i="3"/>
  <c r="AC142" i="3"/>
  <c r="H142" i="3"/>
  <c r="H141" i="3" s="1"/>
  <c r="I107" i="3"/>
  <c r="AI89" i="3"/>
  <c r="AH89" i="3" s="1"/>
  <c r="AH90" i="3"/>
  <c r="G148" i="3"/>
  <c r="L148" i="3"/>
  <c r="F148" i="3" s="1"/>
  <c r="M146" i="3"/>
  <c r="G93" i="3"/>
  <c r="L93" i="3"/>
  <c r="F93" i="3" s="1"/>
  <c r="M90" i="3"/>
  <c r="H87" i="3"/>
  <c r="N85" i="3"/>
  <c r="L87" i="3"/>
  <c r="F87" i="3" s="1"/>
  <c r="Q72" i="3"/>
  <c r="R71" i="3"/>
  <c r="AE72" i="3"/>
  <c r="AE71" i="3" s="1"/>
  <c r="AC73" i="3"/>
  <c r="H73" i="3"/>
  <c r="H72" i="3" s="1"/>
  <c r="M65" i="3"/>
  <c r="G66" i="3"/>
  <c r="L66" i="3"/>
  <c r="F66" i="3" s="1"/>
  <c r="AC31" i="3"/>
  <c r="G26" i="3"/>
  <c r="L26" i="3"/>
  <c r="F26" i="3" s="1"/>
  <c r="H215" i="3"/>
  <c r="L215" i="3"/>
  <c r="F215" i="3" s="1"/>
  <c r="H211" i="3"/>
  <c r="H209" i="3" s="1"/>
  <c r="N209" i="3"/>
  <c r="AC176" i="3"/>
  <c r="AI133" i="3"/>
  <c r="AH133" i="3" s="1"/>
  <c r="AH136" i="3"/>
  <c r="K102" i="3"/>
  <c r="K117" i="3"/>
  <c r="AC75" i="3"/>
  <c r="F75" i="3" s="1"/>
  <c r="AD72" i="3"/>
  <c r="G75" i="3"/>
  <c r="I120" i="3"/>
  <c r="J118" i="3"/>
  <c r="G90" i="3"/>
  <c r="N71" i="3"/>
  <c r="H12" i="3"/>
  <c r="H11" i="3" s="1"/>
  <c r="H199" i="3"/>
  <c r="L199" i="3"/>
  <c r="F199" i="3" s="1"/>
  <c r="AC195" i="3"/>
  <c r="AD194" i="3"/>
  <c r="AC194" i="3" s="1"/>
  <c r="G195" i="3"/>
  <c r="G194" i="3" s="1"/>
  <c r="M190" i="3"/>
  <c r="L190" i="3" s="1"/>
  <c r="G191" i="3"/>
  <c r="L191" i="3"/>
  <c r="F191" i="3" s="1"/>
  <c r="L197" i="3"/>
  <c r="AI162" i="3"/>
  <c r="AH162" i="3" s="1"/>
  <c r="AH163" i="3"/>
  <c r="M134" i="3"/>
  <c r="L135" i="3"/>
  <c r="F135" i="3" s="1"/>
  <c r="G135" i="3"/>
  <c r="G134" i="3" s="1"/>
  <c r="AD89" i="3"/>
  <c r="H164" i="3"/>
  <c r="H163" i="3" s="1"/>
  <c r="N163" i="3"/>
  <c r="N162" i="3" s="1"/>
  <c r="L14" i="3"/>
  <c r="F14" i="3" s="1"/>
  <c r="I208" i="3"/>
  <c r="J207" i="3"/>
  <c r="I207" i="3" s="1"/>
  <c r="I195" i="3"/>
  <c r="J194" i="3"/>
  <c r="I194" i="3" s="1"/>
  <c r="AC216" i="3"/>
  <c r="F216" i="3" s="1"/>
  <c r="G216" i="3"/>
  <c r="J201" i="3"/>
  <c r="I202" i="3"/>
  <c r="K180" i="3"/>
  <c r="K170" i="3" s="1"/>
  <c r="G173" i="3"/>
  <c r="L173" i="3"/>
  <c r="F173" i="3" s="1"/>
  <c r="M171" i="3"/>
  <c r="G165" i="3"/>
  <c r="G163" i="3" s="1"/>
  <c r="G162" i="3" s="1"/>
  <c r="L165" i="3"/>
  <c r="F165" i="3" s="1"/>
  <c r="M163" i="3"/>
  <c r="G160" i="3"/>
  <c r="L160" i="3"/>
  <c r="F160" i="3" s="1"/>
  <c r="AH134" i="3"/>
  <c r="I125" i="3"/>
  <c r="J123" i="3"/>
  <c r="I123" i="3" s="1"/>
  <c r="AJ117" i="3"/>
  <c r="AH118" i="3"/>
  <c r="AH115" i="3"/>
  <c r="AJ112" i="3"/>
  <c r="H84" i="3"/>
  <c r="N82" i="3"/>
  <c r="L82" i="3" s="1"/>
  <c r="L84" i="3"/>
  <c r="F84" i="3" s="1"/>
  <c r="F73" i="3"/>
  <c r="AC161" i="3"/>
  <c r="G161" i="3"/>
  <c r="I157" i="3"/>
  <c r="Q113" i="3"/>
  <c r="R112" i="3"/>
  <c r="AH186" i="3"/>
  <c r="AI185" i="3"/>
  <c r="I153" i="3"/>
  <c r="I122" i="3"/>
  <c r="J121" i="3"/>
  <c r="I121" i="3" s="1"/>
  <c r="H69" i="3"/>
  <c r="L69" i="3"/>
  <c r="F69" i="3" s="1"/>
  <c r="M60" i="3"/>
  <c r="L60" i="3" s="1"/>
  <c r="F60" i="3" s="1"/>
  <c r="L61" i="3"/>
  <c r="F61" i="3" s="1"/>
  <c r="G61" i="3"/>
  <c r="R49" i="3"/>
  <c r="Q49" i="3" s="1"/>
  <c r="Q50" i="3"/>
  <c r="L45" i="3"/>
  <c r="F45" i="3" s="1"/>
  <c r="G45" i="3"/>
  <c r="L41" i="3"/>
  <c r="F41" i="3" s="1"/>
  <c r="M39" i="3"/>
  <c r="L39" i="3" s="1"/>
  <c r="G41" i="3"/>
  <c r="S30" i="3"/>
  <c r="S10" i="3" s="1"/>
  <c r="Q39" i="3"/>
  <c r="L36" i="3"/>
  <c r="F36" i="3" s="1"/>
  <c r="G36" i="3"/>
  <c r="M31" i="3"/>
  <c r="L32" i="3"/>
  <c r="F32" i="3" s="1"/>
  <c r="G32" i="3"/>
  <c r="G13" i="3"/>
  <c r="G12" i="3" s="1"/>
  <c r="G11" i="3" s="1"/>
  <c r="M12" i="3"/>
  <c r="L13" i="3"/>
  <c r="J205" i="3"/>
  <c r="I205" i="3" s="1"/>
  <c r="I206" i="3"/>
  <c r="I217" i="3"/>
  <c r="AC200" i="3"/>
  <c r="F200" i="3" s="1"/>
  <c r="H200" i="3"/>
  <c r="AE197" i="3"/>
  <c r="AC197" i="3" s="1"/>
  <c r="AC198" i="3"/>
  <c r="F198" i="3" s="1"/>
  <c r="H198" i="3"/>
  <c r="H189" i="3"/>
  <c r="L189" i="3"/>
  <c r="F189" i="3" s="1"/>
  <c r="R162" i="3"/>
  <c r="Q162" i="3" s="1"/>
  <c r="Q163" i="3"/>
  <c r="L193" i="3"/>
  <c r="F193" i="3" s="1"/>
  <c r="G193" i="3"/>
  <c r="I184" i="3"/>
  <c r="H181" i="3"/>
  <c r="AE171" i="3"/>
  <c r="H172" i="3"/>
  <c r="H171" i="3" s="1"/>
  <c r="AE168" i="3"/>
  <c r="AC168" i="3" s="1"/>
  <c r="F168" i="3" s="1"/>
  <c r="AC169" i="3"/>
  <c r="H169" i="3"/>
  <c r="H168" i="3" s="1"/>
  <c r="AE162" i="3"/>
  <c r="K209" i="3"/>
  <c r="S185" i="3"/>
  <c r="Q194" i="3"/>
  <c r="Q138" i="3"/>
  <c r="R133" i="3"/>
  <c r="Q133" i="3" s="1"/>
  <c r="L161" i="3"/>
  <c r="H153" i="3"/>
  <c r="K186" i="3"/>
  <c r="H156" i="3"/>
  <c r="AE153" i="3"/>
  <c r="N146" i="3"/>
  <c r="H148" i="3"/>
  <c r="H146" i="3" s="1"/>
  <c r="J143" i="3"/>
  <c r="I143" i="3" s="1"/>
  <c r="H140" i="3"/>
  <c r="AE138" i="3"/>
  <c r="AE133" i="3" s="1"/>
  <c r="N129" i="3"/>
  <c r="N117" i="3" s="1"/>
  <c r="H130" i="3"/>
  <c r="H129" i="3" s="1"/>
  <c r="V111" i="3"/>
  <c r="V9" i="3" s="1"/>
  <c r="Q97" i="3"/>
  <c r="H95" i="3"/>
  <c r="L95" i="3"/>
  <c r="F95" i="3" s="1"/>
  <c r="K90" i="3"/>
  <c r="G187" i="3"/>
  <c r="G186" i="3" s="1"/>
  <c r="L187" i="3"/>
  <c r="F187" i="3" s="1"/>
  <c r="M186" i="3"/>
  <c r="AC172" i="3"/>
  <c r="Y9" i="3"/>
  <c r="G20" i="3"/>
  <c r="L20" i="3"/>
  <c r="F20" i="3" s="1"/>
  <c r="AD11" i="3"/>
  <c r="AC12" i="3"/>
  <c r="AD49" i="3"/>
  <c r="AC49" i="3" s="1"/>
  <c r="AC50" i="3"/>
  <c r="I83" i="3"/>
  <c r="J82" i="3"/>
  <c r="I82" i="3" s="1"/>
  <c r="H77" i="3"/>
  <c r="L77" i="3"/>
  <c r="F77" i="3" s="1"/>
  <c r="J138" i="3"/>
  <c r="I138" i="3" s="1"/>
  <c r="I139" i="3"/>
  <c r="AI117" i="3"/>
  <c r="H196" i="3"/>
  <c r="AE194" i="3"/>
  <c r="I188" i="3"/>
  <c r="N205" i="3"/>
  <c r="H206" i="3"/>
  <c r="H205" i="3" s="1"/>
  <c r="L206" i="3"/>
  <c r="F206" i="3" s="1"/>
  <c r="AC202" i="3"/>
  <c r="AD201" i="3"/>
  <c r="AC201" i="3" s="1"/>
  <c r="S170" i="3"/>
  <c r="S111" i="3" s="1"/>
  <c r="F169" i="3"/>
  <c r="N194" i="3"/>
  <c r="L194" i="3" s="1"/>
  <c r="L195" i="3"/>
  <c r="F195" i="3" s="1"/>
  <c r="H195" i="3"/>
  <c r="H194" i="3" s="1"/>
  <c r="H178" i="3"/>
  <c r="H176" i="3" s="1"/>
  <c r="N176" i="3"/>
  <c r="N170" i="3" s="1"/>
  <c r="Q176" i="3"/>
  <c r="AC164" i="3"/>
  <c r="F164" i="3" s="1"/>
  <c r="AD163" i="3"/>
  <c r="G159" i="3"/>
  <c r="I210" i="3"/>
  <c r="J209" i="3"/>
  <c r="I209" i="3" s="1"/>
  <c r="K190" i="3"/>
  <c r="AH146" i="3"/>
  <c r="F142" i="3"/>
  <c r="I137" i="3"/>
  <c r="J136" i="3"/>
  <c r="I136" i="3" s="1"/>
  <c r="I135" i="3"/>
  <c r="J134" i="3"/>
  <c r="H182" i="3"/>
  <c r="N180" i="3"/>
  <c r="L180" i="3" s="1"/>
  <c r="L178" i="3"/>
  <c r="F178" i="3" s="1"/>
  <c r="I173" i="3"/>
  <c r="J171" i="3"/>
  <c r="I160" i="3"/>
  <c r="I150" i="3"/>
  <c r="AC119" i="3"/>
  <c r="AE118" i="3"/>
  <c r="AC116" i="3"/>
  <c r="F116" i="3" s="1"/>
  <c r="AE115" i="3"/>
  <c r="J102" i="3"/>
  <c r="I103" i="3"/>
  <c r="N97" i="3"/>
  <c r="L97" i="3" s="1"/>
  <c r="H98" i="3"/>
  <c r="L98" i="3"/>
  <c r="F98" i="3" s="1"/>
  <c r="H86" i="3"/>
  <c r="H149" i="3"/>
  <c r="H139" i="3"/>
  <c r="H138" i="3" s="1"/>
  <c r="H133" i="3" s="1"/>
  <c r="N138" i="3"/>
  <c r="I100" i="3"/>
  <c r="J97" i="3"/>
  <c r="I97" i="3" s="1"/>
  <c r="I98" i="3"/>
  <c r="I92" i="3"/>
  <c r="F88" i="3"/>
  <c r="I84" i="3"/>
  <c r="Q186" i="3"/>
  <c r="R185" i="3"/>
  <c r="Q185" i="3" s="1"/>
  <c r="I159" i="3"/>
  <c r="I148" i="3"/>
  <c r="AH123" i="3"/>
  <c r="M113" i="3"/>
  <c r="G114" i="3"/>
  <c r="G113" i="3" s="1"/>
  <c r="G112" i="3" s="1"/>
  <c r="L114" i="3"/>
  <c r="F114" i="3" s="1"/>
  <c r="AC106" i="3"/>
  <c r="G106" i="3"/>
  <c r="G102" i="3" s="1"/>
  <c r="L102" i="3"/>
  <c r="F102" i="3" s="1"/>
  <c r="J78" i="3"/>
  <c r="I78" i="3" s="1"/>
  <c r="I79" i="3"/>
  <c r="R11" i="3"/>
  <c r="Q12" i="3"/>
  <c r="AD186" i="3"/>
  <c r="AC187" i="3"/>
  <c r="K146" i="3"/>
  <c r="J129" i="3"/>
  <c r="I129" i="3" s="1"/>
  <c r="I130" i="3"/>
  <c r="J85" i="3"/>
  <c r="I85" i="3" s="1"/>
  <c r="AC83" i="3"/>
  <c r="F83" i="3" s="1"/>
  <c r="G83" i="3"/>
  <c r="G82" i="3" s="1"/>
  <c r="AD82" i="3"/>
  <c r="AC82" i="3" s="1"/>
  <c r="H57" i="3"/>
  <c r="N55" i="3"/>
  <c r="N49" i="3" s="1"/>
  <c r="L53" i="3"/>
  <c r="F53" i="3" s="1"/>
  <c r="G53" i="3"/>
  <c r="J50" i="3"/>
  <c r="I51" i="3"/>
  <c r="I41" i="3"/>
  <c r="J39" i="3"/>
  <c r="I39" i="3" s="1"/>
  <c r="K39" i="3"/>
  <c r="K30" i="3" s="1"/>
  <c r="I40" i="3"/>
  <c r="R30" i="3"/>
  <c r="Q30" i="3" s="1"/>
  <c r="Q31" i="3"/>
  <c r="H23" i="3"/>
  <c r="N21" i="3"/>
  <c r="AC19" i="3"/>
  <c r="F19" i="3" s="1"/>
  <c r="G19" i="3"/>
  <c r="G17" i="3"/>
  <c r="M16" i="3"/>
  <c r="L17" i="3"/>
  <c r="H202" i="3"/>
  <c r="H201" i="3" s="1"/>
  <c r="N201" i="3"/>
  <c r="AC141" i="3"/>
  <c r="F141" i="3" s="1"/>
  <c r="L129" i="3"/>
  <c r="R89" i="3"/>
  <c r="Q89" i="3" s="1"/>
  <c r="Q90" i="3"/>
  <c r="AH78" i="3"/>
  <c r="H80" i="3"/>
  <c r="H78" i="3" s="1"/>
  <c r="F22" i="3"/>
  <c r="AC123" i="3"/>
  <c r="F123" i="3" s="1"/>
  <c r="AE90" i="3"/>
  <c r="AE89" i="3" s="1"/>
  <c r="AE10" i="3" s="1"/>
  <c r="Q65" i="3"/>
  <c r="M55" i="3"/>
  <c r="L55" i="3" s="1"/>
  <c r="F55" i="3" s="1"/>
  <c r="G56" i="3"/>
  <c r="G55" i="3" s="1"/>
  <c r="L56" i="3"/>
  <c r="F56" i="3" s="1"/>
  <c r="J11" i="3"/>
  <c r="F147" i="3"/>
  <c r="Q123" i="3"/>
  <c r="F106" i="3"/>
  <c r="N90" i="3"/>
  <c r="N89" i="3" s="1"/>
  <c r="H91" i="3"/>
  <c r="H90" i="3" s="1"/>
  <c r="AE126" i="3"/>
  <c r="H127" i="3"/>
  <c r="H126" i="3" s="1"/>
  <c r="I114" i="3"/>
  <c r="J113" i="3"/>
  <c r="N102" i="3"/>
  <c r="H103" i="3"/>
  <c r="L103" i="3"/>
  <c r="F103" i="3" s="1"/>
  <c r="L79" i="3"/>
  <c r="F79" i="3" s="1"/>
  <c r="G79" i="3"/>
  <c r="M78" i="3"/>
  <c r="L78" i="3" s="1"/>
  <c r="F78" i="3" s="1"/>
  <c r="I74" i="3"/>
  <c r="J72" i="3"/>
  <c r="AH72" i="3"/>
  <c r="AI71" i="3"/>
  <c r="AI49" i="3"/>
  <c r="AH49" i="3" s="1"/>
  <c r="AD15" i="3"/>
  <c r="AC15" i="3" s="1"/>
  <c r="AC16" i="3"/>
  <c r="G68" i="3"/>
  <c r="L68" i="3"/>
  <c r="F68" i="3" s="1"/>
  <c r="G24" i="3"/>
  <c r="G21" i="3" s="1"/>
  <c r="L24" i="3"/>
  <c r="F24" i="3" s="1"/>
  <c r="H125" i="3"/>
  <c r="H123" i="3" s="1"/>
  <c r="H117" i="3" s="1"/>
  <c r="L125" i="3"/>
  <c r="F125" i="3" s="1"/>
  <c r="H105" i="3"/>
  <c r="L105" i="3"/>
  <c r="F105" i="3" s="1"/>
  <c r="S71" i="3"/>
  <c r="H67" i="3"/>
  <c r="H65" i="3" s="1"/>
  <c r="H49" i="3" s="1"/>
  <c r="N65" i="3"/>
  <c r="L63" i="3"/>
  <c r="F63" i="3" s="1"/>
  <c r="G63" i="3"/>
  <c r="J60" i="3"/>
  <c r="I60" i="3" s="1"/>
  <c r="I61" i="3"/>
  <c r="L47" i="3"/>
  <c r="F47" i="3" s="1"/>
  <c r="G47" i="3"/>
  <c r="L43" i="3"/>
  <c r="F43" i="3" s="1"/>
  <c r="G43" i="3"/>
  <c r="AI30" i="3"/>
  <c r="AH30" i="3" s="1"/>
  <c r="AH39" i="3"/>
  <c r="L38" i="3"/>
  <c r="F38" i="3" s="1"/>
  <c r="G38" i="3"/>
  <c r="L34" i="3"/>
  <c r="F34" i="3" s="1"/>
  <c r="G34" i="3"/>
  <c r="J31" i="3"/>
  <c r="I32" i="3"/>
  <c r="I14" i="3"/>
  <c r="K12" i="3"/>
  <c r="K11" i="3" s="1"/>
  <c r="K201" i="3"/>
  <c r="F139" i="3"/>
  <c r="AC130" i="3"/>
  <c r="F130" i="3" s="1"/>
  <c r="AD129" i="3"/>
  <c r="G130" i="3"/>
  <c r="G129" i="3" s="1"/>
  <c r="J90" i="3"/>
  <c r="I91" i="3"/>
  <c r="K72" i="3"/>
  <c r="K71" i="3" s="1"/>
  <c r="AJ10" i="3"/>
  <c r="R117" i="3"/>
  <c r="Q117" i="3" s="1"/>
  <c r="Q118" i="3"/>
  <c r="H109" i="3"/>
  <c r="L109" i="3"/>
  <c r="F109" i="3" s="1"/>
  <c r="G70" i="3"/>
  <c r="L70" i="3"/>
  <c r="F70" i="3" s="1"/>
  <c r="J65" i="3"/>
  <c r="I65" i="3" s="1"/>
  <c r="I66" i="3"/>
  <c r="Q55" i="3"/>
  <c r="G28" i="3"/>
  <c r="L28" i="3"/>
  <c r="F28" i="3" s="1"/>
  <c r="M21" i="3"/>
  <c r="L21" i="3" s="1"/>
  <c r="F21" i="3" s="1"/>
  <c r="AN9" i="3"/>
  <c r="H21" i="3"/>
  <c r="H17" i="3"/>
  <c r="H16" i="3" s="1"/>
  <c r="H15" i="3" s="1"/>
  <c r="AH12" i="3"/>
  <c r="H217" i="3"/>
  <c r="L217" i="3"/>
  <c r="F217" i="3" s="1"/>
  <c r="Q205" i="3"/>
  <c r="I211" i="3"/>
  <c r="L205" i="3"/>
  <c r="F205" i="3" s="1"/>
  <c r="G204" i="3"/>
  <c r="I191" i="3"/>
  <c r="J190" i="3"/>
  <c r="AC212" i="3"/>
  <c r="F212" i="3" s="1"/>
  <c r="G212" i="3"/>
  <c r="AE207" i="3"/>
  <c r="AC207" i="3" s="1"/>
  <c r="H208" i="3"/>
  <c r="H207" i="3" s="1"/>
  <c r="K197" i="3"/>
  <c r="AC208" i="3"/>
  <c r="I204" i="3"/>
  <c r="G203" i="3"/>
  <c r="G201" i="3" s="1"/>
  <c r="L203" i="3"/>
  <c r="F203" i="3" s="1"/>
  <c r="M201" i="3"/>
  <c r="L201" i="3" s="1"/>
  <c r="F201" i="3" s="1"/>
  <c r="AJ185" i="3"/>
  <c r="I158" i="3"/>
  <c r="AC196" i="3"/>
  <c r="F196" i="3" s="1"/>
  <c r="H184" i="3"/>
  <c r="L184" i="3"/>
  <c r="F184" i="3" s="1"/>
  <c r="G179" i="3"/>
  <c r="L179" i="3"/>
  <c r="F179" i="3" s="1"/>
  <c r="M176" i="3"/>
  <c r="L176" i="3" s="1"/>
  <c r="F176" i="3" s="1"/>
  <c r="G177" i="3"/>
  <c r="L177" i="3"/>
  <c r="F177" i="3" s="1"/>
  <c r="F136" i="3"/>
  <c r="N186" i="3"/>
  <c r="N185" i="3" s="1"/>
  <c r="H187" i="3"/>
  <c r="H186" i="3" s="1"/>
  <c r="AC181" i="3"/>
  <c r="F181" i="3" s="1"/>
  <c r="G181" i="3"/>
  <c r="G180" i="3" s="1"/>
  <c r="AD180" i="3"/>
  <c r="AC180" i="3" s="1"/>
  <c r="G157" i="3"/>
  <c r="L157" i="3"/>
  <c r="F157" i="3" s="1"/>
  <c r="L145" i="3"/>
  <c r="F145" i="3" s="1"/>
  <c r="G145" i="3"/>
  <c r="G143" i="3" s="1"/>
  <c r="AC144" i="3"/>
  <c r="F144" i="3" s="1"/>
  <c r="AD143" i="3"/>
  <c r="AC143" i="3" s="1"/>
  <c r="F143" i="3" s="1"/>
  <c r="AC97" i="3"/>
  <c r="R170" i="3"/>
  <c r="Q170" i="3" s="1"/>
  <c r="Q171" i="3"/>
  <c r="AH170" i="3"/>
  <c r="K163" i="3"/>
  <c r="K162" i="3" s="1"/>
  <c r="AC158" i="3"/>
  <c r="F158" i="3" s="1"/>
  <c r="H158" i="3"/>
  <c r="I127" i="3"/>
  <c r="J126" i="3"/>
  <c r="I126" i="3" s="1"/>
  <c r="F119" i="3"/>
  <c r="AC113" i="3"/>
  <c r="AD112" i="3"/>
  <c r="H100" i="3"/>
  <c r="L100" i="3"/>
  <c r="F100" i="3" s="1"/>
  <c r="K97" i="3"/>
  <c r="M151" i="3"/>
  <c r="L151" i="3" s="1"/>
  <c r="F151" i="3" s="1"/>
  <c r="G152" i="3"/>
  <c r="G151" i="3" s="1"/>
  <c r="L152" i="3"/>
  <c r="F152" i="3" s="1"/>
  <c r="G140" i="3"/>
  <c r="G138" i="3" s="1"/>
  <c r="L140" i="3"/>
  <c r="F140" i="3" s="1"/>
  <c r="I96" i="3"/>
  <c r="S89" i="3"/>
  <c r="H82" i="3"/>
  <c r="J186" i="3"/>
  <c r="I187" i="3"/>
  <c r="G175" i="3"/>
  <c r="L175" i="3"/>
  <c r="F175" i="3" s="1"/>
  <c r="L154" i="3"/>
  <c r="F154" i="3" s="1"/>
  <c r="M153" i="3"/>
  <c r="L153" i="3" s="1"/>
  <c r="F153" i="3" s="1"/>
  <c r="G154" i="3"/>
  <c r="G146" i="3"/>
  <c r="U9" i="3"/>
  <c r="G74" i="3"/>
  <c r="G72" i="3" s="1"/>
  <c r="L74" i="3"/>
  <c r="F74" i="3" s="1"/>
  <c r="AJ71" i="3"/>
  <c r="G39" i="3"/>
  <c r="I22" i="3"/>
  <c r="J21" i="3"/>
  <c r="I21" i="3" s="1"/>
  <c r="R15" i="3"/>
  <c r="Q15" i="3" s="1"/>
  <c r="Q16" i="3"/>
  <c r="AH171" i="3"/>
  <c r="AE146" i="3"/>
  <c r="M121" i="3"/>
  <c r="L121" i="3" s="1"/>
  <c r="F121" i="3" s="1"/>
  <c r="G122" i="3"/>
  <c r="G121" i="3" s="1"/>
  <c r="L122" i="3"/>
  <c r="F122" i="3" s="1"/>
  <c r="AI111" i="3"/>
  <c r="AH112" i="3"/>
  <c r="AC99" i="3"/>
  <c r="F99" i="3" s="1"/>
  <c r="G99" i="3"/>
  <c r="L85" i="3"/>
  <c r="F85" i="3" s="1"/>
  <c r="AH82" i="3"/>
  <c r="L81" i="3"/>
  <c r="F81" i="3" s="1"/>
  <c r="G81" i="3"/>
  <c r="L76" i="3"/>
  <c r="F76" i="3" s="1"/>
  <c r="G76" i="3"/>
  <c r="M50" i="3"/>
  <c r="L51" i="3"/>
  <c r="F51" i="3" s="1"/>
  <c r="G51" i="3"/>
  <c r="AC40" i="3"/>
  <c r="F40" i="3" s="1"/>
  <c r="AD39" i="3"/>
  <c r="AC39" i="3" s="1"/>
  <c r="I18" i="3"/>
  <c r="K16" i="3"/>
  <c r="K15" i="3" s="1"/>
  <c r="G167" i="3"/>
  <c r="L167" i="3"/>
  <c r="F167" i="3" s="1"/>
  <c r="AC146" i="3"/>
  <c r="AC139" i="3"/>
  <c r="AD138" i="3"/>
  <c r="AC138" i="3" s="1"/>
  <c r="AC126" i="3"/>
  <c r="G85" i="3"/>
  <c r="AC80" i="3"/>
  <c r="F80" i="3" s="1"/>
  <c r="I75" i="3"/>
  <c r="AH21" i="3"/>
  <c r="AI15" i="3"/>
  <c r="AJ15" i="3"/>
  <c r="L209" i="3"/>
  <c r="F209" i="3" s="1"/>
  <c r="F132" i="3"/>
  <c r="AC124" i="3"/>
  <c r="F124" i="3" s="1"/>
  <c r="G120" i="3"/>
  <c r="G118" i="3" s="1"/>
  <c r="L120" i="3"/>
  <c r="F120" i="3" s="1"/>
  <c r="M118" i="3"/>
  <c r="AC101" i="3"/>
  <c r="F101" i="3" s="1"/>
  <c r="G101" i="3"/>
  <c r="I93" i="3"/>
  <c r="L91" i="3"/>
  <c r="F91" i="3" s="1"/>
  <c r="G58" i="3"/>
  <c r="L58" i="3"/>
  <c r="F58" i="3" s="1"/>
  <c r="J55" i="3"/>
  <c r="I55" i="3" s="1"/>
  <c r="I56" i="3"/>
  <c r="H55" i="3"/>
  <c r="AC17" i="3"/>
  <c r="AC13" i="3"/>
  <c r="N16" i="3"/>
  <c r="N15" i="3" s="1"/>
  <c r="AH11" i="3"/>
  <c r="J16" i="3"/>
  <c r="U131" i="2"/>
  <c r="S131" i="2"/>
  <c r="R131" i="2"/>
  <c r="Q131" i="2"/>
  <c r="R69" i="2"/>
  <c r="S69" i="2"/>
  <c r="Q124" i="2"/>
  <c r="F115" i="2"/>
  <c r="F109" i="2" s="1"/>
  <c r="L109" i="2"/>
  <c r="Q29" i="2"/>
  <c r="F28" i="2"/>
  <c r="P28" i="2" s="1"/>
  <c r="F8" i="2"/>
  <c r="F7" i="2" s="1"/>
  <c r="Q9" i="2"/>
  <c r="U115" i="2"/>
  <c r="S115" i="2"/>
  <c r="R115" i="2"/>
  <c r="S28" i="2"/>
  <c r="R28" i="2"/>
  <c r="Q28" i="2"/>
  <c r="L8" i="2"/>
  <c r="P9" i="2"/>
  <c r="P29" i="2"/>
  <c r="P183" i="2"/>
  <c r="F183" i="2"/>
  <c r="Q183" i="2" s="1"/>
  <c r="P184" i="2"/>
  <c r="F168" i="2"/>
  <c r="Q168" i="2" s="1"/>
  <c r="P169" i="2"/>
  <c r="S87" i="2"/>
  <c r="Q87" i="2"/>
  <c r="R87" i="2"/>
  <c r="R168" i="2"/>
  <c r="U168" i="2"/>
  <c r="S168" i="2"/>
  <c r="P160" i="2"/>
  <c r="Q100" i="2"/>
  <c r="P19" i="2"/>
  <c r="H7" i="2"/>
  <c r="I109" i="2"/>
  <c r="P109" i="2" s="1"/>
  <c r="P139" i="2"/>
  <c r="Q178" i="2"/>
  <c r="Q141" i="2"/>
  <c r="F131" i="2"/>
  <c r="S183" i="2"/>
  <c r="R183" i="2"/>
  <c r="U183" i="2"/>
  <c r="P151" i="2"/>
  <c r="P80" i="2"/>
  <c r="Q10" i="2"/>
  <c r="F13" i="2"/>
  <c r="F160" i="2"/>
  <c r="Q160" i="2" s="1"/>
  <c r="P161" i="2"/>
  <c r="Q161" i="2"/>
  <c r="F69" i="2"/>
  <c r="Q69" i="2" s="1"/>
  <c r="Q70" i="2"/>
  <c r="J7" i="2"/>
  <c r="P131" i="2"/>
  <c r="P69" i="2"/>
  <c r="I8" i="2"/>
  <c r="O7" i="1"/>
  <c r="Q7" i="1"/>
  <c r="R7" i="1"/>
  <c r="O8" i="11" l="1"/>
  <c r="M8" i="11"/>
  <c r="N8" i="11"/>
  <c r="Q8" i="11"/>
  <c r="I8" i="6"/>
  <c r="H8" i="6"/>
  <c r="S9" i="3"/>
  <c r="L118" i="3"/>
  <c r="M117" i="3"/>
  <c r="L117" i="3" s="1"/>
  <c r="M49" i="3"/>
  <c r="L49" i="3" s="1"/>
  <c r="F49" i="3" s="1"/>
  <c r="L50" i="3"/>
  <c r="F50" i="3" s="1"/>
  <c r="J89" i="3"/>
  <c r="I90" i="3"/>
  <c r="I72" i="3"/>
  <c r="J71" i="3"/>
  <c r="I71" i="3" s="1"/>
  <c r="I113" i="3"/>
  <c r="J112" i="3"/>
  <c r="AD185" i="3"/>
  <c r="AC186" i="3"/>
  <c r="H97" i="3"/>
  <c r="H89" i="3" s="1"/>
  <c r="AE112" i="3"/>
  <c r="AC115" i="3"/>
  <c r="F115" i="3" s="1"/>
  <c r="K185" i="3"/>
  <c r="M11" i="3"/>
  <c r="L12" i="3"/>
  <c r="F12" i="3" s="1"/>
  <c r="R111" i="3"/>
  <c r="Q111" i="3" s="1"/>
  <c r="Q112" i="3"/>
  <c r="G171" i="3"/>
  <c r="H162" i="3"/>
  <c r="Q71" i="3"/>
  <c r="L146" i="3"/>
  <c r="F146" i="3" s="1"/>
  <c r="I197" i="3"/>
  <c r="F207" i="3"/>
  <c r="AD133" i="3"/>
  <c r="AC133" i="3" s="1"/>
  <c r="I186" i="3"/>
  <c r="J185" i="3"/>
  <c r="I185" i="3" s="1"/>
  <c r="AC112" i="3"/>
  <c r="J30" i="3"/>
  <c r="I30" i="3" s="1"/>
  <c r="I31" i="3"/>
  <c r="F17" i="3"/>
  <c r="F97" i="3"/>
  <c r="F180" i="3"/>
  <c r="AD162" i="3"/>
  <c r="AC162" i="3" s="1"/>
  <c r="AC163" i="3"/>
  <c r="AC11" i="3"/>
  <c r="AE170" i="3"/>
  <c r="AC171" i="3"/>
  <c r="M30" i="3"/>
  <c r="L30" i="3" s="1"/>
  <c r="L31" i="3"/>
  <c r="F31" i="3" s="1"/>
  <c r="G60" i="3"/>
  <c r="AJ111" i="3"/>
  <c r="AH111" i="3" s="1"/>
  <c r="AC90" i="3"/>
  <c r="L134" i="3"/>
  <c r="F134" i="3" s="1"/>
  <c r="M133" i="3"/>
  <c r="F197" i="3"/>
  <c r="AC72" i="3"/>
  <c r="F72" i="3" s="1"/>
  <c r="AD71" i="3"/>
  <c r="AC71" i="3" s="1"/>
  <c r="AD170" i="3"/>
  <c r="AC170" i="3" s="1"/>
  <c r="G65" i="3"/>
  <c r="L90" i="3"/>
  <c r="M89" i="3"/>
  <c r="L89" i="3" s="1"/>
  <c r="J162" i="3"/>
  <c r="I162" i="3" s="1"/>
  <c r="I163" i="3"/>
  <c r="AE185" i="3"/>
  <c r="G117" i="3"/>
  <c r="G50" i="3"/>
  <c r="G49" i="3" s="1"/>
  <c r="I190" i="3"/>
  <c r="AC129" i="3"/>
  <c r="F129" i="3" s="1"/>
  <c r="AD117" i="3"/>
  <c r="AH71" i="3"/>
  <c r="H102" i="3"/>
  <c r="I12" i="3"/>
  <c r="M15" i="3"/>
  <c r="L15" i="3" s="1"/>
  <c r="F15" i="3" s="1"/>
  <c r="L16" i="3"/>
  <c r="F16" i="3" s="1"/>
  <c r="R10" i="3"/>
  <c r="Q11" i="3"/>
  <c r="L113" i="3"/>
  <c r="F113" i="3" s="1"/>
  <c r="M112" i="3"/>
  <c r="H85" i="3"/>
  <c r="H71" i="3" s="1"/>
  <c r="H10" i="3" s="1"/>
  <c r="AE117" i="3"/>
  <c r="AC118" i="3"/>
  <c r="J170" i="3"/>
  <c r="I170" i="3" s="1"/>
  <c r="I171" i="3"/>
  <c r="F194" i="3"/>
  <c r="AH117" i="3"/>
  <c r="K89" i="3"/>
  <c r="K10" i="3" s="1"/>
  <c r="F161" i="3"/>
  <c r="H180" i="3"/>
  <c r="H170" i="3" s="1"/>
  <c r="AH185" i="3"/>
  <c r="L171" i="3"/>
  <c r="F171" i="3" s="1"/>
  <c r="M170" i="3"/>
  <c r="L170" i="3" s="1"/>
  <c r="F170" i="3" s="1"/>
  <c r="AC89" i="3"/>
  <c r="G190" i="3"/>
  <c r="G185" i="3" s="1"/>
  <c r="J117" i="3"/>
  <c r="I117" i="3" s="1"/>
  <c r="I118" i="3"/>
  <c r="AD30" i="3"/>
  <c r="AC30" i="3" s="1"/>
  <c r="L65" i="3"/>
  <c r="F65" i="3" s="1"/>
  <c r="K133" i="3"/>
  <c r="K111" i="3" s="1"/>
  <c r="G209" i="3"/>
  <c r="N10" i="3"/>
  <c r="J15" i="3"/>
  <c r="I15" i="3" s="1"/>
  <c r="I16" i="3"/>
  <c r="AH15" i="3"/>
  <c r="AI10" i="3"/>
  <c r="G97" i="3"/>
  <c r="G89" i="3" s="1"/>
  <c r="G153" i="3"/>
  <c r="G176" i="3"/>
  <c r="G78" i="3"/>
  <c r="G71" i="3" s="1"/>
  <c r="J10" i="3"/>
  <c r="I11" i="3"/>
  <c r="G16" i="3"/>
  <c r="G15" i="3" s="1"/>
  <c r="J49" i="3"/>
  <c r="I49" i="3" s="1"/>
  <c r="I50" i="3"/>
  <c r="N133" i="3"/>
  <c r="N111" i="3" s="1"/>
  <c r="I102" i="3"/>
  <c r="I134" i="3"/>
  <c r="J133" i="3"/>
  <c r="I133" i="3" s="1"/>
  <c r="L138" i="3"/>
  <c r="F138" i="3" s="1"/>
  <c r="M185" i="3"/>
  <c r="L185" i="3" s="1"/>
  <c r="L186" i="3"/>
  <c r="F186" i="3" s="1"/>
  <c r="H197" i="3"/>
  <c r="H185" i="3" s="1"/>
  <c r="F13" i="3"/>
  <c r="G31" i="3"/>
  <c r="G30" i="3" s="1"/>
  <c r="F39" i="3"/>
  <c r="F82" i="3"/>
  <c r="M162" i="3"/>
  <c r="L162" i="3" s="1"/>
  <c r="F162" i="3" s="1"/>
  <c r="L163" i="3"/>
  <c r="F163" i="3" s="1"/>
  <c r="I201" i="3"/>
  <c r="G133" i="3"/>
  <c r="F190" i="3"/>
  <c r="I146" i="3"/>
  <c r="I180" i="3"/>
  <c r="F208" i="3"/>
  <c r="M71" i="3"/>
  <c r="L71" i="3" s="1"/>
  <c r="F71" i="3" s="1"/>
  <c r="F126" i="3"/>
  <c r="I7" i="2"/>
  <c r="P7" i="2" s="1"/>
  <c r="P8" i="2"/>
  <c r="Q115" i="2"/>
  <c r="Q13" i="2"/>
  <c r="P13" i="2"/>
  <c r="P168" i="2"/>
  <c r="P115" i="2"/>
  <c r="R8" i="2"/>
  <c r="Q8" i="2"/>
  <c r="S8" i="2"/>
  <c r="L7" i="2"/>
  <c r="U109" i="2"/>
  <c r="U7" i="2" s="1"/>
  <c r="Q109" i="2"/>
  <c r="S109" i="2"/>
  <c r="R109" i="2"/>
  <c r="K9" i="3" l="1"/>
  <c r="H111" i="3"/>
  <c r="H9" i="3" s="1"/>
  <c r="G10" i="3"/>
  <c r="AH10" i="3"/>
  <c r="AI9" i="3"/>
  <c r="N9" i="3"/>
  <c r="AC117" i="3"/>
  <c r="F30" i="3"/>
  <c r="AD111" i="3"/>
  <c r="AC111" i="3" s="1"/>
  <c r="J111" i="3"/>
  <c r="I111" i="3" s="1"/>
  <c r="I112" i="3"/>
  <c r="Q10" i="3"/>
  <c r="R9" i="3"/>
  <c r="Q9" i="3" s="1"/>
  <c r="F89" i="3"/>
  <c r="I89" i="3"/>
  <c r="F117" i="3"/>
  <c r="F90" i="3"/>
  <c r="L133" i="3"/>
  <c r="F133" i="3" s="1"/>
  <c r="AD10" i="3"/>
  <c r="AC185" i="3"/>
  <c r="F185" i="3" s="1"/>
  <c r="AJ9" i="3"/>
  <c r="F118" i="3"/>
  <c r="J9" i="3"/>
  <c r="I9" i="3" s="1"/>
  <c r="I10" i="3"/>
  <c r="L112" i="3"/>
  <c r="F112" i="3" s="1"/>
  <c r="M111" i="3"/>
  <c r="L111" i="3" s="1"/>
  <c r="G170" i="3"/>
  <c r="G111" i="3" s="1"/>
  <c r="M10" i="3"/>
  <c r="L11" i="3"/>
  <c r="F11" i="3" s="1"/>
  <c r="AE111" i="3"/>
  <c r="AE9" i="3" s="1"/>
  <c r="Q7" i="2"/>
  <c r="S7" i="2"/>
  <c r="R7" i="2"/>
  <c r="AH9" i="3" l="1"/>
  <c r="G9" i="3"/>
  <c r="M9" i="3"/>
  <c r="L9" i="3" s="1"/>
  <c r="F9" i="3" s="1"/>
  <c r="L10" i="3"/>
  <c r="F10" i="3" s="1"/>
  <c r="AD9" i="3"/>
  <c r="AC9" i="3" s="1"/>
  <c r="AC10" i="3"/>
  <c r="F111" i="3"/>
</calcChain>
</file>

<file path=xl/sharedStrings.xml><?xml version="1.0" encoding="utf-8"?>
<sst xmlns="http://schemas.openxmlformats.org/spreadsheetml/2006/main" count="4847" uniqueCount="1140">
  <si>
    <t>58</t>
  </si>
  <si>
    <t>第１表　総括表（甲＋乙）</t>
  </si>
  <si>
    <t>49-54</t>
  </si>
  <si>
    <t>従業者数</t>
  </si>
  <si>
    <t>　家具・じゅう器・機械器具小売業</t>
  </si>
  <si>
    <r>
      <t>(</t>
    </r>
    <r>
      <rPr>
        <sz val="10"/>
        <rFont val="ＭＳ ゴシック"/>
        <family val="3"/>
        <charset val="128"/>
      </rPr>
      <t>万円)</t>
    </r>
  </si>
  <si>
    <t>　その他の卸売業</t>
  </si>
  <si>
    <t>１事業所当り</t>
  </si>
  <si>
    <t>　繊維・衣服等卸売業</t>
  </si>
  <si>
    <t>売場面積</t>
  </si>
  <si>
    <t>計</t>
  </si>
  <si>
    <t>個人</t>
    <rPh sb="0" eb="2">
      <t>コジン</t>
    </rPh>
    <phoneticPr fontId="1"/>
  </si>
  <si>
    <r>
      <t>臨</t>
    </r>
    <r>
      <rPr>
        <sz val="10"/>
        <rFont val="ＭＳ ゴシック"/>
        <family val="3"/>
        <charset val="128"/>
      </rPr>
      <t>時雇用者数</t>
    </r>
  </si>
  <si>
    <r>
      <t>就</t>
    </r>
    <r>
      <rPr>
        <sz val="10"/>
        <rFont val="ＭＳ ゴシック"/>
        <family val="3"/>
        <charset val="128"/>
      </rPr>
      <t>業者１人当り年間商品販売額</t>
    </r>
  </si>
  <si>
    <r>
      <t>面積不詳事業所</t>
    </r>
    <r>
      <rPr>
        <sz val="10"/>
        <rFont val="ＭＳ ゴシック"/>
        <family val="3"/>
        <charset val="128"/>
      </rPr>
      <t>年間商品販売額</t>
    </r>
    <rPh sb="0" eb="2">
      <t>メンセキ</t>
    </rPh>
    <rPh sb="2" eb="4">
      <t>フショウ</t>
    </rPh>
    <rPh sb="4" eb="7">
      <t>ジギョウショ</t>
    </rPh>
    <phoneticPr fontId="1"/>
  </si>
  <si>
    <t>56</t>
  </si>
  <si>
    <t>卸売業計</t>
  </si>
  <si>
    <t>産業分類</t>
    <rPh sb="0" eb="2">
      <t>サンギョウ</t>
    </rPh>
    <rPh sb="2" eb="4">
      <t>ブンルイ</t>
    </rPh>
    <phoneticPr fontId="1"/>
  </si>
  <si>
    <t>49</t>
  </si>
  <si>
    <t>　織物・衣服・身の回り品小売業</t>
  </si>
  <si>
    <t>法人</t>
    <rPh sb="0" eb="2">
      <t>ホウジン</t>
    </rPh>
    <phoneticPr fontId="1"/>
  </si>
  <si>
    <t>　各種商品卸売業</t>
  </si>
  <si>
    <r>
      <t>売</t>
    </r>
    <r>
      <rPr>
        <sz val="10"/>
        <rFont val="ＭＳ ゴシック"/>
        <family val="3"/>
        <charset val="128"/>
      </rPr>
      <t>場面積１㎡当り年間商品販売額</t>
    </r>
  </si>
  <si>
    <t>55</t>
  </si>
  <si>
    <t>53</t>
  </si>
  <si>
    <t>50</t>
  </si>
  <si>
    <t>54</t>
  </si>
  <si>
    <t>51</t>
  </si>
  <si>
    <t>　飲食料品卸売業</t>
  </si>
  <si>
    <t>52</t>
  </si>
  <si>
    <t>　建築材料、鉱物・金属材料等卸売業</t>
  </si>
  <si>
    <t>　機械器具卸売業</t>
  </si>
  <si>
    <t>55-60</t>
  </si>
  <si>
    <t>60</t>
  </si>
  <si>
    <t>小売業計</t>
  </si>
  <si>
    <t>　各種商品小売業</t>
  </si>
  <si>
    <t>57</t>
  </si>
  <si>
    <t>合計</t>
  </si>
  <si>
    <t>　飲食料品小売業</t>
  </si>
  <si>
    <t>　自動車・自転車小売業</t>
  </si>
  <si>
    <t>59</t>
  </si>
  <si>
    <r>
      <t>年</t>
    </r>
    <r>
      <rPr>
        <sz val="10"/>
        <rFont val="ＭＳ ゴシック"/>
        <family val="3"/>
        <charset val="128"/>
      </rPr>
      <t>間商品販売額</t>
    </r>
  </si>
  <si>
    <t>　その他の小売業</t>
  </si>
  <si>
    <r>
      <t>従</t>
    </r>
    <r>
      <rPr>
        <sz val="10"/>
        <rFont val="ＭＳ ゴシック"/>
        <family val="3"/>
        <charset val="128"/>
      </rPr>
      <t>業者１人当り年間商品販売額</t>
    </r>
  </si>
  <si>
    <r>
      <t>商</t>
    </r>
    <r>
      <rPr>
        <sz val="10"/>
        <rFont val="ＭＳ ゴシック"/>
        <family val="3"/>
        <charset val="128"/>
      </rPr>
      <t>品手持額</t>
    </r>
  </si>
  <si>
    <t>事業所数</t>
    <rPh sb="0" eb="3">
      <t>ジギョウショ</t>
    </rPh>
    <rPh sb="3" eb="4">
      <t>スウ</t>
    </rPh>
    <phoneticPr fontId="1"/>
  </si>
  <si>
    <r>
      <t>(</t>
    </r>
    <r>
      <rPr>
        <sz val="10"/>
        <rFont val="ＭＳ ゴシック"/>
        <family val="3"/>
        <charset val="128"/>
      </rPr>
      <t>人)</t>
    </r>
  </si>
  <si>
    <r>
      <t>出</t>
    </r>
    <r>
      <rPr>
        <sz val="10"/>
        <rFont val="ＭＳ ゴシック"/>
        <family val="3"/>
        <charset val="128"/>
      </rPr>
      <t>向･派遣受入人数</t>
    </r>
  </si>
  <si>
    <r>
      <t>そ</t>
    </r>
    <r>
      <rPr>
        <sz val="10"/>
        <rFont val="ＭＳ ゴシック"/>
        <family val="3"/>
        <charset val="128"/>
      </rPr>
      <t>の他の収入額</t>
    </r>
  </si>
  <si>
    <r>
      <t>(</t>
    </r>
    <r>
      <rPr>
        <sz val="10"/>
        <rFont val="ＭＳ ゴシック"/>
        <family val="3"/>
        <charset val="128"/>
      </rPr>
      <t>㎡)</t>
    </r>
  </si>
  <si>
    <t>第２表　産業分類（中・小・細分類）別、事業所数、従業者数等、年間商品販売額等、商品手持額、売場面積</t>
  </si>
  <si>
    <t>491</t>
  </si>
  <si>
    <t>　　各種商品卸売業</t>
  </si>
  <si>
    <t>4911</t>
  </si>
  <si>
    <r>
      <t>　</t>
    </r>
    <r>
      <rPr>
        <sz val="10"/>
        <rFont val="ＭＳ ゴシック"/>
        <family val="3"/>
        <charset val="128"/>
      </rPr>
      <t>　　各種商品卸売業（従業者が常時100人以上のもの）</t>
    </r>
  </si>
  <si>
    <t>4919</t>
  </si>
  <si>
    <t>　　　その他の各種商品卸売業</t>
  </si>
  <si>
    <t>501</t>
  </si>
  <si>
    <t>　　繊維品卸売業（衣服、身の回り品を除く）</t>
  </si>
  <si>
    <t>5011</t>
  </si>
  <si>
    <t>　　　生糸・繭卸売業</t>
  </si>
  <si>
    <t>5012</t>
  </si>
  <si>
    <t>　　　繊維原料卸売業（生糸・繭を除く）</t>
  </si>
  <si>
    <t>5013</t>
  </si>
  <si>
    <t>　　　糸卸売業</t>
  </si>
  <si>
    <t>5014</t>
  </si>
  <si>
    <t>　　　織物卸売業（室内装飾繊維品を除く）</t>
  </si>
  <si>
    <t>502</t>
  </si>
  <si>
    <t>　　衣類・身の回り品卸売業</t>
  </si>
  <si>
    <t>5021</t>
  </si>
  <si>
    <t>　　　男子服卸売業</t>
  </si>
  <si>
    <t>5022</t>
  </si>
  <si>
    <t>　　　婦人・子供服卸売業</t>
  </si>
  <si>
    <t>5023</t>
  </si>
  <si>
    <t>　　　下着類卸売業</t>
  </si>
  <si>
    <t>5024</t>
  </si>
  <si>
    <t>　　　寝具類卸売業</t>
  </si>
  <si>
    <t>5025</t>
  </si>
  <si>
    <t>　　　靴卸売業</t>
  </si>
  <si>
    <t>5026</t>
  </si>
  <si>
    <t>　　　履物卸売業（靴を除く）</t>
  </si>
  <si>
    <t>5027</t>
  </si>
  <si>
    <t>　　　かばん・袋物卸売業</t>
  </si>
  <si>
    <t>5029</t>
  </si>
  <si>
    <t>　　　その他の衣服・身の回り品卸売業</t>
  </si>
  <si>
    <t>511</t>
  </si>
  <si>
    <t>　　農畜産物・水産物卸売業</t>
  </si>
  <si>
    <t>5111</t>
  </si>
  <si>
    <t>　　　米麦卸売業</t>
  </si>
  <si>
    <t>5112</t>
  </si>
  <si>
    <t>　　　雑穀・豆類卸売業</t>
  </si>
  <si>
    <t>5113</t>
  </si>
  <si>
    <t>　　　野菜卸売業</t>
  </si>
  <si>
    <t>5114</t>
  </si>
  <si>
    <t>　　　果実卸売業</t>
  </si>
  <si>
    <t>5115</t>
  </si>
  <si>
    <t>　　　食肉卸売業</t>
  </si>
  <si>
    <t>5116</t>
  </si>
  <si>
    <t>　　　生鮮魚介卸売業</t>
  </si>
  <si>
    <t>5119</t>
  </si>
  <si>
    <t>　　　その他の農畜産物・水産物卸売業</t>
  </si>
  <si>
    <t>512</t>
  </si>
  <si>
    <t>　　食料・飲料卸売業</t>
  </si>
  <si>
    <t>5121</t>
  </si>
  <si>
    <t>　　　砂糖卸売業</t>
  </si>
  <si>
    <t>5122</t>
  </si>
  <si>
    <t>　　　味そ・しょう油卸売業</t>
  </si>
  <si>
    <t>5123</t>
  </si>
  <si>
    <t>　　　酒類卸売業</t>
  </si>
  <si>
    <t>5124</t>
  </si>
  <si>
    <t>　　　乾物卸売業</t>
  </si>
  <si>
    <t>5125</t>
  </si>
  <si>
    <t>　　　缶詰・瓶詰食品卸売業（気密容器入りのもの）</t>
  </si>
  <si>
    <t>5126</t>
  </si>
  <si>
    <t>　　　菓子・パン類卸売業</t>
  </si>
  <si>
    <t>5127</t>
  </si>
  <si>
    <t>　　　飲料卸売業（別掲を除く）</t>
  </si>
  <si>
    <t>5128</t>
  </si>
  <si>
    <t>　　　茶類卸売業</t>
  </si>
  <si>
    <t>5129</t>
  </si>
  <si>
    <t>　　　その他の食料・飲料卸売業</t>
  </si>
  <si>
    <t>521</t>
  </si>
  <si>
    <t>　　建築材料卸売業</t>
  </si>
  <si>
    <t>5211</t>
  </si>
  <si>
    <t>　　　木材・竹材卸売業</t>
  </si>
  <si>
    <t>5212</t>
  </si>
  <si>
    <t>　　　セメント卸売業</t>
  </si>
  <si>
    <t>5213</t>
  </si>
  <si>
    <t>　　　板ガラス卸売業</t>
  </si>
  <si>
    <t>5219</t>
  </si>
  <si>
    <t>　　　その他の建築材料卸売業</t>
  </si>
  <si>
    <t>522</t>
  </si>
  <si>
    <t>　　化学製品卸売業</t>
  </si>
  <si>
    <t>5221</t>
  </si>
  <si>
    <t>　　　塗料卸売業</t>
  </si>
  <si>
    <t>5222</t>
  </si>
  <si>
    <t>　　　染料・顔料卸売業</t>
  </si>
  <si>
    <t>5223</t>
  </si>
  <si>
    <t>　　　油脂・ろう卸売業</t>
  </si>
  <si>
    <t>5229</t>
  </si>
  <si>
    <t>　　　その他の化学製品卸売業</t>
  </si>
  <si>
    <t>523</t>
  </si>
  <si>
    <t>　　鉱物・金属材料卸売業</t>
  </si>
  <si>
    <t>5231</t>
  </si>
  <si>
    <t>　　　石油卸売業</t>
  </si>
  <si>
    <t>5232</t>
  </si>
  <si>
    <t>　　　鉱物卸売業（石油を除く）</t>
  </si>
  <si>
    <t>5233</t>
  </si>
  <si>
    <t>　　　鉄鋼卸売業</t>
  </si>
  <si>
    <t>5234</t>
  </si>
  <si>
    <t>　　　非鉄金属卸売業</t>
  </si>
  <si>
    <t>524</t>
  </si>
  <si>
    <t>　　再生資源卸売業</t>
  </si>
  <si>
    <t>5241</t>
  </si>
  <si>
    <t>　　　空瓶・空缶等空容器卸売業</t>
  </si>
  <si>
    <t>5242</t>
  </si>
  <si>
    <t>　　　鉄スクラップ卸売業</t>
  </si>
  <si>
    <t>5243</t>
  </si>
  <si>
    <t>　　　非鉄金属スクラップ卸売業</t>
  </si>
  <si>
    <t>5244</t>
  </si>
  <si>
    <t>　　　古紙卸売業</t>
  </si>
  <si>
    <t>5249</t>
  </si>
  <si>
    <t>　　　その他の再生資源卸売業</t>
  </si>
  <si>
    <t>531</t>
  </si>
  <si>
    <t>　　一般機械器具卸売業</t>
  </si>
  <si>
    <t>5311</t>
  </si>
  <si>
    <t>　　　農業用機械器具卸売業</t>
  </si>
  <si>
    <t>5312</t>
  </si>
  <si>
    <t>　　　建設機械・鉱山機械卸売業</t>
  </si>
  <si>
    <t>5313</t>
  </si>
  <si>
    <t>　　　金属加工機械卸売業</t>
  </si>
  <si>
    <t>5314</t>
  </si>
  <si>
    <t>　　　事務用機械器具卸売業</t>
  </si>
  <si>
    <t>5319</t>
  </si>
  <si>
    <t>　　　その他の一般機械器具卸売業</t>
  </si>
  <si>
    <t>532</t>
  </si>
  <si>
    <t>　　自動車卸売業</t>
  </si>
  <si>
    <t>5321</t>
  </si>
  <si>
    <t>　　　自動車卸売業（二輪自動車を含む）</t>
  </si>
  <si>
    <t>5322</t>
  </si>
  <si>
    <t>　　　自動車部分品・附属品卸売業（中古品を除く）</t>
  </si>
  <si>
    <t>5323</t>
  </si>
  <si>
    <t>　　　自動車中古部品卸売業</t>
  </si>
  <si>
    <t>533</t>
  </si>
  <si>
    <t>　　電気機械器具卸売業</t>
  </si>
  <si>
    <t>5331</t>
  </si>
  <si>
    <t>　　　家庭用電気機械器具卸売業</t>
  </si>
  <si>
    <t>5332</t>
  </si>
  <si>
    <t>　　　電気機械器具卸売業（家庭用電気機械器具を除く）</t>
  </si>
  <si>
    <t>539</t>
  </si>
  <si>
    <t>　　その他の機械器具卸売業</t>
  </si>
  <si>
    <t>5391</t>
  </si>
  <si>
    <t>　　　輸送用機械器具卸売業（自動車を除く）</t>
  </si>
  <si>
    <t>5392</t>
  </si>
  <si>
    <t>　　　精密機械器具卸売業</t>
  </si>
  <si>
    <t>5393</t>
  </si>
  <si>
    <t>　　　医療用機械器具卸売業（歯科用機械器具を含む）</t>
  </si>
  <si>
    <t>541</t>
  </si>
  <si>
    <t>　　家具・建具・じゅう器等卸売業</t>
  </si>
  <si>
    <t>5411</t>
  </si>
  <si>
    <t>　　　家具・建具卸売業</t>
  </si>
  <si>
    <t>5412</t>
  </si>
  <si>
    <t>　　　荒物卸売業</t>
  </si>
  <si>
    <t>5413</t>
  </si>
  <si>
    <t>　　　畳卸売業</t>
  </si>
  <si>
    <t>5414</t>
  </si>
  <si>
    <t>　　　室内装飾繊維品卸売業</t>
  </si>
  <si>
    <t>5415</t>
  </si>
  <si>
    <t>　　　陶磁器・ガラス器卸売業</t>
  </si>
  <si>
    <t>5419</t>
  </si>
  <si>
    <t>　　　その他のじゅう器卸売業</t>
  </si>
  <si>
    <t>542</t>
  </si>
  <si>
    <t>　　医薬品・化粧品等卸売業</t>
  </si>
  <si>
    <t>5421</t>
  </si>
  <si>
    <t>　　　医薬品卸売業</t>
  </si>
  <si>
    <t>5422</t>
  </si>
  <si>
    <t>　　　医療用品卸売業</t>
  </si>
  <si>
    <t>5423</t>
  </si>
  <si>
    <t>　　　化粧品卸売業</t>
  </si>
  <si>
    <t>5424</t>
  </si>
  <si>
    <t>　　　合成洗剤卸売業</t>
  </si>
  <si>
    <t>549</t>
  </si>
  <si>
    <t>　　他に分類されない卸売業</t>
  </si>
  <si>
    <t>5491</t>
  </si>
  <si>
    <t>　　　紙・紙製品卸売業</t>
  </si>
  <si>
    <t>5492</t>
  </si>
  <si>
    <t>　　　金物卸売業</t>
  </si>
  <si>
    <t>5493</t>
  </si>
  <si>
    <t>　　　肥料・飼料卸売業</t>
  </si>
  <si>
    <t>5494</t>
  </si>
  <si>
    <t>　　　スポーツ用品・娯楽用品・がん具卸売業</t>
  </si>
  <si>
    <t>5495</t>
  </si>
  <si>
    <t>　　　たばこ卸売業</t>
  </si>
  <si>
    <t>5496</t>
  </si>
  <si>
    <t>　　　ジュエリー製品卸売業</t>
  </si>
  <si>
    <t>5497</t>
  </si>
  <si>
    <t>　　　代理商・仲立業</t>
  </si>
  <si>
    <t>5499</t>
  </si>
  <si>
    <t>　　　他に分類されないその他の卸売業</t>
  </si>
  <si>
    <t>551</t>
  </si>
  <si>
    <t>　　百貨店、総合スーパー</t>
  </si>
  <si>
    <t>5511</t>
  </si>
  <si>
    <t>　　　百貨店、総合スーパー</t>
  </si>
  <si>
    <t>559</t>
  </si>
  <si>
    <r>
      <t>　</t>
    </r>
    <r>
      <rPr>
        <sz val="10"/>
        <rFont val="ＭＳ ゴシック"/>
        <family val="3"/>
        <charset val="128"/>
      </rPr>
      <t>　その他の各種商品小売業（従業者が常時５０人未満のもの）</t>
    </r>
  </si>
  <si>
    <t>5599</t>
  </si>
  <si>
    <r>
      <t>　</t>
    </r>
    <r>
      <rPr>
        <sz val="10"/>
        <rFont val="ＭＳ ゴシック"/>
        <family val="3"/>
        <charset val="128"/>
      </rPr>
      <t>　　その他の各種商品小売業（従業者が常時５０人未満のもの）</t>
    </r>
  </si>
  <si>
    <t>561</t>
  </si>
  <si>
    <t>　　呉服・服地・寝具小売業</t>
  </si>
  <si>
    <t>5611</t>
  </si>
  <si>
    <t>　　　呉服・服地小売業</t>
  </si>
  <si>
    <t>5612</t>
  </si>
  <si>
    <t>　　　寝具小売業</t>
  </si>
  <si>
    <t>562</t>
  </si>
  <si>
    <t>　　男子服小売業</t>
  </si>
  <si>
    <t>5621</t>
  </si>
  <si>
    <t>　　　男子服小売業</t>
  </si>
  <si>
    <t>563</t>
  </si>
  <si>
    <t>　　婦人・子供服小売業</t>
  </si>
  <si>
    <t>5631</t>
  </si>
  <si>
    <t>　　　婦人服小売業</t>
  </si>
  <si>
    <t>5632</t>
  </si>
  <si>
    <t>　　　子供服小売業</t>
  </si>
  <si>
    <t>564</t>
  </si>
  <si>
    <t>　　靴・履物小売業</t>
  </si>
  <si>
    <t>5641</t>
  </si>
  <si>
    <t>　　　靴小売業</t>
  </si>
  <si>
    <t>5642</t>
  </si>
  <si>
    <t>　　　履物小売業（靴を除く）</t>
  </si>
  <si>
    <t>569</t>
  </si>
  <si>
    <t>　　その他の織物・衣服・身の回り品小売業</t>
  </si>
  <si>
    <t>5691</t>
  </si>
  <si>
    <t>　　　かばん・袋物小売業</t>
  </si>
  <si>
    <t>5692</t>
  </si>
  <si>
    <t>　　　洋品雑貨・小間物小売業</t>
  </si>
  <si>
    <t>5699</t>
  </si>
  <si>
    <t>　　　他に分類されない織物・衣服・身の回り品小売業</t>
  </si>
  <si>
    <t>571</t>
  </si>
  <si>
    <t>　　各種食料品小売業</t>
  </si>
  <si>
    <t>5711</t>
  </si>
  <si>
    <t>　　　各種食料品小売業</t>
  </si>
  <si>
    <t>572</t>
  </si>
  <si>
    <t>　　酒小売業</t>
  </si>
  <si>
    <t>5721</t>
  </si>
  <si>
    <t>　　　酒小売業</t>
  </si>
  <si>
    <t>573</t>
  </si>
  <si>
    <t>　　食肉小売業</t>
  </si>
  <si>
    <t>5731</t>
  </si>
  <si>
    <t>　　　食肉小売業（卵、鶏肉を除く）</t>
  </si>
  <si>
    <t>5732</t>
  </si>
  <si>
    <t>　　　卵・鶏肉小売業</t>
  </si>
  <si>
    <t>574</t>
  </si>
  <si>
    <t>　　鮮魚小売業</t>
  </si>
  <si>
    <t>5741</t>
  </si>
  <si>
    <t>　　　鮮魚小売業</t>
  </si>
  <si>
    <t>575</t>
  </si>
  <si>
    <t>　　野菜・果実小売業</t>
    <rPh sb="6" eb="7">
      <t>ジツ</t>
    </rPh>
    <phoneticPr fontId="1"/>
  </si>
  <si>
    <t>5751</t>
  </si>
  <si>
    <t>　　　野菜小売業</t>
  </si>
  <si>
    <t>5752</t>
  </si>
  <si>
    <t>　　　果物小売業</t>
  </si>
  <si>
    <t>576</t>
  </si>
  <si>
    <t>　　菓子・パン小売業</t>
  </si>
  <si>
    <t>5761</t>
  </si>
  <si>
    <t>　　　菓子小売業（製造小売）</t>
  </si>
  <si>
    <t>5762</t>
  </si>
  <si>
    <t>　　　菓子小売業（製造小売でないもの）</t>
  </si>
  <si>
    <t>5763</t>
  </si>
  <si>
    <t>　　　パン小売業（製造小売）</t>
  </si>
  <si>
    <t>5764</t>
  </si>
  <si>
    <t>　　　パン小売業（製造小売でないもの）</t>
  </si>
  <si>
    <t>577</t>
  </si>
  <si>
    <t>　　米穀類小売業</t>
  </si>
  <si>
    <t>5771</t>
  </si>
  <si>
    <t>　　　米穀類小売業</t>
  </si>
  <si>
    <t>579</t>
  </si>
  <si>
    <t>　　その他の飲食料品小売業</t>
  </si>
  <si>
    <t>5791</t>
  </si>
  <si>
    <t>　　　ｺﾝﾋﾞﾆｴﾝｽｽﾄｱ（飲食料品を中心とするものに限る）</t>
  </si>
  <si>
    <t>5792</t>
  </si>
  <si>
    <t>　　　牛乳小売業</t>
  </si>
  <si>
    <t>5793</t>
  </si>
  <si>
    <t>　　　飲料小売業（別掲を除く）</t>
  </si>
  <si>
    <t>5794</t>
  </si>
  <si>
    <t>　　　茶類小売業</t>
  </si>
  <si>
    <t>5795</t>
  </si>
  <si>
    <t>　　　料理品小売業</t>
  </si>
  <si>
    <t>5796</t>
  </si>
  <si>
    <t>　　　豆腐・かまぼこ等加工品食品小売業</t>
  </si>
  <si>
    <t>5797</t>
  </si>
  <si>
    <t>　　　乾物小売業</t>
  </si>
  <si>
    <t>5799</t>
  </si>
  <si>
    <t>　　　他に分類されない飲食料品小売業</t>
  </si>
  <si>
    <t>581</t>
  </si>
  <si>
    <t>　　自動車小売業</t>
  </si>
  <si>
    <t>5811</t>
  </si>
  <si>
    <t>　　　自動車（新車）小売業</t>
  </si>
  <si>
    <t>5812</t>
  </si>
  <si>
    <t>　　　中古自動車小売業</t>
  </si>
  <si>
    <t>5813</t>
  </si>
  <si>
    <t>　　　自動車部分品・附属品小売業</t>
  </si>
  <si>
    <t>5814</t>
  </si>
  <si>
    <t>　　　二輪自動車小売業（原動機付自転車を含む）</t>
  </si>
  <si>
    <t>582</t>
  </si>
  <si>
    <t>　　自転車小売業</t>
  </si>
  <si>
    <t>5821</t>
  </si>
  <si>
    <t>　　　自転車小売業</t>
  </si>
  <si>
    <t>591</t>
  </si>
  <si>
    <t>　　家具・建具・畳小売業</t>
  </si>
  <si>
    <t>5911</t>
  </si>
  <si>
    <t>　　　家具小売業</t>
  </si>
  <si>
    <t>5912</t>
  </si>
  <si>
    <t>　　　建具小売業</t>
  </si>
  <si>
    <t>5913</t>
  </si>
  <si>
    <t>　　　畳小売業</t>
  </si>
  <si>
    <t>5914</t>
  </si>
  <si>
    <t>　　　宗教用具小売業</t>
  </si>
  <si>
    <t>592</t>
  </si>
  <si>
    <t>　　機械器具小売業</t>
  </si>
  <si>
    <t>5921</t>
  </si>
  <si>
    <t>　　　電気機械器具小売業</t>
  </si>
  <si>
    <t>5922</t>
  </si>
  <si>
    <t>　　　電気事務機械器具小売業</t>
  </si>
  <si>
    <t>5929</t>
  </si>
  <si>
    <t>　　　その他の機械器具小売業</t>
  </si>
  <si>
    <t>599</t>
  </si>
  <si>
    <t>　　その他のじゅう器小売業</t>
  </si>
  <si>
    <t>5991</t>
  </si>
  <si>
    <t>　　　金物小売業</t>
  </si>
  <si>
    <t>5992</t>
  </si>
  <si>
    <t>　　　荒物小売業</t>
  </si>
  <si>
    <t>5993</t>
  </si>
  <si>
    <t>　　　陶磁器・ガラス器小売業</t>
  </si>
  <si>
    <t>5999</t>
  </si>
  <si>
    <t>　　　他に分類されないじゅう器小売業</t>
  </si>
  <si>
    <t>601</t>
  </si>
  <si>
    <t>　　医薬品・化粧品小売業</t>
  </si>
  <si>
    <t>6011</t>
  </si>
  <si>
    <t>　　　医薬品小売業（調剤薬局を除く）</t>
  </si>
  <si>
    <t>6012</t>
  </si>
  <si>
    <t>　　　調剤薬局</t>
  </si>
  <si>
    <t>6013</t>
  </si>
  <si>
    <t>　　　化粧品小売業</t>
  </si>
  <si>
    <t>602</t>
  </si>
  <si>
    <t>　　農耕用品小売業</t>
  </si>
  <si>
    <t>6021</t>
  </si>
  <si>
    <t>　　　農業用機械器具小売業</t>
  </si>
  <si>
    <t>6022</t>
  </si>
  <si>
    <t>　　　苗・種子小売業</t>
  </si>
  <si>
    <t>6023</t>
  </si>
  <si>
    <t>　　　肥料・飼料小売業</t>
  </si>
  <si>
    <t>603</t>
  </si>
  <si>
    <t>　　燃料小売業</t>
  </si>
  <si>
    <t>6031</t>
  </si>
  <si>
    <t>　　　ガソリンスタンド</t>
  </si>
  <si>
    <t>6032</t>
  </si>
  <si>
    <t>　　　燃料小売業（ガソリンスタンドを除く）</t>
  </si>
  <si>
    <t>604</t>
  </si>
  <si>
    <t>　　書籍・文房具小売業</t>
  </si>
  <si>
    <t>6041</t>
  </si>
  <si>
    <t>　　　書籍・雑誌小売業</t>
  </si>
  <si>
    <t>6042</t>
  </si>
  <si>
    <t>　　　新聞小売業</t>
  </si>
  <si>
    <t>6043</t>
  </si>
  <si>
    <t>　　　紙・文房具小売業</t>
  </si>
  <si>
    <t>605</t>
  </si>
  <si>
    <t>　　スポーツ用品・がん具・娯楽用品・楽器小売業</t>
  </si>
  <si>
    <t>6051</t>
  </si>
  <si>
    <t>　　　スポーツ用品小売業</t>
  </si>
  <si>
    <t>6052</t>
  </si>
  <si>
    <t>　　　がん具・娯楽用品小売業</t>
  </si>
  <si>
    <t>6053</t>
  </si>
  <si>
    <t>　　　楽器小売業</t>
  </si>
  <si>
    <t>606</t>
  </si>
  <si>
    <t>　　写真機・写真材料小売業</t>
  </si>
  <si>
    <t>6061</t>
  </si>
  <si>
    <t>　　　写真機・写真材料小売業</t>
  </si>
  <si>
    <t>607</t>
  </si>
  <si>
    <t>　　時計・眼鏡・光学機械小売業</t>
  </si>
  <si>
    <t>6071</t>
  </si>
  <si>
    <t>　　　時計・眼鏡・光学機械小売業</t>
  </si>
  <si>
    <t>609</t>
  </si>
  <si>
    <t>　　他に分類されない小売業</t>
  </si>
  <si>
    <t>6091</t>
  </si>
  <si>
    <t>　　　たばこ・喫煙具専門小売業</t>
  </si>
  <si>
    <t>6092</t>
  </si>
  <si>
    <t>　　　花・植木小売業</t>
  </si>
  <si>
    <t>6093</t>
  </si>
  <si>
    <t>　　　建築材料小売業</t>
  </si>
  <si>
    <t>6094</t>
  </si>
  <si>
    <t>　　　ジュエリー製品小売業</t>
  </si>
  <si>
    <t>6095</t>
  </si>
  <si>
    <t>　　　ペット・ペット用品小売業</t>
  </si>
  <si>
    <t>6096</t>
  </si>
  <si>
    <t>　　　骨とう品小売業</t>
  </si>
  <si>
    <t>6097</t>
  </si>
  <si>
    <t>　　　中古品小売業（骨とう品を除く）</t>
  </si>
  <si>
    <t>6099</t>
  </si>
  <si>
    <t>　　　他に分類されないその他の小売業</t>
  </si>
  <si>
    <t>第３表　産業細分類別、法人、個人別、男女別の就業者数、従業者数（内訳別）、臨時雇用者数、出向・派遣受入者数及びパート・アルバイト等の８時間換算雇用者数</t>
  </si>
  <si>
    <t>合計</t>
    <rPh sb="0" eb="2">
      <t>ゴウケイ</t>
    </rPh>
    <phoneticPr fontId="1"/>
  </si>
  <si>
    <t>就業者数</t>
  </si>
  <si>
    <t>有給役員</t>
  </si>
  <si>
    <t>常用雇用者</t>
    <rPh sb="0" eb="2">
      <t>ジョウヨウ</t>
    </rPh>
    <rPh sb="2" eb="5">
      <t>コヨウシャ</t>
    </rPh>
    <phoneticPr fontId="1"/>
  </si>
  <si>
    <t>出向・派遣受入者数</t>
  </si>
  <si>
    <r>
      <t>ﾊ</t>
    </r>
    <r>
      <rPr>
        <sz val="10"/>
        <rFont val="ＭＳ ゴシック"/>
        <family val="3"/>
        <charset val="128"/>
      </rPr>
      <t>ﾟｰﾄ･ｱﾙﾊﾞｲﾄ等の8時間換算雇用者数</t>
    </r>
  </si>
  <si>
    <r>
      <t>個</t>
    </r>
    <r>
      <rPr>
        <sz val="10"/>
        <rFont val="ＭＳ ゴシック"/>
        <family val="3"/>
        <charset val="128"/>
      </rPr>
      <t>人事業主及び無給家族従業者</t>
    </r>
  </si>
  <si>
    <t>正社員・正職員</t>
  </si>
  <si>
    <t>ﾊﾟｰﾄ･ｱﾙﾊﾞｲﾄ等</t>
  </si>
  <si>
    <t>男</t>
  </si>
  <si>
    <t>女</t>
  </si>
  <si>
    <t>　　　果実小売業</t>
    <rPh sb="4" eb="5">
      <t>ジツ</t>
    </rPh>
    <phoneticPr fontId="1"/>
  </si>
  <si>
    <t>第４表　品目別販売事業所数、年間商品販売額</t>
  </si>
  <si>
    <t>商品分類</t>
    <rPh sb="0" eb="2">
      <t>ショウヒン</t>
    </rPh>
    <rPh sb="2" eb="4">
      <t>ブンルイ</t>
    </rPh>
    <phoneticPr fontId="1"/>
  </si>
  <si>
    <t>延事業所数</t>
  </si>
  <si>
    <t>年間商品販売額</t>
  </si>
  <si>
    <r>
      <t>(</t>
    </r>
    <r>
      <rPr>
        <sz val="10"/>
        <rFont val="ＭＳ ゴシック"/>
        <family val="3"/>
        <charset val="128"/>
      </rPr>
      <t>店)</t>
    </r>
  </si>
  <si>
    <t>卸売計</t>
  </si>
  <si>
    <t>50111</t>
  </si>
  <si>
    <t>生糸・繭</t>
  </si>
  <si>
    <t>50121</t>
  </si>
  <si>
    <t>化学繊維</t>
  </si>
  <si>
    <t>50129</t>
  </si>
  <si>
    <t>他の繊維原科（生糸、繭を除く）</t>
  </si>
  <si>
    <t>50131</t>
  </si>
  <si>
    <t>糸</t>
  </si>
  <si>
    <t>50141</t>
  </si>
  <si>
    <t>織物（室内装飾繊維品を除く）</t>
  </si>
  <si>
    <t>50211</t>
  </si>
  <si>
    <t>男子服</t>
  </si>
  <si>
    <t>50221</t>
  </si>
  <si>
    <t>婦人・子供服</t>
  </si>
  <si>
    <t>50231</t>
  </si>
  <si>
    <t>下着類</t>
  </si>
  <si>
    <t>50241</t>
  </si>
  <si>
    <t>寝具類</t>
  </si>
  <si>
    <t>50251</t>
  </si>
  <si>
    <t>靴</t>
  </si>
  <si>
    <t>50261</t>
  </si>
  <si>
    <t>履物（靴を除く）</t>
  </si>
  <si>
    <t>50271</t>
  </si>
  <si>
    <t>かばん・袋物</t>
  </si>
  <si>
    <t>50291</t>
  </si>
  <si>
    <t>他の衣服・身の回り品</t>
  </si>
  <si>
    <t>51111</t>
  </si>
  <si>
    <t>米麦</t>
  </si>
  <si>
    <t>51121</t>
  </si>
  <si>
    <t>雑穀・豆類</t>
  </si>
  <si>
    <t>51131</t>
  </si>
  <si>
    <t>野菜</t>
  </si>
  <si>
    <t>51141</t>
  </si>
  <si>
    <t>果実</t>
  </si>
  <si>
    <t>51151</t>
  </si>
  <si>
    <t>食肉</t>
  </si>
  <si>
    <t>51161</t>
  </si>
  <si>
    <t>生鮮魚介</t>
  </si>
  <si>
    <t>51191</t>
  </si>
  <si>
    <t>他の農畜産物・水産物</t>
  </si>
  <si>
    <t>51211</t>
  </si>
  <si>
    <t>砂糖</t>
  </si>
  <si>
    <t>51221</t>
  </si>
  <si>
    <t>味そ・しょう油</t>
  </si>
  <si>
    <t>51231</t>
  </si>
  <si>
    <t>酒類</t>
  </si>
  <si>
    <t>51241</t>
  </si>
  <si>
    <t>乾物</t>
  </si>
  <si>
    <t>51251</t>
  </si>
  <si>
    <t>缶詰・瓶詰食品（気密容器入りのもの）</t>
  </si>
  <si>
    <t>51261</t>
  </si>
  <si>
    <t>菓子・パン類</t>
  </si>
  <si>
    <t>51271</t>
  </si>
  <si>
    <t>飲料（茶類飲料を含む）</t>
  </si>
  <si>
    <t>51281</t>
  </si>
  <si>
    <t>茶類</t>
  </si>
  <si>
    <t>51291</t>
  </si>
  <si>
    <t>牛乳・乳製品</t>
  </si>
  <si>
    <t>51299</t>
  </si>
  <si>
    <t>他の食料・飲料</t>
  </si>
  <si>
    <t>52111</t>
  </si>
  <si>
    <t>木材・竹材</t>
  </si>
  <si>
    <t>52121</t>
  </si>
  <si>
    <t>セメント</t>
  </si>
  <si>
    <t>52131</t>
  </si>
  <si>
    <t>板ガラス</t>
  </si>
  <si>
    <t>52191</t>
  </si>
  <si>
    <t>他の建築材料</t>
  </si>
  <si>
    <t>52211</t>
  </si>
  <si>
    <t>塗料</t>
  </si>
  <si>
    <t>52221</t>
  </si>
  <si>
    <t>染料・顔料</t>
  </si>
  <si>
    <t>52231</t>
  </si>
  <si>
    <t>油脂・ろう</t>
  </si>
  <si>
    <t>52291</t>
  </si>
  <si>
    <t>他の化学製品</t>
  </si>
  <si>
    <t>52311</t>
  </si>
  <si>
    <t>原油</t>
  </si>
  <si>
    <t>52312</t>
  </si>
  <si>
    <t>揮発油</t>
  </si>
  <si>
    <t>52313</t>
  </si>
  <si>
    <t>灯油</t>
  </si>
  <si>
    <t>52314</t>
  </si>
  <si>
    <t>軽油</t>
  </si>
  <si>
    <t>52315</t>
  </si>
  <si>
    <t>重油</t>
  </si>
  <si>
    <t>52316</t>
  </si>
  <si>
    <r>
      <t>液</t>
    </r>
    <r>
      <rPr>
        <sz val="10"/>
        <rFont val="ＭＳ ゴシック"/>
        <family val="3"/>
        <charset val="128"/>
      </rPr>
      <t>化石油ガス（LPG）</t>
    </r>
  </si>
  <si>
    <t>52319</t>
  </si>
  <si>
    <t>他の石油</t>
  </si>
  <si>
    <t>52321</t>
  </si>
  <si>
    <t>鉱物（石油を除く）</t>
  </si>
  <si>
    <t>52331</t>
  </si>
  <si>
    <t>鉄鋼粗製品</t>
  </si>
  <si>
    <t>52332</t>
  </si>
  <si>
    <t>鉄鋼一次製品</t>
  </si>
  <si>
    <t>52339</t>
  </si>
  <si>
    <t>他の鉄鋼製品</t>
  </si>
  <si>
    <t>52341</t>
  </si>
  <si>
    <t>非鉄金属地金</t>
  </si>
  <si>
    <t>52342</t>
  </si>
  <si>
    <t>非鉄金属製品</t>
  </si>
  <si>
    <t>空瓶・空缶等空容器</t>
  </si>
  <si>
    <t>鉄スクラップ</t>
  </si>
  <si>
    <t>非鉄金属スクラップ</t>
  </si>
  <si>
    <t>古紙</t>
  </si>
  <si>
    <t>他の再生資源</t>
  </si>
  <si>
    <t>農業用機械器具</t>
  </si>
  <si>
    <t>建設機械・鉱山機械</t>
  </si>
  <si>
    <t>金属加工機械</t>
  </si>
  <si>
    <t>事務用機械器具</t>
  </si>
  <si>
    <t>はん用内燃機関</t>
  </si>
  <si>
    <t>繊維機機器具</t>
  </si>
  <si>
    <t>ポンプ・圧縮機</t>
  </si>
  <si>
    <t>他の一般機械器具</t>
  </si>
  <si>
    <t>乗用車</t>
  </si>
  <si>
    <t>トラック</t>
  </si>
  <si>
    <t>二輪自動車</t>
  </si>
  <si>
    <t>他の自動車</t>
  </si>
  <si>
    <t>自動車部分品・附属品（中古品を除く）</t>
  </si>
  <si>
    <t>自動車中古部品</t>
  </si>
  <si>
    <t>家庭用電気機械器具</t>
  </si>
  <si>
    <t>53321</t>
  </si>
  <si>
    <t>電気機械器具（家電を除く）</t>
  </si>
  <si>
    <t>53911</t>
  </si>
  <si>
    <t>自転車</t>
  </si>
  <si>
    <t>53919</t>
  </si>
  <si>
    <t>他の輸送用機械器具（自動車を除く）</t>
  </si>
  <si>
    <t>53921</t>
  </si>
  <si>
    <t>写真機</t>
  </si>
  <si>
    <t>53922</t>
  </si>
  <si>
    <t>時計</t>
  </si>
  <si>
    <t>他の精密機械器具</t>
  </si>
  <si>
    <t>医療用機械器具（歯科用を含む）</t>
  </si>
  <si>
    <t>54111</t>
  </si>
  <si>
    <t>家具・建具</t>
  </si>
  <si>
    <t>荒物</t>
  </si>
  <si>
    <t>54131</t>
  </si>
  <si>
    <t>畳</t>
  </si>
  <si>
    <t>室内装飾繊維品</t>
  </si>
  <si>
    <t>陶磁器・ガラス器</t>
  </si>
  <si>
    <t>他のじゅう器</t>
  </si>
  <si>
    <t>医薬品</t>
  </si>
  <si>
    <t>医療用品</t>
  </si>
  <si>
    <t>化粧品</t>
  </si>
  <si>
    <t>石けん</t>
  </si>
  <si>
    <t>合成洗剤</t>
  </si>
  <si>
    <t>紙</t>
  </si>
  <si>
    <t>紙製品</t>
  </si>
  <si>
    <t>金物</t>
  </si>
  <si>
    <t>肥料・飼料</t>
  </si>
  <si>
    <t>スポーツ用品</t>
  </si>
  <si>
    <t>娯楽用品・がん具</t>
  </si>
  <si>
    <t>たばこ</t>
  </si>
  <si>
    <t>ジュエリー製品</t>
  </si>
  <si>
    <t>書籍・雑誌</t>
  </si>
  <si>
    <t>なめし革</t>
  </si>
  <si>
    <t>その他</t>
  </si>
  <si>
    <t>小売計</t>
  </si>
  <si>
    <t>55111</t>
  </si>
  <si>
    <t>紳士服・洋品</t>
  </si>
  <si>
    <t>55112</t>
  </si>
  <si>
    <t>婦人・子供服・洋品</t>
  </si>
  <si>
    <t>55113</t>
  </si>
  <si>
    <t>その他の衣料品</t>
  </si>
  <si>
    <t>55114</t>
  </si>
  <si>
    <t>身の回り品</t>
  </si>
  <si>
    <t>55115</t>
  </si>
  <si>
    <t>飲食料品</t>
  </si>
  <si>
    <t>55116</t>
  </si>
  <si>
    <t>家具</t>
  </si>
  <si>
    <t>55117</t>
  </si>
  <si>
    <t>55118</t>
  </si>
  <si>
    <t>家庭用品</t>
  </si>
  <si>
    <t>55119</t>
  </si>
  <si>
    <t>その他の商品</t>
  </si>
  <si>
    <t>56111</t>
  </si>
  <si>
    <t>呉服・服地</t>
  </si>
  <si>
    <t>56121</t>
  </si>
  <si>
    <t>寝具</t>
  </si>
  <si>
    <t>56211</t>
  </si>
  <si>
    <t>56311</t>
  </si>
  <si>
    <t>婦人服</t>
  </si>
  <si>
    <t>56321</t>
  </si>
  <si>
    <t>子供服</t>
  </si>
  <si>
    <t>56411</t>
  </si>
  <si>
    <t>56421</t>
  </si>
  <si>
    <t>56911</t>
  </si>
  <si>
    <t>56921</t>
  </si>
  <si>
    <t>56922</t>
  </si>
  <si>
    <t>小間物・化粧道具</t>
  </si>
  <si>
    <t>56991</t>
  </si>
  <si>
    <t>57211</t>
  </si>
  <si>
    <t>酒</t>
  </si>
  <si>
    <t>57311</t>
  </si>
  <si>
    <t>57321</t>
  </si>
  <si>
    <t>卵・鳥肉</t>
  </si>
  <si>
    <t>57411</t>
  </si>
  <si>
    <t>鮮魚</t>
  </si>
  <si>
    <t>57511</t>
  </si>
  <si>
    <t>57521</t>
  </si>
  <si>
    <t>57611</t>
  </si>
  <si>
    <t>菓子（製造）</t>
  </si>
  <si>
    <t>57621</t>
  </si>
  <si>
    <t>菓子（非製造）</t>
  </si>
  <si>
    <t>57631</t>
  </si>
  <si>
    <t>パン（製造）</t>
  </si>
  <si>
    <t>57641</t>
  </si>
  <si>
    <t>パン（非製造）</t>
  </si>
  <si>
    <t>57711</t>
  </si>
  <si>
    <t>米穀類</t>
  </si>
  <si>
    <t>57921</t>
  </si>
  <si>
    <t>牛乳</t>
  </si>
  <si>
    <t>57931</t>
  </si>
  <si>
    <t>飲料（牛乳を除く・茶類飲料を含む）</t>
  </si>
  <si>
    <t>57941</t>
  </si>
  <si>
    <t>57951</t>
  </si>
  <si>
    <t>料理品</t>
  </si>
  <si>
    <t>57961</t>
  </si>
  <si>
    <t>豆腐・かまぼこ等加工食品</t>
  </si>
  <si>
    <t>57971</t>
  </si>
  <si>
    <t>57991</t>
  </si>
  <si>
    <t>他の飲食料品</t>
  </si>
  <si>
    <t>58111</t>
  </si>
  <si>
    <t>乗用車（新車）</t>
  </si>
  <si>
    <t>58112</t>
  </si>
  <si>
    <t>トラック（新車）</t>
  </si>
  <si>
    <t>58121</t>
  </si>
  <si>
    <t>乗用車（中古）</t>
  </si>
  <si>
    <t>58122</t>
  </si>
  <si>
    <t>トラック（中古）</t>
  </si>
  <si>
    <t>58131</t>
  </si>
  <si>
    <t>自動車部分品・附属品</t>
  </si>
  <si>
    <t>58141</t>
  </si>
  <si>
    <t>58211</t>
  </si>
  <si>
    <t>59111</t>
  </si>
  <si>
    <t>59112</t>
  </si>
  <si>
    <t>じゅうたん・カーテン</t>
  </si>
  <si>
    <t>59121</t>
  </si>
  <si>
    <t>建具</t>
  </si>
  <si>
    <t>59131</t>
  </si>
  <si>
    <t>59141</t>
  </si>
  <si>
    <t>宗教用具</t>
  </si>
  <si>
    <t>59211</t>
  </si>
  <si>
    <t>電気機械器具</t>
  </si>
  <si>
    <t>59221</t>
  </si>
  <si>
    <t>電気事務機械器具</t>
  </si>
  <si>
    <t>59291</t>
  </si>
  <si>
    <t>ミシン・編機</t>
  </si>
  <si>
    <t>59299</t>
  </si>
  <si>
    <t>他の機械器具</t>
  </si>
  <si>
    <t>59911</t>
  </si>
  <si>
    <t>59921</t>
  </si>
  <si>
    <t>59931</t>
  </si>
  <si>
    <t>59991</t>
  </si>
  <si>
    <t>60111</t>
  </si>
  <si>
    <t>一般用医薬品</t>
  </si>
  <si>
    <t>60121</t>
  </si>
  <si>
    <t>医療用医薬品</t>
  </si>
  <si>
    <t>60131</t>
  </si>
  <si>
    <t>60211</t>
  </si>
  <si>
    <t>60221</t>
  </si>
  <si>
    <t>苗・種子</t>
  </si>
  <si>
    <t>60231</t>
  </si>
  <si>
    <t>60311</t>
  </si>
  <si>
    <t>60312</t>
  </si>
  <si>
    <t>60313</t>
  </si>
  <si>
    <t>60314</t>
  </si>
  <si>
    <t>ブタンガス</t>
  </si>
  <si>
    <t>60319</t>
  </si>
  <si>
    <t>60321</t>
  </si>
  <si>
    <t>60322</t>
  </si>
  <si>
    <t>プロパンガス</t>
  </si>
  <si>
    <t>60329</t>
  </si>
  <si>
    <t>他の非石油系燃料</t>
  </si>
  <si>
    <t>60411</t>
  </si>
  <si>
    <t>60421</t>
  </si>
  <si>
    <t>新聞</t>
  </si>
  <si>
    <t>60431</t>
  </si>
  <si>
    <t>紙・文房具</t>
  </si>
  <si>
    <t>60511</t>
  </si>
  <si>
    <t>60521</t>
  </si>
  <si>
    <t>がん具・娯楽用品</t>
  </si>
  <si>
    <t>60531</t>
  </si>
  <si>
    <t>楽器</t>
  </si>
  <si>
    <t>60611</t>
  </si>
  <si>
    <t>写真機・写真材料</t>
  </si>
  <si>
    <t>60711</t>
  </si>
  <si>
    <t>時計・眼鏡・光学機械</t>
  </si>
  <si>
    <t>60911</t>
  </si>
  <si>
    <t>たばこ・喫煙具</t>
  </si>
  <si>
    <t>60921</t>
  </si>
  <si>
    <t>花・植木</t>
  </si>
  <si>
    <t>60931</t>
  </si>
  <si>
    <t>建築材料</t>
  </si>
  <si>
    <t>60941</t>
  </si>
  <si>
    <t>60951</t>
  </si>
  <si>
    <t>ペット</t>
  </si>
  <si>
    <t>60952</t>
  </si>
  <si>
    <t>ペット用品</t>
  </si>
  <si>
    <t>60961</t>
  </si>
  <si>
    <t>骨とう品</t>
  </si>
  <si>
    <t>60971</t>
  </si>
  <si>
    <t>中古品（骨とう品を除く）</t>
  </si>
  <si>
    <t>60991</t>
  </si>
  <si>
    <t>みやげ品</t>
  </si>
  <si>
    <t>60992</t>
  </si>
  <si>
    <t>60999</t>
  </si>
  <si>
    <t>第５表　市町村別・産業分類中分類別事業所数、売場面積、従業者数、年間商品販売額等</t>
    <rPh sb="4" eb="7">
      <t>シチョウソン</t>
    </rPh>
    <rPh sb="7" eb="8">
      <t>ベツ</t>
    </rPh>
    <rPh sb="9" eb="14">
      <t>サンギョウブンルイチュウ</t>
    </rPh>
    <rPh sb="14" eb="16">
      <t>ブンルイ</t>
    </rPh>
    <rPh sb="16" eb="17">
      <t>ベツ</t>
    </rPh>
    <rPh sb="17" eb="20">
      <t>ジギョウショ</t>
    </rPh>
    <rPh sb="20" eb="21">
      <t>スウ</t>
    </rPh>
    <rPh sb="22" eb="26">
      <t>ウリバメンセキ</t>
    </rPh>
    <rPh sb="27" eb="31">
      <t>ジュウギョウシャスウ</t>
    </rPh>
    <rPh sb="32" eb="34">
      <t>ネンカン</t>
    </rPh>
    <rPh sb="34" eb="36">
      <t>ショウヒン</t>
    </rPh>
    <rPh sb="36" eb="39">
      <t>ハンバイガク</t>
    </rPh>
    <rPh sb="39" eb="40">
      <t>トウ</t>
    </rPh>
    <phoneticPr fontId="1"/>
  </si>
  <si>
    <t>市町村別・産業分類中分類別</t>
  </si>
  <si>
    <t>臨時雇用者</t>
  </si>
  <si>
    <r>
      <t>出</t>
    </r>
    <r>
      <rPr>
        <sz val="10"/>
        <rFont val="ＭＳ ゴシック"/>
        <family val="3"/>
        <charset val="128"/>
      </rPr>
      <t>向・派遣受入者数</t>
    </r>
  </si>
  <si>
    <t>経営組織別</t>
  </si>
  <si>
    <r>
      <t>従業者</t>
    </r>
    <r>
      <rPr>
        <sz val="10"/>
        <rFont val="ＭＳ ゴシック"/>
        <family val="3"/>
        <charset val="128"/>
      </rPr>
      <t>規模別</t>
    </r>
    <rPh sb="0" eb="3">
      <t>ジュウギョウシャ</t>
    </rPh>
    <phoneticPr fontId="1"/>
  </si>
  <si>
    <t>総数</t>
  </si>
  <si>
    <r>
      <t>個</t>
    </r>
    <r>
      <rPr>
        <sz val="10"/>
        <rFont val="ＭＳ ゴシック"/>
        <family val="3"/>
        <charset val="128"/>
      </rPr>
      <t>人事業主及び家族従業者</t>
    </r>
  </si>
  <si>
    <t>常用雇用者</t>
  </si>
  <si>
    <r>
      <t>2</t>
    </r>
    <r>
      <rPr>
        <sz val="10"/>
        <rFont val="ＭＳ ゴシック"/>
        <family val="3"/>
        <charset val="128"/>
      </rPr>
      <t>人以下</t>
    </r>
    <rPh sb="2" eb="4">
      <t>イカ</t>
    </rPh>
    <phoneticPr fontId="1"/>
  </si>
  <si>
    <r>
      <t>3</t>
    </r>
    <r>
      <rPr>
        <sz val="10"/>
        <rFont val="ＭＳ ゴシック"/>
        <family val="3"/>
        <charset val="128"/>
      </rPr>
      <t>～4人</t>
    </r>
  </si>
  <si>
    <r>
      <t>5</t>
    </r>
    <r>
      <rPr>
        <sz val="10"/>
        <rFont val="ＭＳ ゴシック"/>
        <family val="3"/>
        <charset val="128"/>
      </rPr>
      <t>～9人</t>
    </r>
  </si>
  <si>
    <r>
      <t>1</t>
    </r>
    <r>
      <rPr>
        <sz val="10"/>
        <rFont val="ＭＳ ゴシック"/>
        <family val="3"/>
        <charset val="128"/>
      </rPr>
      <t>0～19人</t>
    </r>
  </si>
  <si>
    <r>
      <t>2</t>
    </r>
    <r>
      <rPr>
        <sz val="10"/>
        <rFont val="ＭＳ ゴシック"/>
        <family val="3"/>
        <charset val="128"/>
      </rPr>
      <t>0～29人</t>
    </r>
  </si>
  <si>
    <r>
      <t>3</t>
    </r>
    <r>
      <rPr>
        <sz val="10"/>
        <rFont val="ＭＳ ゴシック"/>
        <family val="3"/>
        <charset val="128"/>
      </rPr>
      <t>0～49人</t>
    </r>
  </si>
  <si>
    <r>
      <t>5</t>
    </r>
    <r>
      <rPr>
        <sz val="10"/>
        <rFont val="ＭＳ ゴシック"/>
        <family val="3"/>
        <charset val="128"/>
      </rPr>
      <t>0～99人</t>
    </r>
  </si>
  <si>
    <r>
      <t>1</t>
    </r>
    <r>
      <rPr>
        <sz val="10"/>
        <rFont val="ＭＳ ゴシック"/>
        <family val="3"/>
        <charset val="128"/>
      </rPr>
      <t>00人以上</t>
    </r>
  </si>
  <si>
    <t>県計</t>
  </si>
  <si>
    <t>　家具・じゅう器・家庭用機械器具小売業</t>
  </si>
  <si>
    <t>市部計</t>
  </si>
  <si>
    <t>秋田市</t>
  </si>
  <si>
    <t>能代市</t>
  </si>
  <si>
    <t>横手市</t>
  </si>
  <si>
    <t>大館市</t>
  </si>
  <si>
    <t>本荘市</t>
  </si>
  <si>
    <t>男鹿市</t>
  </si>
  <si>
    <t>湯沢市</t>
  </si>
  <si>
    <t>大曲市</t>
  </si>
  <si>
    <t>鹿角市</t>
  </si>
  <si>
    <t>郡部計</t>
  </si>
  <si>
    <t>鹿角郡</t>
  </si>
  <si>
    <t>小坂町</t>
  </si>
  <si>
    <t>北秋田郡</t>
  </si>
  <si>
    <t>鷹巣町</t>
  </si>
  <si>
    <t>比内町</t>
  </si>
  <si>
    <t>森吉町</t>
  </si>
  <si>
    <t>阿仁町</t>
  </si>
  <si>
    <t>田代町</t>
  </si>
  <si>
    <t>合川町</t>
  </si>
  <si>
    <t>上小阿仁村</t>
  </si>
  <si>
    <t>山本郡</t>
  </si>
  <si>
    <t>琴丘町</t>
  </si>
  <si>
    <t>二ツ井町</t>
  </si>
  <si>
    <t>八森町</t>
  </si>
  <si>
    <t>山本町</t>
  </si>
  <si>
    <t>八竜町</t>
  </si>
  <si>
    <t>藤里町</t>
  </si>
  <si>
    <t>峰浜村</t>
  </si>
  <si>
    <t>南秋田郡</t>
  </si>
  <si>
    <t>五城目町</t>
  </si>
  <si>
    <t>昭和町</t>
  </si>
  <si>
    <t>八郎潟町</t>
  </si>
  <si>
    <t>飯田川町</t>
  </si>
  <si>
    <t>天王町</t>
  </si>
  <si>
    <t>井川町</t>
  </si>
  <si>
    <t>若美町</t>
  </si>
  <si>
    <t>大潟村</t>
  </si>
  <si>
    <t>河辺郡</t>
  </si>
  <si>
    <t>河辺町</t>
  </si>
  <si>
    <t>雄和町</t>
  </si>
  <si>
    <t>由利郡</t>
  </si>
  <si>
    <t>仁賀保町</t>
  </si>
  <si>
    <t>金浦町</t>
  </si>
  <si>
    <t>象潟町</t>
  </si>
  <si>
    <t>矢島町</t>
  </si>
  <si>
    <t>岩城町</t>
  </si>
  <si>
    <t>由利町</t>
  </si>
  <si>
    <t>西目町</t>
  </si>
  <si>
    <t>鳥海町</t>
  </si>
  <si>
    <t>東由利町</t>
  </si>
  <si>
    <t>大内町</t>
  </si>
  <si>
    <t>仙北郡</t>
  </si>
  <si>
    <t>神岡町</t>
  </si>
  <si>
    <t>西仙北町</t>
  </si>
  <si>
    <t>角館町</t>
  </si>
  <si>
    <t>六郷町</t>
  </si>
  <si>
    <t>中仙町</t>
  </si>
  <si>
    <t>田沢湖町</t>
  </si>
  <si>
    <t>協和町</t>
  </si>
  <si>
    <t>南外村</t>
  </si>
  <si>
    <t>仙北町</t>
  </si>
  <si>
    <t>西木村</t>
  </si>
  <si>
    <t>太田町</t>
  </si>
  <si>
    <t>千畑町</t>
  </si>
  <si>
    <t>仙南村</t>
  </si>
  <si>
    <t>平鹿郡</t>
  </si>
  <si>
    <t>増田町</t>
  </si>
  <si>
    <t>平鹿町</t>
  </si>
  <si>
    <t>雄物川町</t>
  </si>
  <si>
    <t>大森町</t>
  </si>
  <si>
    <t>十文字町</t>
  </si>
  <si>
    <t>山内村</t>
  </si>
  <si>
    <t>大雄村</t>
  </si>
  <si>
    <t>雄勝郡</t>
  </si>
  <si>
    <t>稲川町</t>
  </si>
  <si>
    <t>雄勝町</t>
  </si>
  <si>
    <t>羽後町</t>
  </si>
  <si>
    <t>東成瀬村</t>
  </si>
  <si>
    <t>皆瀬村</t>
  </si>
  <si>
    <t>第６表　産業分類（中・小分類）別・販売先業者別の年間卸売販売額及び構成比（甲）</t>
    <rPh sb="17" eb="19">
      <t>ハンバイサ</t>
    </rPh>
    <rPh sb="19" eb="20">
      <t>サキ</t>
    </rPh>
    <rPh sb="20" eb="22">
      <t>ギョウシャ</t>
    </rPh>
    <rPh sb="22" eb="23">
      <t>ベツ</t>
    </rPh>
    <rPh sb="26" eb="28">
      <t>オロシウ</t>
    </rPh>
    <rPh sb="28" eb="31">
      <t>ハンバイガク</t>
    </rPh>
    <rPh sb="31" eb="32">
      <t>オヨ</t>
    </rPh>
    <rPh sb="33" eb="36">
      <t>コウセイヒ</t>
    </rPh>
    <phoneticPr fontId="1"/>
  </si>
  <si>
    <t>計</t>
    <rPh sb="0" eb="1">
      <t>ケイ</t>
    </rPh>
    <phoneticPr fontId="1"/>
  </si>
  <si>
    <t>卸売販売先</t>
    <rPh sb="0" eb="1">
      <t>オロシ</t>
    </rPh>
    <rPh sb="1" eb="2">
      <t>ウリ</t>
    </rPh>
    <rPh sb="2" eb="3">
      <t>ハン</t>
    </rPh>
    <rPh sb="3" eb="4">
      <t>ウリ</t>
    </rPh>
    <rPh sb="4" eb="5">
      <t>サキ</t>
    </rPh>
    <phoneticPr fontId="1"/>
  </si>
  <si>
    <t>本支店間移動</t>
  </si>
  <si>
    <t>卸売業者</t>
    <rPh sb="0" eb="2">
      <t>オロシウ</t>
    </rPh>
    <rPh sb="2" eb="4">
      <t>ギョウシャ</t>
    </rPh>
    <phoneticPr fontId="1"/>
  </si>
  <si>
    <t>小売業者</t>
    <rPh sb="0" eb="2">
      <t>コウリ</t>
    </rPh>
    <rPh sb="2" eb="4">
      <t>ギョウシャ</t>
    </rPh>
    <phoneticPr fontId="1"/>
  </si>
  <si>
    <t>産業用使用者・その他</t>
    <rPh sb="0" eb="2">
      <t>サンギョウ</t>
    </rPh>
    <rPh sb="2" eb="3">
      <t>ヨウ</t>
    </rPh>
    <rPh sb="3" eb="6">
      <t>シヨウシャ</t>
    </rPh>
    <rPh sb="7" eb="10">
      <t>ソノタ</t>
    </rPh>
    <phoneticPr fontId="1"/>
  </si>
  <si>
    <t>国外（直接輸出）</t>
    <rPh sb="0" eb="2">
      <t>コクガイ</t>
    </rPh>
    <rPh sb="3" eb="5">
      <t>チョクセツ</t>
    </rPh>
    <rPh sb="5" eb="7">
      <t>ユシュツ</t>
    </rPh>
    <phoneticPr fontId="1"/>
  </si>
  <si>
    <t>事業所数</t>
  </si>
  <si>
    <t>年間卸売販売額</t>
    <rPh sb="0" eb="2">
      <t>ネンカン</t>
    </rPh>
    <rPh sb="2" eb="4">
      <t>オロシウ</t>
    </rPh>
    <rPh sb="4" eb="7">
      <t>ハンバイガク</t>
    </rPh>
    <phoneticPr fontId="1"/>
  </si>
  <si>
    <t>卸売額構成比計</t>
    <rPh sb="0" eb="2">
      <t>オロシウ</t>
    </rPh>
    <rPh sb="3" eb="6">
      <t>コウセイヒ</t>
    </rPh>
    <phoneticPr fontId="1"/>
  </si>
  <si>
    <t>金額</t>
    <rPh sb="0" eb="1">
      <t>カネ</t>
    </rPh>
    <rPh sb="1" eb="2">
      <t>ガク</t>
    </rPh>
    <phoneticPr fontId="1"/>
  </si>
  <si>
    <t>構成比</t>
    <rPh sb="0" eb="3">
      <t>コウセイヒ</t>
    </rPh>
    <phoneticPr fontId="1"/>
  </si>
  <si>
    <t>（万円）</t>
  </si>
  <si>
    <t>（％）</t>
  </si>
  <si>
    <t>第７表　小売業の市町村別、売場規模別表（甲＋乙）</t>
  </si>
  <si>
    <t>市町村</t>
  </si>
  <si>
    <t>10㎡未満</t>
  </si>
  <si>
    <r>
      <t>1</t>
    </r>
    <r>
      <rPr>
        <sz val="10"/>
        <rFont val="ＭＳ ゴシック"/>
        <family val="3"/>
        <charset val="128"/>
      </rPr>
      <t>0㎡以上 ～ 20㎡未満</t>
    </r>
  </si>
  <si>
    <r>
      <t>2</t>
    </r>
    <r>
      <rPr>
        <sz val="10"/>
        <rFont val="ＭＳ ゴシック"/>
        <family val="3"/>
        <charset val="128"/>
      </rPr>
      <t>0㎡以上 ～ 30㎡未満</t>
    </r>
  </si>
  <si>
    <r>
      <t>3</t>
    </r>
    <r>
      <rPr>
        <sz val="10"/>
        <rFont val="ＭＳ ゴシック"/>
        <family val="3"/>
        <charset val="128"/>
      </rPr>
      <t>0㎡以上 ～ 50㎡未満</t>
    </r>
  </si>
  <si>
    <r>
      <t>5</t>
    </r>
    <r>
      <rPr>
        <sz val="10"/>
        <rFont val="ＭＳ ゴシック"/>
        <family val="3"/>
        <charset val="128"/>
      </rPr>
      <t>0㎡以上 ～ 100㎡未満</t>
    </r>
  </si>
  <si>
    <r>
      <t>1</t>
    </r>
    <r>
      <rPr>
        <sz val="10"/>
        <rFont val="ＭＳ ゴシック"/>
        <family val="3"/>
        <charset val="128"/>
      </rPr>
      <t>00㎡以上 ～ 250㎡未満</t>
    </r>
  </si>
  <si>
    <r>
      <t>2</t>
    </r>
    <r>
      <rPr>
        <sz val="10"/>
        <rFont val="ＭＳ ゴシック"/>
        <family val="3"/>
        <charset val="128"/>
      </rPr>
      <t>50㎡以上 ～ 500㎡未満</t>
    </r>
  </si>
  <si>
    <r>
      <t>5</t>
    </r>
    <r>
      <rPr>
        <sz val="10"/>
        <rFont val="ＭＳ ゴシック"/>
        <family val="3"/>
        <charset val="128"/>
      </rPr>
      <t>00㎡以上 ～ 1,000㎡未満</t>
    </r>
  </si>
  <si>
    <r>
      <t>1</t>
    </r>
    <r>
      <rPr>
        <sz val="10"/>
        <rFont val="ＭＳ ゴシック"/>
        <family val="3"/>
        <charset val="128"/>
      </rPr>
      <t>,000㎡以上 ～ 1,500㎡未満</t>
    </r>
  </si>
  <si>
    <r>
      <t>1</t>
    </r>
    <r>
      <rPr>
        <sz val="10"/>
        <rFont val="ＭＳ ゴシック"/>
        <family val="3"/>
        <charset val="128"/>
      </rPr>
      <t>,500㎡以上 ～ 3,000㎡未満</t>
    </r>
  </si>
  <si>
    <r>
      <t>3</t>
    </r>
    <r>
      <rPr>
        <sz val="10"/>
        <rFont val="ＭＳ ゴシック"/>
        <family val="3"/>
        <charset val="128"/>
      </rPr>
      <t>,000㎡以上 ～ 6,000㎡未満</t>
    </r>
  </si>
  <si>
    <r>
      <t>6</t>
    </r>
    <r>
      <rPr>
        <sz val="10"/>
        <rFont val="ＭＳ ゴシック"/>
        <family val="3"/>
        <charset val="128"/>
      </rPr>
      <t>,000㎡以上</t>
    </r>
  </si>
  <si>
    <t>不詳</t>
    <rPh sb="0" eb="2">
      <t>フショウ</t>
    </rPh>
    <phoneticPr fontId="1"/>
  </si>
  <si>
    <t>（人）</t>
  </si>
  <si>
    <t>（㎡）</t>
  </si>
  <si>
    <t>第８表　小売業の産業分類小分類別、営業時間階級別の事業所数（開店時刻・閉店時刻別）、従業者数、年間商品販売額、及び売場面積（甲＋乙）</t>
  </si>
  <si>
    <r>
      <t>営</t>
    </r>
    <r>
      <rPr>
        <sz val="10"/>
        <rFont val="ＭＳ ゴシック"/>
        <family val="3"/>
        <charset val="128"/>
      </rPr>
      <t>業時間階級</t>
    </r>
  </si>
  <si>
    <t>開店時刻</t>
  </si>
  <si>
    <t>閉店時刻</t>
  </si>
  <si>
    <t>終日営業</t>
  </si>
  <si>
    <t>不詳</t>
  </si>
  <si>
    <r>
      <t>午</t>
    </r>
    <r>
      <rPr>
        <sz val="10"/>
        <rFont val="ＭＳ ゴシック"/>
        <family val="3"/>
        <charset val="128"/>
      </rPr>
      <t>前0時～5時59分</t>
    </r>
    <rPh sb="9" eb="10">
      <t>フン</t>
    </rPh>
    <phoneticPr fontId="1"/>
  </si>
  <si>
    <r>
      <t>6</t>
    </r>
    <r>
      <rPr>
        <sz val="10"/>
        <rFont val="ＭＳ ゴシック"/>
        <family val="3"/>
        <charset val="128"/>
      </rPr>
      <t>時台</t>
    </r>
  </si>
  <si>
    <r>
      <t>7</t>
    </r>
    <r>
      <rPr>
        <sz val="10"/>
        <rFont val="ＭＳ ゴシック"/>
        <family val="3"/>
        <charset val="128"/>
      </rPr>
      <t>時台</t>
    </r>
  </si>
  <si>
    <r>
      <t>8</t>
    </r>
    <r>
      <rPr>
        <sz val="10"/>
        <rFont val="ＭＳ ゴシック"/>
        <family val="3"/>
        <charset val="128"/>
      </rPr>
      <t>時台</t>
    </r>
  </si>
  <si>
    <r>
      <t>9</t>
    </r>
    <r>
      <rPr>
        <sz val="10"/>
        <rFont val="ＭＳ ゴシック"/>
        <family val="3"/>
        <charset val="128"/>
      </rPr>
      <t>時台</t>
    </r>
  </si>
  <si>
    <r>
      <t>1</t>
    </r>
    <r>
      <rPr>
        <sz val="10"/>
        <rFont val="ＭＳ ゴシック"/>
        <family val="3"/>
        <charset val="128"/>
      </rPr>
      <t>0時台</t>
    </r>
  </si>
  <si>
    <r>
      <t>1</t>
    </r>
    <r>
      <rPr>
        <sz val="10"/>
        <rFont val="ＭＳ ゴシック"/>
        <family val="3"/>
        <charset val="128"/>
      </rPr>
      <t>1時台</t>
    </r>
  </si>
  <si>
    <r>
      <t>午</t>
    </r>
    <r>
      <rPr>
        <sz val="10"/>
        <rFont val="ＭＳ ゴシック"/>
        <family val="3"/>
        <charset val="128"/>
      </rPr>
      <t>後0時台～11時59分</t>
    </r>
    <rPh sb="8" eb="9">
      <t>ジ</t>
    </rPh>
    <rPh sb="11" eb="12">
      <t>フン</t>
    </rPh>
    <phoneticPr fontId="1"/>
  </si>
  <si>
    <r>
      <t>午</t>
    </r>
    <r>
      <rPr>
        <sz val="10"/>
        <rFont val="ＭＳ ゴシック"/>
        <family val="3"/>
        <charset val="128"/>
      </rPr>
      <t>前0時台～11時59分</t>
    </r>
    <rPh sb="0" eb="2">
      <t>ゴゼン</t>
    </rPh>
    <rPh sb="8" eb="9">
      <t>ジ</t>
    </rPh>
    <rPh sb="11" eb="12">
      <t>フン</t>
    </rPh>
    <phoneticPr fontId="1"/>
  </si>
  <si>
    <r>
      <t>午</t>
    </r>
    <r>
      <rPr>
        <sz val="10"/>
        <rFont val="ＭＳ ゴシック"/>
        <family val="3"/>
        <charset val="128"/>
      </rPr>
      <t>後0時～4時59分</t>
    </r>
    <rPh sb="6" eb="7">
      <t>ジ</t>
    </rPh>
    <rPh sb="9" eb="10">
      <t>フン</t>
    </rPh>
    <phoneticPr fontId="1"/>
  </si>
  <si>
    <r>
      <t>5</t>
    </r>
    <r>
      <rPr>
        <sz val="10"/>
        <rFont val="ＭＳ ゴシック"/>
        <family val="3"/>
        <charset val="128"/>
      </rPr>
      <t>時台</t>
    </r>
  </si>
  <si>
    <r>
      <t>午</t>
    </r>
    <r>
      <rPr>
        <sz val="10"/>
        <rFont val="ＭＳ ゴシック"/>
        <family val="3"/>
        <charset val="128"/>
      </rPr>
      <t>後10時～11時59分</t>
    </r>
    <rPh sb="8" eb="9">
      <t>ジ</t>
    </rPh>
    <rPh sb="11" eb="12">
      <t>フン</t>
    </rPh>
    <phoneticPr fontId="1"/>
  </si>
  <si>
    <t>（百万円）</t>
  </si>
  <si>
    <t xml:space="preserve"> 8時間未満</t>
    <rPh sb="2" eb="4">
      <t>ジカン</t>
    </rPh>
    <rPh sb="4" eb="6">
      <t>ミマン</t>
    </rPh>
    <phoneticPr fontId="1"/>
  </si>
  <si>
    <t xml:space="preserve"> 8時間以上10時間未満</t>
    <rPh sb="2" eb="6">
      <t>ジカンイジョウ</t>
    </rPh>
    <rPh sb="8" eb="10">
      <t>ジカン</t>
    </rPh>
    <rPh sb="10" eb="12">
      <t>ミマン</t>
    </rPh>
    <phoneticPr fontId="1"/>
  </si>
  <si>
    <t>10時間以上12時間未満</t>
    <rPh sb="2" eb="6">
      <t>ジカンイジョウ</t>
    </rPh>
    <phoneticPr fontId="1"/>
  </si>
  <si>
    <t>12時間以上14時間未満</t>
    <rPh sb="2" eb="6">
      <t>ジカンイジョウ</t>
    </rPh>
    <phoneticPr fontId="1"/>
  </si>
  <si>
    <t>14時間以上24時間未満</t>
    <rPh sb="2" eb="6">
      <t>ジカンイジョウ</t>
    </rPh>
    <rPh sb="8" eb="10">
      <t>ジカン</t>
    </rPh>
    <rPh sb="10" eb="12">
      <t>ミマン</t>
    </rPh>
    <phoneticPr fontId="1"/>
  </si>
  <si>
    <t>終日営業</t>
    <rPh sb="0" eb="2">
      <t>シュウジツ</t>
    </rPh>
    <rPh sb="2" eb="4">
      <t>エイギョウ</t>
    </rPh>
    <phoneticPr fontId="1"/>
  </si>
  <si>
    <t>第９表　セルフサービス事業所の産業分類（中・小分類）別表（甲＋乙）</t>
  </si>
  <si>
    <r>
      <t>　</t>
    </r>
    <r>
      <rPr>
        <sz val="10"/>
        <rFont val="ＭＳ ゴシック"/>
        <family val="3"/>
        <charset val="128"/>
      </rPr>
      <t>　その他の各種商品小売業
　　　（従業者が常時５０人未満のもの）</t>
    </r>
  </si>
  <si>
    <t>第１０表　　大規模小売店舗内事業所の産業分類（中・小分類）別の事業所数、従業者数等、年間商品販売額等（甲・乙）</t>
    <rPh sb="0" eb="1">
      <t>ダイ</t>
    </rPh>
    <rPh sb="3" eb="4">
      <t>ヒョウ</t>
    </rPh>
    <rPh sb="6" eb="9">
      <t>ダイキボ</t>
    </rPh>
    <rPh sb="9" eb="11">
      <t>コウ</t>
    </rPh>
    <rPh sb="11" eb="13">
      <t>テンポ</t>
    </rPh>
    <rPh sb="13" eb="14">
      <t>ナイ</t>
    </rPh>
    <rPh sb="14" eb="17">
      <t>ジギョウショ</t>
    </rPh>
    <rPh sb="18" eb="20">
      <t>サンギョウ</t>
    </rPh>
    <rPh sb="20" eb="22">
      <t>ブンルイ</t>
    </rPh>
    <rPh sb="23" eb="24">
      <t>チュウ</t>
    </rPh>
    <rPh sb="25" eb="28">
      <t>ショウブンルイ</t>
    </rPh>
    <rPh sb="29" eb="30">
      <t>ベツ</t>
    </rPh>
    <rPh sb="31" eb="34">
      <t>ジギョウショ</t>
    </rPh>
    <rPh sb="34" eb="35">
      <t>スウ</t>
    </rPh>
    <rPh sb="36" eb="39">
      <t>ジュウギョウシャ</t>
    </rPh>
    <rPh sb="39" eb="40">
      <t>スウ</t>
    </rPh>
    <rPh sb="40" eb="41">
      <t>ナド</t>
    </rPh>
    <rPh sb="42" eb="44">
      <t>ネンカン</t>
    </rPh>
    <rPh sb="44" eb="46">
      <t>ショウヒン</t>
    </rPh>
    <rPh sb="46" eb="49">
      <t>ハンバイガク</t>
    </rPh>
    <rPh sb="49" eb="50">
      <t>ナド</t>
    </rPh>
    <rPh sb="51" eb="52">
      <t>コウ</t>
    </rPh>
    <rPh sb="53" eb="54">
      <t>オツ</t>
    </rPh>
    <phoneticPr fontId="1"/>
  </si>
  <si>
    <t>店</t>
    <rPh sb="0" eb="1">
      <t>テン</t>
    </rPh>
    <phoneticPr fontId="1"/>
  </si>
  <si>
    <t>人</t>
    <rPh sb="0" eb="1">
      <t>ニン</t>
    </rPh>
    <phoneticPr fontId="1"/>
  </si>
  <si>
    <t>万円</t>
    <rPh sb="0" eb="2">
      <t>マンエン</t>
    </rPh>
    <phoneticPr fontId="1"/>
  </si>
  <si>
    <t>㎡</t>
  </si>
  <si>
    <t>小売業計</t>
    <rPh sb="0" eb="1">
      <t>ショウ</t>
    </rPh>
    <rPh sb="1" eb="2">
      <t>ウリ</t>
    </rPh>
    <rPh sb="2" eb="3">
      <t>ゴウ</t>
    </rPh>
    <rPh sb="3" eb="4">
      <t>ケイ</t>
    </rPh>
    <phoneticPr fontId="1"/>
  </si>
  <si>
    <t>各種商品小売業</t>
    <rPh sb="0" eb="2">
      <t>カクシュ</t>
    </rPh>
    <rPh sb="2" eb="4">
      <t>ショウヒン</t>
    </rPh>
    <rPh sb="4" eb="7">
      <t>コウリギョウ</t>
    </rPh>
    <phoneticPr fontId="1"/>
  </si>
  <si>
    <t>百貨店、総合スーパー</t>
    <rPh sb="0" eb="3">
      <t>ヒャッカテン</t>
    </rPh>
    <rPh sb="4" eb="6">
      <t>ソウゴウ</t>
    </rPh>
    <phoneticPr fontId="1"/>
  </si>
  <si>
    <r>
      <t>そ</t>
    </r>
    <r>
      <rPr>
        <sz val="10"/>
        <rFont val="ＭＳ ゴシック"/>
        <family val="3"/>
        <charset val="128"/>
      </rPr>
      <t>の他の各種商品小売業(従業者が常時50人未満のもの)</t>
    </r>
    <rPh sb="0" eb="3">
      <t>ソノタ</t>
    </rPh>
    <rPh sb="4" eb="6">
      <t>カクシュ</t>
    </rPh>
    <rPh sb="6" eb="8">
      <t>ショウヒン</t>
    </rPh>
    <rPh sb="8" eb="11">
      <t>コウリギョウ</t>
    </rPh>
    <rPh sb="12" eb="15">
      <t>ジュウギョウシャ</t>
    </rPh>
    <rPh sb="16" eb="18">
      <t>ジョウジ</t>
    </rPh>
    <rPh sb="20" eb="21">
      <t>ニン</t>
    </rPh>
    <rPh sb="21" eb="23">
      <t>ミマン</t>
    </rPh>
    <phoneticPr fontId="1"/>
  </si>
  <si>
    <t>織物・衣服・身の回り品小売業</t>
    <rPh sb="0" eb="2">
      <t>オリモノ</t>
    </rPh>
    <rPh sb="3" eb="5">
      <t>イフク</t>
    </rPh>
    <rPh sb="6" eb="9">
      <t>ミノマワ</t>
    </rPh>
    <rPh sb="10" eb="11">
      <t>ヒン</t>
    </rPh>
    <rPh sb="11" eb="14">
      <t>コウリギョウ</t>
    </rPh>
    <phoneticPr fontId="1"/>
  </si>
  <si>
    <t>呉服・服地・寝具小売業</t>
    <rPh sb="0" eb="2">
      <t>ゴフク</t>
    </rPh>
    <rPh sb="3" eb="5">
      <t>フクジ</t>
    </rPh>
    <rPh sb="6" eb="8">
      <t>シング</t>
    </rPh>
    <rPh sb="8" eb="11">
      <t>コウリギョウ</t>
    </rPh>
    <phoneticPr fontId="1"/>
  </si>
  <si>
    <t>男子服小売業</t>
    <rPh sb="0" eb="2">
      <t>ダンシ</t>
    </rPh>
    <rPh sb="2" eb="3">
      <t>フク</t>
    </rPh>
    <rPh sb="3" eb="6">
      <t>コウリギョウ</t>
    </rPh>
    <phoneticPr fontId="1"/>
  </si>
  <si>
    <t>婦人・子供服小売業</t>
    <rPh sb="0" eb="2">
      <t>フジン</t>
    </rPh>
    <rPh sb="3" eb="6">
      <t>コドモフク</t>
    </rPh>
    <rPh sb="6" eb="9">
      <t>コウリギョウ</t>
    </rPh>
    <phoneticPr fontId="1"/>
  </si>
  <si>
    <t>靴・履物小売業</t>
    <rPh sb="0" eb="1">
      <t>クツ</t>
    </rPh>
    <rPh sb="2" eb="4">
      <t>ハキモノ</t>
    </rPh>
    <rPh sb="4" eb="7">
      <t>コウリギョウ</t>
    </rPh>
    <phoneticPr fontId="1"/>
  </si>
  <si>
    <t>その他の織物・衣服・身の回り品小売業</t>
    <rPh sb="0" eb="3">
      <t>ソノタ</t>
    </rPh>
    <rPh sb="4" eb="6">
      <t>オリモノ</t>
    </rPh>
    <rPh sb="7" eb="9">
      <t>イフク</t>
    </rPh>
    <rPh sb="10" eb="13">
      <t>ミノマワ</t>
    </rPh>
    <rPh sb="14" eb="15">
      <t>ヒン</t>
    </rPh>
    <rPh sb="15" eb="18">
      <t>コウリギョウ</t>
    </rPh>
    <phoneticPr fontId="1"/>
  </si>
  <si>
    <t>飲食料品小売業</t>
    <rPh sb="0" eb="1">
      <t>インショク</t>
    </rPh>
    <rPh sb="1" eb="4">
      <t>ショクリョウヒン</t>
    </rPh>
    <rPh sb="4" eb="7">
      <t>コウリギョウ</t>
    </rPh>
    <phoneticPr fontId="1"/>
  </si>
  <si>
    <t>各種食料品小売業</t>
    <rPh sb="0" eb="2">
      <t>カクシュ</t>
    </rPh>
    <rPh sb="2" eb="5">
      <t>ショクリョウヒン</t>
    </rPh>
    <rPh sb="5" eb="8">
      <t>コウリギョウ</t>
    </rPh>
    <phoneticPr fontId="1"/>
  </si>
  <si>
    <t>酒小売業</t>
    <rPh sb="0" eb="1">
      <t>サケ</t>
    </rPh>
    <rPh sb="1" eb="4">
      <t>コウリギョウ</t>
    </rPh>
    <phoneticPr fontId="1"/>
  </si>
  <si>
    <t>食肉小売業</t>
    <rPh sb="0" eb="2">
      <t>ショクニク</t>
    </rPh>
    <rPh sb="2" eb="5">
      <t>コウリギョウ</t>
    </rPh>
    <phoneticPr fontId="1"/>
  </si>
  <si>
    <t>鮮魚小売業</t>
    <rPh sb="0" eb="2">
      <t>センギョ</t>
    </rPh>
    <rPh sb="2" eb="5">
      <t>コウリギョウ</t>
    </rPh>
    <phoneticPr fontId="1"/>
  </si>
  <si>
    <t>野菜・果実小売業</t>
    <rPh sb="0" eb="2">
      <t>ヤサイ</t>
    </rPh>
    <rPh sb="3" eb="5">
      <t>カジツ</t>
    </rPh>
    <rPh sb="5" eb="8">
      <t>コウリギョウ</t>
    </rPh>
    <phoneticPr fontId="1"/>
  </si>
  <si>
    <t>菓子・パン小売業</t>
    <rPh sb="0" eb="2">
      <t>カシ</t>
    </rPh>
    <rPh sb="5" eb="8">
      <t>コウリギョウ</t>
    </rPh>
    <phoneticPr fontId="1"/>
  </si>
  <si>
    <t>米穀類小売業</t>
    <rPh sb="0" eb="3">
      <t>ベイコクルイ</t>
    </rPh>
    <rPh sb="3" eb="6">
      <t>コウリギョウ</t>
    </rPh>
    <phoneticPr fontId="1"/>
  </si>
  <si>
    <t>その他の飲食料品小売業</t>
    <rPh sb="0" eb="3">
      <t>ソノタ</t>
    </rPh>
    <rPh sb="4" eb="6">
      <t>インショク</t>
    </rPh>
    <rPh sb="6" eb="7">
      <t>リョウ</t>
    </rPh>
    <rPh sb="7" eb="8">
      <t>ヒン</t>
    </rPh>
    <rPh sb="8" eb="11">
      <t>コウリギョウ</t>
    </rPh>
    <phoneticPr fontId="1"/>
  </si>
  <si>
    <t>自動車・自転車小売業</t>
    <rPh sb="0" eb="3">
      <t>ジドウシャ</t>
    </rPh>
    <rPh sb="4" eb="7">
      <t>ジテンシャ</t>
    </rPh>
    <rPh sb="7" eb="10">
      <t>コウリギョウ</t>
    </rPh>
    <phoneticPr fontId="1"/>
  </si>
  <si>
    <t>自動車小売業</t>
    <rPh sb="0" eb="3">
      <t>ジドウシャ</t>
    </rPh>
    <rPh sb="3" eb="6">
      <t>コウリギョウ</t>
    </rPh>
    <phoneticPr fontId="1"/>
  </si>
  <si>
    <t>自転車小売業</t>
    <rPh sb="0" eb="3">
      <t>ジテンシャ</t>
    </rPh>
    <rPh sb="3" eb="6">
      <t>コウリギョウ</t>
    </rPh>
    <phoneticPr fontId="1"/>
  </si>
  <si>
    <t>家具・じゅう器・機械器具小売業</t>
    <rPh sb="0" eb="2">
      <t>カグ</t>
    </rPh>
    <rPh sb="3" eb="7">
      <t>ジュウキ</t>
    </rPh>
    <rPh sb="8" eb="10">
      <t>キカイ</t>
    </rPh>
    <rPh sb="10" eb="12">
      <t>キグ</t>
    </rPh>
    <rPh sb="12" eb="15">
      <t>コウリギョウ</t>
    </rPh>
    <phoneticPr fontId="1"/>
  </si>
  <si>
    <t>家具・建具・畳小売業</t>
    <rPh sb="0" eb="2">
      <t>カグ</t>
    </rPh>
    <rPh sb="3" eb="5">
      <t>タテグ</t>
    </rPh>
    <rPh sb="6" eb="7">
      <t>タタミ</t>
    </rPh>
    <rPh sb="7" eb="10">
      <t>コウリギョウ</t>
    </rPh>
    <phoneticPr fontId="1"/>
  </si>
  <si>
    <t>機械器具小売業</t>
    <rPh sb="0" eb="2">
      <t>キカイ</t>
    </rPh>
    <rPh sb="2" eb="4">
      <t>キグ</t>
    </rPh>
    <rPh sb="4" eb="7">
      <t>コウリギョウ</t>
    </rPh>
    <phoneticPr fontId="1"/>
  </si>
  <si>
    <t>その他のじゅう器小売業</t>
    <rPh sb="0" eb="3">
      <t>ソノタ</t>
    </rPh>
    <rPh sb="4" eb="8">
      <t>ジュウキ</t>
    </rPh>
    <rPh sb="8" eb="11">
      <t>コウリギョウ</t>
    </rPh>
    <phoneticPr fontId="1"/>
  </si>
  <si>
    <t>その他の小売業</t>
    <rPh sb="0" eb="3">
      <t>ソノタ</t>
    </rPh>
    <rPh sb="4" eb="7">
      <t>コウリギョウ</t>
    </rPh>
    <phoneticPr fontId="1"/>
  </si>
  <si>
    <t>医薬品・化粧品小売業</t>
    <rPh sb="0" eb="3">
      <t>イヤクヒン</t>
    </rPh>
    <rPh sb="4" eb="7">
      <t>ケショウヒン</t>
    </rPh>
    <rPh sb="7" eb="10">
      <t>コウリギョウ</t>
    </rPh>
    <phoneticPr fontId="1"/>
  </si>
  <si>
    <t>農耕用品小売業</t>
    <rPh sb="0" eb="2">
      <t>ノウコウ</t>
    </rPh>
    <rPh sb="2" eb="4">
      <t>ヨウヒン</t>
    </rPh>
    <rPh sb="4" eb="7">
      <t>コウリギョウ</t>
    </rPh>
    <phoneticPr fontId="1"/>
  </si>
  <si>
    <t>燃料小売業</t>
    <rPh sb="0" eb="2">
      <t>ネンリョウ</t>
    </rPh>
    <rPh sb="2" eb="5">
      <t>コウリギョウ</t>
    </rPh>
    <phoneticPr fontId="1"/>
  </si>
  <si>
    <t>書籍・文房具小売業</t>
    <rPh sb="0" eb="2">
      <t>ショセキ</t>
    </rPh>
    <rPh sb="3" eb="6">
      <t>ブンボウグ</t>
    </rPh>
    <rPh sb="6" eb="9">
      <t>コウリギョウ</t>
    </rPh>
    <phoneticPr fontId="1"/>
  </si>
  <si>
    <t>スポーツ用品・がん具・娯楽用品・楽器小売業</t>
    <rPh sb="4" eb="6">
      <t>ヨウヒン</t>
    </rPh>
    <rPh sb="7" eb="10">
      <t>ガング</t>
    </rPh>
    <rPh sb="11" eb="13">
      <t>ゴラク</t>
    </rPh>
    <rPh sb="13" eb="15">
      <t>ヨウヒン</t>
    </rPh>
    <rPh sb="16" eb="18">
      <t>ガッキ</t>
    </rPh>
    <rPh sb="18" eb="21">
      <t>コウリギョウ</t>
    </rPh>
    <phoneticPr fontId="1"/>
  </si>
  <si>
    <t>写真機・写真材料小売業</t>
    <rPh sb="0" eb="3">
      <t>シャシンキ</t>
    </rPh>
    <rPh sb="4" eb="6">
      <t>シャシン</t>
    </rPh>
    <rPh sb="6" eb="8">
      <t>ザイリョウ</t>
    </rPh>
    <rPh sb="8" eb="11">
      <t>コウリギョウ</t>
    </rPh>
    <phoneticPr fontId="1"/>
  </si>
  <si>
    <t>時計・眼鏡・光学機械小売業</t>
    <rPh sb="0" eb="2">
      <t>トケイ</t>
    </rPh>
    <rPh sb="3" eb="5">
      <t>メガネ</t>
    </rPh>
    <rPh sb="6" eb="8">
      <t>コウガク</t>
    </rPh>
    <rPh sb="8" eb="10">
      <t>キカイ</t>
    </rPh>
    <rPh sb="10" eb="13">
      <t>コウリギョウ</t>
    </rPh>
    <phoneticPr fontId="1"/>
  </si>
  <si>
    <t>他に分類されない小売業</t>
    <rPh sb="0" eb="1">
      <t>タ</t>
    </rPh>
    <rPh sb="2" eb="4">
      <t>ブンルイ</t>
    </rPh>
    <rPh sb="8" eb="11">
      <t>コウリギョウ</t>
    </rPh>
    <phoneticPr fontId="1"/>
  </si>
  <si>
    <t>第１１表　　大規模小売店舗内事業所の市町村別の事業所数、従業者数等、年間商品販売額等（甲・乙）</t>
    <rPh sb="0" eb="1">
      <t>ダイ</t>
    </rPh>
    <rPh sb="3" eb="4">
      <t>ヒョウ</t>
    </rPh>
    <rPh sb="6" eb="9">
      <t>ダイキボ</t>
    </rPh>
    <rPh sb="9" eb="11">
      <t>コウ</t>
    </rPh>
    <rPh sb="11" eb="13">
      <t>テンポ</t>
    </rPh>
    <rPh sb="13" eb="14">
      <t>ナイ</t>
    </rPh>
    <rPh sb="14" eb="17">
      <t>ジギョウショ</t>
    </rPh>
    <rPh sb="18" eb="21">
      <t>シチョウソン</t>
    </rPh>
    <rPh sb="21" eb="22">
      <t>ベツ</t>
    </rPh>
    <rPh sb="23" eb="26">
      <t>ジギョウショ</t>
    </rPh>
    <rPh sb="26" eb="27">
      <t>スウ</t>
    </rPh>
    <rPh sb="28" eb="31">
      <t>ジュウギョウシャ</t>
    </rPh>
    <rPh sb="31" eb="32">
      <t>スウ</t>
    </rPh>
    <rPh sb="32" eb="33">
      <t>ナド</t>
    </rPh>
    <rPh sb="34" eb="36">
      <t>ネンカン</t>
    </rPh>
    <rPh sb="36" eb="38">
      <t>ショウヒン</t>
    </rPh>
    <rPh sb="38" eb="41">
      <t>ハンバイガク</t>
    </rPh>
    <rPh sb="41" eb="42">
      <t>ナド</t>
    </rPh>
    <rPh sb="43" eb="44">
      <t>コウ</t>
    </rPh>
    <rPh sb="45" eb="46">
      <t>オツ</t>
    </rPh>
    <phoneticPr fontId="1"/>
  </si>
  <si>
    <t>市町村</t>
    <rPh sb="0" eb="1">
      <t>シ</t>
    </rPh>
    <rPh sb="1" eb="2">
      <t>マチ</t>
    </rPh>
    <rPh sb="2" eb="3">
      <t>ムラ</t>
    </rPh>
    <phoneticPr fontId="1"/>
  </si>
  <si>
    <t>県計</t>
    <rPh sb="0" eb="1">
      <t>ケンケイ</t>
    </rPh>
    <rPh sb="1" eb="2">
      <t>ケイ</t>
    </rPh>
    <phoneticPr fontId="1"/>
  </si>
  <si>
    <t>市部計</t>
    <rPh sb="0" eb="1">
      <t>シ</t>
    </rPh>
    <rPh sb="1" eb="2">
      <t>ブ</t>
    </rPh>
    <rPh sb="2" eb="3">
      <t>ケイ</t>
    </rPh>
    <phoneticPr fontId="1"/>
  </si>
  <si>
    <t>秋田市</t>
    <rPh sb="0" eb="3">
      <t>アキタシ</t>
    </rPh>
    <phoneticPr fontId="1"/>
  </si>
  <si>
    <t>能代市</t>
    <rPh sb="0" eb="3">
      <t>ノシロシ</t>
    </rPh>
    <phoneticPr fontId="1"/>
  </si>
  <si>
    <t>横手市</t>
    <rPh sb="0" eb="3">
      <t>ヨコテシ</t>
    </rPh>
    <phoneticPr fontId="1"/>
  </si>
  <si>
    <t>大館市</t>
    <rPh sb="0" eb="3">
      <t>オオダテシ</t>
    </rPh>
    <phoneticPr fontId="1"/>
  </si>
  <si>
    <t>本荘市</t>
    <rPh sb="0" eb="3">
      <t>ホンジョウシ</t>
    </rPh>
    <phoneticPr fontId="1"/>
  </si>
  <si>
    <t>男鹿市</t>
    <rPh sb="0" eb="3">
      <t>オガシ</t>
    </rPh>
    <phoneticPr fontId="1"/>
  </si>
  <si>
    <t>湯沢市</t>
    <rPh sb="0" eb="3">
      <t>ユザワシ</t>
    </rPh>
    <phoneticPr fontId="1"/>
  </si>
  <si>
    <t>大曲市</t>
    <rPh sb="0" eb="3">
      <t>オオマガリシ</t>
    </rPh>
    <phoneticPr fontId="1"/>
  </si>
  <si>
    <t>鹿角市</t>
    <rPh sb="0" eb="3">
      <t>カヅノシ</t>
    </rPh>
    <phoneticPr fontId="1"/>
  </si>
  <si>
    <t>郡部計</t>
    <rPh sb="0" eb="1">
      <t>グン</t>
    </rPh>
    <rPh sb="1" eb="2">
      <t>ブ</t>
    </rPh>
    <rPh sb="2" eb="3">
      <t>ケイ</t>
    </rPh>
    <phoneticPr fontId="1"/>
  </si>
  <si>
    <t>鹿角郡</t>
    <rPh sb="0" eb="1">
      <t>シカ</t>
    </rPh>
    <rPh sb="1" eb="2">
      <t>カド</t>
    </rPh>
    <rPh sb="2" eb="3">
      <t>グン</t>
    </rPh>
    <phoneticPr fontId="1"/>
  </si>
  <si>
    <t>小坂町</t>
    <rPh sb="0" eb="3">
      <t>コサカマチ</t>
    </rPh>
    <phoneticPr fontId="1"/>
  </si>
  <si>
    <r>
      <t>北</t>
    </r>
    <r>
      <rPr>
        <sz val="10"/>
        <rFont val="ＭＳ ゴシック"/>
        <family val="3"/>
        <charset val="128"/>
      </rPr>
      <t>秋田郡</t>
    </r>
    <rPh sb="0" eb="1">
      <t>キタ</t>
    </rPh>
    <rPh sb="1" eb="2">
      <t>アキ</t>
    </rPh>
    <rPh sb="2" eb="3">
      <t>タ</t>
    </rPh>
    <rPh sb="3" eb="4">
      <t>グン</t>
    </rPh>
    <phoneticPr fontId="1"/>
  </si>
  <si>
    <t>鷹巣町</t>
    <rPh sb="0" eb="3">
      <t>タカノスマチ</t>
    </rPh>
    <phoneticPr fontId="1"/>
  </si>
  <si>
    <t>比内町</t>
    <rPh sb="0" eb="3">
      <t>ヒナイマチ</t>
    </rPh>
    <phoneticPr fontId="1"/>
  </si>
  <si>
    <t>森吉町</t>
    <rPh sb="0" eb="2">
      <t>モリヨシ</t>
    </rPh>
    <rPh sb="2" eb="3">
      <t>マチ</t>
    </rPh>
    <phoneticPr fontId="1"/>
  </si>
  <si>
    <t>阿仁町</t>
    <rPh sb="0" eb="3">
      <t>アニマチ</t>
    </rPh>
    <phoneticPr fontId="1"/>
  </si>
  <si>
    <t>田代町</t>
    <rPh sb="0" eb="3">
      <t>タシロマチ</t>
    </rPh>
    <phoneticPr fontId="1"/>
  </si>
  <si>
    <t>合川町</t>
    <rPh sb="0" eb="3">
      <t>アイカワマチ</t>
    </rPh>
    <phoneticPr fontId="1"/>
  </si>
  <si>
    <t>上小阿仁村</t>
    <rPh sb="0" eb="1">
      <t>カミ</t>
    </rPh>
    <rPh sb="1" eb="2">
      <t>コ</t>
    </rPh>
    <rPh sb="2" eb="4">
      <t>アニ</t>
    </rPh>
    <rPh sb="4" eb="5">
      <t>ムラ</t>
    </rPh>
    <phoneticPr fontId="1"/>
  </si>
  <si>
    <t>山本郡</t>
    <rPh sb="0" eb="1">
      <t>ヤマ</t>
    </rPh>
    <rPh sb="1" eb="2">
      <t>ホン</t>
    </rPh>
    <rPh sb="2" eb="3">
      <t>グン</t>
    </rPh>
    <phoneticPr fontId="1"/>
  </si>
  <si>
    <t>琴丘町</t>
    <rPh sb="0" eb="3">
      <t>コトオカマチ</t>
    </rPh>
    <phoneticPr fontId="1"/>
  </si>
  <si>
    <t>二ツ井町</t>
    <rPh sb="0" eb="4">
      <t>フタツイマチ</t>
    </rPh>
    <phoneticPr fontId="1"/>
  </si>
  <si>
    <t>八森町</t>
    <rPh sb="0" eb="3">
      <t>ハチモリマチ</t>
    </rPh>
    <phoneticPr fontId="1"/>
  </si>
  <si>
    <t>山本町</t>
    <rPh sb="0" eb="3">
      <t>ヤマモトマチ</t>
    </rPh>
    <phoneticPr fontId="1"/>
  </si>
  <si>
    <t>八竜町</t>
    <rPh sb="0" eb="3">
      <t>ハチリュウマチ</t>
    </rPh>
    <phoneticPr fontId="1"/>
  </si>
  <si>
    <t>藤里町</t>
    <rPh sb="0" eb="3">
      <t>フジサトマチ</t>
    </rPh>
    <phoneticPr fontId="1"/>
  </si>
  <si>
    <t>峰浜村</t>
    <rPh sb="0" eb="2">
      <t>ミネハマ</t>
    </rPh>
    <rPh sb="2" eb="3">
      <t>ムラ</t>
    </rPh>
    <phoneticPr fontId="1"/>
  </si>
  <si>
    <r>
      <t>南</t>
    </r>
    <r>
      <rPr>
        <sz val="10"/>
        <rFont val="ＭＳ ゴシック"/>
        <family val="3"/>
        <charset val="128"/>
      </rPr>
      <t>秋田郡</t>
    </r>
    <rPh sb="0" eb="1">
      <t>ミナミ</t>
    </rPh>
    <rPh sb="1" eb="2">
      <t>アキ</t>
    </rPh>
    <rPh sb="2" eb="3">
      <t>タ</t>
    </rPh>
    <rPh sb="3" eb="4">
      <t>グン</t>
    </rPh>
    <phoneticPr fontId="1"/>
  </si>
  <si>
    <t>五城目町</t>
    <rPh sb="0" eb="4">
      <t>ゴジョウメマチ</t>
    </rPh>
    <phoneticPr fontId="1"/>
  </si>
  <si>
    <t>昭和町</t>
    <rPh sb="0" eb="3">
      <t>ショウワマチ</t>
    </rPh>
    <phoneticPr fontId="1"/>
  </si>
  <si>
    <t>八郎潟町</t>
    <rPh sb="0" eb="4">
      <t>ハチロウガタマチ</t>
    </rPh>
    <phoneticPr fontId="1"/>
  </si>
  <si>
    <t>飯田川町</t>
    <rPh sb="0" eb="4">
      <t>イイタガワマチ</t>
    </rPh>
    <phoneticPr fontId="1"/>
  </si>
  <si>
    <t>天王町</t>
    <rPh sb="0" eb="3">
      <t>テンノウマチ</t>
    </rPh>
    <phoneticPr fontId="1"/>
  </si>
  <si>
    <t>井川町</t>
    <rPh sb="0" eb="3">
      <t>イカワマチ</t>
    </rPh>
    <phoneticPr fontId="1"/>
  </si>
  <si>
    <t>若美町</t>
    <rPh sb="0" eb="3">
      <t>ワカミマチ</t>
    </rPh>
    <phoneticPr fontId="1"/>
  </si>
  <si>
    <t>大潟村</t>
    <rPh sb="0" eb="3">
      <t>オオガタムラ</t>
    </rPh>
    <phoneticPr fontId="1"/>
  </si>
  <si>
    <t>河辺郡</t>
    <rPh sb="0" eb="1">
      <t>カワ</t>
    </rPh>
    <rPh sb="1" eb="2">
      <t>ヘン</t>
    </rPh>
    <rPh sb="2" eb="3">
      <t>グン</t>
    </rPh>
    <phoneticPr fontId="1"/>
  </si>
  <si>
    <t>河辺町</t>
    <rPh sb="0" eb="3">
      <t>カワベマチ</t>
    </rPh>
    <phoneticPr fontId="1"/>
  </si>
  <si>
    <t>雄和町</t>
    <rPh sb="0" eb="3">
      <t>ユウワマチ</t>
    </rPh>
    <phoneticPr fontId="1"/>
  </si>
  <si>
    <t>由利郡</t>
    <rPh sb="0" eb="1">
      <t>ヨシ</t>
    </rPh>
    <rPh sb="1" eb="2">
      <t>リ</t>
    </rPh>
    <rPh sb="2" eb="3">
      <t>グン</t>
    </rPh>
    <phoneticPr fontId="1"/>
  </si>
  <si>
    <t>仁賀保町</t>
    <rPh sb="0" eb="4">
      <t>ニカホマチ</t>
    </rPh>
    <phoneticPr fontId="1"/>
  </si>
  <si>
    <t>金浦町</t>
    <rPh sb="0" eb="3">
      <t>コノウラマチ</t>
    </rPh>
    <phoneticPr fontId="1"/>
  </si>
  <si>
    <t>象潟町</t>
    <rPh sb="0" eb="3">
      <t>キサカタマチ</t>
    </rPh>
    <phoneticPr fontId="1"/>
  </si>
  <si>
    <t>矢島町</t>
    <rPh sb="0" eb="3">
      <t>ヤシママチ</t>
    </rPh>
    <phoneticPr fontId="1"/>
  </si>
  <si>
    <t>岩城町</t>
    <rPh sb="0" eb="3">
      <t>イワキマチ</t>
    </rPh>
    <phoneticPr fontId="1"/>
  </si>
  <si>
    <t>由利町</t>
    <rPh sb="0" eb="3">
      <t>ユリマチ</t>
    </rPh>
    <phoneticPr fontId="1"/>
  </si>
  <si>
    <t>西目町</t>
    <rPh sb="0" eb="3">
      <t>ニシメマチ</t>
    </rPh>
    <phoneticPr fontId="1"/>
  </si>
  <si>
    <t>鳥海町</t>
    <rPh sb="0" eb="3">
      <t>チョウカイマチ</t>
    </rPh>
    <phoneticPr fontId="1"/>
  </si>
  <si>
    <t>東由利町</t>
    <rPh sb="0" eb="1">
      <t>ヒガシ</t>
    </rPh>
    <rPh sb="1" eb="4">
      <t>ユリマチ</t>
    </rPh>
    <phoneticPr fontId="1"/>
  </si>
  <si>
    <t>大内町</t>
    <rPh sb="0" eb="3">
      <t>オオウチマチ</t>
    </rPh>
    <phoneticPr fontId="1"/>
  </si>
  <si>
    <t>仙北郡</t>
    <rPh sb="0" eb="1">
      <t>セン</t>
    </rPh>
    <rPh sb="1" eb="2">
      <t>キタ</t>
    </rPh>
    <rPh sb="2" eb="3">
      <t>グン</t>
    </rPh>
    <phoneticPr fontId="1"/>
  </si>
  <si>
    <t>神岡町</t>
    <rPh sb="0" eb="3">
      <t>カミオカマチ</t>
    </rPh>
    <phoneticPr fontId="1"/>
  </si>
  <si>
    <t>西仙北町</t>
    <rPh sb="0" eb="3">
      <t>ニシセンボク</t>
    </rPh>
    <rPh sb="3" eb="4">
      <t>マチ</t>
    </rPh>
    <phoneticPr fontId="1"/>
  </si>
  <si>
    <t>角館町</t>
    <rPh sb="0" eb="3">
      <t>カクノダテマチ</t>
    </rPh>
    <phoneticPr fontId="1"/>
  </si>
  <si>
    <t>六郷町</t>
    <rPh sb="0" eb="3">
      <t>ロクゴウマチ</t>
    </rPh>
    <phoneticPr fontId="1"/>
  </si>
  <si>
    <t>中仙町</t>
    <rPh sb="0" eb="3">
      <t>ナカセンマチ</t>
    </rPh>
    <phoneticPr fontId="1"/>
  </si>
  <si>
    <t>田沢湖町</t>
    <rPh sb="0" eb="4">
      <t>タザワコマチ</t>
    </rPh>
    <phoneticPr fontId="1"/>
  </si>
  <si>
    <t>協和町</t>
    <rPh sb="0" eb="3">
      <t>キョウワマチ</t>
    </rPh>
    <phoneticPr fontId="1"/>
  </si>
  <si>
    <t>南外村</t>
    <rPh sb="0" eb="3">
      <t>ナンガイムラ</t>
    </rPh>
    <phoneticPr fontId="1"/>
  </si>
  <si>
    <t>仙北町</t>
    <rPh sb="0" eb="3">
      <t>センボクマチ</t>
    </rPh>
    <phoneticPr fontId="1"/>
  </si>
  <si>
    <t>西木村</t>
    <rPh sb="0" eb="3">
      <t>ニシキムラ</t>
    </rPh>
    <phoneticPr fontId="1"/>
  </si>
  <si>
    <t>太田町</t>
    <rPh sb="0" eb="3">
      <t>オオタマチ</t>
    </rPh>
    <phoneticPr fontId="1"/>
  </si>
  <si>
    <t>千畑町</t>
    <rPh sb="0" eb="3">
      <t>センハタマチ</t>
    </rPh>
    <phoneticPr fontId="1"/>
  </si>
  <si>
    <t>仙南村</t>
    <rPh sb="0" eb="3">
      <t>センナンムラ</t>
    </rPh>
    <phoneticPr fontId="1"/>
  </si>
  <si>
    <t>平鹿郡</t>
    <rPh sb="0" eb="1">
      <t>ヒラ</t>
    </rPh>
    <rPh sb="1" eb="2">
      <t>シカ</t>
    </rPh>
    <rPh sb="2" eb="3">
      <t>グン</t>
    </rPh>
    <phoneticPr fontId="1"/>
  </si>
  <si>
    <t>増田町</t>
    <rPh sb="0" eb="3">
      <t>マスダマチ</t>
    </rPh>
    <phoneticPr fontId="1"/>
  </si>
  <si>
    <t>平鹿町</t>
    <rPh sb="0" eb="3">
      <t>ヒラカマチ</t>
    </rPh>
    <phoneticPr fontId="1"/>
  </si>
  <si>
    <t>雄物川町</t>
    <rPh sb="0" eb="4">
      <t>オモノガワマチ</t>
    </rPh>
    <phoneticPr fontId="1"/>
  </si>
  <si>
    <t>大森町</t>
    <rPh sb="0" eb="3">
      <t>オオモリマチ</t>
    </rPh>
    <phoneticPr fontId="1"/>
  </si>
  <si>
    <t>十文字町</t>
    <rPh sb="0" eb="4">
      <t>ジュウモンジマチ</t>
    </rPh>
    <phoneticPr fontId="1"/>
  </si>
  <si>
    <t>山内村</t>
    <rPh sb="0" eb="3">
      <t>サンナイムラ</t>
    </rPh>
    <phoneticPr fontId="1"/>
  </si>
  <si>
    <t>大雄村</t>
    <rPh sb="0" eb="3">
      <t>タイユウムラ</t>
    </rPh>
    <phoneticPr fontId="1"/>
  </si>
  <si>
    <t>雄勝郡</t>
    <rPh sb="0" eb="1">
      <t>オス</t>
    </rPh>
    <rPh sb="1" eb="2">
      <t>ショウ</t>
    </rPh>
    <rPh sb="2" eb="3">
      <t>グン</t>
    </rPh>
    <phoneticPr fontId="1"/>
  </si>
  <si>
    <t>稲川町</t>
    <rPh sb="0" eb="3">
      <t>イナカワマチ</t>
    </rPh>
    <phoneticPr fontId="1"/>
  </si>
  <si>
    <t>雄勝町</t>
    <rPh sb="0" eb="3">
      <t>オガチマチ</t>
    </rPh>
    <phoneticPr fontId="1"/>
  </si>
  <si>
    <t>羽後町</t>
    <rPh sb="0" eb="3">
      <t>ウゴマチ</t>
    </rPh>
    <phoneticPr fontId="1"/>
  </si>
  <si>
    <t>東成瀬村</t>
    <rPh sb="0" eb="1">
      <t>ヒガシ</t>
    </rPh>
    <rPh sb="1" eb="4">
      <t>ナルセムラ</t>
    </rPh>
    <phoneticPr fontId="1"/>
  </si>
  <si>
    <t>皆瀬村</t>
    <rPh sb="0" eb="3">
      <t>ミナセムラ</t>
    </rPh>
    <phoneticPr fontId="1"/>
  </si>
  <si>
    <t>付表１　市町村別小売業の商業力</t>
  </si>
  <si>
    <r>
      <t>区</t>
    </r>
    <r>
      <rPr>
        <sz val="10"/>
        <rFont val="ＭＳ ゴシック"/>
        <family val="3"/>
        <charset val="128"/>
      </rPr>
      <t>分</t>
    </r>
  </si>
  <si>
    <t>年間商品販売額</t>
    <rPh sb="2" eb="4">
      <t>ショウヒン</t>
    </rPh>
    <phoneticPr fontId="1"/>
  </si>
  <si>
    <r>
      <t>A</t>
    </r>
    <r>
      <rPr>
        <sz val="10"/>
        <rFont val="ＭＳ ゴシック"/>
        <family val="3"/>
        <charset val="128"/>
      </rPr>
      <t>人口(平成14年6月1日現在)</t>
    </r>
    <rPh sb="1" eb="3">
      <t>ジンコウ</t>
    </rPh>
    <phoneticPr fontId="1"/>
  </si>
  <si>
    <t>1人当り販売額</t>
  </si>
  <si>
    <r>
      <t>B</t>
    </r>
    <r>
      <rPr>
        <sz val="10"/>
        <rFont val="ＭＳ ゴシック"/>
        <family val="3"/>
        <charset val="128"/>
      </rPr>
      <t>小売吸引力指数</t>
    </r>
    <rPh sb="1" eb="3">
      <t>コウリ</t>
    </rPh>
    <rPh sb="3" eb="6">
      <t>キュウインリョク</t>
    </rPh>
    <rPh sb="6" eb="8">
      <t>シスウ</t>
    </rPh>
    <phoneticPr fontId="1"/>
  </si>
  <si>
    <r>
      <t>C</t>
    </r>
    <r>
      <rPr>
        <sz val="10"/>
        <rFont val="ＭＳ ゴシック"/>
        <family val="3"/>
        <charset val="128"/>
      </rPr>
      <t>=A×B小売吸引力人口</t>
    </r>
    <rPh sb="5" eb="7">
      <t>コウリ</t>
    </rPh>
    <rPh sb="7" eb="10">
      <t>キュウインリョク</t>
    </rPh>
    <rPh sb="10" eb="12">
      <t>ジンコウ</t>
    </rPh>
    <phoneticPr fontId="1"/>
  </si>
  <si>
    <r>
      <t>C</t>
    </r>
    <r>
      <rPr>
        <sz val="10"/>
        <rFont val="ＭＳ ゴシック"/>
        <family val="3"/>
        <charset val="128"/>
      </rPr>
      <t>-A流入・流出人口</t>
    </r>
    <rPh sb="3" eb="5">
      <t>リュウニュウ</t>
    </rPh>
    <rPh sb="6" eb="8">
      <t>リュウシュツ</t>
    </rPh>
    <rPh sb="8" eb="10">
      <t>ジンコウ</t>
    </rPh>
    <phoneticPr fontId="1"/>
  </si>
  <si>
    <r>
      <t>実</t>
    </r>
    <r>
      <rPr>
        <sz val="10"/>
        <rFont val="ＭＳ ゴシック"/>
        <family val="3"/>
        <charset val="128"/>
      </rPr>
      <t xml:space="preserve">  数</t>
    </r>
  </si>
  <si>
    <t>順位</t>
  </si>
  <si>
    <t>万円</t>
  </si>
  <si>
    <t>人</t>
  </si>
  <si>
    <r>
      <t>県</t>
    </r>
    <r>
      <rPr>
        <sz val="10"/>
        <rFont val="ＭＳ ゴシック"/>
        <family val="3"/>
        <charset val="128"/>
      </rPr>
      <t>計</t>
    </r>
  </si>
  <si>
    <t>－</t>
  </si>
  <si>
    <r>
      <t>市</t>
    </r>
    <r>
      <rPr>
        <sz val="10"/>
        <rFont val="ＭＳ ゴシック"/>
        <family val="3"/>
        <charset val="128"/>
      </rPr>
      <t>部計</t>
    </r>
  </si>
  <si>
    <r>
      <t>郡</t>
    </r>
    <r>
      <rPr>
        <sz val="10"/>
        <rFont val="ＭＳ ゴシック"/>
        <family val="3"/>
        <charset val="128"/>
      </rPr>
      <t>部計</t>
    </r>
  </si>
  <si>
    <r>
      <t>秋</t>
    </r>
    <r>
      <rPr>
        <sz val="10"/>
        <rFont val="ＭＳ ゴシック"/>
        <family val="3"/>
        <charset val="128"/>
      </rPr>
      <t>田市</t>
    </r>
  </si>
  <si>
    <r>
      <t>能</t>
    </r>
    <r>
      <rPr>
        <sz val="10"/>
        <rFont val="ＭＳ ゴシック"/>
        <family val="3"/>
        <charset val="128"/>
      </rPr>
      <t>代市</t>
    </r>
  </si>
  <si>
    <r>
      <t>横</t>
    </r>
    <r>
      <rPr>
        <sz val="10"/>
        <rFont val="ＭＳ ゴシック"/>
        <family val="3"/>
        <charset val="128"/>
      </rPr>
      <t>手市</t>
    </r>
  </si>
  <si>
    <r>
      <t>大</t>
    </r>
    <r>
      <rPr>
        <sz val="10"/>
        <rFont val="ＭＳ ゴシック"/>
        <family val="3"/>
        <charset val="128"/>
      </rPr>
      <t>館市</t>
    </r>
  </si>
  <si>
    <r>
      <t>本</t>
    </r>
    <r>
      <rPr>
        <sz val="10"/>
        <rFont val="ＭＳ ゴシック"/>
        <family val="3"/>
        <charset val="128"/>
      </rPr>
      <t>荘市</t>
    </r>
  </si>
  <si>
    <r>
      <t>男</t>
    </r>
    <r>
      <rPr>
        <sz val="10"/>
        <rFont val="ＭＳ ゴシック"/>
        <family val="3"/>
        <charset val="128"/>
      </rPr>
      <t>鹿市</t>
    </r>
  </si>
  <si>
    <r>
      <t>湯</t>
    </r>
    <r>
      <rPr>
        <sz val="10"/>
        <rFont val="ＭＳ ゴシック"/>
        <family val="3"/>
        <charset val="128"/>
      </rPr>
      <t>沢市</t>
    </r>
  </si>
  <si>
    <r>
      <t>大</t>
    </r>
    <r>
      <rPr>
        <sz val="10"/>
        <rFont val="ＭＳ ゴシック"/>
        <family val="3"/>
        <charset val="128"/>
      </rPr>
      <t>曲市</t>
    </r>
  </si>
  <si>
    <r>
      <t>鹿</t>
    </r>
    <r>
      <rPr>
        <sz val="10"/>
        <rFont val="ＭＳ ゴシック"/>
        <family val="3"/>
        <charset val="128"/>
      </rPr>
      <t>角市</t>
    </r>
  </si>
  <si>
    <r>
      <t>鹿</t>
    </r>
    <r>
      <rPr>
        <sz val="10"/>
        <rFont val="ＭＳ ゴシック"/>
        <family val="3"/>
        <charset val="128"/>
      </rPr>
      <t>角郡</t>
    </r>
  </si>
  <si>
    <r>
      <t>小</t>
    </r>
    <r>
      <rPr>
        <sz val="10"/>
        <rFont val="ＭＳ ゴシック"/>
        <family val="3"/>
        <charset val="128"/>
      </rPr>
      <t>坂町</t>
    </r>
  </si>
  <si>
    <r>
      <t>鷹</t>
    </r>
    <r>
      <rPr>
        <sz val="10"/>
        <rFont val="ＭＳ ゴシック"/>
        <family val="3"/>
        <charset val="128"/>
      </rPr>
      <t>巣町</t>
    </r>
  </si>
  <si>
    <r>
      <t>比</t>
    </r>
    <r>
      <rPr>
        <sz val="10"/>
        <rFont val="ＭＳ ゴシック"/>
        <family val="3"/>
        <charset val="128"/>
      </rPr>
      <t>内町</t>
    </r>
  </si>
  <si>
    <r>
      <t>森</t>
    </r>
    <r>
      <rPr>
        <sz val="10"/>
        <rFont val="ＭＳ ゴシック"/>
        <family val="3"/>
        <charset val="128"/>
      </rPr>
      <t>吉町</t>
    </r>
  </si>
  <si>
    <r>
      <t>阿</t>
    </r>
    <r>
      <rPr>
        <sz val="10"/>
        <rFont val="ＭＳ ゴシック"/>
        <family val="3"/>
        <charset val="128"/>
      </rPr>
      <t>仁町</t>
    </r>
  </si>
  <si>
    <r>
      <t>田</t>
    </r>
    <r>
      <rPr>
        <sz val="10"/>
        <rFont val="ＭＳ ゴシック"/>
        <family val="3"/>
        <charset val="128"/>
      </rPr>
      <t>代町</t>
    </r>
  </si>
  <si>
    <r>
      <t>合</t>
    </r>
    <r>
      <rPr>
        <sz val="10"/>
        <rFont val="ＭＳ ゴシック"/>
        <family val="3"/>
        <charset val="128"/>
      </rPr>
      <t>川町</t>
    </r>
  </si>
  <si>
    <r>
      <t>山</t>
    </r>
    <r>
      <rPr>
        <sz val="10"/>
        <rFont val="ＭＳ ゴシック"/>
        <family val="3"/>
        <charset val="128"/>
      </rPr>
      <t>本郡</t>
    </r>
  </si>
  <si>
    <r>
      <t>琴</t>
    </r>
    <r>
      <rPr>
        <sz val="10"/>
        <rFont val="ＭＳ ゴシック"/>
        <family val="3"/>
        <charset val="128"/>
      </rPr>
      <t>丘町</t>
    </r>
  </si>
  <si>
    <r>
      <t>八</t>
    </r>
    <r>
      <rPr>
        <sz val="10"/>
        <rFont val="ＭＳ ゴシック"/>
        <family val="3"/>
        <charset val="128"/>
      </rPr>
      <t>森町</t>
    </r>
  </si>
  <si>
    <r>
      <t>山</t>
    </r>
    <r>
      <rPr>
        <sz val="10"/>
        <rFont val="ＭＳ ゴシック"/>
        <family val="3"/>
        <charset val="128"/>
      </rPr>
      <t>本町</t>
    </r>
  </si>
  <si>
    <r>
      <t>八</t>
    </r>
    <r>
      <rPr>
        <sz val="10"/>
        <rFont val="ＭＳ ゴシック"/>
        <family val="3"/>
        <charset val="128"/>
      </rPr>
      <t>竜町</t>
    </r>
  </si>
  <si>
    <r>
      <t>藤</t>
    </r>
    <r>
      <rPr>
        <sz val="10"/>
        <rFont val="ＭＳ ゴシック"/>
        <family val="3"/>
        <charset val="128"/>
      </rPr>
      <t>里町</t>
    </r>
  </si>
  <si>
    <r>
      <t>峰</t>
    </r>
    <r>
      <rPr>
        <sz val="10"/>
        <rFont val="ＭＳ ゴシック"/>
        <family val="3"/>
        <charset val="128"/>
      </rPr>
      <t>浜村</t>
    </r>
  </si>
  <si>
    <r>
      <t>南</t>
    </r>
    <r>
      <rPr>
        <sz val="10"/>
        <rFont val="ＭＳ ゴシック"/>
        <family val="3"/>
        <charset val="128"/>
      </rPr>
      <t>秋田郡</t>
    </r>
  </si>
  <si>
    <r>
      <t>昭</t>
    </r>
    <r>
      <rPr>
        <sz val="10"/>
        <rFont val="ＭＳ ゴシック"/>
        <family val="3"/>
        <charset val="128"/>
      </rPr>
      <t>和町</t>
    </r>
  </si>
  <si>
    <r>
      <t>天</t>
    </r>
    <r>
      <rPr>
        <sz val="10"/>
        <rFont val="ＭＳ ゴシック"/>
        <family val="3"/>
        <charset val="128"/>
      </rPr>
      <t>王町</t>
    </r>
  </si>
  <si>
    <r>
      <t>井</t>
    </r>
    <r>
      <rPr>
        <sz val="10"/>
        <rFont val="ＭＳ ゴシック"/>
        <family val="3"/>
        <charset val="128"/>
      </rPr>
      <t>川町</t>
    </r>
  </si>
  <si>
    <r>
      <t>若</t>
    </r>
    <r>
      <rPr>
        <sz val="10"/>
        <rFont val="ＭＳ ゴシック"/>
        <family val="3"/>
        <charset val="128"/>
      </rPr>
      <t>美町</t>
    </r>
  </si>
  <si>
    <r>
      <t>大</t>
    </r>
    <r>
      <rPr>
        <sz val="10"/>
        <rFont val="ＭＳ ゴシック"/>
        <family val="3"/>
        <charset val="128"/>
      </rPr>
      <t>潟村</t>
    </r>
  </si>
  <si>
    <r>
      <t>河</t>
    </r>
    <r>
      <rPr>
        <sz val="10"/>
        <rFont val="ＭＳ ゴシック"/>
        <family val="3"/>
        <charset val="128"/>
      </rPr>
      <t>辺郡</t>
    </r>
  </si>
  <si>
    <r>
      <t>河</t>
    </r>
    <r>
      <rPr>
        <sz val="10"/>
        <rFont val="ＭＳ ゴシック"/>
        <family val="3"/>
        <charset val="128"/>
      </rPr>
      <t>辺町</t>
    </r>
  </si>
  <si>
    <r>
      <t>雄</t>
    </r>
    <r>
      <rPr>
        <sz val="10"/>
        <rFont val="ＭＳ ゴシック"/>
        <family val="3"/>
        <charset val="128"/>
      </rPr>
      <t>和町</t>
    </r>
  </si>
  <si>
    <r>
      <t>由</t>
    </r>
    <r>
      <rPr>
        <sz val="10"/>
        <rFont val="ＭＳ ゴシック"/>
        <family val="3"/>
        <charset val="128"/>
      </rPr>
      <t>利郡</t>
    </r>
  </si>
  <si>
    <r>
      <t>金</t>
    </r>
    <r>
      <rPr>
        <sz val="10"/>
        <rFont val="ＭＳ ゴシック"/>
        <family val="3"/>
        <charset val="128"/>
      </rPr>
      <t>浦町</t>
    </r>
  </si>
  <si>
    <r>
      <t>象</t>
    </r>
    <r>
      <rPr>
        <sz val="10"/>
        <rFont val="ＭＳ ゴシック"/>
        <family val="3"/>
        <charset val="128"/>
      </rPr>
      <t>潟町</t>
    </r>
  </si>
  <si>
    <r>
      <t>矢</t>
    </r>
    <r>
      <rPr>
        <sz val="10"/>
        <rFont val="ＭＳ ゴシック"/>
        <family val="3"/>
        <charset val="128"/>
      </rPr>
      <t>島町</t>
    </r>
  </si>
  <si>
    <r>
      <t>岩</t>
    </r>
    <r>
      <rPr>
        <sz val="10"/>
        <rFont val="ＭＳ ゴシック"/>
        <family val="3"/>
        <charset val="128"/>
      </rPr>
      <t>城町</t>
    </r>
  </si>
  <si>
    <r>
      <t>由</t>
    </r>
    <r>
      <rPr>
        <sz val="10"/>
        <rFont val="ＭＳ ゴシック"/>
        <family val="3"/>
        <charset val="128"/>
      </rPr>
      <t>利町</t>
    </r>
  </si>
  <si>
    <r>
      <t>西</t>
    </r>
    <r>
      <rPr>
        <sz val="10"/>
        <rFont val="ＭＳ ゴシック"/>
        <family val="3"/>
        <charset val="128"/>
      </rPr>
      <t>目町</t>
    </r>
  </si>
  <si>
    <r>
      <t>鳥</t>
    </r>
    <r>
      <rPr>
        <sz val="10"/>
        <rFont val="ＭＳ ゴシック"/>
        <family val="3"/>
        <charset val="128"/>
      </rPr>
      <t>海町</t>
    </r>
  </si>
  <si>
    <r>
      <t>大</t>
    </r>
    <r>
      <rPr>
        <sz val="10"/>
        <rFont val="ＭＳ ゴシック"/>
        <family val="3"/>
        <charset val="128"/>
      </rPr>
      <t>内町</t>
    </r>
  </si>
  <si>
    <r>
      <t>仙</t>
    </r>
    <r>
      <rPr>
        <sz val="10"/>
        <rFont val="ＭＳ ゴシック"/>
        <family val="3"/>
        <charset val="128"/>
      </rPr>
      <t>北郡</t>
    </r>
  </si>
  <si>
    <r>
      <t>神</t>
    </r>
    <r>
      <rPr>
        <sz val="10"/>
        <rFont val="ＭＳ ゴシック"/>
        <family val="3"/>
        <charset val="128"/>
      </rPr>
      <t>岡町</t>
    </r>
  </si>
  <si>
    <r>
      <t>角</t>
    </r>
    <r>
      <rPr>
        <sz val="10"/>
        <rFont val="ＭＳ ゴシック"/>
        <family val="3"/>
        <charset val="128"/>
      </rPr>
      <t>館町</t>
    </r>
  </si>
  <si>
    <r>
      <t>六</t>
    </r>
    <r>
      <rPr>
        <sz val="10"/>
        <rFont val="ＭＳ ゴシック"/>
        <family val="3"/>
        <charset val="128"/>
      </rPr>
      <t>郷町</t>
    </r>
  </si>
  <si>
    <r>
      <t>中</t>
    </r>
    <r>
      <rPr>
        <sz val="10"/>
        <rFont val="ＭＳ ゴシック"/>
        <family val="3"/>
        <charset val="128"/>
      </rPr>
      <t>仙町</t>
    </r>
  </si>
  <si>
    <r>
      <t>協</t>
    </r>
    <r>
      <rPr>
        <sz val="10"/>
        <rFont val="ＭＳ ゴシック"/>
        <family val="3"/>
        <charset val="128"/>
      </rPr>
      <t>和町</t>
    </r>
  </si>
  <si>
    <r>
      <t>南</t>
    </r>
    <r>
      <rPr>
        <sz val="10"/>
        <rFont val="ＭＳ ゴシック"/>
        <family val="3"/>
        <charset val="128"/>
      </rPr>
      <t>外村</t>
    </r>
  </si>
  <si>
    <r>
      <t>仙</t>
    </r>
    <r>
      <rPr>
        <sz val="10"/>
        <rFont val="ＭＳ ゴシック"/>
        <family val="3"/>
        <charset val="128"/>
      </rPr>
      <t>北町</t>
    </r>
  </si>
  <si>
    <r>
      <t>西</t>
    </r>
    <r>
      <rPr>
        <sz val="10"/>
        <rFont val="ＭＳ ゴシック"/>
        <family val="3"/>
        <charset val="128"/>
      </rPr>
      <t>木村</t>
    </r>
  </si>
  <si>
    <r>
      <t>太</t>
    </r>
    <r>
      <rPr>
        <sz val="10"/>
        <rFont val="ＭＳ ゴシック"/>
        <family val="3"/>
        <charset val="128"/>
      </rPr>
      <t>田町</t>
    </r>
  </si>
  <si>
    <r>
      <t>千</t>
    </r>
    <r>
      <rPr>
        <sz val="10"/>
        <rFont val="ＭＳ ゴシック"/>
        <family val="3"/>
        <charset val="128"/>
      </rPr>
      <t>畑町</t>
    </r>
  </si>
  <si>
    <r>
      <t>仙</t>
    </r>
    <r>
      <rPr>
        <sz val="10"/>
        <rFont val="ＭＳ ゴシック"/>
        <family val="3"/>
        <charset val="128"/>
      </rPr>
      <t>南村</t>
    </r>
  </si>
  <si>
    <r>
      <t>平</t>
    </r>
    <r>
      <rPr>
        <sz val="10"/>
        <rFont val="ＭＳ ゴシック"/>
        <family val="3"/>
        <charset val="128"/>
      </rPr>
      <t>鹿郡</t>
    </r>
  </si>
  <si>
    <r>
      <t>増</t>
    </r>
    <r>
      <rPr>
        <sz val="10"/>
        <rFont val="ＭＳ ゴシック"/>
        <family val="3"/>
        <charset val="128"/>
      </rPr>
      <t>田町</t>
    </r>
  </si>
  <si>
    <r>
      <t>平</t>
    </r>
    <r>
      <rPr>
        <sz val="10"/>
        <rFont val="ＭＳ ゴシック"/>
        <family val="3"/>
        <charset val="128"/>
      </rPr>
      <t>鹿町</t>
    </r>
  </si>
  <si>
    <r>
      <t>大</t>
    </r>
    <r>
      <rPr>
        <sz val="10"/>
        <rFont val="ＭＳ ゴシック"/>
        <family val="3"/>
        <charset val="128"/>
      </rPr>
      <t>森町</t>
    </r>
  </si>
  <si>
    <r>
      <t>山</t>
    </r>
    <r>
      <rPr>
        <sz val="10"/>
        <rFont val="ＭＳ ゴシック"/>
        <family val="3"/>
        <charset val="128"/>
      </rPr>
      <t>内村</t>
    </r>
  </si>
  <si>
    <r>
      <t>大</t>
    </r>
    <r>
      <rPr>
        <sz val="10"/>
        <rFont val="ＭＳ ゴシック"/>
        <family val="3"/>
        <charset val="128"/>
      </rPr>
      <t>雄村</t>
    </r>
  </si>
  <si>
    <r>
      <t>雄</t>
    </r>
    <r>
      <rPr>
        <sz val="10"/>
        <rFont val="ＭＳ ゴシック"/>
        <family val="3"/>
        <charset val="128"/>
      </rPr>
      <t>勝郡</t>
    </r>
  </si>
  <si>
    <r>
      <t>稲</t>
    </r>
    <r>
      <rPr>
        <sz val="10"/>
        <rFont val="ＭＳ ゴシック"/>
        <family val="3"/>
        <charset val="128"/>
      </rPr>
      <t>川町</t>
    </r>
  </si>
  <si>
    <r>
      <t>雄</t>
    </r>
    <r>
      <rPr>
        <sz val="10"/>
        <rFont val="ＭＳ ゴシック"/>
        <family val="3"/>
        <charset val="128"/>
      </rPr>
      <t>勝町</t>
    </r>
  </si>
  <si>
    <r>
      <t>羽</t>
    </r>
    <r>
      <rPr>
        <sz val="10"/>
        <rFont val="ＭＳ ゴシック"/>
        <family val="3"/>
        <charset val="128"/>
      </rPr>
      <t>後町</t>
    </r>
  </si>
  <si>
    <r>
      <t>皆</t>
    </r>
    <r>
      <rPr>
        <sz val="10"/>
        <rFont val="ＭＳ ゴシック"/>
        <family val="3"/>
        <charset val="128"/>
      </rPr>
      <t>瀬村</t>
    </r>
  </si>
  <si>
    <t>付表２　市町村別小売業の諸指標</t>
  </si>
  <si>
    <r>
      <t>人</t>
    </r>
    <r>
      <rPr>
        <sz val="10"/>
        <rFont val="ＭＳ ゴシック"/>
        <family val="3"/>
        <charset val="128"/>
      </rPr>
      <t>口1人当り売場面積</t>
    </r>
    <rPh sb="6" eb="8">
      <t>ウリバ</t>
    </rPh>
    <rPh sb="8" eb="10">
      <t>メンセキ</t>
    </rPh>
    <phoneticPr fontId="1"/>
  </si>
  <si>
    <t>人口千人当り事業所数</t>
    <rPh sb="6" eb="9">
      <t>ジギョウショ</t>
    </rPh>
    <rPh sb="9" eb="10">
      <t>スウ</t>
    </rPh>
    <phoneticPr fontId="1"/>
  </si>
  <si>
    <r>
      <t>1</t>
    </r>
    <r>
      <rPr>
        <sz val="10"/>
        <rFont val="ＭＳ ゴシック"/>
        <family val="3"/>
        <charset val="128"/>
      </rPr>
      <t>事業所当り売場面積</t>
    </r>
    <rPh sb="1" eb="4">
      <t>ジギョウショ</t>
    </rPh>
    <rPh sb="4" eb="5">
      <t>ア</t>
    </rPh>
    <rPh sb="6" eb="8">
      <t>ウリバ</t>
    </rPh>
    <rPh sb="8" eb="10">
      <t>メンセキ</t>
    </rPh>
    <phoneticPr fontId="1"/>
  </si>
  <si>
    <r>
      <t>売</t>
    </r>
    <r>
      <rPr>
        <sz val="10"/>
        <rFont val="ＭＳ ゴシック"/>
        <family val="3"/>
        <charset val="128"/>
      </rPr>
      <t xml:space="preserve">場1㎡当り年間商品販売額  </t>
    </r>
  </si>
  <si>
    <r>
      <t>売</t>
    </r>
    <r>
      <rPr>
        <sz val="10"/>
        <rFont val="ＭＳ ゴシック"/>
        <family val="3"/>
        <charset val="128"/>
      </rPr>
      <t>場100㎡当り従業者数</t>
    </r>
    <rPh sb="6" eb="7">
      <t>アタ</t>
    </rPh>
    <rPh sb="8" eb="11">
      <t>ジュウギョウシャ</t>
    </rPh>
    <rPh sb="11" eb="12">
      <t>スウ</t>
    </rPh>
    <phoneticPr fontId="1"/>
  </si>
  <si>
    <r>
      <t>従</t>
    </r>
    <r>
      <rPr>
        <sz val="10"/>
        <rFont val="ＭＳ ゴシック"/>
        <family val="3"/>
        <charset val="128"/>
      </rPr>
      <t>業者1人当り年間商品販売額</t>
    </r>
    <rPh sb="4" eb="5">
      <t>ヒト</t>
    </rPh>
    <phoneticPr fontId="1"/>
  </si>
  <si>
    <t>実数</t>
  </si>
  <si>
    <r>
      <t xml:space="preserve"> </t>
    </r>
    <r>
      <rPr>
        <sz val="10"/>
        <rFont val="ＭＳ ゴシック"/>
        <family val="3"/>
        <charset val="128"/>
      </rPr>
      <t>実数</t>
    </r>
    <rPh sb="1" eb="3">
      <t>ジッスウ</t>
    </rPh>
    <phoneticPr fontId="1"/>
  </si>
  <si>
    <r>
      <t xml:space="preserve"> </t>
    </r>
    <r>
      <rPr>
        <sz val="10"/>
        <rFont val="ＭＳ ゴシック"/>
        <family val="3"/>
        <charset val="128"/>
      </rPr>
      <t>実数</t>
    </r>
  </si>
  <si>
    <r>
      <t xml:space="preserve"> </t>
    </r>
    <r>
      <rPr>
        <sz val="10"/>
        <rFont val="ＭＳ ゴシック"/>
        <family val="3"/>
        <charset val="128"/>
      </rPr>
      <t>実 数</t>
    </r>
  </si>
  <si>
    <r>
      <t>－</t>
    </r>
    <r>
      <rPr>
        <sz val="10"/>
        <rFont val="ＭＳ ゴシック"/>
        <family val="3"/>
        <charset val="12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</si>
</sst>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,##0;[Red]#,##0"/>
    <numFmt numFmtId="177" formatCode="\-"/>
    <numFmt numFmtId="178" formatCode="&quot;Ｘ&quot;"/>
    <numFmt numFmtId="179" formatCode="###,###;\-###,###;\-"/>
    <numFmt numFmtId="180" formatCode="###,###,###;\-###,###,###;\-"/>
    <numFmt numFmtId="181" formatCode="0.0_);[Red]\(0.0\)"/>
    <numFmt numFmtId="182" formatCode="#,##0.0_ ;[Red]\-#,##0.0\ "/>
    <numFmt numFmtId="183" formatCode="#,##0;[Red]\-#,##0;\-"/>
    <numFmt numFmtId="184" formatCode="#,##0_ "/>
    <numFmt numFmtId="185" formatCode="0.0_ "/>
    <numFmt numFmtId="186" formatCode="g/&quot;標&quot;&quot;準&quot;"/>
    <numFmt numFmtId="187" formatCode="0_);[Red]\(0\)"/>
    <numFmt numFmtId="188" formatCode="#,##0.0"/>
    <numFmt numFmtId="189" formatCode="0.000"/>
    <numFmt numFmtId="190" formatCode="#,##0;&quot;△ &quot;#,##0"/>
    <numFmt numFmtId="191" formatCode="#,##0;&quot;△  &quot;#,##0"/>
    <numFmt numFmtId="192" formatCode="#,##0.000_ "/>
    <numFmt numFmtId="193" formatCode="#,##0.0_);[Red]\(#,##0.0\)"/>
    <numFmt numFmtId="194" formatCode="0.00_);[Red]\(0.00\)"/>
    <numFmt numFmtId="195" formatCode="#,##0_);[Red]\(#,##0\)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2"/>
      <name val="System"/>
      <family val="3"/>
      <charset val="128"/>
    </font>
    <font>
      <sz val="12"/>
      <name val="System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38" fontId="5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</cellStyleXfs>
  <cellXfs count="315">
    <xf numFmtId="0" fontId="0" fillId="0" borderId="0" xfId="0"/>
    <xf numFmtId="0" fontId="2" fillId="0" borderId="0" xfId="0" applyFont="1" applyAlignment="1"/>
    <xf numFmtId="49" fontId="2" fillId="0" borderId="1" xfId="0" applyNumberFormat="1" applyFont="1" applyFill="1" applyBorder="1" applyAlignment="1"/>
    <xf numFmtId="49" fontId="2" fillId="0" borderId="2" xfId="0" applyNumberFormat="1" applyFont="1" applyFill="1" applyBorder="1" applyAlignment="1"/>
    <xf numFmtId="49" fontId="2" fillId="0" borderId="3" xfId="0" applyNumberFormat="1" applyFont="1" applyFill="1" applyBorder="1" applyAlignment="1"/>
    <xf numFmtId="49" fontId="2" fillId="0" borderId="0" xfId="0" applyNumberFormat="1" applyFont="1" applyFill="1" applyAlignment="1">
      <alignment vertical="center"/>
    </xf>
    <xf numFmtId="49" fontId="2" fillId="0" borderId="4" xfId="0" applyNumberFormat="1" applyFont="1" applyFill="1" applyBorder="1" applyAlignment="1"/>
    <xf numFmtId="49" fontId="2" fillId="0" borderId="0" xfId="0" applyNumberFormat="1" applyFont="1" applyFill="1" applyBorder="1" applyAlignment="1"/>
    <xf numFmtId="49" fontId="2" fillId="0" borderId="5" xfId="0" applyNumberFormat="1" applyFont="1" applyFill="1" applyBorder="1" applyAlignment="1"/>
    <xf numFmtId="0" fontId="2" fillId="0" borderId="0" xfId="0" applyFont="1" applyFill="1" applyAlignment="1">
      <alignment vertical="center"/>
    </xf>
    <xf numFmtId="49" fontId="2" fillId="0" borderId="6" xfId="0" applyNumberFormat="1" applyFont="1" applyFill="1" applyBorder="1" applyAlignment="1"/>
    <xf numFmtId="49" fontId="2" fillId="0" borderId="7" xfId="0" applyNumberFormat="1" applyFont="1" applyFill="1" applyBorder="1" applyAlignment="1"/>
    <xf numFmtId="49" fontId="2" fillId="0" borderId="8" xfId="0" applyNumberFormat="1" applyFont="1" applyFill="1" applyBorder="1" applyAlignment="1"/>
    <xf numFmtId="176" fontId="2" fillId="0" borderId="1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177" fontId="2" fillId="0" borderId="7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" xfId="0" applyNumberFormat="1" applyFont="1" applyBorder="1"/>
    <xf numFmtId="49" fontId="2" fillId="0" borderId="4" xfId="0" applyNumberFormat="1" applyFont="1" applyBorder="1"/>
    <xf numFmtId="49" fontId="2" fillId="0" borderId="6" xfId="0" applyNumberFormat="1" applyFont="1" applyBorder="1"/>
    <xf numFmtId="176" fontId="2" fillId="0" borderId="1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49" fontId="2" fillId="0" borderId="2" xfId="0" applyNumberFormat="1" applyFont="1" applyBorder="1"/>
    <xf numFmtId="49" fontId="2" fillId="0" borderId="0" xfId="0" applyNumberFormat="1" applyFont="1"/>
    <xf numFmtId="49" fontId="2" fillId="0" borderId="7" xfId="0" applyNumberFormat="1" applyFont="1" applyBorder="1"/>
    <xf numFmtId="176" fontId="2" fillId="0" borderId="2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49" fontId="2" fillId="0" borderId="3" xfId="0" applyNumberFormat="1" applyFont="1" applyBorder="1"/>
    <xf numFmtId="49" fontId="2" fillId="0" borderId="5" xfId="0" applyNumberFormat="1" applyFont="1" applyBorder="1"/>
    <xf numFmtId="49" fontId="2" fillId="0" borderId="8" xfId="0" applyNumberFormat="1" applyFont="1" applyBorder="1"/>
    <xf numFmtId="176" fontId="2" fillId="0" borderId="3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" fillId="0" borderId="7" xfId="0" applyNumberFormat="1" applyFont="1" applyBorder="1" applyAlignment="1">
      <alignment horizontal="right" vertical="center"/>
    </xf>
    <xf numFmtId="179" fontId="2" fillId="0" borderId="0" xfId="0" applyNumberFormat="1" applyFont="1" applyAlignment="1">
      <alignment horizontal="right"/>
    </xf>
    <xf numFmtId="179" fontId="2" fillId="0" borderId="7" xfId="0" applyNumberFormat="1" applyFont="1" applyBorder="1" applyAlignment="1">
      <alignment horizontal="right"/>
    </xf>
    <xf numFmtId="49" fontId="2" fillId="0" borderId="0" xfId="0" applyNumberFormat="1" applyFont="1" applyAlignment="1">
      <alignment vertical="top"/>
    </xf>
    <xf numFmtId="179" fontId="2" fillId="0" borderId="3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horizontal="right" vertical="center"/>
    </xf>
    <xf numFmtId="179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7" xfId="1" applyFont="1" applyFill="1" applyBorder="1" applyAlignment="1">
      <alignment horizontal="right" vertical="center"/>
    </xf>
    <xf numFmtId="180" fontId="2" fillId="0" borderId="2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80" fontId="2" fillId="0" borderId="7" xfId="0" applyNumberFormat="1" applyFont="1" applyBorder="1" applyAlignment="1">
      <alignment horizontal="right" vertical="center"/>
    </xf>
    <xf numFmtId="180" fontId="2" fillId="0" borderId="3" xfId="0" applyNumberFormat="1" applyFont="1" applyBorder="1" applyAlignment="1">
      <alignment horizontal="right" vertical="center"/>
    </xf>
    <xf numFmtId="180" fontId="2" fillId="0" borderId="8" xfId="0" applyNumberFormat="1" applyFont="1" applyBorder="1" applyAlignment="1">
      <alignment horizontal="right" vertical="center"/>
    </xf>
    <xf numFmtId="0" fontId="2" fillId="0" borderId="2" xfId="0" applyFont="1" applyBorder="1"/>
    <xf numFmtId="0" fontId="2" fillId="0" borderId="7" xfId="0" applyFont="1" applyBorder="1"/>
    <xf numFmtId="0" fontId="2" fillId="0" borderId="2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49" fontId="2" fillId="0" borderId="7" xfId="0" applyNumberFormat="1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81" fontId="2" fillId="0" borderId="0" xfId="0" applyNumberFormat="1" applyFont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81" fontId="2" fillId="0" borderId="14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181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38" fontId="2" fillId="0" borderId="15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182" fontId="2" fillId="0" borderId="7" xfId="0" applyNumberFormat="1" applyFont="1" applyBorder="1" applyAlignment="1">
      <alignment horizontal="right" vertical="center"/>
    </xf>
    <xf numFmtId="182" fontId="2" fillId="0" borderId="26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7" fontId="2" fillId="0" borderId="2" xfId="1" applyNumberFormat="1" applyFont="1" applyFill="1" applyBorder="1" applyAlignment="1">
      <alignment horizontal="right" vertical="center"/>
    </xf>
    <xf numFmtId="177" fontId="2" fillId="0" borderId="15" xfId="1" applyNumberFormat="1" applyFont="1" applyFill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81" fontId="2" fillId="0" borderId="5" xfId="0" applyNumberFormat="1" applyFont="1" applyBorder="1" applyAlignment="1">
      <alignment horizontal="right" vertical="center"/>
    </xf>
    <xf numFmtId="182" fontId="2" fillId="0" borderId="8" xfId="0" applyNumberFormat="1" applyFont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182" fontId="2" fillId="0" borderId="27" xfId="0" applyNumberFormat="1" applyFont="1" applyBorder="1" applyAlignment="1">
      <alignment horizontal="right" vertical="center"/>
    </xf>
    <xf numFmtId="38" fontId="2" fillId="0" borderId="5" xfId="1" applyFont="1" applyFill="1" applyBorder="1" applyAlignment="1">
      <alignment horizontal="right" vertical="center"/>
    </xf>
    <xf numFmtId="177" fontId="2" fillId="0" borderId="5" xfId="1" applyNumberFormat="1" applyFont="1" applyFill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0" xfId="0" applyNumberFormat="1" applyFont="1"/>
    <xf numFmtId="176" fontId="2" fillId="0" borderId="1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38" fontId="2" fillId="0" borderId="0" xfId="1" applyFont="1" applyFill="1"/>
    <xf numFmtId="182" fontId="2" fillId="0" borderId="0" xfId="1" applyNumberFormat="1" applyFont="1" applyFill="1"/>
    <xf numFmtId="49" fontId="2" fillId="0" borderId="0" xfId="0" applyNumberFormat="1" applyFont="1" applyAlignment="1">
      <alignment horizontal="right"/>
    </xf>
    <xf numFmtId="0" fontId="2" fillId="0" borderId="28" xfId="0" applyFont="1" applyBorder="1"/>
    <xf numFmtId="38" fontId="2" fillId="0" borderId="28" xfId="1" applyFont="1" applyFill="1" applyBorder="1"/>
    <xf numFmtId="182" fontId="2" fillId="0" borderId="28" xfId="1" applyNumberFormat="1" applyFont="1" applyFill="1" applyBorder="1"/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38" fontId="2" fillId="0" borderId="0" xfId="1" applyFont="1" applyFill="1" applyAlignment="1">
      <alignment horizontal="right"/>
    </xf>
    <xf numFmtId="182" fontId="2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81" fontId="2" fillId="0" borderId="0" xfId="1" applyNumberFormat="1" applyFont="1" applyFill="1" applyAlignment="1">
      <alignment horizontal="right"/>
    </xf>
    <xf numFmtId="177" fontId="2" fillId="0" borderId="0" xfId="0" applyNumberFormat="1" applyFont="1" applyAlignment="1">
      <alignment horizontal="right"/>
    </xf>
    <xf numFmtId="178" fontId="2" fillId="0" borderId="0" xfId="1" applyNumberFormat="1" applyFont="1" applyFill="1" applyAlignment="1">
      <alignment horizontal="right"/>
    </xf>
    <xf numFmtId="49" fontId="2" fillId="0" borderId="28" xfId="0" applyNumberFormat="1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38" fontId="2" fillId="0" borderId="28" xfId="1" applyFont="1" applyFill="1" applyBorder="1" applyAlignment="1">
      <alignment horizontal="right"/>
    </xf>
    <xf numFmtId="182" fontId="2" fillId="0" borderId="28" xfId="1" applyNumberFormat="1" applyFont="1" applyFill="1" applyBorder="1" applyAlignment="1">
      <alignment horizontal="right"/>
    </xf>
    <xf numFmtId="38" fontId="2" fillId="0" borderId="0" xfId="1" applyFont="1" applyAlignment="1">
      <alignment vertical="center"/>
    </xf>
    <xf numFmtId="0" fontId="2" fillId="0" borderId="28" xfId="0" applyFont="1" applyBorder="1" applyAlignment="1">
      <alignment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2" fillId="0" borderId="0" xfId="1" applyNumberFormat="1" applyFont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183" fontId="2" fillId="0" borderId="0" xfId="1" applyNumberFormat="1" applyFont="1" applyAlignment="1">
      <alignment horizontal="right" vertical="center"/>
    </xf>
    <xf numFmtId="184" fontId="2" fillId="0" borderId="0" xfId="1" applyNumberFormat="1" applyFont="1" applyAlignment="1">
      <alignment horizontal="right" vertical="center"/>
    </xf>
    <xf numFmtId="185" fontId="2" fillId="0" borderId="0" xfId="0" applyNumberFormat="1" applyFont="1" applyAlignment="1">
      <alignment horizontal="right" vertical="center"/>
    </xf>
    <xf numFmtId="38" fontId="2" fillId="0" borderId="28" xfId="1" applyFont="1" applyBorder="1" applyAlignment="1">
      <alignment vertical="center"/>
    </xf>
    <xf numFmtId="185" fontId="2" fillId="0" borderId="28" xfId="0" applyNumberFormat="1" applyFont="1" applyBorder="1" applyAlignment="1">
      <alignment vertical="center"/>
    </xf>
    <xf numFmtId="186" fontId="2" fillId="0" borderId="0" xfId="2" applyNumberFormat="1" applyFont="1" applyAlignment="1" applyProtection="1">
      <alignment vertical="center"/>
      <protection locked="0"/>
    </xf>
    <xf numFmtId="187" fontId="2" fillId="0" borderId="0" xfId="2" applyNumberFormat="1" applyFont="1" applyAlignment="1" applyProtection="1">
      <alignment vertical="center"/>
      <protection locked="0"/>
    </xf>
    <xf numFmtId="0" fontId="2" fillId="0" borderId="0" xfId="2" applyFont="1" applyAlignment="1">
      <alignment vertical="center"/>
    </xf>
    <xf numFmtId="186" fontId="2" fillId="0" borderId="6" xfId="2" applyNumberFormat="1" applyFont="1" applyBorder="1" applyAlignment="1">
      <alignment horizontal="center" vertical="center"/>
    </xf>
    <xf numFmtId="186" fontId="2" fillId="0" borderId="10" xfId="2" applyNumberFormat="1" applyFont="1" applyBorder="1" applyAlignment="1" applyProtection="1">
      <alignment horizontal="center" vertical="center"/>
      <protection locked="0"/>
    </xf>
    <xf numFmtId="186" fontId="2" fillId="0" borderId="10" xfId="2" applyNumberFormat="1" applyFont="1" applyBorder="1" applyAlignment="1" applyProtection="1">
      <alignment vertical="center" wrapText="1"/>
      <protection locked="0"/>
    </xf>
    <xf numFmtId="186" fontId="2" fillId="0" borderId="1" xfId="2" applyNumberFormat="1" applyFont="1" applyBorder="1" applyAlignment="1" applyProtection="1">
      <alignment horizontal="center" vertical="center"/>
      <protection locked="0"/>
    </xf>
    <xf numFmtId="186" fontId="2" fillId="0" borderId="6" xfId="2" applyNumberFormat="1" applyFont="1" applyBorder="1" applyAlignment="1" applyProtection="1">
      <alignment horizontal="center" vertical="center"/>
      <protection locked="0"/>
    </xf>
    <xf numFmtId="186" fontId="2" fillId="0" borderId="1" xfId="2" applyNumberFormat="1" applyFont="1" applyBorder="1" applyAlignment="1" applyProtection="1">
      <alignment vertical="center" wrapText="1"/>
      <protection locked="0"/>
    </xf>
    <xf numFmtId="186" fontId="2" fillId="0" borderId="7" xfId="2" applyNumberFormat="1" applyFont="1" applyBorder="1" applyAlignment="1">
      <alignment horizontal="center" vertical="center"/>
    </xf>
    <xf numFmtId="186" fontId="2" fillId="0" borderId="15" xfId="2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 wrapText="1"/>
    </xf>
    <xf numFmtId="186" fontId="2" fillId="0" borderId="3" xfId="2" applyNumberFormat="1" applyFont="1" applyBorder="1" applyAlignment="1" applyProtection="1">
      <alignment horizontal="center" vertical="center"/>
      <protection locked="0"/>
    </xf>
    <xf numFmtId="186" fontId="2" fillId="0" borderId="8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 wrapText="1"/>
    </xf>
    <xf numFmtId="187" fontId="2" fillId="0" borderId="1" xfId="2" applyNumberFormat="1" applyFont="1" applyBorder="1" applyAlignment="1" applyProtection="1">
      <alignment horizontal="center" vertical="center"/>
      <protection locked="0"/>
    </xf>
    <xf numFmtId="186" fontId="2" fillId="0" borderId="8" xfId="2" applyNumberFormat="1" applyFont="1" applyBorder="1" applyAlignment="1">
      <alignment horizontal="center" vertical="center"/>
    </xf>
    <xf numFmtId="186" fontId="2" fillId="0" borderId="11" xfId="2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vertical="center" wrapText="1"/>
    </xf>
    <xf numFmtId="187" fontId="2" fillId="0" borderId="3" xfId="2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vertical="center" wrapText="1"/>
    </xf>
    <xf numFmtId="186" fontId="2" fillId="0" borderId="6" xfId="2" applyNumberFormat="1" applyFont="1" applyBorder="1" applyAlignment="1" applyProtection="1">
      <alignment vertical="center"/>
      <protection locked="0"/>
    </xf>
    <xf numFmtId="186" fontId="2" fillId="0" borderId="4" xfId="2" applyNumberFormat="1" applyFont="1" applyBorder="1" applyAlignment="1" applyProtection="1">
      <alignment horizontal="right" vertical="center"/>
      <protection locked="0"/>
    </xf>
    <xf numFmtId="187" fontId="2" fillId="0" borderId="4" xfId="2" applyNumberFormat="1" applyFont="1" applyBorder="1" applyAlignment="1" applyProtection="1">
      <alignment horizontal="right" vertical="center"/>
      <protection locked="0"/>
    </xf>
    <xf numFmtId="186" fontId="2" fillId="0" borderId="7" xfId="2" applyNumberFormat="1" applyFont="1" applyBorder="1" applyAlignment="1" applyProtection="1">
      <alignment vertical="center"/>
      <protection locked="0"/>
    </xf>
    <xf numFmtId="3" fontId="2" fillId="0" borderId="0" xfId="2" applyNumberFormat="1" applyFont="1" applyAlignment="1" applyProtection="1">
      <alignment horizontal="right" vertical="center"/>
      <protection locked="0"/>
    </xf>
    <xf numFmtId="188" fontId="2" fillId="0" borderId="0" xfId="2" applyNumberFormat="1" applyFont="1" applyAlignment="1" applyProtection="1">
      <alignment horizontal="right" vertical="center"/>
      <protection locked="0"/>
    </xf>
    <xf numFmtId="187" fontId="2" fillId="0" borderId="0" xfId="2" applyNumberFormat="1" applyFont="1" applyAlignment="1" applyProtection="1">
      <alignment horizontal="right" vertical="center"/>
      <protection locked="0"/>
    </xf>
    <xf numFmtId="189" fontId="2" fillId="0" borderId="0" xfId="2" applyNumberFormat="1" applyFont="1" applyAlignment="1" applyProtection="1">
      <alignment horizontal="right" vertical="center"/>
      <protection locked="0"/>
    </xf>
    <xf numFmtId="190" fontId="2" fillId="0" borderId="0" xfId="2" applyNumberFormat="1" applyFont="1" applyAlignment="1" applyProtection="1">
      <alignment horizontal="right" vertical="center"/>
      <protection locked="0"/>
    </xf>
    <xf numFmtId="3" fontId="2" fillId="0" borderId="0" xfId="2" applyNumberFormat="1" applyFont="1" applyAlignment="1" applyProtection="1">
      <alignment vertical="center"/>
      <protection locked="0"/>
    </xf>
    <xf numFmtId="186" fontId="2" fillId="0" borderId="0" xfId="2" applyNumberFormat="1" applyFont="1" applyAlignment="1" applyProtection="1">
      <alignment horizontal="right" vertical="center"/>
      <protection locked="0"/>
    </xf>
    <xf numFmtId="187" fontId="2" fillId="0" borderId="0" xfId="2" applyNumberFormat="1" applyFont="1" applyAlignment="1">
      <alignment horizontal="right" vertical="center"/>
    </xf>
    <xf numFmtId="191" fontId="2" fillId="0" borderId="0" xfId="2" applyNumberFormat="1" applyFont="1" applyAlignment="1" applyProtection="1">
      <alignment horizontal="right" vertical="center"/>
      <protection locked="0"/>
    </xf>
    <xf numFmtId="0" fontId="2" fillId="0" borderId="0" xfId="2" applyFont="1" applyAlignment="1">
      <alignment horizontal="right" vertical="center"/>
    </xf>
    <xf numFmtId="0" fontId="2" fillId="0" borderId="0" xfId="2" applyFont="1"/>
    <xf numFmtId="187" fontId="2" fillId="0" borderId="0" xfId="2" applyNumberFormat="1" applyFont="1"/>
    <xf numFmtId="189" fontId="2" fillId="0" borderId="0" xfId="2" applyNumberFormat="1" applyFont="1" applyProtection="1">
      <protection locked="0"/>
    </xf>
    <xf numFmtId="187" fontId="2" fillId="0" borderId="0" xfId="3" applyNumberFormat="1" applyFont="1" applyAlignment="1" applyProtection="1">
      <alignment vertical="center"/>
      <protection locked="0"/>
    </xf>
    <xf numFmtId="186" fontId="2" fillId="0" borderId="0" xfId="3" applyNumberFormat="1" applyFont="1" applyAlignment="1" applyProtection="1">
      <alignment vertical="center"/>
      <protection locked="0"/>
    </xf>
    <xf numFmtId="192" fontId="2" fillId="0" borderId="0" xfId="3" applyNumberFormat="1" applyFont="1" applyAlignment="1" applyProtection="1">
      <alignment vertical="center"/>
      <protection locked="0"/>
    </xf>
    <xf numFmtId="193" fontId="2" fillId="0" borderId="0" xfId="3" applyNumberFormat="1" applyFont="1" applyAlignment="1" applyProtection="1">
      <alignment vertical="center"/>
      <protection locked="0"/>
    </xf>
    <xf numFmtId="181" fontId="2" fillId="0" borderId="0" xfId="3" applyNumberFormat="1" applyFont="1" applyAlignment="1" applyProtection="1">
      <alignment vertical="center"/>
      <protection locked="0"/>
    </xf>
    <xf numFmtId="194" fontId="2" fillId="0" borderId="0" xfId="3" applyNumberFormat="1" applyFont="1" applyAlignment="1" applyProtection="1">
      <alignment vertical="center"/>
      <protection locked="0"/>
    </xf>
    <xf numFmtId="195" fontId="2" fillId="0" borderId="0" xfId="3" applyNumberFormat="1" applyFont="1" applyAlignment="1" applyProtection="1">
      <alignment vertical="center"/>
      <protection locked="0"/>
    </xf>
    <xf numFmtId="0" fontId="2" fillId="0" borderId="0" xfId="3" applyFont="1" applyAlignment="1">
      <alignment vertical="center"/>
    </xf>
    <xf numFmtId="187" fontId="2" fillId="0" borderId="0" xfId="3" applyNumberFormat="1" applyFont="1" applyAlignment="1">
      <alignment vertical="center"/>
    </xf>
    <xf numFmtId="186" fontId="2" fillId="0" borderId="6" xfId="3" applyNumberFormat="1" applyFont="1" applyBorder="1" applyAlignment="1">
      <alignment horizontal="center" vertical="center"/>
    </xf>
    <xf numFmtId="192" fontId="2" fillId="0" borderId="1" xfId="3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vertical="center" wrapText="1"/>
    </xf>
    <xf numFmtId="193" fontId="2" fillId="0" borderId="1" xfId="3" applyNumberFormat="1" applyFont="1" applyBorder="1" applyAlignment="1" applyProtection="1">
      <alignment vertical="center" wrapText="1"/>
      <protection locked="0"/>
    </xf>
    <xf numFmtId="181" fontId="2" fillId="0" borderId="1" xfId="3" applyNumberFormat="1" applyFont="1" applyBorder="1" applyAlignment="1" applyProtection="1">
      <alignment vertical="center" wrapText="1"/>
      <protection locked="0"/>
    </xf>
    <xf numFmtId="194" fontId="2" fillId="0" borderId="1" xfId="3" applyNumberFormat="1" applyFont="1" applyBorder="1" applyAlignment="1" applyProtection="1">
      <alignment vertical="center" wrapText="1"/>
      <protection locked="0"/>
    </xf>
    <xf numFmtId="195" fontId="2" fillId="0" borderId="1" xfId="3" applyNumberFormat="1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vertical="center" wrapText="1"/>
    </xf>
    <xf numFmtId="186" fontId="2" fillId="0" borderId="7" xfId="3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86" fontId="2" fillId="0" borderId="8" xfId="3" applyNumberFormat="1" applyFont="1" applyBorder="1" applyAlignment="1">
      <alignment horizontal="center" vertical="center"/>
    </xf>
    <xf numFmtId="192" fontId="2" fillId="0" borderId="1" xfId="3" applyNumberFormat="1" applyFont="1" applyBorder="1" applyAlignment="1" applyProtection="1">
      <alignment horizontal="center" vertical="center"/>
      <protection locked="0"/>
    </xf>
    <xf numFmtId="186" fontId="2" fillId="0" borderId="1" xfId="3" applyNumberFormat="1" applyFont="1" applyBorder="1" applyAlignment="1" applyProtection="1">
      <alignment horizontal="center" vertical="center"/>
      <protection locked="0"/>
    </xf>
    <xf numFmtId="193" fontId="2" fillId="0" borderId="1" xfId="3" applyNumberFormat="1" applyFont="1" applyBorder="1" applyAlignment="1" applyProtection="1">
      <alignment horizontal="center" vertical="center"/>
      <protection locked="0"/>
    </xf>
    <xf numFmtId="187" fontId="2" fillId="0" borderId="1" xfId="3" applyNumberFormat="1" applyFont="1" applyBorder="1" applyAlignment="1" applyProtection="1">
      <alignment horizontal="center" vertical="center"/>
      <protection locked="0"/>
    </xf>
    <xf numFmtId="181" fontId="2" fillId="0" borderId="1" xfId="3" applyNumberFormat="1" applyFont="1" applyBorder="1" applyAlignment="1" applyProtection="1">
      <alignment horizontal="center" vertical="center"/>
      <protection locked="0"/>
    </xf>
    <xf numFmtId="194" fontId="2" fillId="0" borderId="1" xfId="3" applyNumberFormat="1" applyFont="1" applyBorder="1" applyAlignment="1" applyProtection="1">
      <alignment horizontal="center" vertical="center"/>
      <protection locked="0"/>
    </xf>
    <xf numFmtId="195" fontId="2" fillId="0" borderId="1" xfId="3" applyNumberFormat="1" applyFont="1" applyBorder="1" applyAlignment="1" applyProtection="1">
      <alignment horizontal="center" vertical="center"/>
      <protection locked="0"/>
    </xf>
    <xf numFmtId="186" fontId="2" fillId="0" borderId="6" xfId="3" applyNumberFormat="1" applyFont="1" applyBorder="1" applyAlignment="1" applyProtection="1">
      <alignment vertical="center"/>
      <protection locked="0"/>
    </xf>
    <xf numFmtId="192" fontId="2" fillId="0" borderId="4" xfId="3" applyNumberFormat="1" applyFont="1" applyBorder="1" applyAlignment="1" applyProtection="1">
      <alignment vertical="center"/>
      <protection locked="0"/>
    </xf>
    <xf numFmtId="186" fontId="2" fillId="0" borderId="4" xfId="3" applyNumberFormat="1" applyFont="1" applyBorder="1" applyAlignment="1" applyProtection="1">
      <alignment vertical="center"/>
      <protection locked="0"/>
    </xf>
    <xf numFmtId="193" fontId="2" fillId="0" borderId="4" xfId="3" applyNumberFormat="1" applyFont="1" applyBorder="1" applyAlignment="1" applyProtection="1">
      <alignment vertical="center"/>
      <protection locked="0"/>
    </xf>
    <xf numFmtId="187" fontId="2" fillId="0" borderId="4" xfId="3" applyNumberFormat="1" applyFont="1" applyBorder="1" applyAlignment="1" applyProtection="1">
      <alignment vertical="center"/>
      <protection locked="0"/>
    </xf>
    <xf numFmtId="181" fontId="2" fillId="0" borderId="4" xfId="3" applyNumberFormat="1" applyFont="1" applyBorder="1" applyAlignment="1" applyProtection="1">
      <alignment vertical="center"/>
      <protection locked="0"/>
    </xf>
    <xf numFmtId="194" fontId="2" fillId="0" borderId="4" xfId="3" applyNumberFormat="1" applyFont="1" applyBorder="1" applyAlignment="1" applyProtection="1">
      <alignment vertical="center"/>
      <protection locked="0"/>
    </xf>
    <xf numFmtId="195" fontId="2" fillId="0" borderId="4" xfId="3" applyNumberFormat="1" applyFont="1" applyBorder="1" applyAlignment="1" applyProtection="1">
      <alignment vertical="center"/>
      <protection locked="0"/>
    </xf>
    <xf numFmtId="186" fontId="2" fillId="0" borderId="7" xfId="4" applyNumberFormat="1" applyFont="1" applyBorder="1" applyAlignment="1" applyProtection="1">
      <alignment vertical="center"/>
      <protection locked="0"/>
    </xf>
    <xf numFmtId="192" fontId="2" fillId="0" borderId="0" xfId="3" applyNumberFormat="1" applyFont="1" applyAlignment="1">
      <alignment vertical="center"/>
    </xf>
    <xf numFmtId="193" fontId="2" fillId="0" borderId="0" xfId="3" applyNumberFormat="1" applyFont="1" applyAlignment="1">
      <alignment vertical="center"/>
    </xf>
    <xf numFmtId="181" fontId="2" fillId="0" borderId="0" xfId="3" applyNumberFormat="1" applyFont="1" applyAlignment="1">
      <alignment vertical="center"/>
    </xf>
    <xf numFmtId="194" fontId="2" fillId="0" borderId="0" xfId="3" applyNumberFormat="1" applyFont="1" applyAlignment="1">
      <alignment vertical="center"/>
    </xf>
    <xf numFmtId="195" fontId="2" fillId="0" borderId="0" xfId="3" applyNumberFormat="1" applyFont="1" applyAlignment="1">
      <alignment vertical="center"/>
    </xf>
    <xf numFmtId="0" fontId="2" fillId="0" borderId="0" xfId="4" applyFont="1"/>
  </cellXfs>
  <cellStyles count="5">
    <cellStyle name="桁区切り_02_050012051200210001002" xfId="1" xr:uid="{55652E70-1D48-47CC-BEEF-C6B25F1D379F}"/>
    <cellStyle name="標準" xfId="0" builtinId="0"/>
    <cellStyle name="標準_03_050012051200210001003" xfId="2" xr:uid="{D00A49D4-963D-48BC-9D16-EDD00FC3F687}"/>
    <cellStyle name="標準_03_050012051200210001003 2" xfId="4" xr:uid="{23F339B1-C51E-481C-BCE7-9BDC311F53EF}"/>
    <cellStyle name="標準_04_050012051200210001004" xfId="3" xr:uid="{2315D41A-4DF8-46A1-8BB2-404662B449D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H14syougyo_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付表２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3"/>
  <sheetViews>
    <sheetView tabSelected="1" workbookViewId="0"/>
  </sheetViews>
  <sheetFormatPr defaultRowHeight="12.6" customHeight="1" x14ac:dyDescent="0.15"/>
  <cols>
    <col min="1" max="1" width="9" style="1" customWidth="1"/>
    <col min="2" max="2" width="6" style="1" bestFit="1" customWidth="1"/>
    <col min="3" max="3" width="1.625" style="1" customWidth="1"/>
    <col min="4" max="4" width="35.875" style="1" customWidth="1"/>
    <col min="5" max="10" width="9" style="1" customWidth="1"/>
    <col min="11" max="11" width="14.125" style="1" customWidth="1"/>
    <col min="12" max="12" width="12.5" style="1" customWidth="1"/>
    <col min="13" max="13" width="12.25" style="1" customWidth="1"/>
    <col min="14" max="14" width="12.125" style="1" customWidth="1"/>
    <col min="15" max="16" width="9" style="1" customWidth="1"/>
    <col min="17" max="18" width="14.25" style="1" bestFit="1" customWidth="1"/>
    <col min="19" max="19" width="13.5" style="1" customWidth="1"/>
    <col min="20" max="20" width="14.25" style="1" bestFit="1" customWidth="1"/>
    <col min="21" max="21" width="9" style="1" customWidth="1"/>
    <col min="22" max="16384" width="9" style="1"/>
  </cols>
  <sheetData>
    <row r="1" spans="2:20" ht="12.6" customHeight="1" x14ac:dyDescent="0.15">
      <c r="C1" s="5"/>
      <c r="D1" s="9" t="s">
        <v>1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2:20" ht="12.6" customHeight="1" x14ac:dyDescent="0.15">
      <c r="C2" s="5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2:20" ht="12.6" customHeight="1" x14ac:dyDescent="0.15">
      <c r="B3" s="28" t="s">
        <v>17</v>
      </c>
      <c r="C3" s="29"/>
      <c r="D3" s="30"/>
      <c r="E3" s="24" t="s">
        <v>45</v>
      </c>
      <c r="F3" s="25"/>
      <c r="G3" s="26"/>
      <c r="H3" s="27" t="s">
        <v>3</v>
      </c>
      <c r="I3" s="37" t="s">
        <v>12</v>
      </c>
      <c r="J3" s="37" t="s">
        <v>47</v>
      </c>
      <c r="K3" s="37" t="s">
        <v>41</v>
      </c>
      <c r="L3" s="37" t="s">
        <v>48</v>
      </c>
      <c r="M3" s="37" t="s">
        <v>44</v>
      </c>
      <c r="N3" s="38" t="s">
        <v>9</v>
      </c>
      <c r="O3" s="27" t="s">
        <v>7</v>
      </c>
      <c r="P3" s="27"/>
      <c r="Q3" s="41" t="s">
        <v>43</v>
      </c>
      <c r="R3" s="41" t="s">
        <v>13</v>
      </c>
      <c r="S3" s="41" t="s">
        <v>14</v>
      </c>
      <c r="T3" s="41" t="s">
        <v>22</v>
      </c>
    </row>
    <row r="4" spans="2:20" ht="12.6" customHeight="1" x14ac:dyDescent="0.15">
      <c r="B4" s="31"/>
      <c r="C4" s="32"/>
      <c r="D4" s="33"/>
      <c r="E4" s="38" t="s">
        <v>10</v>
      </c>
      <c r="F4" s="28" t="s">
        <v>20</v>
      </c>
      <c r="G4" s="38" t="s">
        <v>11</v>
      </c>
      <c r="H4" s="27"/>
      <c r="I4" s="37"/>
      <c r="J4" s="27"/>
      <c r="K4" s="27"/>
      <c r="L4" s="27"/>
      <c r="M4" s="27"/>
      <c r="N4" s="39"/>
      <c r="O4" s="27" t="s">
        <v>3</v>
      </c>
      <c r="P4" s="37" t="s">
        <v>41</v>
      </c>
      <c r="Q4" s="39"/>
      <c r="R4" s="39"/>
      <c r="S4" s="42"/>
      <c r="T4" s="39"/>
    </row>
    <row r="5" spans="2:20" ht="12.6" customHeight="1" x14ac:dyDescent="0.15">
      <c r="B5" s="34"/>
      <c r="C5" s="35"/>
      <c r="D5" s="36"/>
      <c r="E5" s="40"/>
      <c r="F5" s="34"/>
      <c r="G5" s="40"/>
      <c r="H5" s="27"/>
      <c r="I5" s="37"/>
      <c r="J5" s="27"/>
      <c r="K5" s="27"/>
      <c r="L5" s="27"/>
      <c r="M5" s="27"/>
      <c r="N5" s="40"/>
      <c r="O5" s="27"/>
      <c r="P5" s="27"/>
      <c r="Q5" s="40"/>
      <c r="R5" s="40"/>
      <c r="S5" s="43"/>
      <c r="T5" s="40"/>
    </row>
    <row r="6" spans="2:20" ht="12.6" customHeight="1" x14ac:dyDescent="0.15">
      <c r="B6" s="2"/>
      <c r="C6" s="6"/>
      <c r="D6" s="10"/>
      <c r="E6" s="13"/>
      <c r="F6" s="16"/>
      <c r="G6" s="16"/>
      <c r="H6" s="16" t="s">
        <v>46</v>
      </c>
      <c r="I6" s="16" t="s">
        <v>46</v>
      </c>
      <c r="J6" s="16" t="s">
        <v>46</v>
      </c>
      <c r="K6" s="16" t="s">
        <v>5</v>
      </c>
      <c r="L6" s="16" t="s">
        <v>5</v>
      </c>
      <c r="M6" s="16" t="s">
        <v>5</v>
      </c>
      <c r="N6" s="16" t="s">
        <v>49</v>
      </c>
      <c r="O6" s="16" t="s">
        <v>46</v>
      </c>
      <c r="P6" s="16" t="s">
        <v>5</v>
      </c>
      <c r="Q6" s="16" t="s">
        <v>5</v>
      </c>
      <c r="R6" s="16" t="s">
        <v>5</v>
      </c>
      <c r="S6" s="16" t="s">
        <v>5</v>
      </c>
      <c r="T6" s="20" t="s">
        <v>5</v>
      </c>
    </row>
    <row r="7" spans="2:20" ht="12.6" customHeight="1" x14ac:dyDescent="0.15">
      <c r="B7" s="3"/>
      <c r="C7" s="7"/>
      <c r="D7" s="11" t="s">
        <v>37</v>
      </c>
      <c r="E7" s="14">
        <f t="shared" ref="E7:N7" si="0">E8+E15</f>
        <v>18047</v>
      </c>
      <c r="F7" s="17">
        <f t="shared" si="0"/>
        <v>8031</v>
      </c>
      <c r="G7" s="17">
        <f t="shared" si="0"/>
        <v>10016</v>
      </c>
      <c r="H7" s="17">
        <f t="shared" si="0"/>
        <v>100238</v>
      </c>
      <c r="I7" s="17">
        <f t="shared" si="0"/>
        <v>2028</v>
      </c>
      <c r="J7" s="17">
        <f t="shared" si="0"/>
        <v>1220</v>
      </c>
      <c r="K7" s="17">
        <f t="shared" si="0"/>
        <v>271412018</v>
      </c>
      <c r="L7" s="17">
        <f t="shared" si="0"/>
        <v>7775965</v>
      </c>
      <c r="M7" s="17">
        <f t="shared" si="0"/>
        <v>19191332</v>
      </c>
      <c r="N7" s="17">
        <f t="shared" si="0"/>
        <v>1566034</v>
      </c>
      <c r="O7" s="17">
        <f t="shared" ref="O7:O21" si="1">ROUND(H7/E7,0)</f>
        <v>6</v>
      </c>
      <c r="P7" s="17">
        <f t="shared" ref="P7:P21" si="2">ROUND(K7/E7,0)</f>
        <v>15039</v>
      </c>
      <c r="Q7" s="17">
        <f t="shared" ref="Q7:Q21" si="3">ROUND(K7/H7,0)</f>
        <v>2708</v>
      </c>
      <c r="R7" s="17">
        <f t="shared" ref="R7:R21" si="4">ROUND(K7/(H7+I7+J7),0)</f>
        <v>2623</v>
      </c>
      <c r="S7" s="17"/>
      <c r="T7" s="21">
        <f>T15</f>
        <v>56</v>
      </c>
    </row>
    <row r="8" spans="2:20" ht="12.6" customHeight="1" x14ac:dyDescent="0.15">
      <c r="B8" s="3" t="s">
        <v>2</v>
      </c>
      <c r="C8" s="7"/>
      <c r="D8" s="11" t="s">
        <v>16</v>
      </c>
      <c r="E8" s="14">
        <f t="shared" ref="E8:N8" si="5">SUM(E9:E14)</f>
        <v>3052</v>
      </c>
      <c r="F8" s="17">
        <f t="shared" si="5"/>
        <v>2335</v>
      </c>
      <c r="G8" s="17">
        <f t="shared" si="5"/>
        <v>717</v>
      </c>
      <c r="H8" s="17">
        <f t="shared" si="5"/>
        <v>25115</v>
      </c>
      <c r="I8" s="17">
        <f t="shared" si="5"/>
        <v>368</v>
      </c>
      <c r="J8" s="17">
        <f t="shared" si="5"/>
        <v>346</v>
      </c>
      <c r="K8" s="17">
        <f t="shared" si="5"/>
        <v>153234087</v>
      </c>
      <c r="L8" s="17">
        <f t="shared" si="5"/>
        <v>3008649</v>
      </c>
      <c r="M8" s="17">
        <f t="shared" si="5"/>
        <v>6887074</v>
      </c>
      <c r="N8" s="19">
        <f t="shared" si="5"/>
        <v>0</v>
      </c>
      <c r="O8" s="17">
        <f t="shared" si="1"/>
        <v>8</v>
      </c>
      <c r="P8" s="17">
        <f t="shared" si="2"/>
        <v>50208</v>
      </c>
      <c r="Q8" s="17">
        <f t="shared" si="3"/>
        <v>6101</v>
      </c>
      <c r="R8" s="17">
        <f t="shared" si="4"/>
        <v>5933</v>
      </c>
      <c r="S8" s="17"/>
      <c r="T8" s="22">
        <v>0</v>
      </c>
    </row>
    <row r="9" spans="2:20" ht="12.6" customHeight="1" x14ac:dyDescent="0.15">
      <c r="B9" s="3" t="s">
        <v>18</v>
      </c>
      <c r="C9" s="7"/>
      <c r="D9" s="11" t="s">
        <v>21</v>
      </c>
      <c r="E9" s="14">
        <v>10</v>
      </c>
      <c r="F9" s="17">
        <v>10</v>
      </c>
      <c r="G9" s="19">
        <v>0</v>
      </c>
      <c r="H9" s="17">
        <v>181</v>
      </c>
      <c r="I9" s="19">
        <v>0</v>
      </c>
      <c r="J9" s="17">
        <v>8</v>
      </c>
      <c r="K9" s="17">
        <v>1589918</v>
      </c>
      <c r="L9" s="17">
        <v>4868</v>
      </c>
      <c r="M9" s="17">
        <v>66421</v>
      </c>
      <c r="N9" s="19">
        <v>0</v>
      </c>
      <c r="O9" s="17">
        <f t="shared" si="1"/>
        <v>18</v>
      </c>
      <c r="P9" s="17">
        <f t="shared" si="2"/>
        <v>158992</v>
      </c>
      <c r="Q9" s="17">
        <f t="shared" si="3"/>
        <v>8784</v>
      </c>
      <c r="R9" s="17">
        <f t="shared" si="4"/>
        <v>8412</v>
      </c>
      <c r="S9" s="17"/>
      <c r="T9" s="22">
        <v>0</v>
      </c>
    </row>
    <row r="10" spans="2:20" ht="12.6" customHeight="1" x14ac:dyDescent="0.15">
      <c r="B10" s="3" t="s">
        <v>25</v>
      </c>
      <c r="C10" s="7"/>
      <c r="D10" s="11" t="s">
        <v>8</v>
      </c>
      <c r="E10" s="14">
        <v>86</v>
      </c>
      <c r="F10" s="17">
        <v>65</v>
      </c>
      <c r="G10" s="17">
        <v>21</v>
      </c>
      <c r="H10" s="17">
        <v>558</v>
      </c>
      <c r="I10" s="17">
        <v>8</v>
      </c>
      <c r="J10" s="17">
        <v>8</v>
      </c>
      <c r="K10" s="17">
        <v>1675227</v>
      </c>
      <c r="L10" s="17">
        <v>11812</v>
      </c>
      <c r="M10" s="17">
        <v>257558</v>
      </c>
      <c r="N10" s="19">
        <v>0</v>
      </c>
      <c r="O10" s="17">
        <f t="shared" si="1"/>
        <v>6</v>
      </c>
      <c r="P10" s="17">
        <f t="shared" si="2"/>
        <v>19479</v>
      </c>
      <c r="Q10" s="17">
        <f t="shared" si="3"/>
        <v>3002</v>
      </c>
      <c r="R10" s="17">
        <f t="shared" si="4"/>
        <v>2919</v>
      </c>
      <c r="S10" s="17"/>
      <c r="T10" s="22">
        <v>0</v>
      </c>
    </row>
    <row r="11" spans="2:20" ht="12.6" customHeight="1" x14ac:dyDescent="0.15">
      <c r="B11" s="3" t="s">
        <v>27</v>
      </c>
      <c r="C11" s="7"/>
      <c r="D11" s="11" t="s">
        <v>28</v>
      </c>
      <c r="E11" s="14">
        <v>888</v>
      </c>
      <c r="F11" s="17">
        <v>584</v>
      </c>
      <c r="G11" s="17">
        <v>304</v>
      </c>
      <c r="H11" s="17">
        <v>8646</v>
      </c>
      <c r="I11" s="17">
        <v>175</v>
      </c>
      <c r="J11" s="17">
        <v>62</v>
      </c>
      <c r="K11" s="17">
        <v>65051893</v>
      </c>
      <c r="L11" s="17">
        <v>327234</v>
      </c>
      <c r="M11" s="17">
        <v>2081622</v>
      </c>
      <c r="N11" s="19">
        <v>0</v>
      </c>
      <c r="O11" s="17">
        <f t="shared" si="1"/>
        <v>10</v>
      </c>
      <c r="P11" s="17">
        <f t="shared" si="2"/>
        <v>73257</v>
      </c>
      <c r="Q11" s="17">
        <f t="shared" si="3"/>
        <v>7524</v>
      </c>
      <c r="R11" s="17">
        <f t="shared" si="4"/>
        <v>7323</v>
      </c>
      <c r="S11" s="17"/>
      <c r="T11" s="22">
        <v>0</v>
      </c>
    </row>
    <row r="12" spans="2:20" ht="12.6" customHeight="1" x14ac:dyDescent="0.15">
      <c r="B12" s="3" t="s">
        <v>29</v>
      </c>
      <c r="C12" s="7"/>
      <c r="D12" s="11" t="s">
        <v>30</v>
      </c>
      <c r="E12" s="14">
        <v>769</v>
      </c>
      <c r="F12" s="17">
        <v>615</v>
      </c>
      <c r="G12" s="17">
        <v>154</v>
      </c>
      <c r="H12" s="17">
        <v>5416</v>
      </c>
      <c r="I12" s="17">
        <v>61</v>
      </c>
      <c r="J12" s="17">
        <v>73</v>
      </c>
      <c r="K12" s="17">
        <v>32320650</v>
      </c>
      <c r="L12" s="17">
        <v>395880</v>
      </c>
      <c r="M12" s="17">
        <v>1427934</v>
      </c>
      <c r="N12" s="19">
        <v>0</v>
      </c>
      <c r="O12" s="17">
        <f t="shared" si="1"/>
        <v>7</v>
      </c>
      <c r="P12" s="17">
        <f t="shared" si="2"/>
        <v>42029</v>
      </c>
      <c r="Q12" s="17">
        <f t="shared" si="3"/>
        <v>5968</v>
      </c>
      <c r="R12" s="17">
        <f t="shared" si="4"/>
        <v>5824</v>
      </c>
      <c r="S12" s="17"/>
      <c r="T12" s="22">
        <v>0</v>
      </c>
    </row>
    <row r="13" spans="2:20" ht="12.6" customHeight="1" x14ac:dyDescent="0.15">
      <c r="B13" s="3" t="s">
        <v>24</v>
      </c>
      <c r="C13" s="7"/>
      <c r="D13" s="11" t="s">
        <v>31</v>
      </c>
      <c r="E13" s="14">
        <v>724</v>
      </c>
      <c r="F13" s="17">
        <v>651</v>
      </c>
      <c r="G13" s="17">
        <v>73</v>
      </c>
      <c r="H13" s="17">
        <v>5837</v>
      </c>
      <c r="I13" s="17">
        <v>21</v>
      </c>
      <c r="J13" s="17">
        <v>91</v>
      </c>
      <c r="K13" s="17">
        <v>28220560</v>
      </c>
      <c r="L13" s="17">
        <v>1900241</v>
      </c>
      <c r="M13" s="17">
        <v>1694227</v>
      </c>
      <c r="N13" s="19">
        <v>0</v>
      </c>
      <c r="O13" s="17">
        <f t="shared" si="1"/>
        <v>8</v>
      </c>
      <c r="P13" s="17">
        <f t="shared" si="2"/>
        <v>38979</v>
      </c>
      <c r="Q13" s="17">
        <f t="shared" si="3"/>
        <v>4835</v>
      </c>
      <c r="R13" s="17">
        <f t="shared" si="4"/>
        <v>4744</v>
      </c>
      <c r="S13" s="17"/>
      <c r="T13" s="22">
        <v>0</v>
      </c>
    </row>
    <row r="14" spans="2:20" ht="12.6" customHeight="1" x14ac:dyDescent="0.15">
      <c r="B14" s="3" t="s">
        <v>26</v>
      </c>
      <c r="C14" s="7"/>
      <c r="D14" s="11" t="s">
        <v>6</v>
      </c>
      <c r="E14" s="14">
        <v>575</v>
      </c>
      <c r="F14" s="17">
        <v>410</v>
      </c>
      <c r="G14" s="17">
        <v>165</v>
      </c>
      <c r="H14" s="17">
        <v>4477</v>
      </c>
      <c r="I14" s="17">
        <v>103</v>
      </c>
      <c r="J14" s="17">
        <v>104</v>
      </c>
      <c r="K14" s="17">
        <v>24375839</v>
      </c>
      <c r="L14" s="17">
        <v>368614</v>
      </c>
      <c r="M14" s="17">
        <v>1359312</v>
      </c>
      <c r="N14" s="19">
        <v>0</v>
      </c>
      <c r="O14" s="17">
        <f t="shared" si="1"/>
        <v>8</v>
      </c>
      <c r="P14" s="17">
        <f t="shared" si="2"/>
        <v>42393</v>
      </c>
      <c r="Q14" s="17">
        <f t="shared" si="3"/>
        <v>5445</v>
      </c>
      <c r="R14" s="17">
        <f t="shared" si="4"/>
        <v>5204</v>
      </c>
      <c r="S14" s="17"/>
      <c r="T14" s="22">
        <v>0</v>
      </c>
    </row>
    <row r="15" spans="2:20" ht="12.6" customHeight="1" x14ac:dyDescent="0.15">
      <c r="B15" s="3" t="s">
        <v>32</v>
      </c>
      <c r="C15" s="7"/>
      <c r="D15" s="11" t="s">
        <v>34</v>
      </c>
      <c r="E15" s="14">
        <f t="shared" ref="E15:N15" si="6">SUM(E16:E21)</f>
        <v>14995</v>
      </c>
      <c r="F15" s="17">
        <f t="shared" si="6"/>
        <v>5696</v>
      </c>
      <c r="G15" s="17">
        <f t="shared" si="6"/>
        <v>9299</v>
      </c>
      <c r="H15" s="17">
        <f t="shared" si="6"/>
        <v>75123</v>
      </c>
      <c r="I15" s="17">
        <f t="shared" si="6"/>
        <v>1660</v>
      </c>
      <c r="J15" s="17">
        <f t="shared" si="6"/>
        <v>874</v>
      </c>
      <c r="K15" s="17">
        <f t="shared" si="6"/>
        <v>118177931</v>
      </c>
      <c r="L15" s="17">
        <f t="shared" si="6"/>
        <v>4767316</v>
      </c>
      <c r="M15" s="17">
        <f t="shared" si="6"/>
        <v>12304258</v>
      </c>
      <c r="N15" s="17">
        <f t="shared" si="6"/>
        <v>1566034</v>
      </c>
      <c r="O15" s="17">
        <f t="shared" si="1"/>
        <v>5</v>
      </c>
      <c r="P15" s="17">
        <f t="shared" si="2"/>
        <v>7881</v>
      </c>
      <c r="Q15" s="17">
        <f t="shared" si="3"/>
        <v>1573</v>
      </c>
      <c r="R15" s="17">
        <f t="shared" si="4"/>
        <v>1522</v>
      </c>
      <c r="S15" s="17">
        <f>SUM(S16:S21)</f>
        <v>29988731</v>
      </c>
      <c r="T15" s="21">
        <f t="shared" ref="T15:T21" si="7">ROUND((K15-S15)/N15,0)</f>
        <v>56</v>
      </c>
    </row>
    <row r="16" spans="2:20" ht="12.6" customHeight="1" x14ac:dyDescent="0.15">
      <c r="B16" s="3" t="s">
        <v>23</v>
      </c>
      <c r="C16" s="7"/>
      <c r="D16" s="11" t="s">
        <v>35</v>
      </c>
      <c r="E16" s="14">
        <v>53</v>
      </c>
      <c r="F16" s="17">
        <v>44</v>
      </c>
      <c r="G16" s="17">
        <v>9</v>
      </c>
      <c r="H16" s="17">
        <v>4416</v>
      </c>
      <c r="I16" s="17">
        <v>18</v>
      </c>
      <c r="J16" s="17">
        <v>421</v>
      </c>
      <c r="K16" s="17">
        <v>9591903</v>
      </c>
      <c r="L16" s="17">
        <v>65538</v>
      </c>
      <c r="M16" s="17">
        <v>912864</v>
      </c>
      <c r="N16" s="17">
        <v>196950</v>
      </c>
      <c r="O16" s="17">
        <f t="shared" si="1"/>
        <v>83</v>
      </c>
      <c r="P16" s="17">
        <f t="shared" si="2"/>
        <v>180979</v>
      </c>
      <c r="Q16" s="17">
        <f t="shared" si="3"/>
        <v>2172</v>
      </c>
      <c r="R16" s="17">
        <f t="shared" si="4"/>
        <v>1976</v>
      </c>
      <c r="S16" s="17">
        <v>0</v>
      </c>
      <c r="T16" s="21">
        <f t="shared" si="7"/>
        <v>49</v>
      </c>
    </row>
    <row r="17" spans="2:20" ht="12.6" customHeight="1" x14ac:dyDescent="0.15">
      <c r="B17" s="3" t="s">
        <v>15</v>
      </c>
      <c r="C17" s="7"/>
      <c r="D17" s="11" t="s">
        <v>19</v>
      </c>
      <c r="E17" s="14">
        <v>1936</v>
      </c>
      <c r="F17" s="17">
        <v>924</v>
      </c>
      <c r="G17" s="17">
        <v>1012</v>
      </c>
      <c r="H17" s="17">
        <v>6490</v>
      </c>
      <c r="I17" s="17">
        <v>146</v>
      </c>
      <c r="J17" s="17">
        <v>184</v>
      </c>
      <c r="K17" s="17">
        <v>9195613</v>
      </c>
      <c r="L17" s="17">
        <v>94849</v>
      </c>
      <c r="M17" s="17">
        <v>2193257</v>
      </c>
      <c r="N17" s="17">
        <v>248562</v>
      </c>
      <c r="O17" s="17">
        <f t="shared" si="1"/>
        <v>3</v>
      </c>
      <c r="P17" s="17">
        <f t="shared" si="2"/>
        <v>4750</v>
      </c>
      <c r="Q17" s="17">
        <f t="shared" si="3"/>
        <v>1417</v>
      </c>
      <c r="R17" s="17">
        <f t="shared" si="4"/>
        <v>1348</v>
      </c>
      <c r="S17" s="17">
        <v>405512</v>
      </c>
      <c r="T17" s="21">
        <f t="shared" si="7"/>
        <v>35</v>
      </c>
    </row>
    <row r="18" spans="2:20" ht="12.6" customHeight="1" x14ac:dyDescent="0.15">
      <c r="B18" s="3" t="s">
        <v>36</v>
      </c>
      <c r="C18" s="7"/>
      <c r="D18" s="11" t="s">
        <v>38</v>
      </c>
      <c r="E18" s="14">
        <v>6016</v>
      </c>
      <c r="F18" s="17">
        <v>1464</v>
      </c>
      <c r="G18" s="17">
        <v>4552</v>
      </c>
      <c r="H18" s="17">
        <v>29022</v>
      </c>
      <c r="I18" s="17">
        <v>814</v>
      </c>
      <c r="J18" s="17">
        <v>139</v>
      </c>
      <c r="K18" s="17">
        <v>39597167</v>
      </c>
      <c r="L18" s="17">
        <v>531717</v>
      </c>
      <c r="M18" s="17">
        <v>2116683</v>
      </c>
      <c r="N18" s="17">
        <v>514889</v>
      </c>
      <c r="O18" s="17">
        <f t="shared" si="1"/>
        <v>5</v>
      </c>
      <c r="P18" s="17">
        <f t="shared" si="2"/>
        <v>6582</v>
      </c>
      <c r="Q18" s="17">
        <f t="shared" si="3"/>
        <v>1364</v>
      </c>
      <c r="R18" s="17">
        <f t="shared" si="4"/>
        <v>1321</v>
      </c>
      <c r="S18" s="17">
        <v>2334368</v>
      </c>
      <c r="T18" s="21">
        <f t="shared" si="7"/>
        <v>72</v>
      </c>
    </row>
    <row r="19" spans="2:20" ht="12.6" customHeight="1" x14ac:dyDescent="0.15">
      <c r="B19" s="3" t="s">
        <v>0</v>
      </c>
      <c r="C19" s="7"/>
      <c r="D19" s="11" t="s">
        <v>39</v>
      </c>
      <c r="E19" s="14">
        <v>932</v>
      </c>
      <c r="F19" s="17">
        <v>475</v>
      </c>
      <c r="G19" s="17">
        <v>457</v>
      </c>
      <c r="H19" s="17">
        <v>5087</v>
      </c>
      <c r="I19" s="17">
        <v>28</v>
      </c>
      <c r="J19" s="17">
        <v>18</v>
      </c>
      <c r="K19" s="17">
        <v>12569703</v>
      </c>
      <c r="L19" s="17">
        <v>2599728</v>
      </c>
      <c r="M19" s="17">
        <v>1015447</v>
      </c>
      <c r="N19" s="17">
        <v>37673</v>
      </c>
      <c r="O19" s="17">
        <f t="shared" si="1"/>
        <v>5</v>
      </c>
      <c r="P19" s="17">
        <f t="shared" si="2"/>
        <v>13487</v>
      </c>
      <c r="Q19" s="17">
        <f t="shared" si="3"/>
        <v>2471</v>
      </c>
      <c r="R19" s="17">
        <f t="shared" si="4"/>
        <v>2449</v>
      </c>
      <c r="S19" s="17">
        <v>11048641</v>
      </c>
      <c r="T19" s="21">
        <f t="shared" si="7"/>
        <v>40</v>
      </c>
    </row>
    <row r="20" spans="2:20" ht="12.6" customHeight="1" x14ac:dyDescent="0.15">
      <c r="B20" s="3" t="s">
        <v>40</v>
      </c>
      <c r="C20" s="7"/>
      <c r="D20" s="11" t="s">
        <v>4</v>
      </c>
      <c r="E20" s="14">
        <v>1405</v>
      </c>
      <c r="F20" s="17">
        <v>453</v>
      </c>
      <c r="G20" s="17">
        <v>952</v>
      </c>
      <c r="H20" s="17">
        <v>4926</v>
      </c>
      <c r="I20" s="17">
        <v>68</v>
      </c>
      <c r="J20" s="17">
        <v>12</v>
      </c>
      <c r="K20" s="17">
        <v>8156938</v>
      </c>
      <c r="L20" s="17">
        <v>254598</v>
      </c>
      <c r="M20" s="17">
        <v>1424080</v>
      </c>
      <c r="N20" s="17">
        <v>177053</v>
      </c>
      <c r="O20" s="17">
        <f t="shared" si="1"/>
        <v>4</v>
      </c>
      <c r="P20" s="17">
        <f t="shared" si="2"/>
        <v>5806</v>
      </c>
      <c r="Q20" s="17">
        <f t="shared" si="3"/>
        <v>1656</v>
      </c>
      <c r="R20" s="17">
        <f t="shared" si="4"/>
        <v>1629</v>
      </c>
      <c r="S20" s="17">
        <v>576763</v>
      </c>
      <c r="T20" s="21">
        <f t="shared" si="7"/>
        <v>43</v>
      </c>
    </row>
    <row r="21" spans="2:20" ht="12.6" customHeight="1" x14ac:dyDescent="0.15">
      <c r="B21" s="4" t="s">
        <v>33</v>
      </c>
      <c r="C21" s="8"/>
      <c r="D21" s="12" t="s">
        <v>42</v>
      </c>
      <c r="E21" s="15">
        <v>4653</v>
      </c>
      <c r="F21" s="18">
        <v>2336</v>
      </c>
      <c r="G21" s="18">
        <v>2317</v>
      </c>
      <c r="H21" s="18">
        <v>25182</v>
      </c>
      <c r="I21" s="18">
        <v>586</v>
      </c>
      <c r="J21" s="18">
        <v>100</v>
      </c>
      <c r="K21" s="18">
        <v>39066607</v>
      </c>
      <c r="L21" s="18">
        <v>1220886</v>
      </c>
      <c r="M21" s="18">
        <v>4641927</v>
      </c>
      <c r="N21" s="18">
        <v>390907</v>
      </c>
      <c r="O21" s="18">
        <f t="shared" si="1"/>
        <v>5</v>
      </c>
      <c r="P21" s="18">
        <f t="shared" si="2"/>
        <v>8396</v>
      </c>
      <c r="Q21" s="18">
        <f t="shared" si="3"/>
        <v>1551</v>
      </c>
      <c r="R21" s="18">
        <f t="shared" si="4"/>
        <v>1510</v>
      </c>
      <c r="S21" s="18">
        <v>15623447</v>
      </c>
      <c r="T21" s="23">
        <f t="shared" si="7"/>
        <v>60</v>
      </c>
    </row>
    <row r="22" spans="2:20" ht="12.6" customHeight="1" x14ac:dyDescent="0.15">
      <c r="C22" s="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2:20" ht="12.6" customHeight="1" x14ac:dyDescent="0.15">
      <c r="C23" s="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</sheetData>
  <mergeCells count="19">
    <mergeCell ref="Q3:Q5"/>
    <mergeCell ref="R3:R5"/>
    <mergeCell ref="S3:S5"/>
    <mergeCell ref="T3:T5"/>
    <mergeCell ref="E4:E5"/>
    <mergeCell ref="F4:F5"/>
    <mergeCell ref="G4:G5"/>
    <mergeCell ref="O4:O5"/>
    <mergeCell ref="P4:P5"/>
    <mergeCell ref="E3:G3"/>
    <mergeCell ref="O3:P3"/>
    <mergeCell ref="B3:D5"/>
    <mergeCell ref="H3:H5"/>
    <mergeCell ref="I3:I5"/>
    <mergeCell ref="J3:J5"/>
    <mergeCell ref="K3:K5"/>
    <mergeCell ref="L3:L5"/>
    <mergeCell ref="M3:M5"/>
    <mergeCell ref="N3:N5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34CD-35B5-41CE-8991-8A99D6FA7B95}">
  <dimension ref="A2:S49"/>
  <sheetViews>
    <sheetView workbookViewId="0">
      <selection activeCell="J31" sqref="J31"/>
    </sheetView>
  </sheetViews>
  <sheetFormatPr defaultRowHeight="12.6" customHeight="1" outlineLevelCol="1" x14ac:dyDescent="0.15"/>
  <cols>
    <col min="1" max="1" width="3.875" style="189" bestFit="1" customWidth="1"/>
    <col min="2" max="2" width="4.25" style="44" bestFit="1" customWidth="1"/>
    <col min="3" max="3" width="2.375" style="44" customWidth="1"/>
    <col min="4" max="4" width="30.5" style="44" customWidth="1"/>
    <col min="5" max="7" width="9" style="44" bestFit="1" customWidth="1"/>
    <col min="8" max="9" width="9" style="187" bestFit="1" customWidth="1"/>
    <col min="10" max="10" width="10.5" style="187" bestFit="1" customWidth="1"/>
    <col min="11" max="11" width="15.75" style="187" customWidth="1"/>
    <col min="12" max="13" width="10.625" style="187" customWidth="1"/>
    <col min="14" max="14" width="9.625" style="188" customWidth="1"/>
    <col min="15" max="15" width="13.375" style="187" bestFit="1" customWidth="1"/>
    <col min="16" max="17" width="12.625" style="187" customWidth="1"/>
    <col min="18" max="18" width="14.25" style="187" hidden="1" customWidth="1" outlineLevel="1"/>
    <col min="19" max="19" width="12" style="187" customWidth="1" collapsed="1"/>
    <col min="20" max="256" width="9" style="44" bestFit="1" customWidth="1"/>
    <col min="257" max="257" width="9" style="44" customWidth="1"/>
    <col min="258" max="16384" width="9" style="44"/>
  </cols>
  <sheetData>
    <row r="2" spans="1:19" ht="12.6" customHeight="1" x14ac:dyDescent="0.15">
      <c r="A2" s="186" t="s">
        <v>924</v>
      </c>
    </row>
    <row r="3" spans="1:19" ht="12.6" customHeight="1" thickBot="1" x14ac:dyDescent="0.2">
      <c r="E3" s="190"/>
      <c r="F3" s="190"/>
      <c r="G3" s="190"/>
      <c r="H3" s="191"/>
      <c r="I3" s="191"/>
      <c r="J3" s="191"/>
      <c r="K3" s="191"/>
      <c r="L3" s="191"/>
      <c r="M3" s="191"/>
      <c r="N3" s="192"/>
      <c r="O3" s="191"/>
      <c r="P3" s="191"/>
      <c r="Q3" s="191"/>
      <c r="R3" s="191"/>
      <c r="S3" s="191"/>
    </row>
    <row r="4" spans="1:19" ht="12.6" customHeight="1" x14ac:dyDescent="0.15">
      <c r="A4" s="193" t="s">
        <v>17</v>
      </c>
      <c r="B4" s="193"/>
      <c r="C4" s="193"/>
      <c r="D4" s="194"/>
      <c r="E4" s="61" t="s">
        <v>45</v>
      </c>
      <c r="F4" s="62"/>
      <c r="G4" s="63"/>
      <c r="H4" s="64" t="s">
        <v>3</v>
      </c>
      <c r="I4" s="181" t="s">
        <v>12</v>
      </c>
      <c r="J4" s="181" t="s">
        <v>47</v>
      </c>
      <c r="K4" s="181" t="s">
        <v>41</v>
      </c>
      <c r="L4" s="181" t="s">
        <v>48</v>
      </c>
      <c r="M4" s="60" t="s">
        <v>9</v>
      </c>
      <c r="N4" s="64" t="s">
        <v>7</v>
      </c>
      <c r="O4" s="64"/>
      <c r="P4" s="176" t="s">
        <v>43</v>
      </c>
      <c r="Q4" s="176" t="s">
        <v>13</v>
      </c>
      <c r="R4" s="176" t="s">
        <v>14</v>
      </c>
      <c r="S4" s="176" t="s">
        <v>22</v>
      </c>
    </row>
    <row r="5" spans="1:19" ht="12.6" customHeight="1" x14ac:dyDescent="0.15">
      <c r="A5" s="58"/>
      <c r="B5" s="58"/>
      <c r="C5" s="58"/>
      <c r="D5" s="59"/>
      <c r="E5" s="55" t="s">
        <v>10</v>
      </c>
      <c r="F5" s="47" t="s">
        <v>20</v>
      </c>
      <c r="G5" s="55" t="s">
        <v>11</v>
      </c>
      <c r="H5" s="53"/>
      <c r="I5" s="54"/>
      <c r="J5" s="53"/>
      <c r="K5" s="53"/>
      <c r="L5" s="53"/>
      <c r="M5" s="60"/>
      <c r="N5" s="53" t="s">
        <v>3</v>
      </c>
      <c r="O5" s="54" t="s">
        <v>41</v>
      </c>
      <c r="P5" s="60"/>
      <c r="Q5" s="60"/>
      <c r="R5" s="176"/>
      <c r="S5" s="60"/>
    </row>
    <row r="6" spans="1:19" ht="12.6" customHeight="1" x14ac:dyDescent="0.15">
      <c r="A6" s="62"/>
      <c r="B6" s="62"/>
      <c r="C6" s="62"/>
      <c r="D6" s="63"/>
      <c r="E6" s="64"/>
      <c r="F6" s="61"/>
      <c r="G6" s="64"/>
      <c r="H6" s="53"/>
      <c r="I6" s="54"/>
      <c r="J6" s="53"/>
      <c r="K6" s="53"/>
      <c r="L6" s="53"/>
      <c r="M6" s="64"/>
      <c r="N6" s="53"/>
      <c r="O6" s="53"/>
      <c r="P6" s="64"/>
      <c r="Q6" s="64"/>
      <c r="R6" s="181"/>
      <c r="S6" s="64"/>
    </row>
    <row r="7" spans="1:19" ht="12.6" customHeight="1" x14ac:dyDescent="0.15">
      <c r="E7" s="195" t="s">
        <v>925</v>
      </c>
      <c r="F7" s="195" t="s">
        <v>925</v>
      </c>
      <c r="G7" s="195" t="s">
        <v>925</v>
      </c>
      <c r="H7" s="196" t="s">
        <v>926</v>
      </c>
      <c r="I7" s="196" t="s">
        <v>926</v>
      </c>
      <c r="J7" s="196" t="s">
        <v>926</v>
      </c>
      <c r="K7" s="196" t="s">
        <v>927</v>
      </c>
      <c r="L7" s="196" t="s">
        <v>927</v>
      </c>
      <c r="M7" s="196" t="s">
        <v>928</v>
      </c>
      <c r="N7" s="197" t="s">
        <v>926</v>
      </c>
      <c r="O7" s="196" t="s">
        <v>927</v>
      </c>
      <c r="P7" s="196" t="s">
        <v>927</v>
      </c>
      <c r="Q7" s="196" t="s">
        <v>927</v>
      </c>
      <c r="R7" s="196" t="s">
        <v>927</v>
      </c>
      <c r="S7" s="196" t="s">
        <v>927</v>
      </c>
    </row>
    <row r="8" spans="1:19" ht="12.6" customHeight="1" x14ac:dyDescent="0.15">
      <c r="C8" s="198" t="s">
        <v>929</v>
      </c>
      <c r="D8" s="199"/>
      <c r="E8" s="195">
        <f t="shared" ref="E8:M8" si="0">E10+E14+E21+E31+E35+E40</f>
        <v>1020</v>
      </c>
      <c r="F8" s="195">
        <f t="shared" si="0"/>
        <v>892</v>
      </c>
      <c r="G8" s="195">
        <f t="shared" si="0"/>
        <v>128</v>
      </c>
      <c r="H8" s="196">
        <f t="shared" si="0"/>
        <v>15933</v>
      </c>
      <c r="I8" s="195">
        <f t="shared" si="0"/>
        <v>334</v>
      </c>
      <c r="J8" s="195">
        <f t="shared" si="0"/>
        <v>654</v>
      </c>
      <c r="K8" s="196">
        <f t="shared" si="0"/>
        <v>34063300</v>
      </c>
      <c r="L8" s="196">
        <f t="shared" si="0"/>
        <v>251170</v>
      </c>
      <c r="M8" s="196">
        <f t="shared" si="0"/>
        <v>656714</v>
      </c>
      <c r="N8" s="200">
        <f>ROUND(H8/E8,1)</f>
        <v>15.6</v>
      </c>
      <c r="O8" s="196">
        <f>ROUND(K8/E8,0)</f>
        <v>33395</v>
      </c>
      <c r="P8" s="196">
        <f>ROUND(K8/H8,0)</f>
        <v>2138</v>
      </c>
      <c r="Q8" s="196">
        <f>ROUND(K8/(H8+I8+J8),0)</f>
        <v>2013</v>
      </c>
      <c r="R8" s="196">
        <f>R10+R14+R21+R31+R35+R40</f>
        <v>6600</v>
      </c>
      <c r="S8" s="196">
        <f>ROUND((K8-R8)/M8,0)</f>
        <v>52</v>
      </c>
    </row>
    <row r="9" spans="1:19" ht="12.6" customHeight="1" x14ac:dyDescent="0.15">
      <c r="E9" s="195"/>
      <c r="F9" s="195"/>
      <c r="G9" s="195"/>
      <c r="H9" s="196"/>
      <c r="I9" s="196"/>
      <c r="J9" s="196"/>
      <c r="K9" s="196"/>
      <c r="L9" s="196"/>
      <c r="M9" s="196"/>
      <c r="N9" s="200"/>
      <c r="O9" s="196"/>
      <c r="P9" s="196"/>
      <c r="Q9" s="196"/>
      <c r="R9" s="196"/>
      <c r="S9" s="196"/>
    </row>
    <row r="10" spans="1:19" ht="12.6" customHeight="1" x14ac:dyDescent="0.15">
      <c r="A10" s="189" t="s">
        <v>23</v>
      </c>
      <c r="D10" s="44" t="s">
        <v>930</v>
      </c>
      <c r="E10" s="195">
        <f t="shared" ref="E10:M10" si="1">SUM(E11:E12)</f>
        <v>25</v>
      </c>
      <c r="F10" s="195">
        <f t="shared" si="1"/>
        <v>25</v>
      </c>
      <c r="G10" s="201">
        <f t="shared" si="1"/>
        <v>0</v>
      </c>
      <c r="H10" s="196">
        <f t="shared" si="1"/>
        <v>4321</v>
      </c>
      <c r="I10" s="196">
        <f t="shared" si="1"/>
        <v>15</v>
      </c>
      <c r="J10" s="196">
        <f t="shared" si="1"/>
        <v>417</v>
      </c>
      <c r="K10" s="196">
        <f t="shared" si="1"/>
        <v>9396790</v>
      </c>
      <c r="L10" s="196">
        <f t="shared" si="1"/>
        <v>63705</v>
      </c>
      <c r="M10" s="196">
        <f t="shared" si="1"/>
        <v>192774</v>
      </c>
      <c r="N10" s="200">
        <f>ROUND(H10/E10,1)</f>
        <v>172.8</v>
      </c>
      <c r="O10" s="196">
        <f>ROUND(K10/E10,0)</f>
        <v>375872</v>
      </c>
      <c r="P10" s="196">
        <f>ROUND(K10/H10,0)</f>
        <v>2175</v>
      </c>
      <c r="Q10" s="196">
        <f>ROUND(K10/(H10+I10+J10),0)</f>
        <v>1977</v>
      </c>
      <c r="R10" s="196">
        <f>SUM(R11:R12)</f>
        <v>0</v>
      </c>
      <c r="S10" s="196">
        <f>ROUND((K10-R10)/M10,0)</f>
        <v>49</v>
      </c>
    </row>
    <row r="11" spans="1:19" ht="12.6" customHeight="1" x14ac:dyDescent="0.15">
      <c r="B11" s="44">
        <v>551</v>
      </c>
      <c r="D11" s="44" t="s">
        <v>931</v>
      </c>
      <c r="E11" s="195">
        <v>21</v>
      </c>
      <c r="F11" s="201">
        <f>E11-G11</f>
        <v>21</v>
      </c>
      <c r="G11" s="201">
        <v>0</v>
      </c>
      <c r="H11" s="196">
        <v>4275</v>
      </c>
      <c r="I11" s="196">
        <v>15</v>
      </c>
      <c r="J11" s="196">
        <v>417</v>
      </c>
      <c r="K11" s="196">
        <v>9235125</v>
      </c>
      <c r="L11" s="196">
        <v>63705</v>
      </c>
      <c r="M11" s="196">
        <v>189198</v>
      </c>
      <c r="N11" s="200">
        <f>ROUND(H11/E11,1)</f>
        <v>203.6</v>
      </c>
      <c r="O11" s="196">
        <f>ROUND(K11/E11,0)</f>
        <v>439768</v>
      </c>
      <c r="P11" s="196">
        <f>ROUND(K11/H11,0)</f>
        <v>2160</v>
      </c>
      <c r="Q11" s="196">
        <f>ROUND(K11/(H11+I11+J11),0)</f>
        <v>1962</v>
      </c>
      <c r="R11" s="196">
        <v>0</v>
      </c>
      <c r="S11" s="196">
        <f>ROUND((K11-R11)/M11,0)</f>
        <v>49</v>
      </c>
    </row>
    <row r="12" spans="1:19" ht="12.6" customHeight="1" x14ac:dyDescent="0.15">
      <c r="B12" s="44">
        <v>559</v>
      </c>
      <c r="D12" s="44" t="s">
        <v>932</v>
      </c>
      <c r="E12" s="195">
        <v>4</v>
      </c>
      <c r="F12" s="201">
        <f>E12-G12</f>
        <v>4</v>
      </c>
      <c r="G12" s="201">
        <v>0</v>
      </c>
      <c r="H12" s="196">
        <v>46</v>
      </c>
      <c r="I12" s="201">
        <v>0</v>
      </c>
      <c r="J12" s="201">
        <v>0</v>
      </c>
      <c r="K12" s="196">
        <v>161665</v>
      </c>
      <c r="L12" s="201">
        <v>0</v>
      </c>
      <c r="M12" s="196">
        <v>3576</v>
      </c>
      <c r="N12" s="200">
        <f>ROUND(H12/E12,1)</f>
        <v>11.5</v>
      </c>
      <c r="O12" s="196">
        <f>ROUND(K12/E12,0)</f>
        <v>40416</v>
      </c>
      <c r="P12" s="196">
        <f>ROUND(K12/H12,0)</f>
        <v>3514</v>
      </c>
      <c r="Q12" s="196">
        <f>ROUND(K12/(H12+I12+J12),0)</f>
        <v>3514</v>
      </c>
      <c r="R12" s="196">
        <v>0</v>
      </c>
      <c r="S12" s="196">
        <f>ROUND((K12-R12)/M12,0)</f>
        <v>45</v>
      </c>
    </row>
    <row r="13" spans="1:19" ht="12.6" customHeight="1" x14ac:dyDescent="0.15">
      <c r="E13" s="195"/>
      <c r="F13" s="195"/>
      <c r="G13" s="195"/>
      <c r="H13" s="196"/>
      <c r="I13" s="196"/>
      <c r="J13" s="196"/>
      <c r="K13" s="196"/>
      <c r="L13" s="196"/>
      <c r="M13" s="196"/>
      <c r="N13" s="200"/>
      <c r="O13" s="196"/>
      <c r="P13" s="196"/>
      <c r="Q13" s="196"/>
      <c r="R13" s="196"/>
      <c r="S13" s="196"/>
    </row>
    <row r="14" spans="1:19" ht="12.6" customHeight="1" x14ac:dyDescent="0.15">
      <c r="A14" s="189" t="s">
        <v>15</v>
      </c>
      <c r="D14" s="44" t="s">
        <v>933</v>
      </c>
      <c r="E14" s="195">
        <f t="shared" ref="E14:M14" si="2">SUM(E15:E19)</f>
        <v>398</v>
      </c>
      <c r="F14" s="195">
        <f t="shared" si="2"/>
        <v>364</v>
      </c>
      <c r="G14" s="195">
        <f t="shared" si="2"/>
        <v>34</v>
      </c>
      <c r="H14" s="196">
        <f t="shared" si="2"/>
        <v>1978</v>
      </c>
      <c r="I14" s="196">
        <f t="shared" si="2"/>
        <v>72</v>
      </c>
      <c r="J14" s="196">
        <f t="shared" si="2"/>
        <v>177</v>
      </c>
      <c r="K14" s="196">
        <f t="shared" si="2"/>
        <v>3885728</v>
      </c>
      <c r="L14" s="196">
        <f t="shared" si="2"/>
        <v>38245</v>
      </c>
      <c r="M14" s="196">
        <f t="shared" si="2"/>
        <v>95637</v>
      </c>
      <c r="N14" s="200">
        <f t="shared" ref="N14:N19" si="3">ROUND(H14/E14,1)</f>
        <v>5</v>
      </c>
      <c r="O14" s="196">
        <f t="shared" ref="O14:O19" si="4">ROUND(K14/E14,0)</f>
        <v>9763</v>
      </c>
      <c r="P14" s="196">
        <f t="shared" ref="P14:P19" si="5">ROUND(K14/H14,0)</f>
        <v>1964</v>
      </c>
      <c r="Q14" s="196">
        <f t="shared" ref="Q14:Q19" si="6">ROUND(K14/(H14+I14+J14),0)</f>
        <v>1745</v>
      </c>
      <c r="R14" s="196">
        <f>SUM(R15:R19)</f>
        <v>0</v>
      </c>
      <c r="S14" s="196">
        <f t="shared" ref="S14:S19" si="7">ROUND((K14-R14)/M14,0)</f>
        <v>41</v>
      </c>
    </row>
    <row r="15" spans="1:19" ht="12.6" customHeight="1" x14ac:dyDescent="0.15">
      <c r="B15" s="44">
        <v>561</v>
      </c>
      <c r="D15" s="44" t="s">
        <v>934</v>
      </c>
      <c r="E15" s="195">
        <v>26</v>
      </c>
      <c r="F15" s="195">
        <f>E15-G15</f>
        <v>25</v>
      </c>
      <c r="G15" s="195">
        <v>1</v>
      </c>
      <c r="H15" s="196">
        <v>202</v>
      </c>
      <c r="I15" s="201">
        <v>0</v>
      </c>
      <c r="J15" s="201">
        <v>0</v>
      </c>
      <c r="K15" s="196">
        <v>383334</v>
      </c>
      <c r="L15" s="196">
        <v>1000</v>
      </c>
      <c r="M15" s="196">
        <v>6477</v>
      </c>
      <c r="N15" s="200">
        <f t="shared" si="3"/>
        <v>7.8</v>
      </c>
      <c r="O15" s="196">
        <f t="shared" si="4"/>
        <v>14744</v>
      </c>
      <c r="P15" s="196">
        <f t="shared" si="5"/>
        <v>1898</v>
      </c>
      <c r="Q15" s="196">
        <f t="shared" si="6"/>
        <v>1898</v>
      </c>
      <c r="R15" s="196">
        <v>0</v>
      </c>
      <c r="S15" s="196">
        <f t="shared" si="7"/>
        <v>59</v>
      </c>
    </row>
    <row r="16" spans="1:19" ht="12.6" customHeight="1" x14ac:dyDescent="0.15">
      <c r="B16" s="44">
        <v>562</v>
      </c>
      <c r="D16" s="44" t="s">
        <v>935</v>
      </c>
      <c r="E16" s="195">
        <v>49</v>
      </c>
      <c r="F16" s="195">
        <f>E16-G16</f>
        <v>41</v>
      </c>
      <c r="G16" s="195">
        <v>8</v>
      </c>
      <c r="H16" s="196">
        <v>186</v>
      </c>
      <c r="I16" s="201">
        <v>0</v>
      </c>
      <c r="J16" s="196">
        <v>5</v>
      </c>
      <c r="K16" s="196">
        <v>296096</v>
      </c>
      <c r="L16" s="196">
        <v>185</v>
      </c>
      <c r="M16" s="196">
        <v>9086</v>
      </c>
      <c r="N16" s="200">
        <f t="shared" si="3"/>
        <v>3.8</v>
      </c>
      <c r="O16" s="196">
        <f t="shared" si="4"/>
        <v>6043</v>
      </c>
      <c r="P16" s="196">
        <f t="shared" si="5"/>
        <v>1592</v>
      </c>
      <c r="Q16" s="196">
        <f t="shared" si="6"/>
        <v>1550</v>
      </c>
      <c r="R16" s="196">
        <v>0</v>
      </c>
      <c r="S16" s="196">
        <f t="shared" si="7"/>
        <v>33</v>
      </c>
    </row>
    <row r="17" spans="1:19" ht="12.6" customHeight="1" x14ac:dyDescent="0.15">
      <c r="B17" s="44">
        <v>563</v>
      </c>
      <c r="D17" s="44" t="s">
        <v>936</v>
      </c>
      <c r="E17" s="195">
        <v>225</v>
      </c>
      <c r="F17" s="195">
        <f>E17-G17</f>
        <v>206</v>
      </c>
      <c r="G17" s="195">
        <v>19</v>
      </c>
      <c r="H17" s="196">
        <v>1061</v>
      </c>
      <c r="I17" s="196">
        <v>65</v>
      </c>
      <c r="J17" s="196">
        <v>152</v>
      </c>
      <c r="K17" s="196">
        <v>1901096</v>
      </c>
      <c r="L17" s="196">
        <v>31899</v>
      </c>
      <c r="M17" s="196">
        <v>49789</v>
      </c>
      <c r="N17" s="200">
        <f t="shared" si="3"/>
        <v>4.7</v>
      </c>
      <c r="O17" s="196">
        <f t="shared" si="4"/>
        <v>8449</v>
      </c>
      <c r="P17" s="196">
        <f t="shared" si="5"/>
        <v>1792</v>
      </c>
      <c r="Q17" s="196">
        <f t="shared" si="6"/>
        <v>1488</v>
      </c>
      <c r="R17" s="196">
        <v>0</v>
      </c>
      <c r="S17" s="196">
        <f t="shared" si="7"/>
        <v>38</v>
      </c>
    </row>
    <row r="18" spans="1:19" ht="12.6" customHeight="1" x14ac:dyDescent="0.15">
      <c r="B18" s="44">
        <v>564</v>
      </c>
      <c r="D18" s="44" t="s">
        <v>937</v>
      </c>
      <c r="E18" s="195">
        <v>28</v>
      </c>
      <c r="F18" s="195">
        <f>E18-G18</f>
        <v>24</v>
      </c>
      <c r="G18" s="195">
        <v>4</v>
      </c>
      <c r="H18" s="196">
        <v>109</v>
      </c>
      <c r="I18" s="196">
        <v>1</v>
      </c>
      <c r="J18" s="196">
        <v>2</v>
      </c>
      <c r="K18" s="196">
        <v>174628</v>
      </c>
      <c r="L18" s="196">
        <v>3</v>
      </c>
      <c r="M18" s="196">
        <v>3194</v>
      </c>
      <c r="N18" s="200">
        <f t="shared" si="3"/>
        <v>3.9</v>
      </c>
      <c r="O18" s="196">
        <f t="shared" si="4"/>
        <v>6237</v>
      </c>
      <c r="P18" s="196">
        <f t="shared" si="5"/>
        <v>1602</v>
      </c>
      <c r="Q18" s="196">
        <f t="shared" si="6"/>
        <v>1559</v>
      </c>
      <c r="R18" s="196">
        <v>0</v>
      </c>
      <c r="S18" s="196">
        <f t="shared" si="7"/>
        <v>55</v>
      </c>
    </row>
    <row r="19" spans="1:19" ht="12.6" customHeight="1" x14ac:dyDescent="0.15">
      <c r="B19" s="44">
        <v>569</v>
      </c>
      <c r="D19" s="44" t="s">
        <v>938</v>
      </c>
      <c r="E19" s="195">
        <v>70</v>
      </c>
      <c r="F19" s="195">
        <f>E19-G19</f>
        <v>68</v>
      </c>
      <c r="G19" s="195">
        <v>2</v>
      </c>
      <c r="H19" s="196">
        <v>420</v>
      </c>
      <c r="I19" s="196">
        <v>6</v>
      </c>
      <c r="J19" s="196">
        <v>18</v>
      </c>
      <c r="K19" s="196">
        <v>1130574</v>
      </c>
      <c r="L19" s="196">
        <v>5158</v>
      </c>
      <c r="M19" s="196">
        <v>27091</v>
      </c>
      <c r="N19" s="200">
        <f t="shared" si="3"/>
        <v>6</v>
      </c>
      <c r="O19" s="196">
        <f t="shared" si="4"/>
        <v>16151</v>
      </c>
      <c r="P19" s="196">
        <f t="shared" si="5"/>
        <v>2692</v>
      </c>
      <c r="Q19" s="196">
        <f t="shared" si="6"/>
        <v>2546</v>
      </c>
      <c r="R19" s="196">
        <v>0</v>
      </c>
      <c r="S19" s="196">
        <f t="shared" si="7"/>
        <v>42</v>
      </c>
    </row>
    <row r="20" spans="1:19" ht="12.6" customHeight="1" x14ac:dyDescent="0.15">
      <c r="E20" s="195"/>
      <c r="F20" s="195"/>
      <c r="G20" s="195"/>
      <c r="H20" s="196"/>
      <c r="I20" s="196"/>
      <c r="J20" s="196"/>
      <c r="K20" s="196"/>
      <c r="L20" s="196"/>
      <c r="M20" s="196"/>
      <c r="N20" s="200"/>
      <c r="O20" s="196"/>
      <c r="P20" s="196"/>
      <c r="Q20" s="196"/>
      <c r="R20" s="196"/>
      <c r="S20" s="196"/>
    </row>
    <row r="21" spans="1:19" ht="12.6" customHeight="1" x14ac:dyDescent="0.15">
      <c r="A21" s="189" t="s">
        <v>36</v>
      </c>
      <c r="D21" s="44" t="s">
        <v>939</v>
      </c>
      <c r="E21" s="195">
        <f t="shared" ref="E21:M21" si="8">SUM(E22:E29)</f>
        <v>283</v>
      </c>
      <c r="F21" s="195">
        <f t="shared" si="8"/>
        <v>225</v>
      </c>
      <c r="G21" s="195">
        <f t="shared" si="8"/>
        <v>58</v>
      </c>
      <c r="H21" s="196">
        <f t="shared" si="8"/>
        <v>6610</v>
      </c>
      <c r="I21" s="196">
        <f t="shared" si="8"/>
        <v>220</v>
      </c>
      <c r="J21" s="196">
        <f t="shared" si="8"/>
        <v>34</v>
      </c>
      <c r="K21" s="196">
        <f t="shared" si="8"/>
        <v>14003294</v>
      </c>
      <c r="L21" s="196">
        <f t="shared" si="8"/>
        <v>89598</v>
      </c>
      <c r="M21" s="196">
        <f t="shared" si="8"/>
        <v>172469</v>
      </c>
      <c r="N21" s="200">
        <f t="shared" ref="N21:N29" si="9">ROUND(H21/E21,1)</f>
        <v>23.4</v>
      </c>
      <c r="O21" s="196">
        <f t="shared" ref="O21:O29" si="10">ROUND(K21/E21,0)</f>
        <v>49482</v>
      </c>
      <c r="P21" s="196">
        <f t="shared" ref="P21:P29" si="11">ROUND(K21/H21,0)</f>
        <v>2119</v>
      </c>
      <c r="Q21" s="196">
        <f t="shared" ref="Q21:Q29" si="12">ROUND(K21/(H21+I21+J21),0)</f>
        <v>2040</v>
      </c>
      <c r="R21" s="196">
        <f>SUM(R22:R29)</f>
        <v>6600</v>
      </c>
      <c r="S21" s="196">
        <f t="shared" ref="S21:S29" si="13">ROUND((K21-R21)/M21,0)</f>
        <v>81</v>
      </c>
    </row>
    <row r="22" spans="1:19" ht="12.6" customHeight="1" x14ac:dyDescent="0.15">
      <c r="B22" s="44">
        <v>571</v>
      </c>
      <c r="D22" s="44" t="s">
        <v>940</v>
      </c>
      <c r="E22" s="195">
        <v>67</v>
      </c>
      <c r="F22" s="195">
        <f t="shared" ref="F22:F29" si="14">E22-G22</f>
        <v>67</v>
      </c>
      <c r="G22" s="201">
        <v>0</v>
      </c>
      <c r="H22" s="196">
        <v>4138</v>
      </c>
      <c r="I22" s="196">
        <v>210</v>
      </c>
      <c r="J22" s="196">
        <v>1</v>
      </c>
      <c r="K22" s="196">
        <v>9280276</v>
      </c>
      <c r="L22" s="196">
        <v>33495</v>
      </c>
      <c r="M22" s="196">
        <v>109053</v>
      </c>
      <c r="N22" s="200">
        <f t="shared" si="9"/>
        <v>61.8</v>
      </c>
      <c r="O22" s="196">
        <f t="shared" si="10"/>
        <v>138512</v>
      </c>
      <c r="P22" s="196">
        <f t="shared" si="11"/>
        <v>2243</v>
      </c>
      <c r="Q22" s="196">
        <f t="shared" si="12"/>
        <v>2134</v>
      </c>
      <c r="R22" s="196">
        <v>0</v>
      </c>
      <c r="S22" s="196">
        <f t="shared" si="13"/>
        <v>85</v>
      </c>
    </row>
    <row r="23" spans="1:19" ht="12.6" customHeight="1" x14ac:dyDescent="0.15">
      <c r="B23" s="44">
        <v>572</v>
      </c>
      <c r="D23" s="44" t="s">
        <v>941</v>
      </c>
      <c r="E23" s="195">
        <v>27</v>
      </c>
      <c r="F23" s="195">
        <f t="shared" si="14"/>
        <v>17</v>
      </c>
      <c r="G23" s="195">
        <v>10</v>
      </c>
      <c r="H23" s="196">
        <v>165</v>
      </c>
      <c r="I23" s="196">
        <v>2</v>
      </c>
      <c r="J23" s="196">
        <v>19</v>
      </c>
      <c r="K23" s="196">
        <v>485588</v>
      </c>
      <c r="L23" s="196">
        <v>20491</v>
      </c>
      <c r="M23" s="196">
        <v>6110</v>
      </c>
      <c r="N23" s="200">
        <f t="shared" si="9"/>
        <v>6.1</v>
      </c>
      <c r="O23" s="196">
        <f t="shared" si="10"/>
        <v>17985</v>
      </c>
      <c r="P23" s="196">
        <f t="shared" si="11"/>
        <v>2943</v>
      </c>
      <c r="Q23" s="196">
        <f t="shared" si="12"/>
        <v>2611</v>
      </c>
      <c r="R23" s="196">
        <v>0</v>
      </c>
      <c r="S23" s="196">
        <f t="shared" si="13"/>
        <v>79</v>
      </c>
    </row>
    <row r="24" spans="1:19" ht="12.6" customHeight="1" x14ac:dyDescent="0.15">
      <c r="B24" s="44">
        <v>573</v>
      </c>
      <c r="D24" s="44" t="s">
        <v>942</v>
      </c>
      <c r="E24" s="195">
        <v>2</v>
      </c>
      <c r="F24" s="201">
        <f t="shared" si="14"/>
        <v>2</v>
      </c>
      <c r="G24" s="201">
        <v>0</v>
      </c>
      <c r="H24" s="202">
        <v>11</v>
      </c>
      <c r="I24" s="202">
        <v>1</v>
      </c>
      <c r="J24" s="202">
        <v>0</v>
      </c>
      <c r="K24" s="202">
        <v>11000</v>
      </c>
      <c r="L24" s="202">
        <v>0</v>
      </c>
      <c r="M24" s="202">
        <v>43</v>
      </c>
      <c r="N24" s="202">
        <f t="shared" si="9"/>
        <v>5.5</v>
      </c>
      <c r="O24" s="202">
        <f t="shared" si="10"/>
        <v>5500</v>
      </c>
      <c r="P24" s="202">
        <f t="shared" si="11"/>
        <v>1000</v>
      </c>
      <c r="Q24" s="202">
        <f t="shared" si="12"/>
        <v>917</v>
      </c>
      <c r="R24" s="196">
        <v>0</v>
      </c>
      <c r="S24" s="202">
        <f t="shared" si="13"/>
        <v>256</v>
      </c>
    </row>
    <row r="25" spans="1:19" ht="12.6" customHeight="1" x14ac:dyDescent="0.15">
      <c r="B25" s="44">
        <v>574</v>
      </c>
      <c r="D25" s="44" t="s">
        <v>943</v>
      </c>
      <c r="E25" s="195">
        <v>31</v>
      </c>
      <c r="F25" s="195">
        <f t="shared" si="14"/>
        <v>12</v>
      </c>
      <c r="G25" s="195">
        <v>19</v>
      </c>
      <c r="H25" s="196">
        <v>108</v>
      </c>
      <c r="I25" s="201">
        <v>0</v>
      </c>
      <c r="J25" s="201">
        <v>0</v>
      </c>
      <c r="K25" s="196">
        <v>245157</v>
      </c>
      <c r="L25" s="196">
        <v>1486</v>
      </c>
      <c r="M25" s="196">
        <v>440</v>
      </c>
      <c r="N25" s="200">
        <f t="shared" si="9"/>
        <v>3.5</v>
      </c>
      <c r="O25" s="196">
        <f t="shared" si="10"/>
        <v>7908</v>
      </c>
      <c r="P25" s="196">
        <f t="shared" si="11"/>
        <v>2270</v>
      </c>
      <c r="Q25" s="196">
        <f t="shared" si="12"/>
        <v>2270</v>
      </c>
      <c r="R25" s="196">
        <v>0</v>
      </c>
      <c r="S25" s="196">
        <f t="shared" si="13"/>
        <v>557</v>
      </c>
    </row>
    <row r="26" spans="1:19" ht="12.6" customHeight="1" x14ac:dyDescent="0.15">
      <c r="B26" s="44">
        <v>575</v>
      </c>
      <c r="D26" s="44" t="s">
        <v>944</v>
      </c>
      <c r="E26" s="195">
        <v>10</v>
      </c>
      <c r="F26" s="195">
        <f t="shared" si="14"/>
        <v>3</v>
      </c>
      <c r="G26" s="195">
        <v>7</v>
      </c>
      <c r="H26" s="196">
        <v>39</v>
      </c>
      <c r="I26" s="196">
        <v>2</v>
      </c>
      <c r="J26" s="201">
        <v>0</v>
      </c>
      <c r="K26" s="196">
        <v>41603</v>
      </c>
      <c r="L26" s="201">
        <v>0</v>
      </c>
      <c r="M26" s="196">
        <v>291</v>
      </c>
      <c r="N26" s="200">
        <f t="shared" si="9"/>
        <v>3.9</v>
      </c>
      <c r="O26" s="196">
        <f t="shared" si="10"/>
        <v>4160</v>
      </c>
      <c r="P26" s="196">
        <f t="shared" si="11"/>
        <v>1067</v>
      </c>
      <c r="Q26" s="196">
        <f t="shared" si="12"/>
        <v>1015</v>
      </c>
      <c r="R26" s="196">
        <v>3800</v>
      </c>
      <c r="S26" s="196">
        <f t="shared" si="13"/>
        <v>130</v>
      </c>
    </row>
    <row r="27" spans="1:19" ht="12.6" customHeight="1" x14ac:dyDescent="0.15">
      <c r="B27" s="44">
        <v>576</v>
      </c>
      <c r="D27" s="44" t="s">
        <v>945</v>
      </c>
      <c r="E27" s="195">
        <v>67</v>
      </c>
      <c r="F27" s="195">
        <f t="shared" si="14"/>
        <v>57</v>
      </c>
      <c r="G27" s="195">
        <v>10</v>
      </c>
      <c r="H27" s="196">
        <v>290</v>
      </c>
      <c r="I27" s="201">
        <v>0</v>
      </c>
      <c r="J27" s="201">
        <v>0</v>
      </c>
      <c r="K27" s="196">
        <v>218894</v>
      </c>
      <c r="L27" s="201">
        <v>0</v>
      </c>
      <c r="M27" s="196">
        <v>3942</v>
      </c>
      <c r="N27" s="200">
        <f t="shared" si="9"/>
        <v>4.3</v>
      </c>
      <c r="O27" s="196">
        <f t="shared" si="10"/>
        <v>3267</v>
      </c>
      <c r="P27" s="196">
        <f t="shared" si="11"/>
        <v>755</v>
      </c>
      <c r="Q27" s="196">
        <f t="shared" si="12"/>
        <v>755</v>
      </c>
      <c r="R27" s="196">
        <v>0</v>
      </c>
      <c r="S27" s="196">
        <f t="shared" si="13"/>
        <v>56</v>
      </c>
    </row>
    <row r="28" spans="1:19" ht="12.6" customHeight="1" x14ac:dyDescent="0.15">
      <c r="B28" s="44">
        <v>577</v>
      </c>
      <c r="D28" s="44" t="s">
        <v>946</v>
      </c>
      <c r="E28" s="195">
        <v>1</v>
      </c>
      <c r="F28" s="195">
        <f t="shared" si="14"/>
        <v>1</v>
      </c>
      <c r="G28" s="201">
        <v>0</v>
      </c>
      <c r="H28" s="202">
        <v>138</v>
      </c>
      <c r="I28" s="202">
        <v>0</v>
      </c>
      <c r="J28" s="202">
        <v>0</v>
      </c>
      <c r="K28" s="202">
        <v>443620</v>
      </c>
      <c r="L28" s="202">
        <v>0</v>
      </c>
      <c r="M28" s="202">
        <v>3822</v>
      </c>
      <c r="N28" s="202">
        <f t="shared" si="9"/>
        <v>138</v>
      </c>
      <c r="O28" s="202">
        <f t="shared" si="10"/>
        <v>443620</v>
      </c>
      <c r="P28" s="202">
        <f t="shared" si="11"/>
        <v>3215</v>
      </c>
      <c r="Q28" s="202">
        <f t="shared" si="12"/>
        <v>3215</v>
      </c>
      <c r="R28" s="202">
        <v>0</v>
      </c>
      <c r="S28" s="202">
        <f t="shared" si="13"/>
        <v>116</v>
      </c>
    </row>
    <row r="29" spans="1:19" ht="12.6" customHeight="1" x14ac:dyDescent="0.15">
      <c r="B29" s="44">
        <v>579</v>
      </c>
      <c r="D29" s="44" t="s">
        <v>947</v>
      </c>
      <c r="E29" s="195">
        <v>78</v>
      </c>
      <c r="F29" s="195">
        <f t="shared" si="14"/>
        <v>66</v>
      </c>
      <c r="G29" s="195">
        <v>12</v>
      </c>
      <c r="H29" s="196">
        <v>1721</v>
      </c>
      <c r="I29" s="196">
        <v>5</v>
      </c>
      <c r="J29" s="196">
        <v>14</v>
      </c>
      <c r="K29" s="196">
        <v>3277156</v>
      </c>
      <c r="L29" s="196">
        <v>34126</v>
      </c>
      <c r="M29" s="196">
        <v>48768</v>
      </c>
      <c r="N29" s="200">
        <f t="shared" si="9"/>
        <v>22.1</v>
      </c>
      <c r="O29" s="196">
        <f t="shared" si="10"/>
        <v>42015</v>
      </c>
      <c r="P29" s="196">
        <f t="shared" si="11"/>
        <v>1904</v>
      </c>
      <c r="Q29" s="196">
        <f t="shared" si="12"/>
        <v>1883</v>
      </c>
      <c r="R29" s="196">
        <v>2800</v>
      </c>
      <c r="S29" s="196">
        <f t="shared" si="13"/>
        <v>67</v>
      </c>
    </row>
    <row r="30" spans="1:19" ht="12.6" customHeight="1" x14ac:dyDescent="0.15">
      <c r="E30" s="195"/>
      <c r="F30" s="195"/>
      <c r="G30" s="195"/>
      <c r="H30" s="196"/>
      <c r="I30" s="196"/>
      <c r="J30" s="196"/>
      <c r="K30" s="196"/>
      <c r="L30" s="196"/>
      <c r="M30" s="196"/>
      <c r="N30" s="200"/>
      <c r="O30" s="196"/>
      <c r="P30" s="196"/>
      <c r="Q30" s="196"/>
      <c r="R30" s="196"/>
      <c r="S30" s="196"/>
    </row>
    <row r="31" spans="1:19" ht="12.6" customHeight="1" x14ac:dyDescent="0.15">
      <c r="A31" s="189" t="s">
        <v>0</v>
      </c>
      <c r="D31" s="44" t="s">
        <v>948</v>
      </c>
      <c r="E31" s="195">
        <f>SUM(E32:E33)</f>
        <v>2</v>
      </c>
      <c r="F31" s="195">
        <f>SUM(F32:F33)</f>
        <v>2</v>
      </c>
      <c r="G31" s="201">
        <v>0</v>
      </c>
      <c r="H31" s="202">
        <f>SUM(H32:H33)</f>
        <v>13</v>
      </c>
      <c r="I31" s="202">
        <v>0</v>
      </c>
      <c r="J31" s="202">
        <v>0</v>
      </c>
      <c r="K31" s="202">
        <f>SUM(K32:K33)</f>
        <v>11124</v>
      </c>
      <c r="L31" s="202">
        <f>SUM(L32:L33)</f>
        <v>2000</v>
      </c>
      <c r="M31" s="202">
        <f>SUM(M32:M33)</f>
        <v>3050</v>
      </c>
      <c r="N31" s="202">
        <f>ROUND(H31/E31,1)</f>
        <v>6.5</v>
      </c>
      <c r="O31" s="202">
        <f>ROUND(K31/E31,0)</f>
        <v>5562</v>
      </c>
      <c r="P31" s="202">
        <f>ROUND(K31/H31,0)</f>
        <v>856</v>
      </c>
      <c r="Q31" s="202">
        <f>ROUND(K31/(H31+I31+J31),0)</f>
        <v>856</v>
      </c>
      <c r="R31" s="202">
        <f>SUM(R32:R33)</f>
        <v>0</v>
      </c>
      <c r="S31" s="202">
        <f>ROUND((K31-R31)/M31,0)</f>
        <v>4</v>
      </c>
    </row>
    <row r="32" spans="1:19" ht="12.6" customHeight="1" x14ac:dyDescent="0.15">
      <c r="B32" s="44">
        <v>581</v>
      </c>
      <c r="D32" s="44" t="s">
        <v>949</v>
      </c>
      <c r="E32" s="195">
        <v>2</v>
      </c>
      <c r="F32" s="195">
        <f>E32-G32</f>
        <v>2</v>
      </c>
      <c r="G32" s="201">
        <v>0</v>
      </c>
      <c r="H32" s="202">
        <v>13</v>
      </c>
      <c r="I32" s="202">
        <v>0</v>
      </c>
      <c r="J32" s="202">
        <v>0</v>
      </c>
      <c r="K32" s="202">
        <v>11124</v>
      </c>
      <c r="L32" s="202">
        <v>2000</v>
      </c>
      <c r="M32" s="202">
        <v>3050</v>
      </c>
      <c r="N32" s="202">
        <f>ROUND(H32/E32,1)</f>
        <v>6.5</v>
      </c>
      <c r="O32" s="202">
        <f>ROUND(K32/E32,0)</f>
        <v>5562</v>
      </c>
      <c r="P32" s="202">
        <f>ROUND(K32/H32,0)</f>
        <v>856</v>
      </c>
      <c r="Q32" s="202">
        <f>ROUND(K32/(H32+I32+J32),0)</f>
        <v>856</v>
      </c>
      <c r="R32" s="202">
        <v>0</v>
      </c>
      <c r="S32" s="202">
        <f>ROUND((K32-R32)/M32,0)</f>
        <v>4</v>
      </c>
    </row>
    <row r="33" spans="1:19" ht="12.6" customHeight="1" x14ac:dyDescent="0.15">
      <c r="B33" s="44">
        <v>582</v>
      </c>
      <c r="D33" s="44" t="s">
        <v>950</v>
      </c>
      <c r="E33" s="201">
        <v>0</v>
      </c>
      <c r="F33" s="201">
        <f>E33-G33</f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0</v>
      </c>
      <c r="L33" s="201">
        <v>0</v>
      </c>
      <c r="M33" s="201">
        <v>0</v>
      </c>
      <c r="N33" s="201">
        <v>0</v>
      </c>
      <c r="O33" s="201">
        <v>0</v>
      </c>
      <c r="P33" s="201">
        <v>0</v>
      </c>
      <c r="Q33" s="201">
        <v>0</v>
      </c>
      <c r="R33" s="201">
        <v>0</v>
      </c>
      <c r="S33" s="201">
        <v>0</v>
      </c>
    </row>
    <row r="34" spans="1:19" ht="12.6" customHeight="1" x14ac:dyDescent="0.15">
      <c r="E34" s="195"/>
      <c r="F34" s="195"/>
      <c r="G34" s="195"/>
      <c r="H34" s="196"/>
      <c r="I34" s="196"/>
      <c r="J34" s="196"/>
      <c r="K34" s="196"/>
      <c r="L34" s="196"/>
      <c r="M34" s="196"/>
      <c r="N34" s="200"/>
      <c r="O34" s="196"/>
      <c r="P34" s="196"/>
      <c r="Q34" s="196"/>
      <c r="R34" s="196"/>
      <c r="S34" s="196"/>
    </row>
    <row r="35" spans="1:19" ht="12.6" customHeight="1" x14ac:dyDescent="0.15">
      <c r="A35" s="189" t="s">
        <v>40</v>
      </c>
      <c r="D35" s="44" t="s">
        <v>951</v>
      </c>
      <c r="E35" s="195">
        <f t="shared" ref="E35:M35" si="15">SUM(E36:E38)</f>
        <v>60</v>
      </c>
      <c r="F35" s="195">
        <f t="shared" si="15"/>
        <v>59</v>
      </c>
      <c r="G35" s="195">
        <f t="shared" si="15"/>
        <v>1</v>
      </c>
      <c r="H35" s="196">
        <f t="shared" si="15"/>
        <v>954</v>
      </c>
      <c r="I35" s="196">
        <f t="shared" si="15"/>
        <v>2</v>
      </c>
      <c r="J35" s="196">
        <f t="shared" si="15"/>
        <v>4</v>
      </c>
      <c r="K35" s="196">
        <f t="shared" si="15"/>
        <v>2944906</v>
      </c>
      <c r="L35" s="196">
        <f t="shared" si="15"/>
        <v>45415</v>
      </c>
      <c r="M35" s="196">
        <f t="shared" si="15"/>
        <v>81276</v>
      </c>
      <c r="N35" s="200">
        <f>ROUND(H35/E35,1)</f>
        <v>15.9</v>
      </c>
      <c r="O35" s="196">
        <f>ROUND(K35/E35,0)</f>
        <v>49082</v>
      </c>
      <c r="P35" s="196">
        <f>ROUND(K35/H35,0)</f>
        <v>3087</v>
      </c>
      <c r="Q35" s="196">
        <f>ROUND(K35/(H35+I35+J35),0)</f>
        <v>3068</v>
      </c>
      <c r="R35" s="196">
        <f>SUM(R36:R38)</f>
        <v>0</v>
      </c>
      <c r="S35" s="196">
        <f>ROUND((K35-R35)/M35,0)</f>
        <v>36</v>
      </c>
    </row>
    <row r="36" spans="1:19" ht="12.6" customHeight="1" x14ac:dyDescent="0.15">
      <c r="B36" s="44">
        <v>591</v>
      </c>
      <c r="D36" s="44" t="s">
        <v>952</v>
      </c>
      <c r="E36" s="195">
        <v>23</v>
      </c>
      <c r="F36" s="195">
        <f>E36-G36</f>
        <v>22</v>
      </c>
      <c r="G36" s="195">
        <v>1</v>
      </c>
      <c r="H36" s="196">
        <v>220</v>
      </c>
      <c r="I36" s="196">
        <v>1</v>
      </c>
      <c r="J36" s="196">
        <v>1</v>
      </c>
      <c r="K36" s="196">
        <v>621466</v>
      </c>
      <c r="L36" s="196">
        <v>30</v>
      </c>
      <c r="M36" s="196">
        <v>36205</v>
      </c>
      <c r="N36" s="200">
        <f>ROUND(H36/E36,1)</f>
        <v>9.6</v>
      </c>
      <c r="O36" s="196">
        <f>ROUND(K36/E36,0)</f>
        <v>27020</v>
      </c>
      <c r="P36" s="196">
        <f>ROUND(K36/H36,0)</f>
        <v>2825</v>
      </c>
      <c r="Q36" s="196">
        <f>ROUND(K36/(H36+I36+J36),0)</f>
        <v>2799</v>
      </c>
      <c r="R36" s="196">
        <v>0</v>
      </c>
      <c r="S36" s="196">
        <f>ROUND((K36-R36)/M36,0)</f>
        <v>17</v>
      </c>
    </row>
    <row r="37" spans="1:19" ht="12.6" customHeight="1" x14ac:dyDescent="0.15">
      <c r="B37" s="44">
        <v>592</v>
      </c>
      <c r="D37" s="44" t="s">
        <v>953</v>
      </c>
      <c r="E37" s="195">
        <v>11</v>
      </c>
      <c r="F37" s="195">
        <f>E37-G37</f>
        <v>11</v>
      </c>
      <c r="G37" s="201">
        <v>0</v>
      </c>
      <c r="H37" s="196">
        <v>251</v>
      </c>
      <c r="I37" s="201">
        <v>0</v>
      </c>
      <c r="J37" s="196">
        <v>3</v>
      </c>
      <c r="K37" s="196">
        <v>1218635</v>
      </c>
      <c r="L37" s="196">
        <v>44525</v>
      </c>
      <c r="M37" s="196">
        <v>11939</v>
      </c>
      <c r="N37" s="200">
        <f>ROUND(H37/E37,1)</f>
        <v>22.8</v>
      </c>
      <c r="O37" s="196">
        <f>ROUND(K37/E37,0)</f>
        <v>110785</v>
      </c>
      <c r="P37" s="196">
        <f>ROUND(K37/H37,0)</f>
        <v>4855</v>
      </c>
      <c r="Q37" s="196">
        <f>ROUND(K37/(H37+I37+J37),0)</f>
        <v>4798</v>
      </c>
      <c r="R37" s="196">
        <v>0</v>
      </c>
      <c r="S37" s="196">
        <f>ROUND((K37-R37)/M37,0)</f>
        <v>102</v>
      </c>
    </row>
    <row r="38" spans="1:19" ht="12.6" customHeight="1" x14ac:dyDescent="0.15">
      <c r="B38" s="44">
        <v>599</v>
      </c>
      <c r="D38" s="44" t="s">
        <v>954</v>
      </c>
      <c r="E38" s="195">
        <v>26</v>
      </c>
      <c r="F38" s="195">
        <f>E38-G38</f>
        <v>26</v>
      </c>
      <c r="G38" s="201">
        <v>0</v>
      </c>
      <c r="H38" s="196">
        <v>483</v>
      </c>
      <c r="I38" s="196">
        <v>1</v>
      </c>
      <c r="J38" s="201">
        <v>0</v>
      </c>
      <c r="K38" s="196">
        <v>1104805</v>
      </c>
      <c r="L38" s="196">
        <v>860</v>
      </c>
      <c r="M38" s="196">
        <v>33132</v>
      </c>
      <c r="N38" s="200">
        <f>ROUND(H38/E38,1)</f>
        <v>18.600000000000001</v>
      </c>
      <c r="O38" s="196">
        <f>ROUND(K38/E38,0)</f>
        <v>42493</v>
      </c>
      <c r="P38" s="196">
        <f>ROUND(K38/H38,0)</f>
        <v>2287</v>
      </c>
      <c r="Q38" s="196">
        <f>ROUND(K38/(H38+I38+J38),0)</f>
        <v>2283</v>
      </c>
      <c r="R38" s="196">
        <v>0</v>
      </c>
      <c r="S38" s="196">
        <f>ROUND((K38-R38)/M38,0)</f>
        <v>33</v>
      </c>
    </row>
    <row r="39" spans="1:19" ht="12.6" customHeight="1" x14ac:dyDescent="0.15">
      <c r="E39" s="195"/>
      <c r="F39" s="195"/>
      <c r="G39" s="195"/>
      <c r="H39" s="196"/>
      <c r="I39" s="196"/>
      <c r="J39" s="196"/>
      <c r="K39" s="196"/>
      <c r="L39" s="196"/>
      <c r="M39" s="196"/>
      <c r="N39" s="200"/>
      <c r="O39" s="196"/>
      <c r="P39" s="196"/>
      <c r="Q39" s="196"/>
      <c r="R39" s="196"/>
      <c r="S39" s="196"/>
    </row>
    <row r="40" spans="1:19" ht="12.6" customHeight="1" x14ac:dyDescent="0.15">
      <c r="A40" s="189" t="s">
        <v>33</v>
      </c>
      <c r="D40" s="44" t="s">
        <v>955</v>
      </c>
      <c r="E40" s="195">
        <f t="shared" ref="E40:M40" si="16">SUM(E41:E48)</f>
        <v>252</v>
      </c>
      <c r="F40" s="195">
        <f t="shared" si="16"/>
        <v>217</v>
      </c>
      <c r="G40" s="195">
        <f t="shared" si="16"/>
        <v>35</v>
      </c>
      <c r="H40" s="196">
        <f t="shared" si="16"/>
        <v>2057</v>
      </c>
      <c r="I40" s="196">
        <f t="shared" si="16"/>
        <v>25</v>
      </c>
      <c r="J40" s="196">
        <f t="shared" si="16"/>
        <v>22</v>
      </c>
      <c r="K40" s="196">
        <f t="shared" si="16"/>
        <v>3821458</v>
      </c>
      <c r="L40" s="196">
        <f t="shared" si="16"/>
        <v>12207</v>
      </c>
      <c r="M40" s="196">
        <f t="shared" si="16"/>
        <v>111508</v>
      </c>
      <c r="N40" s="200">
        <f t="shared" ref="N40:N48" si="17">ROUND(H40/E40,1)</f>
        <v>8.1999999999999993</v>
      </c>
      <c r="O40" s="196">
        <f t="shared" ref="O40:O48" si="18">ROUND(K40/E40,0)</f>
        <v>15165</v>
      </c>
      <c r="P40" s="196">
        <f t="shared" ref="P40:P48" si="19">ROUND(K40/H40,0)</f>
        <v>1858</v>
      </c>
      <c r="Q40" s="196">
        <f t="shared" ref="Q40:Q48" si="20">ROUND(K40/(H40+I40+J40),0)</f>
        <v>1816</v>
      </c>
      <c r="R40" s="196">
        <f>SUM(R41:R48)</f>
        <v>0</v>
      </c>
      <c r="S40" s="196">
        <f t="shared" ref="S40:S48" si="21">ROUND((K40-R40)/M40,0)</f>
        <v>34</v>
      </c>
    </row>
    <row r="41" spans="1:19" ht="12.6" customHeight="1" x14ac:dyDescent="0.15">
      <c r="B41" s="44">
        <v>601</v>
      </c>
      <c r="D41" s="44" t="s">
        <v>956</v>
      </c>
      <c r="E41" s="195">
        <v>56</v>
      </c>
      <c r="F41" s="195">
        <f t="shared" ref="F41:F48" si="22">E41-G41</f>
        <v>50</v>
      </c>
      <c r="G41" s="195">
        <v>6</v>
      </c>
      <c r="H41" s="196">
        <v>256</v>
      </c>
      <c r="I41" s="201">
        <v>0</v>
      </c>
      <c r="J41" s="196">
        <v>6</v>
      </c>
      <c r="K41" s="196">
        <v>476533</v>
      </c>
      <c r="L41" s="196">
        <v>431</v>
      </c>
      <c r="M41" s="196">
        <v>5601</v>
      </c>
      <c r="N41" s="200">
        <f t="shared" si="17"/>
        <v>4.5999999999999996</v>
      </c>
      <c r="O41" s="196">
        <f t="shared" si="18"/>
        <v>8510</v>
      </c>
      <c r="P41" s="196">
        <f t="shared" si="19"/>
        <v>1861</v>
      </c>
      <c r="Q41" s="196">
        <f t="shared" si="20"/>
        <v>1819</v>
      </c>
      <c r="R41" s="196">
        <v>0</v>
      </c>
      <c r="S41" s="196">
        <f t="shared" si="21"/>
        <v>85</v>
      </c>
    </row>
    <row r="42" spans="1:19" ht="12.6" customHeight="1" x14ac:dyDescent="0.15">
      <c r="B42" s="44">
        <v>602</v>
      </c>
      <c r="D42" s="44" t="s">
        <v>957</v>
      </c>
      <c r="E42" s="195">
        <v>1</v>
      </c>
      <c r="F42" s="195">
        <f t="shared" si="22"/>
        <v>1</v>
      </c>
      <c r="G42" s="201">
        <v>0</v>
      </c>
      <c r="H42" s="202">
        <v>18</v>
      </c>
      <c r="I42" s="202">
        <v>0</v>
      </c>
      <c r="J42" s="202">
        <v>0</v>
      </c>
      <c r="K42" s="202">
        <v>107803</v>
      </c>
      <c r="L42" s="202">
        <v>0</v>
      </c>
      <c r="M42" s="202">
        <v>2480</v>
      </c>
      <c r="N42" s="202">
        <f t="shared" si="17"/>
        <v>18</v>
      </c>
      <c r="O42" s="202">
        <f t="shared" si="18"/>
        <v>107803</v>
      </c>
      <c r="P42" s="202">
        <f t="shared" si="19"/>
        <v>5989</v>
      </c>
      <c r="Q42" s="202">
        <f t="shared" si="20"/>
        <v>5989</v>
      </c>
      <c r="R42" s="196">
        <v>0</v>
      </c>
      <c r="S42" s="202">
        <f t="shared" si="21"/>
        <v>43</v>
      </c>
    </row>
    <row r="43" spans="1:19" ht="12.6" customHeight="1" x14ac:dyDescent="0.15">
      <c r="B43" s="44">
        <v>603</v>
      </c>
      <c r="D43" s="44" t="s">
        <v>958</v>
      </c>
      <c r="E43" s="195">
        <v>2</v>
      </c>
      <c r="F43" s="195">
        <f t="shared" si="22"/>
        <v>2</v>
      </c>
      <c r="G43" s="201">
        <v>0</v>
      </c>
      <c r="H43" s="202">
        <v>6</v>
      </c>
      <c r="I43" s="202">
        <v>0</v>
      </c>
      <c r="J43" s="202">
        <v>0</v>
      </c>
      <c r="K43" s="202">
        <v>11807</v>
      </c>
      <c r="L43" s="202">
        <v>0</v>
      </c>
      <c r="M43" s="202">
        <v>1293</v>
      </c>
      <c r="N43" s="202">
        <f t="shared" si="17"/>
        <v>3</v>
      </c>
      <c r="O43" s="202">
        <f t="shared" si="18"/>
        <v>5904</v>
      </c>
      <c r="P43" s="202">
        <f t="shared" si="19"/>
        <v>1968</v>
      </c>
      <c r="Q43" s="202">
        <f t="shared" si="20"/>
        <v>1968</v>
      </c>
      <c r="R43" s="196">
        <v>0</v>
      </c>
      <c r="S43" s="202">
        <f t="shared" si="21"/>
        <v>9</v>
      </c>
    </row>
    <row r="44" spans="1:19" ht="12.6" customHeight="1" x14ac:dyDescent="0.15">
      <c r="B44" s="44">
        <v>604</v>
      </c>
      <c r="D44" s="44" t="s">
        <v>959</v>
      </c>
      <c r="E44" s="195">
        <v>24</v>
      </c>
      <c r="F44" s="195">
        <f t="shared" si="22"/>
        <v>22</v>
      </c>
      <c r="G44" s="195">
        <v>2</v>
      </c>
      <c r="H44" s="196">
        <v>136</v>
      </c>
      <c r="I44" s="201">
        <v>0</v>
      </c>
      <c r="J44" s="201">
        <v>0</v>
      </c>
      <c r="K44" s="196">
        <v>227237</v>
      </c>
      <c r="L44" s="196">
        <v>229</v>
      </c>
      <c r="M44" s="196">
        <v>5417</v>
      </c>
      <c r="N44" s="200">
        <f t="shared" si="17"/>
        <v>5.7</v>
      </c>
      <c r="O44" s="196">
        <f t="shared" si="18"/>
        <v>9468</v>
      </c>
      <c r="P44" s="196">
        <f t="shared" si="19"/>
        <v>1671</v>
      </c>
      <c r="Q44" s="196">
        <f t="shared" si="20"/>
        <v>1671</v>
      </c>
      <c r="R44" s="196">
        <v>0</v>
      </c>
      <c r="S44" s="196">
        <f t="shared" si="21"/>
        <v>42</v>
      </c>
    </row>
    <row r="45" spans="1:19" ht="12.6" customHeight="1" x14ac:dyDescent="0.15">
      <c r="B45" s="44">
        <v>605</v>
      </c>
      <c r="D45" s="44" t="s">
        <v>960</v>
      </c>
      <c r="E45" s="195">
        <v>31</v>
      </c>
      <c r="F45" s="195">
        <f t="shared" si="22"/>
        <v>31</v>
      </c>
      <c r="G45" s="201">
        <v>0</v>
      </c>
      <c r="H45" s="196">
        <v>348</v>
      </c>
      <c r="I45" s="196">
        <v>15</v>
      </c>
      <c r="J45" s="196">
        <v>3</v>
      </c>
      <c r="K45" s="196">
        <v>693296</v>
      </c>
      <c r="L45" s="196">
        <v>4930</v>
      </c>
      <c r="M45" s="196">
        <v>20687</v>
      </c>
      <c r="N45" s="200">
        <f t="shared" si="17"/>
        <v>11.2</v>
      </c>
      <c r="O45" s="196">
        <f t="shared" si="18"/>
        <v>22364</v>
      </c>
      <c r="P45" s="196">
        <f t="shared" si="19"/>
        <v>1992</v>
      </c>
      <c r="Q45" s="196">
        <f t="shared" si="20"/>
        <v>1894</v>
      </c>
      <c r="R45" s="196">
        <v>0</v>
      </c>
      <c r="S45" s="196">
        <f t="shared" si="21"/>
        <v>34</v>
      </c>
    </row>
    <row r="46" spans="1:19" ht="12.6" customHeight="1" x14ac:dyDescent="0.15">
      <c r="B46" s="44">
        <v>606</v>
      </c>
      <c r="D46" s="44" t="s">
        <v>961</v>
      </c>
      <c r="E46" s="195">
        <v>7</v>
      </c>
      <c r="F46" s="195">
        <f t="shared" si="22"/>
        <v>5</v>
      </c>
      <c r="G46" s="195">
        <v>2</v>
      </c>
      <c r="H46" s="196">
        <v>29</v>
      </c>
      <c r="I46" s="196">
        <v>2</v>
      </c>
      <c r="J46" s="201">
        <v>0</v>
      </c>
      <c r="K46" s="196">
        <v>20348</v>
      </c>
      <c r="L46" s="196">
        <v>5826</v>
      </c>
      <c r="M46" s="196">
        <v>255</v>
      </c>
      <c r="N46" s="200">
        <f t="shared" si="17"/>
        <v>4.0999999999999996</v>
      </c>
      <c r="O46" s="196">
        <f t="shared" si="18"/>
        <v>2907</v>
      </c>
      <c r="P46" s="196">
        <f t="shared" si="19"/>
        <v>702</v>
      </c>
      <c r="Q46" s="196">
        <f t="shared" si="20"/>
        <v>656</v>
      </c>
      <c r="R46" s="196">
        <v>0</v>
      </c>
      <c r="S46" s="196">
        <f t="shared" si="21"/>
        <v>80</v>
      </c>
    </row>
    <row r="47" spans="1:19" ht="12.6" customHeight="1" x14ac:dyDescent="0.15">
      <c r="B47" s="44">
        <v>607</v>
      </c>
      <c r="D47" s="44" t="s">
        <v>962</v>
      </c>
      <c r="E47" s="195">
        <v>28</v>
      </c>
      <c r="F47" s="195">
        <f t="shared" si="22"/>
        <v>23</v>
      </c>
      <c r="G47" s="195">
        <v>5</v>
      </c>
      <c r="H47" s="196">
        <v>122</v>
      </c>
      <c r="I47" s="201">
        <v>0</v>
      </c>
      <c r="J47" s="201">
        <v>0</v>
      </c>
      <c r="K47" s="196">
        <v>194773</v>
      </c>
      <c r="L47" s="201">
        <v>0</v>
      </c>
      <c r="M47" s="196">
        <v>2868</v>
      </c>
      <c r="N47" s="200">
        <f t="shared" si="17"/>
        <v>4.4000000000000004</v>
      </c>
      <c r="O47" s="196">
        <f t="shared" si="18"/>
        <v>6956</v>
      </c>
      <c r="P47" s="196">
        <f t="shared" si="19"/>
        <v>1597</v>
      </c>
      <c r="Q47" s="196">
        <f t="shared" si="20"/>
        <v>1597</v>
      </c>
      <c r="R47" s="196">
        <v>0</v>
      </c>
      <c r="S47" s="196">
        <f t="shared" si="21"/>
        <v>68</v>
      </c>
    </row>
    <row r="48" spans="1:19" ht="12.6" customHeight="1" x14ac:dyDescent="0.15">
      <c r="B48" s="44">
        <v>609</v>
      </c>
      <c r="D48" s="44" t="s">
        <v>963</v>
      </c>
      <c r="E48" s="195">
        <v>103</v>
      </c>
      <c r="F48" s="195">
        <f t="shared" si="22"/>
        <v>83</v>
      </c>
      <c r="G48" s="195">
        <v>20</v>
      </c>
      <c r="H48" s="196">
        <v>1142</v>
      </c>
      <c r="I48" s="196">
        <v>8</v>
      </c>
      <c r="J48" s="196">
        <v>13</v>
      </c>
      <c r="K48" s="196">
        <v>2089661</v>
      </c>
      <c r="L48" s="196">
        <v>791</v>
      </c>
      <c r="M48" s="196">
        <v>72907</v>
      </c>
      <c r="N48" s="200">
        <f t="shared" si="17"/>
        <v>11.1</v>
      </c>
      <c r="O48" s="196">
        <f t="shared" si="18"/>
        <v>20288</v>
      </c>
      <c r="P48" s="196">
        <f t="shared" si="19"/>
        <v>1830</v>
      </c>
      <c r="Q48" s="196">
        <f t="shared" si="20"/>
        <v>1797</v>
      </c>
      <c r="R48" s="196">
        <v>0</v>
      </c>
      <c r="S48" s="196">
        <f t="shared" si="21"/>
        <v>29</v>
      </c>
    </row>
    <row r="49" spans="1:19" ht="12.6" customHeight="1" thickBot="1" x14ac:dyDescent="0.2">
      <c r="A49" s="203"/>
      <c r="B49" s="190"/>
      <c r="C49" s="190"/>
      <c r="D49" s="190"/>
      <c r="E49" s="204"/>
      <c r="F49" s="204"/>
      <c r="G49" s="204"/>
      <c r="H49" s="205"/>
      <c r="I49" s="205"/>
      <c r="J49" s="205"/>
      <c r="K49" s="205"/>
      <c r="L49" s="205"/>
      <c r="M49" s="205"/>
      <c r="N49" s="206"/>
      <c r="O49" s="205"/>
      <c r="P49" s="205"/>
      <c r="Q49" s="205"/>
      <c r="R49" s="205"/>
      <c r="S49" s="205"/>
    </row>
  </sheetData>
  <mergeCells count="18">
    <mergeCell ref="S4:S6"/>
    <mergeCell ref="E5:E6"/>
    <mergeCell ref="F5:F6"/>
    <mergeCell ref="G5:G6"/>
    <mergeCell ref="N5:N6"/>
    <mergeCell ref="O5:O6"/>
    <mergeCell ref="L4:L6"/>
    <mergeCell ref="M4:M6"/>
    <mergeCell ref="N4:O4"/>
    <mergeCell ref="P4:P6"/>
    <mergeCell ref="Q4:Q6"/>
    <mergeCell ref="R4:R6"/>
    <mergeCell ref="A4:D6"/>
    <mergeCell ref="E4:G4"/>
    <mergeCell ref="H4:H6"/>
    <mergeCell ref="I4:I6"/>
    <mergeCell ref="J4:J6"/>
    <mergeCell ref="K4:K6"/>
  </mergeCells>
  <phoneticPr fontId="6"/>
  <pageMargins left="0.48" right="0.2" top="0.31" bottom="0.25" header="0.2" footer="0.2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DEC84-84E8-48D9-8160-D55EE0D1378D}">
  <dimension ref="A2:Q110"/>
  <sheetViews>
    <sheetView workbookViewId="0">
      <selection activeCell="T31" sqref="T31"/>
    </sheetView>
  </sheetViews>
  <sheetFormatPr defaultRowHeight="12.6" customHeight="1" outlineLevelCol="1" x14ac:dyDescent="0.15"/>
  <cols>
    <col min="1" max="1" width="9" style="46" bestFit="1" customWidth="1"/>
    <col min="2" max="2" width="10.375" style="46" bestFit="1" customWidth="1"/>
    <col min="3" max="8" width="10.625" style="207" customWidth="1"/>
    <col min="9" max="9" width="12.25" style="207" customWidth="1"/>
    <col min="10" max="11" width="10.625" style="207" customWidth="1"/>
    <col min="12" max="12" width="10.625" style="46" customWidth="1"/>
    <col min="13" max="15" width="13.375" style="46" bestFit="1" customWidth="1"/>
    <col min="16" max="16" width="13.375" style="46" hidden="1" bestFit="1" customWidth="1" outlineLevel="1"/>
    <col min="17" max="17" width="13.375" style="46" bestFit="1" customWidth="1" collapsed="1"/>
    <col min="18" max="256" width="9" style="46" bestFit="1" customWidth="1"/>
    <col min="257" max="257" width="9" style="46" customWidth="1"/>
    <col min="258" max="16384" width="9" style="46"/>
  </cols>
  <sheetData>
    <row r="2" spans="1:17" ht="12.6" customHeight="1" x14ac:dyDescent="0.15">
      <c r="A2" s="45" t="s">
        <v>964</v>
      </c>
    </row>
    <row r="3" spans="1:17" ht="12.6" customHeight="1" thickBot="1" x14ac:dyDescent="0.2">
      <c r="A3" s="208"/>
    </row>
    <row r="4" spans="1:17" ht="12.6" customHeight="1" x14ac:dyDescent="0.15">
      <c r="A4" s="209" t="s">
        <v>965</v>
      </c>
      <c r="B4" s="210"/>
      <c r="C4" s="211" t="s">
        <v>45</v>
      </c>
      <c r="D4" s="212"/>
      <c r="E4" s="213"/>
      <c r="F4" s="214" t="s">
        <v>3</v>
      </c>
      <c r="G4" s="215" t="s">
        <v>12</v>
      </c>
      <c r="H4" s="216" t="s">
        <v>47</v>
      </c>
      <c r="I4" s="215" t="s">
        <v>41</v>
      </c>
      <c r="J4" s="215" t="s">
        <v>48</v>
      </c>
      <c r="K4" s="214" t="s">
        <v>9</v>
      </c>
      <c r="L4" s="211" t="s">
        <v>7</v>
      </c>
      <c r="M4" s="213"/>
      <c r="N4" s="216" t="s">
        <v>43</v>
      </c>
      <c r="O4" s="215" t="s">
        <v>13</v>
      </c>
      <c r="P4" s="216" t="s">
        <v>14</v>
      </c>
      <c r="Q4" s="216" t="s">
        <v>22</v>
      </c>
    </row>
    <row r="5" spans="1:17" ht="12.6" customHeight="1" x14ac:dyDescent="0.15">
      <c r="A5" s="217"/>
      <c r="B5" s="218"/>
      <c r="C5" s="60" t="s">
        <v>10</v>
      </c>
      <c r="D5" s="60" t="s">
        <v>20</v>
      </c>
      <c r="E5" s="59" t="s">
        <v>11</v>
      </c>
      <c r="F5" s="60"/>
      <c r="G5" s="176"/>
      <c r="H5" s="58"/>
      <c r="I5" s="60"/>
      <c r="J5" s="60"/>
      <c r="K5" s="58"/>
      <c r="L5" s="60" t="s">
        <v>3</v>
      </c>
      <c r="M5" s="99" t="s">
        <v>41</v>
      </c>
      <c r="N5" s="58"/>
      <c r="O5" s="60"/>
      <c r="P5" s="219"/>
      <c r="Q5" s="58"/>
    </row>
    <row r="6" spans="1:17" ht="12.6" customHeight="1" x14ac:dyDescent="0.15">
      <c r="A6" s="220"/>
      <c r="B6" s="221"/>
      <c r="C6" s="64"/>
      <c r="D6" s="64"/>
      <c r="E6" s="63"/>
      <c r="F6" s="64"/>
      <c r="G6" s="181"/>
      <c r="H6" s="62"/>
      <c r="I6" s="64"/>
      <c r="J6" s="64"/>
      <c r="K6" s="62"/>
      <c r="L6" s="64"/>
      <c r="M6" s="63"/>
      <c r="N6" s="62"/>
      <c r="O6" s="64"/>
      <c r="P6" s="222"/>
      <c r="Q6" s="62"/>
    </row>
    <row r="7" spans="1:17" ht="12.6" customHeight="1" x14ac:dyDescent="0.15">
      <c r="C7" s="223" t="s">
        <v>925</v>
      </c>
      <c r="D7" s="223" t="s">
        <v>925</v>
      </c>
      <c r="E7" s="223" t="s">
        <v>925</v>
      </c>
      <c r="F7" s="223" t="s">
        <v>926</v>
      </c>
      <c r="G7" s="223" t="s">
        <v>926</v>
      </c>
      <c r="H7" s="223" t="s">
        <v>926</v>
      </c>
      <c r="I7" s="223" t="s">
        <v>927</v>
      </c>
      <c r="J7" s="223" t="s">
        <v>927</v>
      </c>
      <c r="K7" s="223" t="s">
        <v>928</v>
      </c>
      <c r="L7" s="224" t="s">
        <v>926</v>
      </c>
      <c r="M7" s="224" t="s">
        <v>927</v>
      </c>
      <c r="N7" s="224" t="s">
        <v>927</v>
      </c>
      <c r="O7" s="224" t="s">
        <v>927</v>
      </c>
      <c r="P7" s="224" t="s">
        <v>927</v>
      </c>
      <c r="Q7" s="224" t="s">
        <v>927</v>
      </c>
    </row>
    <row r="8" spans="1:17" ht="12.6" customHeight="1" x14ac:dyDescent="0.15">
      <c r="A8" s="46" t="s">
        <v>966</v>
      </c>
      <c r="C8" s="223">
        <f t="shared" ref="C8:K8" si="0">C10+C22</f>
        <v>1020</v>
      </c>
      <c r="D8" s="223">
        <f t="shared" si="0"/>
        <v>892</v>
      </c>
      <c r="E8" s="223">
        <f t="shared" si="0"/>
        <v>128</v>
      </c>
      <c r="F8" s="223">
        <f t="shared" si="0"/>
        <v>15933</v>
      </c>
      <c r="G8" s="223">
        <f t="shared" si="0"/>
        <v>334</v>
      </c>
      <c r="H8" s="223">
        <f t="shared" si="0"/>
        <v>654</v>
      </c>
      <c r="I8" s="223">
        <f t="shared" si="0"/>
        <v>34063300</v>
      </c>
      <c r="J8" s="223">
        <f t="shared" si="0"/>
        <v>251170</v>
      </c>
      <c r="K8" s="223">
        <f t="shared" si="0"/>
        <v>656714</v>
      </c>
      <c r="L8" s="155">
        <f>ROUND(F8/C8,1)</f>
        <v>15.6</v>
      </c>
      <c r="M8" s="223">
        <f>ROUND(I8/C8,0)</f>
        <v>33395</v>
      </c>
      <c r="N8" s="223">
        <f>ROUND(I8/F8,0)</f>
        <v>2138</v>
      </c>
      <c r="O8" s="223">
        <f>ROUND(I8/(F8+G8+H8),0)</f>
        <v>2013</v>
      </c>
      <c r="P8" s="223">
        <f>P10+P22</f>
        <v>6600</v>
      </c>
      <c r="Q8" s="223">
        <f>ROUND((I8-P8)/K8,0)</f>
        <v>52</v>
      </c>
    </row>
    <row r="9" spans="1:17" ht="12.6" customHeight="1" x14ac:dyDescent="0.15">
      <c r="C9" s="223"/>
      <c r="D9" s="223"/>
      <c r="E9" s="223"/>
      <c r="F9" s="223"/>
      <c r="G9" s="223"/>
      <c r="H9" s="223"/>
      <c r="I9" s="223"/>
      <c r="J9" s="223"/>
      <c r="K9" s="223"/>
      <c r="L9" s="155"/>
      <c r="M9" s="224"/>
      <c r="N9" s="223"/>
      <c r="O9" s="223"/>
      <c r="P9" s="223"/>
      <c r="Q9" s="223"/>
    </row>
    <row r="10" spans="1:17" ht="12.6" customHeight="1" x14ac:dyDescent="0.15">
      <c r="A10" s="46" t="s">
        <v>967</v>
      </c>
      <c r="C10" s="223">
        <f t="shared" ref="C10:K10" si="1">SUM(C12:C20)</f>
        <v>891</v>
      </c>
      <c r="D10" s="223">
        <f t="shared" si="1"/>
        <v>781</v>
      </c>
      <c r="E10" s="223">
        <f t="shared" si="1"/>
        <v>110</v>
      </c>
      <c r="F10" s="223">
        <f t="shared" si="1"/>
        <v>13670</v>
      </c>
      <c r="G10" s="223">
        <f t="shared" si="1"/>
        <v>291</v>
      </c>
      <c r="H10" s="223">
        <f t="shared" si="1"/>
        <v>646</v>
      </c>
      <c r="I10" s="223">
        <f t="shared" si="1"/>
        <v>29188215</v>
      </c>
      <c r="J10" s="223">
        <f t="shared" si="1"/>
        <v>230363</v>
      </c>
      <c r="K10" s="223">
        <f t="shared" si="1"/>
        <v>550446</v>
      </c>
      <c r="L10" s="155">
        <f>ROUND(F10/C10,1)</f>
        <v>15.3</v>
      </c>
      <c r="M10" s="223">
        <f>ROUND(I10/C10,0)</f>
        <v>32759</v>
      </c>
      <c r="N10" s="223">
        <f>ROUND(I10/F10,0)</f>
        <v>2135</v>
      </c>
      <c r="O10" s="223">
        <f>ROUND(I10/(F10+G10+H10),0)</f>
        <v>1998</v>
      </c>
      <c r="P10" s="223">
        <f>SUM(P12:P20)</f>
        <v>6600</v>
      </c>
      <c r="Q10" s="223">
        <f>ROUND((I10-P10)/K10,0)</f>
        <v>53</v>
      </c>
    </row>
    <row r="11" spans="1:17" ht="12.6" customHeight="1" x14ac:dyDescent="0.15">
      <c r="C11" s="223"/>
      <c r="D11" s="223"/>
      <c r="E11" s="223"/>
      <c r="F11" s="223"/>
      <c r="G11" s="223"/>
      <c r="H11" s="223"/>
      <c r="I11" s="223"/>
      <c r="J11" s="223"/>
      <c r="K11" s="223"/>
      <c r="L11" s="155"/>
      <c r="M11" s="224"/>
      <c r="N11" s="223"/>
      <c r="O11" s="223"/>
      <c r="P11" s="223"/>
      <c r="Q11" s="223"/>
    </row>
    <row r="12" spans="1:17" ht="12.6" customHeight="1" x14ac:dyDescent="0.15">
      <c r="B12" s="46" t="s">
        <v>968</v>
      </c>
      <c r="C12" s="223">
        <v>616</v>
      </c>
      <c r="D12" s="223">
        <f t="shared" ref="D12:D20" si="2">C12-E12</f>
        <v>530</v>
      </c>
      <c r="E12" s="223">
        <v>86</v>
      </c>
      <c r="F12" s="223">
        <v>7137</v>
      </c>
      <c r="G12" s="223">
        <v>156</v>
      </c>
      <c r="H12" s="223">
        <v>547</v>
      </c>
      <c r="I12" s="223">
        <v>14397675</v>
      </c>
      <c r="J12" s="223">
        <v>127866</v>
      </c>
      <c r="K12" s="223">
        <v>260601</v>
      </c>
      <c r="L12" s="155">
        <f t="shared" ref="L12:L20" si="3">ROUND(F12/C12,1)</f>
        <v>11.6</v>
      </c>
      <c r="M12" s="223">
        <f t="shared" ref="M12:M20" si="4">ROUND(I12/C12,0)</f>
        <v>23373</v>
      </c>
      <c r="N12" s="223">
        <f t="shared" ref="N12:N20" si="5">ROUND(I12/F12,0)</f>
        <v>2017</v>
      </c>
      <c r="O12" s="223">
        <f t="shared" ref="O12:O20" si="6">ROUND(I12/(F12+G12+H12),0)</f>
        <v>1836</v>
      </c>
      <c r="P12" s="223">
        <v>3800</v>
      </c>
      <c r="Q12" s="223">
        <f t="shared" ref="Q12:Q20" si="7">ROUND((I12-P12)/K12,0)</f>
        <v>55</v>
      </c>
    </row>
    <row r="13" spans="1:17" ht="12.6" customHeight="1" x14ac:dyDescent="0.15">
      <c r="B13" s="46" t="s">
        <v>969</v>
      </c>
      <c r="C13" s="223">
        <v>37</v>
      </c>
      <c r="D13" s="223">
        <f t="shared" si="2"/>
        <v>34</v>
      </c>
      <c r="E13" s="223">
        <v>3</v>
      </c>
      <c r="F13" s="223">
        <v>998</v>
      </c>
      <c r="G13" s="223">
        <v>1</v>
      </c>
      <c r="H13" s="223">
        <v>29</v>
      </c>
      <c r="I13" s="223">
        <v>2132596</v>
      </c>
      <c r="J13" s="223">
        <v>7846</v>
      </c>
      <c r="K13" s="223">
        <v>55725</v>
      </c>
      <c r="L13" s="155">
        <f t="shared" si="3"/>
        <v>27</v>
      </c>
      <c r="M13" s="223">
        <f t="shared" si="4"/>
        <v>57638</v>
      </c>
      <c r="N13" s="223">
        <f t="shared" si="5"/>
        <v>2137</v>
      </c>
      <c r="O13" s="223">
        <f t="shared" si="6"/>
        <v>2075</v>
      </c>
      <c r="P13" s="223">
        <v>0</v>
      </c>
      <c r="Q13" s="223">
        <f t="shared" si="7"/>
        <v>38</v>
      </c>
    </row>
    <row r="14" spans="1:17" ht="12.6" customHeight="1" x14ac:dyDescent="0.15">
      <c r="B14" s="46" t="s">
        <v>970</v>
      </c>
      <c r="C14" s="223">
        <v>57</v>
      </c>
      <c r="D14" s="223">
        <f t="shared" si="2"/>
        <v>52</v>
      </c>
      <c r="E14" s="223">
        <v>5</v>
      </c>
      <c r="F14" s="223">
        <v>1330</v>
      </c>
      <c r="G14" s="223">
        <v>4</v>
      </c>
      <c r="H14" s="223">
        <v>41</v>
      </c>
      <c r="I14" s="223">
        <v>2901432</v>
      </c>
      <c r="J14" s="223">
        <v>5645</v>
      </c>
      <c r="K14" s="223">
        <v>59688</v>
      </c>
      <c r="L14" s="155">
        <f t="shared" si="3"/>
        <v>23.3</v>
      </c>
      <c r="M14" s="223">
        <f t="shared" si="4"/>
        <v>50902</v>
      </c>
      <c r="N14" s="223">
        <f t="shared" si="5"/>
        <v>2182</v>
      </c>
      <c r="O14" s="223">
        <f t="shared" si="6"/>
        <v>2110</v>
      </c>
      <c r="P14" s="223">
        <v>2800</v>
      </c>
      <c r="Q14" s="223">
        <f t="shared" si="7"/>
        <v>49</v>
      </c>
    </row>
    <row r="15" spans="1:17" ht="12.6" customHeight="1" x14ac:dyDescent="0.15">
      <c r="B15" s="46" t="s">
        <v>971</v>
      </c>
      <c r="C15" s="223">
        <v>50</v>
      </c>
      <c r="D15" s="223">
        <f t="shared" si="2"/>
        <v>46</v>
      </c>
      <c r="E15" s="223">
        <v>4</v>
      </c>
      <c r="F15" s="223">
        <v>1051</v>
      </c>
      <c r="G15" s="225">
        <v>0</v>
      </c>
      <c r="H15" s="223">
        <v>1</v>
      </c>
      <c r="I15" s="223">
        <v>2266046</v>
      </c>
      <c r="J15" s="223">
        <v>44085</v>
      </c>
      <c r="K15" s="223">
        <v>35909</v>
      </c>
      <c r="L15" s="155">
        <f t="shared" si="3"/>
        <v>21</v>
      </c>
      <c r="M15" s="223">
        <f t="shared" si="4"/>
        <v>45321</v>
      </c>
      <c r="N15" s="223">
        <f t="shared" si="5"/>
        <v>2156</v>
      </c>
      <c r="O15" s="223">
        <f t="shared" si="6"/>
        <v>2154</v>
      </c>
      <c r="P15" s="223">
        <v>0</v>
      </c>
      <c r="Q15" s="223">
        <f t="shared" si="7"/>
        <v>63</v>
      </c>
    </row>
    <row r="16" spans="1:17" ht="12.6" customHeight="1" x14ac:dyDescent="0.15">
      <c r="B16" s="46" t="s">
        <v>972</v>
      </c>
      <c r="C16" s="223">
        <v>30</v>
      </c>
      <c r="D16" s="223">
        <f t="shared" si="2"/>
        <v>28</v>
      </c>
      <c r="E16" s="223">
        <v>2</v>
      </c>
      <c r="F16" s="223">
        <v>687</v>
      </c>
      <c r="G16" s="223">
        <v>5</v>
      </c>
      <c r="H16" s="225">
        <v>0</v>
      </c>
      <c r="I16" s="223">
        <v>1639338</v>
      </c>
      <c r="J16" s="223">
        <v>12678</v>
      </c>
      <c r="K16" s="223">
        <v>32653</v>
      </c>
      <c r="L16" s="155">
        <f t="shared" si="3"/>
        <v>22.9</v>
      </c>
      <c r="M16" s="223">
        <f t="shared" si="4"/>
        <v>54645</v>
      </c>
      <c r="N16" s="223">
        <f t="shared" si="5"/>
        <v>2386</v>
      </c>
      <c r="O16" s="223">
        <f t="shared" si="6"/>
        <v>2369</v>
      </c>
      <c r="P16" s="223">
        <v>0</v>
      </c>
      <c r="Q16" s="223">
        <f t="shared" si="7"/>
        <v>50</v>
      </c>
    </row>
    <row r="17" spans="1:17" ht="12.6" customHeight="1" x14ac:dyDescent="0.15">
      <c r="B17" s="46" t="s">
        <v>973</v>
      </c>
      <c r="C17" s="223">
        <v>18</v>
      </c>
      <c r="D17" s="223">
        <f t="shared" si="2"/>
        <v>17</v>
      </c>
      <c r="E17" s="223">
        <v>1</v>
      </c>
      <c r="F17" s="223">
        <v>591</v>
      </c>
      <c r="G17" s="223">
        <v>2</v>
      </c>
      <c r="H17" s="223">
        <v>4</v>
      </c>
      <c r="I17" s="223">
        <v>1238791</v>
      </c>
      <c r="J17" s="223">
        <v>2087</v>
      </c>
      <c r="K17" s="223">
        <v>26409</v>
      </c>
      <c r="L17" s="155">
        <f t="shared" si="3"/>
        <v>32.799999999999997</v>
      </c>
      <c r="M17" s="223">
        <f t="shared" si="4"/>
        <v>68822</v>
      </c>
      <c r="N17" s="223">
        <f t="shared" si="5"/>
        <v>2096</v>
      </c>
      <c r="O17" s="223">
        <f t="shared" si="6"/>
        <v>2075</v>
      </c>
      <c r="P17" s="223">
        <v>0</v>
      </c>
      <c r="Q17" s="223">
        <f t="shared" si="7"/>
        <v>47</v>
      </c>
    </row>
    <row r="18" spans="1:17" ht="12.6" customHeight="1" x14ac:dyDescent="0.15">
      <c r="B18" s="46" t="s">
        <v>974</v>
      </c>
      <c r="C18" s="223">
        <v>21</v>
      </c>
      <c r="D18" s="223">
        <f t="shared" si="2"/>
        <v>18</v>
      </c>
      <c r="E18" s="223">
        <v>3</v>
      </c>
      <c r="F18" s="223">
        <v>530</v>
      </c>
      <c r="G18" s="225">
        <v>0</v>
      </c>
      <c r="H18" s="223">
        <v>3</v>
      </c>
      <c r="I18" s="223">
        <v>1230660</v>
      </c>
      <c r="J18" s="223">
        <v>307</v>
      </c>
      <c r="K18" s="223">
        <v>25871</v>
      </c>
      <c r="L18" s="155">
        <f t="shared" si="3"/>
        <v>25.2</v>
      </c>
      <c r="M18" s="223">
        <f t="shared" si="4"/>
        <v>58603</v>
      </c>
      <c r="N18" s="223">
        <f t="shared" si="5"/>
        <v>2322</v>
      </c>
      <c r="O18" s="223">
        <f t="shared" si="6"/>
        <v>2309</v>
      </c>
      <c r="P18" s="223">
        <v>0</v>
      </c>
      <c r="Q18" s="223">
        <f t="shared" si="7"/>
        <v>48</v>
      </c>
    </row>
    <row r="19" spans="1:17" ht="12.6" customHeight="1" x14ac:dyDescent="0.15">
      <c r="B19" s="46" t="s">
        <v>975</v>
      </c>
      <c r="C19" s="223">
        <v>50</v>
      </c>
      <c r="D19" s="223">
        <f t="shared" si="2"/>
        <v>46</v>
      </c>
      <c r="E19" s="223">
        <v>4</v>
      </c>
      <c r="F19" s="223">
        <v>1050</v>
      </c>
      <c r="G19" s="223">
        <v>115</v>
      </c>
      <c r="H19" s="223">
        <v>21</v>
      </c>
      <c r="I19" s="223">
        <v>2691554</v>
      </c>
      <c r="J19" s="223">
        <v>16964</v>
      </c>
      <c r="K19" s="223">
        <v>42277</v>
      </c>
      <c r="L19" s="155">
        <f t="shared" si="3"/>
        <v>21</v>
      </c>
      <c r="M19" s="223">
        <f t="shared" si="4"/>
        <v>53831</v>
      </c>
      <c r="N19" s="223">
        <f t="shared" si="5"/>
        <v>2563</v>
      </c>
      <c r="O19" s="223">
        <f t="shared" si="6"/>
        <v>2269</v>
      </c>
      <c r="P19" s="223">
        <v>0</v>
      </c>
      <c r="Q19" s="223">
        <f t="shared" si="7"/>
        <v>64</v>
      </c>
    </row>
    <row r="20" spans="1:17" ht="12.6" customHeight="1" x14ac:dyDescent="0.15">
      <c r="B20" s="46" t="s">
        <v>976</v>
      </c>
      <c r="C20" s="223">
        <v>12</v>
      </c>
      <c r="D20" s="223">
        <f t="shared" si="2"/>
        <v>10</v>
      </c>
      <c r="E20" s="223">
        <v>2</v>
      </c>
      <c r="F20" s="223">
        <v>296</v>
      </c>
      <c r="G20" s="223">
        <v>8</v>
      </c>
      <c r="H20" s="225">
        <v>0</v>
      </c>
      <c r="I20" s="223">
        <v>690123</v>
      </c>
      <c r="J20" s="223">
        <v>12885</v>
      </c>
      <c r="K20" s="223">
        <v>11313</v>
      </c>
      <c r="L20" s="155">
        <f t="shared" si="3"/>
        <v>24.7</v>
      </c>
      <c r="M20" s="223">
        <f t="shared" si="4"/>
        <v>57510</v>
      </c>
      <c r="N20" s="223">
        <f t="shared" si="5"/>
        <v>2331</v>
      </c>
      <c r="O20" s="223">
        <f t="shared" si="6"/>
        <v>2270</v>
      </c>
      <c r="P20" s="223">
        <v>0</v>
      </c>
      <c r="Q20" s="223">
        <f t="shared" si="7"/>
        <v>61</v>
      </c>
    </row>
    <row r="21" spans="1:17" ht="12.6" customHeight="1" x14ac:dyDescent="0.15">
      <c r="C21" s="223"/>
      <c r="D21" s="223"/>
      <c r="E21" s="223"/>
      <c r="F21" s="223"/>
      <c r="G21" s="223"/>
      <c r="H21" s="223"/>
      <c r="I21" s="223"/>
      <c r="J21" s="223"/>
      <c r="K21" s="223"/>
      <c r="L21" s="155"/>
      <c r="M21" s="223"/>
      <c r="N21" s="223"/>
      <c r="O21" s="223"/>
      <c r="P21" s="223"/>
      <c r="Q21" s="223"/>
    </row>
    <row r="22" spans="1:17" ht="12.6" customHeight="1" x14ac:dyDescent="0.15">
      <c r="A22" s="46" t="s">
        <v>977</v>
      </c>
      <c r="C22" s="223">
        <f t="shared" ref="C22:K22" si="8">C24+C28+C38+C48+C59+C64+C77+C93+C103</f>
        <v>129</v>
      </c>
      <c r="D22" s="223">
        <f t="shared" si="8"/>
        <v>111</v>
      </c>
      <c r="E22" s="223">
        <f t="shared" si="8"/>
        <v>18</v>
      </c>
      <c r="F22" s="223">
        <f t="shared" si="8"/>
        <v>2263</v>
      </c>
      <c r="G22" s="223">
        <f t="shared" si="8"/>
        <v>43</v>
      </c>
      <c r="H22" s="223">
        <f t="shared" si="8"/>
        <v>8</v>
      </c>
      <c r="I22" s="223">
        <f t="shared" si="8"/>
        <v>4875085</v>
      </c>
      <c r="J22" s="223">
        <f t="shared" si="8"/>
        <v>20807</v>
      </c>
      <c r="K22" s="223">
        <f t="shared" si="8"/>
        <v>106268</v>
      </c>
      <c r="L22" s="155">
        <f>ROUND(F22/C22,1)</f>
        <v>17.5</v>
      </c>
      <c r="M22" s="223">
        <f>ROUND(I22/C22,0)</f>
        <v>37791</v>
      </c>
      <c r="N22" s="223">
        <f>ROUND(I22/F22,0)</f>
        <v>2154</v>
      </c>
      <c r="O22" s="223">
        <f>ROUND(I22/(F22+G22+H22),0)</f>
        <v>2107</v>
      </c>
      <c r="P22" s="223">
        <f>P24+P28+P38+P48+P59+P64+P77+P93+P103</f>
        <v>0</v>
      </c>
      <c r="Q22" s="223">
        <f>ROUND((I22-P22)/K22,0)</f>
        <v>46</v>
      </c>
    </row>
    <row r="23" spans="1:17" ht="12.6" customHeight="1" x14ac:dyDescent="0.15">
      <c r="C23" s="223"/>
      <c r="D23" s="223"/>
      <c r="E23" s="223"/>
      <c r="F23" s="223"/>
      <c r="G23" s="223"/>
      <c r="H23" s="223"/>
      <c r="I23" s="223"/>
      <c r="J23" s="223"/>
      <c r="K23" s="223"/>
      <c r="L23" s="155"/>
      <c r="M23" s="223"/>
      <c r="N23" s="223"/>
      <c r="O23" s="223"/>
      <c r="P23" s="223"/>
      <c r="Q23" s="223"/>
    </row>
    <row r="24" spans="1:17" ht="12.6" customHeight="1" x14ac:dyDescent="0.15">
      <c r="A24" s="46" t="s">
        <v>978</v>
      </c>
      <c r="C24" s="223">
        <f>SUM(C26)</f>
        <v>2</v>
      </c>
      <c r="D24" s="223">
        <f>SUM(D26)</f>
        <v>1</v>
      </c>
      <c r="E24" s="223">
        <f>SUM(E26)</f>
        <v>1</v>
      </c>
      <c r="F24" s="226">
        <f>SUM(F26)</f>
        <v>47</v>
      </c>
      <c r="G24" s="226">
        <v>0</v>
      </c>
      <c r="H24" s="226">
        <v>0</v>
      </c>
      <c r="I24" s="226">
        <f>SUM(I26)</f>
        <v>4667</v>
      </c>
      <c r="J24" s="226">
        <f>SUM(J26)</f>
        <v>0</v>
      </c>
      <c r="K24" s="226">
        <f>SUM(K26)</f>
        <v>1342</v>
      </c>
      <c r="L24" s="226">
        <f>ROUND(F24/C24,1)</f>
        <v>23.5</v>
      </c>
      <c r="M24" s="226">
        <f>ROUND(I24/C24,0)</f>
        <v>2334</v>
      </c>
      <c r="N24" s="226">
        <f>ROUND(I24/F24,0)</f>
        <v>99</v>
      </c>
      <c r="O24" s="226">
        <f>ROUND(I24/(F24+G24+H24),0)</f>
        <v>99</v>
      </c>
      <c r="P24" s="226">
        <v>0</v>
      </c>
      <c r="Q24" s="226">
        <f>ROUND((I24-P24)/K24,0)</f>
        <v>3</v>
      </c>
    </row>
    <row r="25" spans="1:17" ht="12.6" customHeight="1" x14ac:dyDescent="0.15">
      <c r="C25" s="223"/>
      <c r="D25" s="223"/>
      <c r="E25" s="223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</row>
    <row r="26" spans="1:17" ht="12.6" customHeight="1" x14ac:dyDescent="0.15">
      <c r="B26" s="46" t="s">
        <v>979</v>
      </c>
      <c r="C26" s="227">
        <v>2</v>
      </c>
      <c r="D26" s="227">
        <v>1</v>
      </c>
      <c r="E26" s="227">
        <v>1</v>
      </c>
      <c r="F26" s="226">
        <v>47</v>
      </c>
      <c r="G26" s="226">
        <v>0</v>
      </c>
      <c r="H26" s="226">
        <v>0</v>
      </c>
      <c r="I26" s="226">
        <v>4667</v>
      </c>
      <c r="J26" s="226">
        <v>0</v>
      </c>
      <c r="K26" s="226">
        <v>1342</v>
      </c>
      <c r="L26" s="226">
        <f>ROUND(F26/C26,1)</f>
        <v>23.5</v>
      </c>
      <c r="M26" s="226">
        <f>ROUND(I26/C26,0)</f>
        <v>2334</v>
      </c>
      <c r="N26" s="226">
        <f>ROUND(I26/F26,0)</f>
        <v>99</v>
      </c>
      <c r="O26" s="226">
        <f>ROUND(I26/(F26+G26+H26),0)</f>
        <v>99</v>
      </c>
      <c r="P26" s="226">
        <v>0</v>
      </c>
      <c r="Q26" s="226">
        <f>ROUND((I26-P26)/K26,0)</f>
        <v>3</v>
      </c>
    </row>
    <row r="27" spans="1:17" ht="12.6" customHeight="1" x14ac:dyDescent="0.15">
      <c r="C27" s="223"/>
      <c r="D27" s="223"/>
      <c r="E27" s="223"/>
      <c r="F27" s="223"/>
      <c r="G27" s="223"/>
      <c r="H27" s="223"/>
      <c r="I27" s="223"/>
      <c r="J27" s="223"/>
      <c r="K27" s="223"/>
      <c r="L27" s="155"/>
      <c r="M27" s="223"/>
      <c r="N27" s="223"/>
      <c r="O27" s="223"/>
      <c r="P27" s="223"/>
      <c r="Q27" s="223"/>
    </row>
    <row r="28" spans="1:17" ht="12.6" customHeight="1" x14ac:dyDescent="0.15">
      <c r="A28" s="46" t="s">
        <v>980</v>
      </c>
      <c r="C28" s="223">
        <f>SUM(C30:C36)</f>
        <v>19</v>
      </c>
      <c r="D28" s="223">
        <f>SUM(D30:D36)</f>
        <v>15</v>
      </c>
      <c r="E28" s="223">
        <f>SUM(E30:E36)</f>
        <v>4</v>
      </c>
      <c r="F28" s="223">
        <f>SUM(F30:F36)</f>
        <v>174</v>
      </c>
      <c r="G28" s="223">
        <f>SUM(G30:G36)</f>
        <v>1</v>
      </c>
      <c r="H28" s="225">
        <v>0</v>
      </c>
      <c r="I28" s="223">
        <f>SUM(I30:I36)</f>
        <v>455497</v>
      </c>
      <c r="J28" s="223">
        <f>SUM(J30:J36)</f>
        <v>4511</v>
      </c>
      <c r="K28" s="223">
        <f>SUM(K30:K36)</f>
        <v>9977</v>
      </c>
      <c r="L28" s="155">
        <f>ROUND(F28/C28,1)</f>
        <v>9.1999999999999993</v>
      </c>
      <c r="M28" s="223">
        <f>ROUND(I28/C28,0)</f>
        <v>23974</v>
      </c>
      <c r="N28" s="223">
        <f>ROUND(I28/F28,0)</f>
        <v>2618</v>
      </c>
      <c r="O28" s="223">
        <f>ROUND(I28/(F28+G28+H28),0)</f>
        <v>2603</v>
      </c>
      <c r="P28" s="223">
        <f>SUM(P30:P36)</f>
        <v>0</v>
      </c>
      <c r="Q28" s="223">
        <f>ROUND((I28-P28)/K28,0)</f>
        <v>46</v>
      </c>
    </row>
    <row r="29" spans="1:17" ht="12.6" customHeight="1" x14ac:dyDescent="0.15">
      <c r="C29" s="223"/>
      <c r="D29" s="223"/>
      <c r="E29" s="223"/>
      <c r="F29" s="223"/>
      <c r="G29" s="223"/>
      <c r="H29" s="223"/>
      <c r="I29" s="223"/>
      <c r="J29" s="223"/>
      <c r="K29" s="223"/>
      <c r="L29" s="155"/>
      <c r="M29" s="223"/>
      <c r="N29" s="223"/>
      <c r="O29" s="223"/>
      <c r="P29" s="223"/>
      <c r="Q29" s="223"/>
    </row>
    <row r="30" spans="1:17" ht="12.6" customHeight="1" x14ac:dyDescent="0.15">
      <c r="B30" s="46" t="s">
        <v>981</v>
      </c>
      <c r="C30" s="223">
        <v>11</v>
      </c>
      <c r="D30" s="223">
        <f t="shared" ref="D30:D36" si="9">C30-E30</f>
        <v>8</v>
      </c>
      <c r="E30" s="223">
        <v>3</v>
      </c>
      <c r="F30" s="223">
        <v>81</v>
      </c>
      <c r="G30" s="225">
        <v>0</v>
      </c>
      <c r="H30" s="225">
        <v>0</v>
      </c>
      <c r="I30" s="223">
        <v>188743</v>
      </c>
      <c r="J30" s="223">
        <v>4488</v>
      </c>
      <c r="K30" s="223">
        <v>4405</v>
      </c>
      <c r="L30" s="155">
        <f>ROUND(F30/C30,1)</f>
        <v>7.4</v>
      </c>
      <c r="M30" s="223">
        <f>ROUND(I30/C30,0)</f>
        <v>17158</v>
      </c>
      <c r="N30" s="223">
        <f>ROUND(I30/F30,0)</f>
        <v>2330</v>
      </c>
      <c r="O30" s="223">
        <f>ROUND(I30/(F30+G30+H30),0)</f>
        <v>2330</v>
      </c>
      <c r="P30" s="223">
        <v>0</v>
      </c>
      <c r="Q30" s="223">
        <f>ROUND((I30-P30)/K30,0)</f>
        <v>43</v>
      </c>
    </row>
    <row r="31" spans="1:17" ht="12.6" customHeight="1" x14ac:dyDescent="0.15">
      <c r="B31" s="46" t="s">
        <v>982</v>
      </c>
      <c r="C31" s="223">
        <v>2</v>
      </c>
      <c r="D31" s="223">
        <f t="shared" si="9"/>
        <v>2</v>
      </c>
      <c r="E31" s="225">
        <v>0</v>
      </c>
      <c r="F31" s="226">
        <v>26</v>
      </c>
      <c r="G31" s="226">
        <v>0</v>
      </c>
      <c r="H31" s="226">
        <v>0</v>
      </c>
      <c r="I31" s="226">
        <v>84763</v>
      </c>
      <c r="J31" s="226">
        <v>0</v>
      </c>
      <c r="K31" s="226">
        <v>2647</v>
      </c>
      <c r="L31" s="226">
        <f>ROUND(F31/C31,1)</f>
        <v>13</v>
      </c>
      <c r="M31" s="226">
        <f>ROUND(I31/C31,0)</f>
        <v>42382</v>
      </c>
      <c r="N31" s="226">
        <f>ROUND(I31/F31,0)</f>
        <v>3260</v>
      </c>
      <c r="O31" s="226">
        <f>ROUND(I31/(F31+G31+H31),0)</f>
        <v>3260</v>
      </c>
      <c r="P31" s="226">
        <v>0</v>
      </c>
      <c r="Q31" s="226">
        <f>ROUND((I31-P31)/K31,0)</f>
        <v>32</v>
      </c>
    </row>
    <row r="32" spans="1:17" ht="12.6" customHeight="1" x14ac:dyDescent="0.15">
      <c r="B32" s="46" t="s">
        <v>983</v>
      </c>
      <c r="C32" s="223">
        <v>6</v>
      </c>
      <c r="D32" s="223">
        <f t="shared" si="9"/>
        <v>5</v>
      </c>
      <c r="E32" s="223">
        <v>1</v>
      </c>
      <c r="F32" s="226">
        <v>67</v>
      </c>
      <c r="G32" s="226">
        <v>1</v>
      </c>
      <c r="H32" s="226">
        <v>0</v>
      </c>
      <c r="I32" s="226">
        <v>181991</v>
      </c>
      <c r="J32" s="226">
        <v>23</v>
      </c>
      <c r="K32" s="226">
        <v>2925</v>
      </c>
      <c r="L32" s="226">
        <f>ROUND(F32/C32,1)</f>
        <v>11.2</v>
      </c>
      <c r="M32" s="226">
        <f>ROUND(I32/C32,0)</f>
        <v>30332</v>
      </c>
      <c r="N32" s="226">
        <f>ROUND(I32/F32,0)</f>
        <v>2716</v>
      </c>
      <c r="O32" s="226">
        <f>ROUND(I32/(F32+G32+H32),0)</f>
        <v>2676</v>
      </c>
      <c r="P32" s="226">
        <v>0</v>
      </c>
      <c r="Q32" s="226">
        <f>ROUND((I32-P32)/K32,0)</f>
        <v>62</v>
      </c>
    </row>
    <row r="33" spans="1:17" ht="12.6" customHeight="1" x14ac:dyDescent="0.15">
      <c r="B33" s="46" t="s">
        <v>984</v>
      </c>
      <c r="C33" s="225">
        <v>0</v>
      </c>
      <c r="D33" s="225">
        <f t="shared" si="9"/>
        <v>0</v>
      </c>
      <c r="E33" s="225">
        <v>0</v>
      </c>
      <c r="F33" s="225">
        <v>0</v>
      </c>
      <c r="G33" s="225">
        <v>0</v>
      </c>
      <c r="H33" s="225">
        <v>0</v>
      </c>
      <c r="I33" s="225">
        <v>0</v>
      </c>
      <c r="J33" s="225">
        <v>0</v>
      </c>
      <c r="K33" s="225">
        <v>0</v>
      </c>
      <c r="L33" s="225">
        <v>0</v>
      </c>
      <c r="M33" s="225">
        <v>0</v>
      </c>
      <c r="N33" s="225">
        <v>0</v>
      </c>
      <c r="O33" s="225">
        <v>0</v>
      </c>
      <c r="P33" s="225">
        <v>0</v>
      </c>
      <c r="Q33" s="225">
        <v>0</v>
      </c>
    </row>
    <row r="34" spans="1:17" ht="12.6" customHeight="1" x14ac:dyDescent="0.15">
      <c r="B34" s="46" t="s">
        <v>985</v>
      </c>
      <c r="C34" s="225">
        <v>0</v>
      </c>
      <c r="D34" s="225">
        <f t="shared" si="9"/>
        <v>0</v>
      </c>
      <c r="E34" s="225">
        <v>0</v>
      </c>
      <c r="F34" s="225">
        <v>0</v>
      </c>
      <c r="G34" s="225">
        <v>0</v>
      </c>
      <c r="H34" s="225">
        <v>0</v>
      </c>
      <c r="I34" s="225">
        <v>0</v>
      </c>
      <c r="J34" s="225">
        <v>0</v>
      </c>
      <c r="K34" s="225">
        <v>0</v>
      </c>
      <c r="L34" s="225">
        <v>0</v>
      </c>
      <c r="M34" s="225">
        <v>0</v>
      </c>
      <c r="N34" s="225">
        <v>0</v>
      </c>
      <c r="O34" s="225">
        <v>0</v>
      </c>
      <c r="P34" s="225">
        <v>0</v>
      </c>
      <c r="Q34" s="225">
        <v>0</v>
      </c>
    </row>
    <row r="35" spans="1:17" ht="12.6" customHeight="1" x14ac:dyDescent="0.15">
      <c r="B35" s="46" t="s">
        <v>986</v>
      </c>
      <c r="C35" s="225">
        <v>0</v>
      </c>
      <c r="D35" s="225">
        <f t="shared" si="9"/>
        <v>0</v>
      </c>
      <c r="E35" s="225">
        <v>0</v>
      </c>
      <c r="F35" s="225">
        <v>0</v>
      </c>
      <c r="G35" s="225">
        <v>0</v>
      </c>
      <c r="H35" s="225">
        <v>0</v>
      </c>
      <c r="I35" s="225">
        <v>0</v>
      </c>
      <c r="J35" s="225">
        <v>0</v>
      </c>
      <c r="K35" s="225">
        <v>0</v>
      </c>
      <c r="L35" s="225">
        <v>0</v>
      </c>
      <c r="M35" s="225">
        <v>0</v>
      </c>
      <c r="N35" s="225">
        <v>0</v>
      </c>
      <c r="O35" s="225">
        <v>0</v>
      </c>
      <c r="P35" s="225">
        <v>0</v>
      </c>
      <c r="Q35" s="225">
        <v>0</v>
      </c>
    </row>
    <row r="36" spans="1:17" ht="12.6" customHeight="1" x14ac:dyDescent="0.15">
      <c r="B36" s="46" t="s">
        <v>987</v>
      </c>
      <c r="C36" s="225">
        <v>0</v>
      </c>
      <c r="D36" s="225">
        <f t="shared" si="9"/>
        <v>0</v>
      </c>
      <c r="E36" s="225">
        <v>0</v>
      </c>
      <c r="F36" s="225">
        <v>0</v>
      </c>
      <c r="G36" s="225">
        <v>0</v>
      </c>
      <c r="H36" s="225">
        <v>0</v>
      </c>
      <c r="I36" s="225">
        <v>0</v>
      </c>
      <c r="J36" s="225">
        <v>0</v>
      </c>
      <c r="K36" s="225">
        <v>0</v>
      </c>
      <c r="L36" s="225">
        <v>0</v>
      </c>
      <c r="M36" s="225">
        <v>0</v>
      </c>
      <c r="N36" s="225">
        <v>0</v>
      </c>
      <c r="O36" s="225">
        <v>0</v>
      </c>
      <c r="P36" s="225">
        <v>0</v>
      </c>
      <c r="Q36" s="225">
        <v>0</v>
      </c>
    </row>
    <row r="37" spans="1:17" ht="12.6" customHeight="1" x14ac:dyDescent="0.15">
      <c r="C37" s="223"/>
      <c r="D37" s="223"/>
      <c r="E37" s="223"/>
      <c r="F37" s="223"/>
      <c r="G37" s="223"/>
      <c r="H37" s="223"/>
      <c r="I37" s="223"/>
      <c r="J37" s="223"/>
      <c r="K37" s="223"/>
      <c r="L37" s="155"/>
      <c r="M37" s="223"/>
      <c r="N37" s="223"/>
      <c r="O37" s="223"/>
      <c r="P37" s="223"/>
      <c r="Q37" s="223"/>
    </row>
    <row r="38" spans="1:17" ht="12.6" customHeight="1" x14ac:dyDescent="0.15">
      <c r="A38" s="46" t="s">
        <v>988</v>
      </c>
      <c r="C38" s="223">
        <f>SUM(C40:C46)</f>
        <v>3</v>
      </c>
      <c r="D38" s="223">
        <f>SUM(D40:D46)</f>
        <v>3</v>
      </c>
      <c r="E38" s="225">
        <v>0</v>
      </c>
      <c r="F38" s="224">
        <f t="shared" ref="F38:K38" si="10">SUM(F40:F46)</f>
        <v>116</v>
      </c>
      <c r="G38" s="224">
        <f t="shared" si="10"/>
        <v>0</v>
      </c>
      <c r="H38" s="224">
        <f t="shared" si="10"/>
        <v>0</v>
      </c>
      <c r="I38" s="228">
        <f t="shared" si="10"/>
        <v>256717</v>
      </c>
      <c r="J38" s="228">
        <f t="shared" si="10"/>
        <v>1615</v>
      </c>
      <c r="K38" s="228">
        <f t="shared" si="10"/>
        <v>4810</v>
      </c>
      <c r="L38" s="224">
        <f>ROUND(F38/C38,1)</f>
        <v>38.700000000000003</v>
      </c>
      <c r="M38" s="228">
        <f>ROUND(I38/C38,0)</f>
        <v>85572</v>
      </c>
      <c r="N38" s="228">
        <f>ROUND(I38/F38,0)</f>
        <v>2213</v>
      </c>
      <c r="O38" s="228">
        <f>ROUND(I38/(F38+G38+H38),0)</f>
        <v>2213</v>
      </c>
      <c r="P38" s="224">
        <f>SUM(P40:P46)</f>
        <v>0</v>
      </c>
      <c r="Q38" s="224">
        <f>ROUND((I38-P38)/K38,0)</f>
        <v>53</v>
      </c>
    </row>
    <row r="39" spans="1:17" ht="12.6" customHeight="1" x14ac:dyDescent="0.15">
      <c r="C39" s="223"/>
      <c r="D39" s="223"/>
      <c r="E39" s="223"/>
      <c r="F39" s="223"/>
      <c r="G39" s="223"/>
      <c r="H39" s="223"/>
      <c r="I39" s="223"/>
      <c r="J39" s="223"/>
      <c r="K39" s="223"/>
      <c r="L39" s="155"/>
      <c r="M39" s="223"/>
      <c r="N39" s="223"/>
      <c r="O39" s="223"/>
      <c r="P39" s="223"/>
      <c r="Q39" s="223"/>
    </row>
    <row r="40" spans="1:17" ht="12.6" customHeight="1" x14ac:dyDescent="0.15">
      <c r="B40" s="46" t="s">
        <v>989</v>
      </c>
      <c r="C40" s="223">
        <v>1</v>
      </c>
      <c r="D40" s="223">
        <f t="shared" ref="D40:D46" si="11">C40-E40</f>
        <v>1</v>
      </c>
      <c r="E40" s="225">
        <v>0</v>
      </c>
      <c r="F40" s="226">
        <v>40</v>
      </c>
      <c r="G40" s="226">
        <v>0</v>
      </c>
      <c r="H40" s="226">
        <v>0</v>
      </c>
      <c r="I40" s="226">
        <v>73465</v>
      </c>
      <c r="J40" s="226">
        <v>0</v>
      </c>
      <c r="K40" s="226">
        <v>1200</v>
      </c>
      <c r="L40" s="226">
        <f>ROUND(F40/C40,1)</f>
        <v>40</v>
      </c>
      <c r="M40" s="226">
        <f>ROUND(I40/C40,0)</f>
        <v>73465</v>
      </c>
      <c r="N40" s="226">
        <f>ROUND(I40/F40,0)</f>
        <v>1837</v>
      </c>
      <c r="O40" s="226">
        <f>ROUND(I40/(F40+G40+H40),0)</f>
        <v>1837</v>
      </c>
      <c r="P40" s="226">
        <v>0</v>
      </c>
      <c r="Q40" s="226">
        <f>ROUND((I40-P40)/K40,0)</f>
        <v>61</v>
      </c>
    </row>
    <row r="41" spans="1:17" ht="12.6" customHeight="1" x14ac:dyDescent="0.15">
      <c r="B41" s="46" t="s">
        <v>990</v>
      </c>
      <c r="C41" s="223">
        <v>1</v>
      </c>
      <c r="D41" s="223">
        <f t="shared" si="11"/>
        <v>1</v>
      </c>
      <c r="E41" s="225">
        <v>0</v>
      </c>
      <c r="F41" s="226">
        <v>73</v>
      </c>
      <c r="G41" s="226">
        <v>0</v>
      </c>
      <c r="H41" s="226">
        <v>0</v>
      </c>
      <c r="I41" s="226">
        <v>178077</v>
      </c>
      <c r="J41" s="226">
        <v>1615</v>
      </c>
      <c r="K41" s="226">
        <v>2350</v>
      </c>
      <c r="L41" s="226">
        <f>ROUND(F41/C41,1)</f>
        <v>73</v>
      </c>
      <c r="M41" s="226">
        <f>ROUND(I41/C41,0)</f>
        <v>178077</v>
      </c>
      <c r="N41" s="226">
        <f>ROUND(I41/F41,0)</f>
        <v>2439</v>
      </c>
      <c r="O41" s="226">
        <f>ROUND(I41/(F41+G41+H41),0)</f>
        <v>2439</v>
      </c>
      <c r="P41" s="226">
        <v>0</v>
      </c>
      <c r="Q41" s="226">
        <f>ROUND((I41-P41)/K41,0)</f>
        <v>76</v>
      </c>
    </row>
    <row r="42" spans="1:17" ht="12.6" customHeight="1" x14ac:dyDescent="0.15">
      <c r="B42" s="46" t="s">
        <v>991</v>
      </c>
      <c r="C42" s="225">
        <v>0</v>
      </c>
      <c r="D42" s="225">
        <f t="shared" si="11"/>
        <v>0</v>
      </c>
      <c r="E42" s="225">
        <v>0</v>
      </c>
      <c r="F42" s="225">
        <v>0</v>
      </c>
      <c r="G42" s="225">
        <v>0</v>
      </c>
      <c r="H42" s="225">
        <v>0</v>
      </c>
      <c r="I42" s="225">
        <v>0</v>
      </c>
      <c r="J42" s="225">
        <v>0</v>
      </c>
      <c r="K42" s="225">
        <v>0</v>
      </c>
      <c r="L42" s="225">
        <v>0</v>
      </c>
      <c r="M42" s="225">
        <v>0</v>
      </c>
      <c r="N42" s="225">
        <v>0</v>
      </c>
      <c r="O42" s="225">
        <v>0</v>
      </c>
      <c r="P42" s="225">
        <v>0</v>
      </c>
      <c r="Q42" s="225">
        <v>0</v>
      </c>
    </row>
    <row r="43" spans="1:17" ht="12.6" customHeight="1" x14ac:dyDescent="0.15">
      <c r="B43" s="46" t="s">
        <v>992</v>
      </c>
      <c r="C43" s="225">
        <v>0</v>
      </c>
      <c r="D43" s="225">
        <f t="shared" si="11"/>
        <v>0</v>
      </c>
      <c r="E43" s="225">
        <v>0</v>
      </c>
      <c r="F43" s="225">
        <v>0</v>
      </c>
      <c r="G43" s="225">
        <v>0</v>
      </c>
      <c r="H43" s="225">
        <v>0</v>
      </c>
      <c r="I43" s="225">
        <v>0</v>
      </c>
      <c r="J43" s="225">
        <v>0</v>
      </c>
      <c r="K43" s="225">
        <v>0</v>
      </c>
      <c r="L43" s="225">
        <v>0</v>
      </c>
      <c r="M43" s="225">
        <v>0</v>
      </c>
      <c r="N43" s="225">
        <v>0</v>
      </c>
      <c r="O43" s="225">
        <v>0</v>
      </c>
      <c r="P43" s="225">
        <v>0</v>
      </c>
      <c r="Q43" s="225">
        <v>0</v>
      </c>
    </row>
    <row r="44" spans="1:17" ht="12.6" customHeight="1" x14ac:dyDescent="0.15">
      <c r="B44" s="46" t="s">
        <v>993</v>
      </c>
      <c r="C44" s="223">
        <v>1</v>
      </c>
      <c r="D44" s="223">
        <f t="shared" si="11"/>
        <v>1</v>
      </c>
      <c r="E44" s="225">
        <v>0</v>
      </c>
      <c r="F44" s="226">
        <v>3</v>
      </c>
      <c r="G44" s="226">
        <v>0</v>
      </c>
      <c r="H44" s="226">
        <v>0</v>
      </c>
      <c r="I44" s="226">
        <v>5175</v>
      </c>
      <c r="J44" s="226">
        <v>0</v>
      </c>
      <c r="K44" s="226">
        <v>1260</v>
      </c>
      <c r="L44" s="226">
        <f>ROUND(F44/C44,1)</f>
        <v>3</v>
      </c>
      <c r="M44" s="226">
        <f>ROUND(I44/C44,0)</f>
        <v>5175</v>
      </c>
      <c r="N44" s="226">
        <f>ROUND(I44/F44,0)</f>
        <v>1725</v>
      </c>
      <c r="O44" s="226">
        <f>ROUND(I44/(F44+G44+H44),0)</f>
        <v>1725</v>
      </c>
      <c r="P44" s="226">
        <v>0</v>
      </c>
      <c r="Q44" s="226">
        <f>ROUND((I44-P44)/K44,0)</f>
        <v>4</v>
      </c>
    </row>
    <row r="45" spans="1:17" ht="12.6" customHeight="1" x14ac:dyDescent="0.15">
      <c r="B45" s="46" t="s">
        <v>994</v>
      </c>
      <c r="C45" s="225">
        <v>0</v>
      </c>
      <c r="D45" s="225">
        <f t="shared" si="11"/>
        <v>0</v>
      </c>
      <c r="E45" s="225">
        <v>0</v>
      </c>
      <c r="F45" s="225">
        <v>0</v>
      </c>
      <c r="G45" s="225">
        <v>0</v>
      </c>
      <c r="H45" s="225">
        <v>0</v>
      </c>
      <c r="I45" s="225">
        <v>0</v>
      </c>
      <c r="J45" s="225">
        <v>0</v>
      </c>
      <c r="K45" s="225">
        <v>0</v>
      </c>
      <c r="L45" s="225">
        <v>0</v>
      </c>
      <c r="M45" s="225">
        <v>0</v>
      </c>
      <c r="N45" s="225">
        <v>0</v>
      </c>
      <c r="O45" s="225">
        <v>0</v>
      </c>
      <c r="P45" s="225">
        <v>0</v>
      </c>
      <c r="Q45" s="225">
        <v>0</v>
      </c>
    </row>
    <row r="46" spans="1:17" ht="12.6" customHeight="1" x14ac:dyDescent="0.15">
      <c r="B46" s="46" t="s">
        <v>995</v>
      </c>
      <c r="C46" s="225">
        <v>0</v>
      </c>
      <c r="D46" s="225">
        <f t="shared" si="11"/>
        <v>0</v>
      </c>
      <c r="E46" s="225">
        <v>0</v>
      </c>
      <c r="F46" s="225">
        <v>0</v>
      </c>
      <c r="G46" s="225">
        <v>0</v>
      </c>
      <c r="H46" s="225">
        <v>0</v>
      </c>
      <c r="I46" s="225">
        <v>0</v>
      </c>
      <c r="J46" s="225">
        <v>0</v>
      </c>
      <c r="K46" s="225">
        <v>0</v>
      </c>
      <c r="L46" s="225">
        <v>0</v>
      </c>
      <c r="M46" s="225">
        <v>0</v>
      </c>
      <c r="N46" s="225">
        <v>0</v>
      </c>
      <c r="O46" s="225">
        <v>0</v>
      </c>
      <c r="P46" s="225">
        <v>0</v>
      </c>
      <c r="Q46" s="225">
        <v>0</v>
      </c>
    </row>
    <row r="47" spans="1:17" ht="12.6" customHeight="1" x14ac:dyDescent="0.15">
      <c r="C47" s="223"/>
      <c r="D47" s="223"/>
      <c r="E47" s="223"/>
      <c r="F47" s="223"/>
      <c r="G47" s="223"/>
      <c r="H47" s="223"/>
      <c r="I47" s="223"/>
      <c r="J47" s="223"/>
      <c r="K47" s="223"/>
      <c r="L47" s="155"/>
      <c r="M47" s="223"/>
      <c r="N47" s="223"/>
      <c r="O47" s="223"/>
      <c r="P47" s="223"/>
      <c r="Q47" s="223"/>
    </row>
    <row r="48" spans="1:17" ht="12.6" customHeight="1" x14ac:dyDescent="0.15">
      <c r="A48" s="46" t="s">
        <v>996</v>
      </c>
      <c r="C48" s="223">
        <f t="shared" ref="C48:K48" si="12">SUM(C50:C57)</f>
        <v>20</v>
      </c>
      <c r="D48" s="223">
        <f t="shared" si="12"/>
        <v>19</v>
      </c>
      <c r="E48" s="223">
        <f t="shared" si="12"/>
        <v>1</v>
      </c>
      <c r="F48" s="223">
        <f t="shared" si="12"/>
        <v>657</v>
      </c>
      <c r="G48" s="225">
        <f t="shared" si="12"/>
        <v>0</v>
      </c>
      <c r="H48" s="223">
        <f t="shared" si="12"/>
        <v>8</v>
      </c>
      <c r="I48" s="223">
        <f t="shared" si="12"/>
        <v>1397427</v>
      </c>
      <c r="J48" s="223">
        <f t="shared" si="12"/>
        <v>2424</v>
      </c>
      <c r="K48" s="223">
        <f t="shared" si="12"/>
        <v>24731</v>
      </c>
      <c r="L48" s="155">
        <f>ROUND(F48/C48,1)</f>
        <v>32.9</v>
      </c>
      <c r="M48" s="223">
        <f>ROUND(I48/C48,0)</f>
        <v>69871</v>
      </c>
      <c r="N48" s="223">
        <f>ROUND(I48/F48,0)</f>
        <v>2127</v>
      </c>
      <c r="O48" s="223">
        <f>ROUND(I48/(F48+G48+H48),0)</f>
        <v>2101</v>
      </c>
      <c r="P48" s="223">
        <f>SUM(P50:P57)</f>
        <v>0</v>
      </c>
      <c r="Q48" s="223">
        <f>ROUND((I48-P48)/K48,0)</f>
        <v>57</v>
      </c>
    </row>
    <row r="49" spans="1:17" ht="12.6" customHeight="1" x14ac:dyDescent="0.15">
      <c r="C49" s="223"/>
      <c r="D49" s="223"/>
      <c r="E49" s="223"/>
      <c r="F49" s="223"/>
      <c r="G49" s="225"/>
      <c r="H49" s="223"/>
      <c r="I49" s="223"/>
      <c r="J49" s="223"/>
      <c r="K49" s="223"/>
      <c r="L49" s="155"/>
      <c r="M49" s="223"/>
      <c r="N49" s="223"/>
      <c r="O49" s="223"/>
      <c r="P49" s="223"/>
      <c r="Q49" s="223"/>
    </row>
    <row r="50" spans="1:17" ht="12.6" customHeight="1" x14ac:dyDescent="0.15">
      <c r="B50" s="46" t="s">
        <v>997</v>
      </c>
      <c r="C50" s="223">
        <v>13</v>
      </c>
      <c r="D50" s="223">
        <f t="shared" ref="D50:D57" si="13">C50-E50</f>
        <v>12</v>
      </c>
      <c r="E50" s="223">
        <v>1</v>
      </c>
      <c r="F50" s="223">
        <v>88</v>
      </c>
      <c r="G50" s="225">
        <v>0</v>
      </c>
      <c r="H50" s="223">
        <v>3</v>
      </c>
      <c r="I50" s="223">
        <v>60203</v>
      </c>
      <c r="J50" s="225">
        <v>0</v>
      </c>
      <c r="K50" s="223">
        <v>2483</v>
      </c>
      <c r="L50" s="155">
        <f>ROUND(F50/C50,1)</f>
        <v>6.8</v>
      </c>
      <c r="M50" s="223">
        <f>ROUND(I50/C50,0)</f>
        <v>4631</v>
      </c>
      <c r="N50" s="223">
        <f>ROUND(I50/F50,0)</f>
        <v>684</v>
      </c>
      <c r="O50" s="223">
        <f>ROUND(I50/(F50+G50+H50),0)</f>
        <v>662</v>
      </c>
      <c r="P50" s="223">
        <v>0</v>
      </c>
      <c r="Q50" s="223">
        <f>ROUND((I50-P50)/K50,0)</f>
        <v>24</v>
      </c>
    </row>
    <row r="51" spans="1:17" ht="12.6" customHeight="1" x14ac:dyDescent="0.15">
      <c r="B51" s="46" t="s">
        <v>998</v>
      </c>
      <c r="C51" s="225">
        <v>0</v>
      </c>
      <c r="D51" s="225">
        <f t="shared" si="13"/>
        <v>0</v>
      </c>
      <c r="E51" s="225">
        <v>0</v>
      </c>
      <c r="F51" s="225">
        <v>0</v>
      </c>
      <c r="G51" s="225">
        <v>0</v>
      </c>
      <c r="H51" s="225">
        <v>0</v>
      </c>
      <c r="I51" s="225">
        <v>0</v>
      </c>
      <c r="J51" s="225">
        <v>0</v>
      </c>
      <c r="K51" s="225">
        <v>0</v>
      </c>
      <c r="L51" s="225">
        <v>0</v>
      </c>
      <c r="M51" s="225">
        <v>0</v>
      </c>
      <c r="N51" s="225">
        <v>0</v>
      </c>
      <c r="O51" s="225">
        <v>0</v>
      </c>
      <c r="P51" s="225">
        <v>0</v>
      </c>
      <c r="Q51" s="225">
        <v>0</v>
      </c>
    </row>
    <row r="52" spans="1:17" ht="12.6" customHeight="1" x14ac:dyDescent="0.15">
      <c r="B52" s="46" t="s">
        <v>999</v>
      </c>
      <c r="C52" s="223">
        <v>2</v>
      </c>
      <c r="D52" s="223">
        <f t="shared" si="13"/>
        <v>2</v>
      </c>
      <c r="E52" s="225">
        <v>0</v>
      </c>
      <c r="F52" s="226">
        <v>14</v>
      </c>
      <c r="G52" s="226">
        <v>0</v>
      </c>
      <c r="H52" s="226">
        <v>1</v>
      </c>
      <c r="I52" s="226">
        <v>29617</v>
      </c>
      <c r="J52" s="226">
        <v>0</v>
      </c>
      <c r="K52" s="226">
        <v>2000</v>
      </c>
      <c r="L52" s="226">
        <f>ROUND(F52/C52,1)</f>
        <v>7</v>
      </c>
      <c r="M52" s="226">
        <f>ROUND(I52/C52,0)</f>
        <v>14809</v>
      </c>
      <c r="N52" s="226">
        <f>ROUND(I52/F52,0)</f>
        <v>2116</v>
      </c>
      <c r="O52" s="226">
        <f>ROUND(I52/(F52+G52+H52),0)</f>
        <v>1974</v>
      </c>
      <c r="P52" s="226">
        <v>0</v>
      </c>
      <c r="Q52" s="226">
        <f>ROUND((I52-P52)/K52,0)</f>
        <v>15</v>
      </c>
    </row>
    <row r="53" spans="1:17" ht="12.6" customHeight="1" x14ac:dyDescent="0.15">
      <c r="B53" s="46" t="s">
        <v>1000</v>
      </c>
      <c r="C53" s="225">
        <v>0</v>
      </c>
      <c r="D53" s="225">
        <f t="shared" si="13"/>
        <v>0</v>
      </c>
      <c r="E53" s="225">
        <v>0</v>
      </c>
      <c r="F53" s="225">
        <v>0</v>
      </c>
      <c r="G53" s="225">
        <v>0</v>
      </c>
      <c r="H53" s="225">
        <v>0</v>
      </c>
      <c r="I53" s="225">
        <v>0</v>
      </c>
      <c r="J53" s="225">
        <v>0</v>
      </c>
      <c r="K53" s="225">
        <v>0</v>
      </c>
      <c r="L53" s="225">
        <v>0</v>
      </c>
      <c r="M53" s="225">
        <v>0</v>
      </c>
      <c r="N53" s="225">
        <v>0</v>
      </c>
      <c r="O53" s="225">
        <v>0</v>
      </c>
      <c r="P53" s="225">
        <v>0</v>
      </c>
      <c r="Q53" s="225">
        <v>0</v>
      </c>
    </row>
    <row r="54" spans="1:17" ht="12.6" customHeight="1" x14ac:dyDescent="0.15">
      <c r="B54" s="46" t="s">
        <v>1001</v>
      </c>
      <c r="C54" s="223">
        <v>3</v>
      </c>
      <c r="D54" s="223">
        <f t="shared" si="13"/>
        <v>3</v>
      </c>
      <c r="E54" s="225">
        <v>0</v>
      </c>
      <c r="F54" s="223">
        <v>169</v>
      </c>
      <c r="G54" s="225">
        <v>0</v>
      </c>
      <c r="H54" s="225">
        <v>0</v>
      </c>
      <c r="I54" s="223">
        <v>273300</v>
      </c>
      <c r="J54" s="223">
        <v>869</v>
      </c>
      <c r="K54" s="223">
        <v>6426</v>
      </c>
      <c r="L54" s="155">
        <f>ROUND(F54/C54,1)</f>
        <v>56.3</v>
      </c>
      <c r="M54" s="223">
        <f>ROUND(I54/C54,0)</f>
        <v>91100</v>
      </c>
      <c r="N54" s="223">
        <f>ROUND(I54/F54,0)</f>
        <v>1617</v>
      </c>
      <c r="O54" s="223">
        <f>ROUND(I54/(F54+G54+H54),0)</f>
        <v>1617</v>
      </c>
      <c r="P54" s="223">
        <v>0</v>
      </c>
      <c r="Q54" s="223">
        <f>ROUND((I54-P54)/K54,0)</f>
        <v>43</v>
      </c>
    </row>
    <row r="55" spans="1:17" ht="12.6" customHeight="1" x14ac:dyDescent="0.15">
      <c r="B55" s="46" t="s">
        <v>1002</v>
      </c>
      <c r="C55" s="223">
        <v>1</v>
      </c>
      <c r="D55" s="223">
        <f t="shared" si="13"/>
        <v>1</v>
      </c>
      <c r="E55" s="225">
        <v>0</v>
      </c>
      <c r="F55" s="226">
        <v>248</v>
      </c>
      <c r="G55" s="226">
        <v>0</v>
      </c>
      <c r="H55" s="226">
        <v>4</v>
      </c>
      <c r="I55" s="226">
        <v>590687</v>
      </c>
      <c r="J55" s="226">
        <v>1555</v>
      </c>
      <c r="K55" s="226">
        <v>10000</v>
      </c>
      <c r="L55" s="226">
        <f>ROUND(F55/C55,1)</f>
        <v>248</v>
      </c>
      <c r="M55" s="226">
        <f>ROUND(I55/C55,0)</f>
        <v>590687</v>
      </c>
      <c r="N55" s="226">
        <f>ROUND(I55/F55,0)</f>
        <v>2382</v>
      </c>
      <c r="O55" s="226">
        <f>ROUND(I55/(F55+G55+H55),0)</f>
        <v>2344</v>
      </c>
      <c r="P55" s="226">
        <v>0</v>
      </c>
      <c r="Q55" s="226">
        <f>ROUND((I55-P55)/K55,0)</f>
        <v>59</v>
      </c>
    </row>
    <row r="56" spans="1:17" ht="12.6" customHeight="1" x14ac:dyDescent="0.15">
      <c r="B56" s="46" t="s">
        <v>1003</v>
      </c>
      <c r="C56" s="225">
        <v>0</v>
      </c>
      <c r="D56" s="225">
        <f t="shared" si="13"/>
        <v>0</v>
      </c>
      <c r="E56" s="225">
        <v>0</v>
      </c>
      <c r="F56" s="225">
        <v>0</v>
      </c>
      <c r="G56" s="225">
        <v>0</v>
      </c>
      <c r="H56" s="225">
        <v>0</v>
      </c>
      <c r="I56" s="225">
        <v>0</v>
      </c>
      <c r="J56" s="225">
        <v>0</v>
      </c>
      <c r="K56" s="225">
        <v>0</v>
      </c>
      <c r="L56" s="225">
        <v>0</v>
      </c>
      <c r="M56" s="225">
        <v>0</v>
      </c>
      <c r="N56" s="225">
        <v>0</v>
      </c>
      <c r="O56" s="225">
        <v>0</v>
      </c>
      <c r="P56" s="225">
        <v>0</v>
      </c>
      <c r="Q56" s="225">
        <v>0</v>
      </c>
    </row>
    <row r="57" spans="1:17" ht="12.6" customHeight="1" x14ac:dyDescent="0.15">
      <c r="B57" s="46" t="s">
        <v>1004</v>
      </c>
      <c r="C57" s="223">
        <v>1</v>
      </c>
      <c r="D57" s="223">
        <f t="shared" si="13"/>
        <v>1</v>
      </c>
      <c r="E57" s="225">
        <v>0</v>
      </c>
      <c r="F57" s="226">
        <v>138</v>
      </c>
      <c r="G57" s="226">
        <v>0</v>
      </c>
      <c r="H57" s="226">
        <v>0</v>
      </c>
      <c r="I57" s="226">
        <v>443620</v>
      </c>
      <c r="J57" s="226">
        <v>0</v>
      </c>
      <c r="K57" s="226">
        <v>3822</v>
      </c>
      <c r="L57" s="226">
        <f>ROUND(F57/C57,1)</f>
        <v>138</v>
      </c>
      <c r="M57" s="226">
        <f>ROUND(I57/C57,0)</f>
        <v>443620</v>
      </c>
      <c r="N57" s="226">
        <f>ROUND(I57/F57,0)</f>
        <v>3215</v>
      </c>
      <c r="O57" s="226">
        <f>ROUND(I57/(F57+G57+H57),0)</f>
        <v>3215</v>
      </c>
      <c r="P57" s="226">
        <v>0</v>
      </c>
      <c r="Q57" s="226">
        <f>ROUND((I57-P57)/K57,0)</f>
        <v>116</v>
      </c>
    </row>
    <row r="58" spans="1:17" ht="12.6" customHeight="1" x14ac:dyDescent="0.15">
      <c r="C58" s="223"/>
      <c r="D58" s="223"/>
      <c r="E58" s="223"/>
      <c r="F58" s="223"/>
      <c r="G58" s="223"/>
      <c r="H58" s="223"/>
      <c r="I58" s="223"/>
      <c r="J58" s="223"/>
      <c r="K58" s="223"/>
      <c r="L58" s="155"/>
      <c r="M58" s="223"/>
      <c r="N58" s="223"/>
      <c r="O58" s="223"/>
      <c r="P58" s="223"/>
      <c r="Q58" s="223"/>
    </row>
    <row r="59" spans="1:17" ht="12.6" customHeight="1" x14ac:dyDescent="0.15">
      <c r="A59" s="46" t="s">
        <v>1005</v>
      </c>
      <c r="C59" s="225">
        <f t="shared" ref="C59:K59" si="14">SUM(C61:C62)</f>
        <v>0</v>
      </c>
      <c r="D59" s="225">
        <f t="shared" si="14"/>
        <v>0</v>
      </c>
      <c r="E59" s="225">
        <f t="shared" si="14"/>
        <v>0</v>
      </c>
      <c r="F59" s="225">
        <f t="shared" si="14"/>
        <v>0</v>
      </c>
      <c r="G59" s="225">
        <f t="shared" si="14"/>
        <v>0</v>
      </c>
      <c r="H59" s="225">
        <f t="shared" si="14"/>
        <v>0</v>
      </c>
      <c r="I59" s="225">
        <f t="shared" si="14"/>
        <v>0</v>
      </c>
      <c r="J59" s="225">
        <f t="shared" si="14"/>
        <v>0</v>
      </c>
      <c r="K59" s="225">
        <f t="shared" si="14"/>
        <v>0</v>
      </c>
      <c r="L59" s="225">
        <v>0</v>
      </c>
      <c r="M59" s="225">
        <v>0</v>
      </c>
      <c r="N59" s="225">
        <v>0</v>
      </c>
      <c r="O59" s="225">
        <v>0</v>
      </c>
      <c r="P59" s="225">
        <v>0</v>
      </c>
      <c r="Q59" s="225">
        <v>0</v>
      </c>
    </row>
    <row r="60" spans="1:17" ht="12.6" customHeight="1" x14ac:dyDescent="0.15">
      <c r="C60" s="223"/>
      <c r="D60" s="223"/>
      <c r="E60" s="223"/>
      <c r="F60" s="223"/>
      <c r="G60" s="223"/>
      <c r="H60" s="223"/>
      <c r="I60" s="223"/>
      <c r="J60" s="223"/>
      <c r="K60" s="223"/>
      <c r="L60" s="155"/>
      <c r="M60" s="223"/>
      <c r="N60" s="223"/>
      <c r="O60" s="223"/>
      <c r="P60" s="223"/>
      <c r="Q60" s="223"/>
    </row>
    <row r="61" spans="1:17" ht="12.6" customHeight="1" x14ac:dyDescent="0.15">
      <c r="B61" s="46" t="s">
        <v>1006</v>
      </c>
      <c r="C61" s="225">
        <v>0</v>
      </c>
      <c r="D61" s="225">
        <f>C61-E61</f>
        <v>0</v>
      </c>
      <c r="E61" s="225">
        <v>0</v>
      </c>
      <c r="F61" s="225">
        <v>0</v>
      </c>
      <c r="G61" s="225">
        <v>0</v>
      </c>
      <c r="H61" s="225">
        <v>0</v>
      </c>
      <c r="I61" s="225">
        <v>0</v>
      </c>
      <c r="J61" s="225">
        <v>0</v>
      </c>
      <c r="K61" s="225">
        <v>0</v>
      </c>
      <c r="L61" s="225">
        <v>0</v>
      </c>
      <c r="M61" s="225">
        <v>0</v>
      </c>
      <c r="N61" s="225">
        <v>0</v>
      </c>
      <c r="O61" s="225">
        <v>0</v>
      </c>
      <c r="P61" s="225">
        <v>0</v>
      </c>
      <c r="Q61" s="225">
        <v>0</v>
      </c>
    </row>
    <row r="62" spans="1:17" ht="12.6" customHeight="1" x14ac:dyDescent="0.15">
      <c r="B62" s="46" t="s">
        <v>1007</v>
      </c>
      <c r="C62" s="225">
        <v>0</v>
      </c>
      <c r="D62" s="225">
        <f>C62-E62</f>
        <v>0</v>
      </c>
      <c r="E62" s="225">
        <v>0</v>
      </c>
      <c r="F62" s="225">
        <v>0</v>
      </c>
      <c r="G62" s="225">
        <v>0</v>
      </c>
      <c r="H62" s="225">
        <v>0</v>
      </c>
      <c r="I62" s="225">
        <v>0</v>
      </c>
      <c r="J62" s="225">
        <v>0</v>
      </c>
      <c r="K62" s="225">
        <v>0</v>
      </c>
      <c r="L62" s="225">
        <v>0</v>
      </c>
      <c r="M62" s="225">
        <v>0</v>
      </c>
      <c r="N62" s="225">
        <v>0</v>
      </c>
      <c r="O62" s="225">
        <v>0</v>
      </c>
      <c r="P62" s="225">
        <v>0</v>
      </c>
      <c r="Q62" s="225">
        <v>0</v>
      </c>
    </row>
    <row r="63" spans="1:17" ht="12.6" customHeight="1" x14ac:dyDescent="0.15">
      <c r="C63" s="223"/>
      <c r="D63" s="223"/>
      <c r="E63" s="223"/>
      <c r="F63" s="223"/>
      <c r="G63" s="223"/>
      <c r="H63" s="223"/>
      <c r="I63" s="223"/>
      <c r="J63" s="223"/>
      <c r="K63" s="223"/>
      <c r="L63" s="224"/>
      <c r="M63" s="223"/>
      <c r="N63" s="223"/>
      <c r="O63" s="223"/>
      <c r="P63" s="223"/>
      <c r="Q63" s="223"/>
    </row>
    <row r="64" spans="1:17" ht="12.6" customHeight="1" x14ac:dyDescent="0.15">
      <c r="A64" s="46" t="s">
        <v>1008</v>
      </c>
      <c r="C64" s="223">
        <f t="shared" ref="C64:K64" si="15">SUM(C66:C75)</f>
        <v>11</v>
      </c>
      <c r="D64" s="223">
        <f t="shared" si="15"/>
        <v>10</v>
      </c>
      <c r="E64" s="223">
        <f t="shared" si="15"/>
        <v>1</v>
      </c>
      <c r="F64" s="223">
        <f t="shared" si="15"/>
        <v>256</v>
      </c>
      <c r="G64" s="225">
        <f t="shared" si="15"/>
        <v>0</v>
      </c>
      <c r="H64" s="225">
        <f t="shared" si="15"/>
        <v>0</v>
      </c>
      <c r="I64" s="223">
        <f t="shared" si="15"/>
        <v>542954</v>
      </c>
      <c r="J64" s="223">
        <f t="shared" si="15"/>
        <v>3614</v>
      </c>
      <c r="K64" s="223">
        <f t="shared" si="15"/>
        <v>7280</v>
      </c>
      <c r="L64" s="229">
        <f>ROUND(F64/C64,1)</f>
        <v>23.3</v>
      </c>
      <c r="M64" s="223">
        <f>ROUND(I64/C64,0)</f>
        <v>49359</v>
      </c>
      <c r="N64" s="223">
        <f>ROUND(I64/F64,0)</f>
        <v>2121</v>
      </c>
      <c r="O64" s="223">
        <f>ROUND(I64/(F64+G64+H64),0)</f>
        <v>2121</v>
      </c>
      <c r="P64" s="223">
        <f>SUM(P66:P75)</f>
        <v>0</v>
      </c>
      <c r="Q64" s="223">
        <f>ROUND((I64-P64)/K64,0)</f>
        <v>75</v>
      </c>
    </row>
    <row r="65" spans="1:17" ht="12.6" customHeight="1" x14ac:dyDescent="0.15">
      <c r="C65" s="223"/>
      <c r="D65" s="223"/>
      <c r="E65" s="223"/>
      <c r="F65" s="223"/>
      <c r="G65" s="223"/>
      <c r="H65" s="223"/>
      <c r="I65" s="223"/>
      <c r="J65" s="223"/>
      <c r="K65" s="223"/>
      <c r="L65" s="229"/>
      <c r="M65" s="223"/>
      <c r="N65" s="223"/>
      <c r="O65" s="223"/>
      <c r="P65" s="223"/>
      <c r="Q65" s="223"/>
    </row>
    <row r="66" spans="1:17" ht="12.6" customHeight="1" x14ac:dyDescent="0.15">
      <c r="B66" s="46" t="s">
        <v>1009</v>
      </c>
      <c r="C66" s="223">
        <v>3</v>
      </c>
      <c r="D66" s="223">
        <f t="shared" ref="D66:D75" si="16">C66-E66</f>
        <v>3</v>
      </c>
      <c r="E66" s="225">
        <v>0</v>
      </c>
      <c r="F66" s="223">
        <v>73</v>
      </c>
      <c r="G66" s="225">
        <v>0</v>
      </c>
      <c r="H66" s="225">
        <v>0</v>
      </c>
      <c r="I66" s="223">
        <v>173608</v>
      </c>
      <c r="J66" s="225">
        <v>0</v>
      </c>
      <c r="K66" s="223">
        <v>1671</v>
      </c>
      <c r="L66" s="229">
        <f>ROUND(F66/C66,1)</f>
        <v>24.3</v>
      </c>
      <c r="M66" s="223">
        <f>ROUND(I66/C66,0)</f>
        <v>57869</v>
      </c>
      <c r="N66" s="223">
        <f>ROUND(I66/F66,0)</f>
        <v>2378</v>
      </c>
      <c r="O66" s="223">
        <f>ROUND(I66/(F66+G66+H66),0)</f>
        <v>2378</v>
      </c>
      <c r="P66" s="223">
        <v>0</v>
      </c>
      <c r="Q66" s="223">
        <f>ROUND((I66-P66)/K66,0)</f>
        <v>104</v>
      </c>
    </row>
    <row r="67" spans="1:17" ht="12.6" customHeight="1" x14ac:dyDescent="0.15">
      <c r="B67" s="46" t="s">
        <v>1010</v>
      </c>
      <c r="C67" s="225">
        <v>0</v>
      </c>
      <c r="D67" s="225">
        <f t="shared" si="16"/>
        <v>0</v>
      </c>
      <c r="E67" s="225">
        <v>0</v>
      </c>
      <c r="F67" s="225">
        <v>0</v>
      </c>
      <c r="G67" s="225">
        <v>0</v>
      </c>
      <c r="H67" s="225">
        <v>0</v>
      </c>
      <c r="I67" s="225">
        <v>0</v>
      </c>
      <c r="J67" s="225">
        <v>0</v>
      </c>
      <c r="K67" s="225">
        <v>0</v>
      </c>
      <c r="L67" s="225">
        <v>0</v>
      </c>
      <c r="M67" s="225">
        <v>0</v>
      </c>
      <c r="N67" s="225">
        <v>0</v>
      </c>
      <c r="O67" s="225">
        <v>0</v>
      </c>
      <c r="P67" s="225">
        <v>0</v>
      </c>
      <c r="Q67" s="225">
        <v>0</v>
      </c>
    </row>
    <row r="68" spans="1:17" ht="12.6" customHeight="1" x14ac:dyDescent="0.15">
      <c r="B68" s="46" t="s">
        <v>1011</v>
      </c>
      <c r="C68" s="223">
        <v>5</v>
      </c>
      <c r="D68" s="223">
        <f t="shared" si="16"/>
        <v>4</v>
      </c>
      <c r="E68" s="223">
        <v>1</v>
      </c>
      <c r="F68" s="223">
        <v>76</v>
      </c>
      <c r="G68" s="225">
        <v>0</v>
      </c>
      <c r="H68" s="225">
        <v>0</v>
      </c>
      <c r="I68" s="223">
        <v>126435</v>
      </c>
      <c r="J68" s="223">
        <v>1668</v>
      </c>
      <c r="K68" s="223">
        <v>2169</v>
      </c>
      <c r="L68" s="229">
        <f>ROUND(F68/C68,1)</f>
        <v>15.2</v>
      </c>
      <c r="M68" s="223">
        <f>ROUND(I68/C68,0)</f>
        <v>25287</v>
      </c>
      <c r="N68" s="223">
        <f>ROUND(I68/F68,0)</f>
        <v>1664</v>
      </c>
      <c r="O68" s="223">
        <f>ROUND(I68/(F68+G68+H68),0)</f>
        <v>1664</v>
      </c>
      <c r="P68" s="223">
        <v>0</v>
      </c>
      <c r="Q68" s="223">
        <f>ROUND((I68-P68)/K68,0)</f>
        <v>58</v>
      </c>
    </row>
    <row r="69" spans="1:17" ht="12.6" customHeight="1" x14ac:dyDescent="0.15">
      <c r="B69" s="46" t="s">
        <v>1012</v>
      </c>
      <c r="C69" s="223">
        <v>2</v>
      </c>
      <c r="D69" s="223">
        <f t="shared" si="16"/>
        <v>2</v>
      </c>
      <c r="E69" s="225">
        <v>0</v>
      </c>
      <c r="F69" s="226">
        <v>44</v>
      </c>
      <c r="G69" s="226">
        <v>0</v>
      </c>
      <c r="H69" s="226">
        <v>0</v>
      </c>
      <c r="I69" s="226">
        <v>132773</v>
      </c>
      <c r="J69" s="226">
        <v>0</v>
      </c>
      <c r="K69" s="226">
        <v>1940</v>
      </c>
      <c r="L69" s="226">
        <f>ROUND(F69/C69,1)</f>
        <v>22</v>
      </c>
      <c r="M69" s="226">
        <f>ROUND(I69/C69,0)</f>
        <v>66387</v>
      </c>
      <c r="N69" s="226">
        <f>ROUND(I69/F69,0)</f>
        <v>3018</v>
      </c>
      <c r="O69" s="226">
        <f>ROUND(I69/(F69+G69+H69),0)</f>
        <v>3018</v>
      </c>
      <c r="P69" s="226">
        <v>0</v>
      </c>
      <c r="Q69" s="226">
        <f>ROUND((I69-P69)/K69,0)</f>
        <v>68</v>
      </c>
    </row>
    <row r="70" spans="1:17" ht="12.6" customHeight="1" x14ac:dyDescent="0.15">
      <c r="B70" s="46" t="s">
        <v>1013</v>
      </c>
      <c r="C70" s="225">
        <v>0</v>
      </c>
      <c r="D70" s="225">
        <f t="shared" si="16"/>
        <v>0</v>
      </c>
      <c r="E70" s="225">
        <v>0</v>
      </c>
      <c r="F70" s="225">
        <v>0</v>
      </c>
      <c r="G70" s="225">
        <v>0</v>
      </c>
      <c r="H70" s="225">
        <v>0</v>
      </c>
      <c r="I70" s="225">
        <v>0</v>
      </c>
      <c r="J70" s="225">
        <v>0</v>
      </c>
      <c r="K70" s="225">
        <v>0</v>
      </c>
      <c r="L70" s="225">
        <v>0</v>
      </c>
      <c r="M70" s="225">
        <v>0</v>
      </c>
      <c r="N70" s="225">
        <v>0</v>
      </c>
      <c r="O70" s="225">
        <v>0</v>
      </c>
      <c r="P70" s="225">
        <v>0</v>
      </c>
      <c r="Q70" s="225">
        <v>0</v>
      </c>
    </row>
    <row r="71" spans="1:17" ht="12.6" customHeight="1" x14ac:dyDescent="0.15">
      <c r="B71" s="46" t="s">
        <v>1014</v>
      </c>
      <c r="C71" s="225">
        <v>0</v>
      </c>
      <c r="D71" s="225">
        <f t="shared" si="16"/>
        <v>0</v>
      </c>
      <c r="E71" s="225">
        <v>0</v>
      </c>
      <c r="F71" s="225">
        <v>0</v>
      </c>
      <c r="G71" s="225">
        <v>0</v>
      </c>
      <c r="H71" s="225">
        <v>0</v>
      </c>
      <c r="I71" s="225">
        <v>0</v>
      </c>
      <c r="J71" s="225">
        <v>0</v>
      </c>
      <c r="K71" s="225">
        <v>0</v>
      </c>
      <c r="L71" s="225">
        <v>0</v>
      </c>
      <c r="M71" s="225">
        <v>0</v>
      </c>
      <c r="N71" s="225">
        <v>0</v>
      </c>
      <c r="O71" s="225">
        <v>0</v>
      </c>
      <c r="P71" s="225">
        <v>0</v>
      </c>
      <c r="Q71" s="225">
        <v>0</v>
      </c>
    </row>
    <row r="72" spans="1:17" ht="12.6" customHeight="1" x14ac:dyDescent="0.15">
      <c r="B72" s="46" t="s">
        <v>1015</v>
      </c>
      <c r="C72" s="223">
        <v>1</v>
      </c>
      <c r="D72" s="223">
        <f t="shared" si="16"/>
        <v>1</v>
      </c>
      <c r="E72" s="225">
        <v>0</v>
      </c>
      <c r="F72" s="226">
        <v>63</v>
      </c>
      <c r="G72" s="226">
        <v>0</v>
      </c>
      <c r="H72" s="226">
        <v>0</v>
      </c>
      <c r="I72" s="226">
        <v>110138</v>
      </c>
      <c r="J72" s="226">
        <v>1946</v>
      </c>
      <c r="K72" s="226">
        <v>1500</v>
      </c>
      <c r="L72" s="226">
        <f>ROUND(F72/C72,1)</f>
        <v>63</v>
      </c>
      <c r="M72" s="226">
        <f>ROUND(I72/C72,0)</f>
        <v>110138</v>
      </c>
      <c r="N72" s="226">
        <f>ROUND(I72/F72,0)</f>
        <v>1748</v>
      </c>
      <c r="O72" s="226">
        <f>ROUND(I72/(F72+G72+H72),0)</f>
        <v>1748</v>
      </c>
      <c r="P72" s="226">
        <v>0</v>
      </c>
      <c r="Q72" s="226">
        <f>ROUND((I72-P72)/K72,0)</f>
        <v>73</v>
      </c>
    </row>
    <row r="73" spans="1:17" ht="12.6" customHeight="1" x14ac:dyDescent="0.15">
      <c r="B73" s="46" t="s">
        <v>1016</v>
      </c>
      <c r="C73" s="225">
        <v>0</v>
      </c>
      <c r="D73" s="225">
        <f t="shared" si="16"/>
        <v>0</v>
      </c>
      <c r="E73" s="225">
        <v>0</v>
      </c>
      <c r="F73" s="225">
        <v>0</v>
      </c>
      <c r="G73" s="225">
        <v>0</v>
      </c>
      <c r="H73" s="225">
        <v>0</v>
      </c>
      <c r="I73" s="225">
        <v>0</v>
      </c>
      <c r="J73" s="225">
        <v>0</v>
      </c>
      <c r="K73" s="225">
        <v>0</v>
      </c>
      <c r="L73" s="225">
        <v>0</v>
      </c>
      <c r="M73" s="225">
        <v>0</v>
      </c>
      <c r="N73" s="225">
        <v>0</v>
      </c>
      <c r="O73" s="225">
        <v>0</v>
      </c>
      <c r="P73" s="225">
        <v>0</v>
      </c>
      <c r="Q73" s="225">
        <v>0</v>
      </c>
    </row>
    <row r="74" spans="1:17" ht="12.6" customHeight="1" x14ac:dyDescent="0.15">
      <c r="B74" s="46" t="s">
        <v>1017</v>
      </c>
      <c r="C74" s="225">
        <v>0</v>
      </c>
      <c r="D74" s="225">
        <f t="shared" si="16"/>
        <v>0</v>
      </c>
      <c r="E74" s="225">
        <v>0</v>
      </c>
      <c r="F74" s="225">
        <v>0</v>
      </c>
      <c r="G74" s="225">
        <v>0</v>
      </c>
      <c r="H74" s="225">
        <v>0</v>
      </c>
      <c r="I74" s="225">
        <v>0</v>
      </c>
      <c r="J74" s="225">
        <v>0</v>
      </c>
      <c r="K74" s="225">
        <v>0</v>
      </c>
      <c r="L74" s="225">
        <v>0</v>
      </c>
      <c r="M74" s="225">
        <v>0</v>
      </c>
      <c r="N74" s="225">
        <v>0</v>
      </c>
      <c r="O74" s="225">
        <v>0</v>
      </c>
      <c r="P74" s="225">
        <v>0</v>
      </c>
      <c r="Q74" s="225">
        <v>0</v>
      </c>
    </row>
    <row r="75" spans="1:17" ht="12.6" customHeight="1" x14ac:dyDescent="0.15">
      <c r="B75" s="46" t="s">
        <v>1018</v>
      </c>
      <c r="C75" s="225">
        <v>0</v>
      </c>
      <c r="D75" s="225">
        <f t="shared" si="16"/>
        <v>0</v>
      </c>
      <c r="E75" s="225">
        <v>0</v>
      </c>
      <c r="F75" s="225">
        <v>0</v>
      </c>
      <c r="G75" s="225">
        <v>0</v>
      </c>
      <c r="H75" s="225">
        <v>0</v>
      </c>
      <c r="I75" s="225">
        <v>0</v>
      </c>
      <c r="J75" s="225">
        <v>0</v>
      </c>
      <c r="K75" s="225">
        <v>0</v>
      </c>
      <c r="L75" s="225">
        <v>0</v>
      </c>
      <c r="M75" s="225">
        <v>0</v>
      </c>
      <c r="N75" s="225">
        <v>0</v>
      </c>
      <c r="O75" s="225">
        <v>0</v>
      </c>
      <c r="P75" s="225">
        <v>0</v>
      </c>
      <c r="Q75" s="225">
        <v>0</v>
      </c>
    </row>
    <row r="76" spans="1:17" ht="12.6" customHeight="1" x14ac:dyDescent="0.15">
      <c r="C76" s="223"/>
      <c r="D76" s="223"/>
      <c r="E76" s="223"/>
      <c r="F76" s="223"/>
      <c r="G76" s="223"/>
      <c r="H76" s="223"/>
      <c r="I76" s="223"/>
      <c r="J76" s="223"/>
      <c r="K76" s="223"/>
      <c r="L76" s="229"/>
      <c r="M76" s="223"/>
      <c r="N76" s="223"/>
      <c r="O76" s="223"/>
      <c r="P76" s="223"/>
      <c r="Q76" s="223"/>
    </row>
    <row r="77" spans="1:17" ht="12.6" customHeight="1" x14ac:dyDescent="0.15">
      <c r="A77" s="46" t="s">
        <v>1019</v>
      </c>
      <c r="C77" s="223">
        <f t="shared" ref="C77:K77" si="17">SUM(C79:C91)</f>
        <v>44</v>
      </c>
      <c r="D77" s="223">
        <f t="shared" si="17"/>
        <v>36</v>
      </c>
      <c r="E77" s="223">
        <f t="shared" si="17"/>
        <v>8</v>
      </c>
      <c r="F77" s="223">
        <f t="shared" si="17"/>
        <v>382</v>
      </c>
      <c r="G77" s="223">
        <f t="shared" si="17"/>
        <v>22</v>
      </c>
      <c r="H77" s="225">
        <f t="shared" si="17"/>
        <v>0</v>
      </c>
      <c r="I77" s="223">
        <f t="shared" si="17"/>
        <v>752780</v>
      </c>
      <c r="J77" s="223">
        <f t="shared" si="17"/>
        <v>3511</v>
      </c>
      <c r="K77" s="223">
        <f t="shared" si="17"/>
        <v>17489</v>
      </c>
      <c r="L77" s="229">
        <f>ROUND(F77/C77,1)</f>
        <v>8.6999999999999993</v>
      </c>
      <c r="M77" s="223">
        <f>ROUND(I77/C77,0)</f>
        <v>17109</v>
      </c>
      <c r="N77" s="223">
        <f>ROUND(I77/F77,0)</f>
        <v>1971</v>
      </c>
      <c r="O77" s="223">
        <f>ROUND(I77/(F77+G77+H77),0)</f>
        <v>1863</v>
      </c>
      <c r="P77" s="223">
        <f>SUM(P79:P91)</f>
        <v>0</v>
      </c>
      <c r="Q77" s="223">
        <f>ROUND((I77-P77)/K77,0)</f>
        <v>43</v>
      </c>
    </row>
    <row r="78" spans="1:17" ht="12.6" customHeight="1" x14ac:dyDescent="0.15">
      <c r="C78" s="223"/>
      <c r="D78" s="223"/>
      <c r="E78" s="223"/>
      <c r="F78" s="223"/>
      <c r="G78" s="223"/>
      <c r="H78" s="223"/>
      <c r="I78" s="223"/>
      <c r="J78" s="223"/>
      <c r="K78" s="223"/>
      <c r="L78" s="229"/>
      <c r="M78" s="223"/>
      <c r="N78" s="223"/>
      <c r="O78" s="223"/>
      <c r="P78" s="223"/>
      <c r="Q78" s="223"/>
    </row>
    <row r="79" spans="1:17" ht="12.6" customHeight="1" x14ac:dyDescent="0.15">
      <c r="B79" s="46" t="s">
        <v>1020</v>
      </c>
      <c r="C79" s="225">
        <v>0</v>
      </c>
      <c r="D79" s="225">
        <f t="shared" ref="D79:D91" si="18">C79-E79</f>
        <v>0</v>
      </c>
      <c r="E79" s="225">
        <v>0</v>
      </c>
      <c r="F79" s="225">
        <v>0</v>
      </c>
      <c r="G79" s="225">
        <v>0</v>
      </c>
      <c r="H79" s="225">
        <v>0</v>
      </c>
      <c r="I79" s="225">
        <v>0</v>
      </c>
      <c r="J79" s="225">
        <v>0</v>
      </c>
      <c r="K79" s="225">
        <v>0</v>
      </c>
      <c r="L79" s="225">
        <v>0</v>
      </c>
      <c r="M79" s="225">
        <v>0</v>
      </c>
      <c r="N79" s="225">
        <v>0</v>
      </c>
      <c r="O79" s="225">
        <v>0</v>
      </c>
      <c r="P79" s="225">
        <v>0</v>
      </c>
      <c r="Q79" s="225">
        <v>0</v>
      </c>
    </row>
    <row r="80" spans="1:17" ht="12.6" customHeight="1" x14ac:dyDescent="0.15">
      <c r="B80" s="46" t="s">
        <v>1021</v>
      </c>
      <c r="C80" s="225">
        <v>0</v>
      </c>
      <c r="D80" s="225">
        <f t="shared" si="18"/>
        <v>0</v>
      </c>
      <c r="E80" s="225">
        <v>0</v>
      </c>
      <c r="F80" s="225">
        <v>0</v>
      </c>
      <c r="G80" s="225">
        <v>0</v>
      </c>
      <c r="H80" s="225">
        <v>0</v>
      </c>
      <c r="I80" s="225">
        <v>0</v>
      </c>
      <c r="J80" s="225">
        <v>0</v>
      </c>
      <c r="K80" s="225">
        <v>0</v>
      </c>
      <c r="L80" s="225">
        <v>0</v>
      </c>
      <c r="M80" s="225">
        <v>0</v>
      </c>
      <c r="N80" s="225">
        <v>0</v>
      </c>
      <c r="O80" s="225">
        <v>0</v>
      </c>
      <c r="P80" s="225">
        <v>0</v>
      </c>
      <c r="Q80" s="225">
        <v>0</v>
      </c>
    </row>
    <row r="81" spans="1:17" ht="12.6" customHeight="1" x14ac:dyDescent="0.15">
      <c r="B81" s="46" t="s">
        <v>1022</v>
      </c>
      <c r="C81" s="223">
        <v>16</v>
      </c>
      <c r="D81" s="223">
        <f t="shared" si="18"/>
        <v>13</v>
      </c>
      <c r="E81" s="223">
        <v>3</v>
      </c>
      <c r="F81" s="223">
        <v>187</v>
      </c>
      <c r="G81" s="223">
        <v>10</v>
      </c>
      <c r="H81" s="225">
        <v>0</v>
      </c>
      <c r="I81" s="223">
        <v>503109</v>
      </c>
      <c r="J81" s="223">
        <v>129</v>
      </c>
      <c r="K81" s="223">
        <v>6432</v>
      </c>
      <c r="L81" s="229">
        <f>ROUND(F81/C81,1)</f>
        <v>11.7</v>
      </c>
      <c r="M81" s="223">
        <f>ROUND(I81/C81,0)</f>
        <v>31444</v>
      </c>
      <c r="N81" s="223">
        <f>ROUND(I81/F81,0)</f>
        <v>2690</v>
      </c>
      <c r="O81" s="223">
        <f>ROUND(I81/(F81+G81+H81),0)</f>
        <v>2554</v>
      </c>
      <c r="P81" s="223">
        <v>0</v>
      </c>
      <c r="Q81" s="223">
        <f>ROUND((I81-P81)/K81,0)</f>
        <v>78</v>
      </c>
    </row>
    <row r="82" spans="1:17" ht="12.6" customHeight="1" x14ac:dyDescent="0.15">
      <c r="B82" s="46" t="s">
        <v>1023</v>
      </c>
      <c r="C82" s="223">
        <v>8</v>
      </c>
      <c r="D82" s="223">
        <f t="shared" si="18"/>
        <v>5</v>
      </c>
      <c r="E82" s="223">
        <v>3</v>
      </c>
      <c r="F82" s="226">
        <v>61</v>
      </c>
      <c r="G82" s="226">
        <v>0</v>
      </c>
      <c r="H82" s="226">
        <v>0</v>
      </c>
      <c r="I82" s="226">
        <v>90883</v>
      </c>
      <c r="J82" s="226">
        <v>1342</v>
      </c>
      <c r="K82" s="226">
        <v>6056</v>
      </c>
      <c r="L82" s="226">
        <f>ROUND(F82/C82,1)</f>
        <v>7.6</v>
      </c>
      <c r="M82" s="226">
        <f>ROUND(I82/C82,0)</f>
        <v>11360</v>
      </c>
      <c r="N82" s="226">
        <f>ROUND(I82/F82,0)</f>
        <v>1490</v>
      </c>
      <c r="O82" s="226">
        <f>ROUND(I82/(F82+G82+H82),0)</f>
        <v>1490</v>
      </c>
      <c r="P82" s="226">
        <v>0</v>
      </c>
      <c r="Q82" s="226">
        <f>ROUND((I82-P82)/K82,0)</f>
        <v>15</v>
      </c>
    </row>
    <row r="83" spans="1:17" ht="12.6" customHeight="1" x14ac:dyDescent="0.15">
      <c r="B83" s="46" t="s">
        <v>1024</v>
      </c>
      <c r="C83" s="223">
        <v>14</v>
      </c>
      <c r="D83" s="223">
        <f t="shared" si="18"/>
        <v>13</v>
      </c>
      <c r="E83" s="223">
        <v>1</v>
      </c>
      <c r="F83" s="223">
        <v>84</v>
      </c>
      <c r="G83" s="223">
        <v>0</v>
      </c>
      <c r="H83" s="223">
        <v>0</v>
      </c>
      <c r="I83" s="223">
        <v>58707</v>
      </c>
      <c r="J83" s="223">
        <v>40</v>
      </c>
      <c r="K83" s="223">
        <v>2082</v>
      </c>
      <c r="L83" s="229">
        <f>ROUND(F83/C83,1)</f>
        <v>6</v>
      </c>
      <c r="M83" s="223">
        <f>ROUND(I83/C83,0)</f>
        <v>4193</v>
      </c>
      <c r="N83" s="223">
        <f>ROUND(I83/F83,0)</f>
        <v>699</v>
      </c>
      <c r="O83" s="223">
        <f>ROUND(I83/(F83+G83+H83),0)</f>
        <v>699</v>
      </c>
      <c r="P83" s="225">
        <v>0</v>
      </c>
      <c r="Q83" s="223">
        <f>ROUND((I83-P83)/K83,0)</f>
        <v>28</v>
      </c>
    </row>
    <row r="84" spans="1:17" ht="12.6" customHeight="1" x14ac:dyDescent="0.15">
      <c r="B84" s="46" t="s">
        <v>1025</v>
      </c>
      <c r="C84" s="223">
        <v>5</v>
      </c>
      <c r="D84" s="223">
        <f t="shared" si="18"/>
        <v>4</v>
      </c>
      <c r="E84" s="223">
        <v>1</v>
      </c>
      <c r="F84" s="223">
        <v>42</v>
      </c>
      <c r="G84" s="223">
        <v>12</v>
      </c>
      <c r="H84" s="225">
        <v>0</v>
      </c>
      <c r="I84" s="223">
        <v>95581</v>
      </c>
      <c r="J84" s="225">
        <v>0</v>
      </c>
      <c r="K84" s="223">
        <v>1189</v>
      </c>
      <c r="L84" s="229">
        <f>ROUND(F84/C84,1)</f>
        <v>8.4</v>
      </c>
      <c r="M84" s="223">
        <f>ROUND(I84/C84,0)</f>
        <v>19116</v>
      </c>
      <c r="N84" s="223">
        <f>ROUND(I84/F84,0)</f>
        <v>2276</v>
      </c>
      <c r="O84" s="223">
        <f>ROUND(I84/(F84+G84+H84),0)</f>
        <v>1770</v>
      </c>
      <c r="P84" s="223">
        <v>0</v>
      </c>
      <c r="Q84" s="223">
        <f>ROUND((I84-P84)/K84,0)</f>
        <v>80</v>
      </c>
    </row>
    <row r="85" spans="1:17" ht="12.6" customHeight="1" x14ac:dyDescent="0.15">
      <c r="B85" s="46" t="s">
        <v>1026</v>
      </c>
      <c r="C85" s="225">
        <v>0</v>
      </c>
      <c r="D85" s="225">
        <f t="shared" si="18"/>
        <v>0</v>
      </c>
      <c r="E85" s="225">
        <v>0</v>
      </c>
      <c r="F85" s="225">
        <v>0</v>
      </c>
      <c r="G85" s="225">
        <v>0</v>
      </c>
      <c r="H85" s="225">
        <v>0</v>
      </c>
      <c r="I85" s="225">
        <v>0</v>
      </c>
      <c r="J85" s="225">
        <v>0</v>
      </c>
      <c r="K85" s="225">
        <v>0</v>
      </c>
      <c r="L85" s="225">
        <v>0</v>
      </c>
      <c r="M85" s="225">
        <v>0</v>
      </c>
      <c r="N85" s="225">
        <v>0</v>
      </c>
      <c r="O85" s="225">
        <v>0</v>
      </c>
      <c r="P85" s="225">
        <v>0</v>
      </c>
      <c r="Q85" s="225">
        <v>0</v>
      </c>
    </row>
    <row r="86" spans="1:17" ht="12.6" customHeight="1" x14ac:dyDescent="0.15">
      <c r="B86" s="46" t="s">
        <v>1027</v>
      </c>
      <c r="C86" s="225">
        <v>0</v>
      </c>
      <c r="D86" s="225">
        <f t="shared" si="18"/>
        <v>0</v>
      </c>
      <c r="E86" s="225">
        <v>0</v>
      </c>
      <c r="F86" s="225">
        <v>0</v>
      </c>
      <c r="G86" s="225">
        <v>0</v>
      </c>
      <c r="H86" s="225">
        <v>0</v>
      </c>
      <c r="I86" s="225">
        <v>0</v>
      </c>
      <c r="J86" s="225">
        <v>0</v>
      </c>
      <c r="K86" s="225">
        <v>0</v>
      </c>
      <c r="L86" s="225">
        <v>0</v>
      </c>
      <c r="M86" s="225">
        <v>0</v>
      </c>
      <c r="N86" s="225">
        <v>0</v>
      </c>
      <c r="O86" s="225">
        <v>0</v>
      </c>
      <c r="P86" s="225">
        <v>0</v>
      </c>
      <c r="Q86" s="225">
        <v>0</v>
      </c>
    </row>
    <row r="87" spans="1:17" ht="12.6" customHeight="1" x14ac:dyDescent="0.15">
      <c r="B87" s="46" t="s">
        <v>1028</v>
      </c>
      <c r="C87" s="225">
        <v>0</v>
      </c>
      <c r="D87" s="225">
        <f t="shared" si="18"/>
        <v>0</v>
      </c>
      <c r="E87" s="225">
        <v>0</v>
      </c>
      <c r="F87" s="225">
        <v>0</v>
      </c>
      <c r="G87" s="225">
        <v>0</v>
      </c>
      <c r="H87" s="225">
        <v>0</v>
      </c>
      <c r="I87" s="225">
        <v>0</v>
      </c>
      <c r="J87" s="225">
        <v>0</v>
      </c>
      <c r="K87" s="225">
        <v>0</v>
      </c>
      <c r="L87" s="225">
        <v>0</v>
      </c>
      <c r="M87" s="225">
        <v>0</v>
      </c>
      <c r="N87" s="225">
        <v>0</v>
      </c>
      <c r="O87" s="225">
        <v>0</v>
      </c>
      <c r="P87" s="225">
        <v>0</v>
      </c>
      <c r="Q87" s="225">
        <v>0</v>
      </c>
    </row>
    <row r="88" spans="1:17" ht="12.6" customHeight="1" x14ac:dyDescent="0.15">
      <c r="B88" s="46" t="s">
        <v>1029</v>
      </c>
      <c r="C88" s="223">
        <v>1</v>
      </c>
      <c r="D88" s="223">
        <f t="shared" si="18"/>
        <v>1</v>
      </c>
      <c r="E88" s="225">
        <v>0</v>
      </c>
      <c r="F88" s="226">
        <v>8</v>
      </c>
      <c r="G88" s="226">
        <v>0</v>
      </c>
      <c r="H88" s="226">
        <v>0</v>
      </c>
      <c r="I88" s="226">
        <v>4500</v>
      </c>
      <c r="J88" s="226">
        <v>2000</v>
      </c>
      <c r="K88" s="226">
        <v>1730</v>
      </c>
      <c r="L88" s="226">
        <f>ROUND(F88/C88,1)</f>
        <v>8</v>
      </c>
      <c r="M88" s="226">
        <f>ROUND(I88/C88,0)</f>
        <v>4500</v>
      </c>
      <c r="N88" s="226">
        <f>ROUND(I88/F88,0)</f>
        <v>563</v>
      </c>
      <c r="O88" s="226">
        <f>ROUND(I88/(F88+G88+H88),0)</f>
        <v>563</v>
      </c>
      <c r="P88" s="226">
        <v>0</v>
      </c>
      <c r="Q88" s="226">
        <f>ROUND((I88-P88)/K88,0)</f>
        <v>3</v>
      </c>
    </row>
    <row r="89" spans="1:17" ht="12.6" customHeight="1" x14ac:dyDescent="0.15">
      <c r="B89" s="46" t="s">
        <v>1030</v>
      </c>
      <c r="C89" s="225">
        <v>0</v>
      </c>
      <c r="D89" s="225">
        <f t="shared" si="18"/>
        <v>0</v>
      </c>
      <c r="E89" s="225">
        <v>0</v>
      </c>
      <c r="F89" s="225">
        <v>0</v>
      </c>
      <c r="G89" s="225">
        <v>0</v>
      </c>
      <c r="H89" s="225">
        <v>0</v>
      </c>
      <c r="I89" s="225">
        <v>0</v>
      </c>
      <c r="J89" s="225">
        <v>0</v>
      </c>
      <c r="K89" s="225">
        <v>0</v>
      </c>
      <c r="L89" s="225">
        <v>0</v>
      </c>
      <c r="M89" s="225">
        <v>0</v>
      </c>
      <c r="N89" s="225">
        <v>0</v>
      </c>
      <c r="O89" s="225">
        <v>0</v>
      </c>
      <c r="P89" s="225">
        <v>0</v>
      </c>
      <c r="Q89" s="225">
        <v>0</v>
      </c>
    </row>
    <row r="90" spans="1:17" ht="12.6" customHeight="1" x14ac:dyDescent="0.15">
      <c r="B90" s="46" t="s">
        <v>1031</v>
      </c>
      <c r="C90" s="225">
        <v>0</v>
      </c>
      <c r="D90" s="225">
        <f t="shared" si="18"/>
        <v>0</v>
      </c>
      <c r="E90" s="225">
        <v>0</v>
      </c>
      <c r="F90" s="225">
        <v>0</v>
      </c>
      <c r="G90" s="225">
        <v>0</v>
      </c>
      <c r="H90" s="225">
        <v>0</v>
      </c>
      <c r="I90" s="225">
        <v>0</v>
      </c>
      <c r="J90" s="225">
        <v>0</v>
      </c>
      <c r="K90" s="225">
        <v>0</v>
      </c>
      <c r="L90" s="225">
        <v>0</v>
      </c>
      <c r="M90" s="225">
        <v>0</v>
      </c>
      <c r="N90" s="225">
        <v>0</v>
      </c>
      <c r="O90" s="225">
        <v>0</v>
      </c>
      <c r="P90" s="225">
        <v>0</v>
      </c>
      <c r="Q90" s="225">
        <v>0</v>
      </c>
    </row>
    <row r="91" spans="1:17" ht="12.6" customHeight="1" x14ac:dyDescent="0.15">
      <c r="B91" s="46" t="s">
        <v>1032</v>
      </c>
      <c r="C91" s="225">
        <v>0</v>
      </c>
      <c r="D91" s="225">
        <f t="shared" si="18"/>
        <v>0</v>
      </c>
      <c r="E91" s="225">
        <v>0</v>
      </c>
      <c r="F91" s="225">
        <v>0</v>
      </c>
      <c r="G91" s="225">
        <v>0</v>
      </c>
      <c r="H91" s="225">
        <v>0</v>
      </c>
      <c r="I91" s="225">
        <v>0</v>
      </c>
      <c r="J91" s="225">
        <v>0</v>
      </c>
      <c r="K91" s="225">
        <v>0</v>
      </c>
      <c r="L91" s="225">
        <v>0</v>
      </c>
      <c r="M91" s="225">
        <v>0</v>
      </c>
      <c r="N91" s="225">
        <v>0</v>
      </c>
      <c r="O91" s="225">
        <v>0</v>
      </c>
      <c r="P91" s="225">
        <v>0</v>
      </c>
      <c r="Q91" s="225">
        <v>0</v>
      </c>
    </row>
    <row r="92" spans="1:17" ht="12.6" customHeight="1" x14ac:dyDescent="0.15">
      <c r="C92" s="223"/>
      <c r="D92" s="223"/>
      <c r="E92" s="223"/>
      <c r="F92" s="223"/>
      <c r="G92" s="223"/>
      <c r="H92" s="223"/>
      <c r="I92" s="223"/>
      <c r="J92" s="223"/>
      <c r="K92" s="223"/>
      <c r="L92" s="229"/>
      <c r="M92" s="223"/>
      <c r="N92" s="223"/>
      <c r="O92" s="223"/>
      <c r="P92" s="223"/>
      <c r="Q92" s="223"/>
    </row>
    <row r="93" spans="1:17" ht="12.6" customHeight="1" x14ac:dyDescent="0.15">
      <c r="A93" s="46" t="s">
        <v>1033</v>
      </c>
      <c r="C93" s="223">
        <f t="shared" ref="C93:K93" si="19">SUM(C95:C101)</f>
        <v>18</v>
      </c>
      <c r="D93" s="223">
        <f t="shared" si="19"/>
        <v>16</v>
      </c>
      <c r="E93" s="223">
        <f t="shared" si="19"/>
        <v>2</v>
      </c>
      <c r="F93" s="223">
        <f t="shared" si="19"/>
        <v>360</v>
      </c>
      <c r="G93" s="223">
        <f t="shared" si="19"/>
        <v>4</v>
      </c>
      <c r="H93" s="225">
        <f t="shared" si="19"/>
        <v>0</v>
      </c>
      <c r="I93" s="223">
        <f t="shared" si="19"/>
        <v>864795</v>
      </c>
      <c r="J93" s="223">
        <f t="shared" si="19"/>
        <v>897</v>
      </c>
      <c r="K93" s="223">
        <f t="shared" si="19"/>
        <v>28282</v>
      </c>
      <c r="L93" s="229">
        <f>ROUND(F93/C93,1)</f>
        <v>20</v>
      </c>
      <c r="M93" s="223">
        <f>ROUND(I93/C93,0)</f>
        <v>48044</v>
      </c>
      <c r="N93" s="223">
        <f>ROUND(I93/F93,0)</f>
        <v>2402</v>
      </c>
      <c r="O93" s="223">
        <f>ROUND(I93/(F93+G93+H93),0)</f>
        <v>2376</v>
      </c>
      <c r="P93" s="223">
        <f>SUM(P95:P101)</f>
        <v>0</v>
      </c>
      <c r="Q93" s="223">
        <f>ROUND((I93-P93)/K93,0)</f>
        <v>31</v>
      </c>
    </row>
    <row r="94" spans="1:17" ht="12.6" customHeight="1" x14ac:dyDescent="0.15">
      <c r="C94" s="223"/>
      <c r="D94" s="223"/>
      <c r="E94" s="223"/>
      <c r="F94" s="223"/>
      <c r="G94" s="223"/>
      <c r="H94" s="223"/>
      <c r="I94" s="223"/>
      <c r="J94" s="223"/>
      <c r="K94" s="223"/>
      <c r="L94" s="229"/>
      <c r="M94" s="223"/>
      <c r="N94" s="223"/>
      <c r="O94" s="223"/>
      <c r="P94" s="223"/>
      <c r="Q94" s="223"/>
    </row>
    <row r="95" spans="1:17" ht="12.6" customHeight="1" x14ac:dyDescent="0.15">
      <c r="B95" s="46" t="s">
        <v>1034</v>
      </c>
      <c r="C95" s="225">
        <v>0</v>
      </c>
      <c r="D95" s="225">
        <f t="shared" ref="D95:D101" si="20">C95-E95</f>
        <v>0</v>
      </c>
      <c r="E95" s="225">
        <v>0</v>
      </c>
      <c r="F95" s="225">
        <v>0</v>
      </c>
      <c r="G95" s="225">
        <v>0</v>
      </c>
      <c r="H95" s="225">
        <v>0</v>
      </c>
      <c r="I95" s="225">
        <v>0</v>
      </c>
      <c r="J95" s="225">
        <v>0</v>
      </c>
      <c r="K95" s="225">
        <v>0</v>
      </c>
      <c r="L95" s="225">
        <v>0</v>
      </c>
      <c r="M95" s="225">
        <v>0</v>
      </c>
      <c r="N95" s="225">
        <v>0</v>
      </c>
      <c r="O95" s="225">
        <v>0</v>
      </c>
      <c r="P95" s="225">
        <v>0</v>
      </c>
      <c r="Q95" s="225">
        <v>0</v>
      </c>
    </row>
    <row r="96" spans="1:17" ht="12.6" customHeight="1" x14ac:dyDescent="0.15">
      <c r="B96" s="46" t="s">
        <v>1035</v>
      </c>
      <c r="C96" s="225">
        <v>0</v>
      </c>
      <c r="D96" s="225">
        <f t="shared" si="20"/>
        <v>0</v>
      </c>
      <c r="E96" s="225">
        <v>0</v>
      </c>
      <c r="F96" s="225">
        <v>0</v>
      </c>
      <c r="G96" s="225">
        <v>0</v>
      </c>
      <c r="H96" s="225">
        <v>0</v>
      </c>
      <c r="I96" s="225">
        <v>0</v>
      </c>
      <c r="J96" s="225">
        <v>0</v>
      </c>
      <c r="K96" s="225">
        <v>0</v>
      </c>
      <c r="L96" s="225">
        <v>0</v>
      </c>
      <c r="M96" s="225">
        <v>0</v>
      </c>
      <c r="N96" s="225">
        <v>0</v>
      </c>
      <c r="O96" s="225">
        <v>0</v>
      </c>
      <c r="P96" s="225">
        <v>0</v>
      </c>
      <c r="Q96" s="225">
        <v>0</v>
      </c>
    </row>
    <row r="97" spans="1:17" ht="12.6" customHeight="1" x14ac:dyDescent="0.15">
      <c r="B97" s="46" t="s">
        <v>1036</v>
      </c>
      <c r="C97" s="223">
        <v>1</v>
      </c>
      <c r="D97" s="223">
        <f t="shared" si="20"/>
        <v>1</v>
      </c>
      <c r="E97" s="225">
        <v>0</v>
      </c>
      <c r="F97" s="226">
        <v>50</v>
      </c>
      <c r="G97" s="226">
        <v>0</v>
      </c>
      <c r="H97" s="226">
        <v>0</v>
      </c>
      <c r="I97" s="226">
        <v>82400</v>
      </c>
      <c r="J97" s="226">
        <v>0</v>
      </c>
      <c r="K97" s="226">
        <v>1500</v>
      </c>
      <c r="L97" s="226">
        <f>ROUND(F97/C97,1)</f>
        <v>50</v>
      </c>
      <c r="M97" s="226">
        <f>ROUND(I97/C97,0)</f>
        <v>82400</v>
      </c>
      <c r="N97" s="226">
        <f>ROUND(I97/F97,0)</f>
        <v>1648</v>
      </c>
      <c r="O97" s="226">
        <f>ROUND(I97/(F97+G97+H97),0)</f>
        <v>1648</v>
      </c>
      <c r="P97" s="226">
        <v>0</v>
      </c>
      <c r="Q97" s="226">
        <f>ROUND((I97-P97)/K97,0)</f>
        <v>55</v>
      </c>
    </row>
    <row r="98" spans="1:17" ht="12.6" customHeight="1" x14ac:dyDescent="0.15">
      <c r="B98" s="46" t="s">
        <v>1037</v>
      </c>
      <c r="C98" s="223">
        <v>1</v>
      </c>
      <c r="D98" s="223">
        <f t="shared" si="20"/>
        <v>1</v>
      </c>
      <c r="E98" s="225">
        <v>0</v>
      </c>
      <c r="F98" s="226">
        <v>49</v>
      </c>
      <c r="G98" s="226">
        <v>0</v>
      </c>
      <c r="H98" s="226">
        <v>0</v>
      </c>
      <c r="I98" s="226">
        <v>108640</v>
      </c>
      <c r="J98" s="226">
        <v>720</v>
      </c>
      <c r="K98" s="226">
        <v>990</v>
      </c>
      <c r="L98" s="226">
        <f>ROUND(F98/C98,1)</f>
        <v>49</v>
      </c>
      <c r="M98" s="226">
        <f>ROUND(I98/C98,0)</f>
        <v>108640</v>
      </c>
      <c r="N98" s="226">
        <f>ROUND(I98/F98,0)</f>
        <v>2217</v>
      </c>
      <c r="O98" s="226">
        <f>ROUND(I98/(F98+G98+H98),0)</f>
        <v>2217</v>
      </c>
      <c r="P98" s="226">
        <v>0</v>
      </c>
      <c r="Q98" s="226">
        <f>ROUND((I98-P98)/K98,0)</f>
        <v>110</v>
      </c>
    </row>
    <row r="99" spans="1:17" ht="12.6" customHeight="1" x14ac:dyDescent="0.15">
      <c r="B99" s="46" t="s">
        <v>1038</v>
      </c>
      <c r="C99" s="223">
        <v>16</v>
      </c>
      <c r="D99" s="223">
        <f t="shared" si="20"/>
        <v>14</v>
      </c>
      <c r="E99" s="223">
        <v>2</v>
      </c>
      <c r="F99" s="223">
        <v>261</v>
      </c>
      <c r="G99" s="223">
        <v>4</v>
      </c>
      <c r="H99" s="225">
        <v>0</v>
      </c>
      <c r="I99" s="223">
        <v>673755</v>
      </c>
      <c r="J99" s="223">
        <v>177</v>
      </c>
      <c r="K99" s="223">
        <v>25792</v>
      </c>
      <c r="L99" s="229">
        <f>ROUND(F99/C99,1)</f>
        <v>16.3</v>
      </c>
      <c r="M99" s="223">
        <f>ROUND(I99/C99,0)</f>
        <v>42110</v>
      </c>
      <c r="N99" s="223">
        <f>ROUND(I99/F99,0)</f>
        <v>2581</v>
      </c>
      <c r="O99" s="223">
        <f>ROUND(I99/(F99+G99+H99),0)</f>
        <v>2542</v>
      </c>
      <c r="P99" s="223">
        <v>0</v>
      </c>
      <c r="Q99" s="223">
        <f>ROUND((I99-P99)/K99,0)</f>
        <v>26</v>
      </c>
    </row>
    <row r="100" spans="1:17" ht="12.6" customHeight="1" x14ac:dyDescent="0.15">
      <c r="B100" s="46" t="s">
        <v>1039</v>
      </c>
      <c r="C100" s="225">
        <v>0</v>
      </c>
      <c r="D100" s="225">
        <f t="shared" si="20"/>
        <v>0</v>
      </c>
      <c r="E100" s="225">
        <v>0</v>
      </c>
      <c r="F100" s="225">
        <v>0</v>
      </c>
      <c r="G100" s="225">
        <v>0</v>
      </c>
      <c r="H100" s="225">
        <v>0</v>
      </c>
      <c r="I100" s="225">
        <v>0</v>
      </c>
      <c r="J100" s="225">
        <v>0</v>
      </c>
      <c r="K100" s="225">
        <v>0</v>
      </c>
      <c r="L100" s="225">
        <v>0</v>
      </c>
      <c r="M100" s="225">
        <v>0</v>
      </c>
      <c r="N100" s="225">
        <v>0</v>
      </c>
      <c r="O100" s="225">
        <v>0</v>
      </c>
      <c r="P100" s="225">
        <v>0</v>
      </c>
      <c r="Q100" s="225">
        <v>0</v>
      </c>
    </row>
    <row r="101" spans="1:17" ht="12.6" customHeight="1" x14ac:dyDescent="0.15">
      <c r="B101" s="46" t="s">
        <v>1040</v>
      </c>
      <c r="C101" s="225">
        <v>0</v>
      </c>
      <c r="D101" s="225">
        <f t="shared" si="20"/>
        <v>0</v>
      </c>
      <c r="E101" s="225">
        <v>0</v>
      </c>
      <c r="F101" s="225">
        <v>0</v>
      </c>
      <c r="G101" s="225">
        <v>0</v>
      </c>
      <c r="H101" s="225">
        <v>0</v>
      </c>
      <c r="I101" s="225">
        <v>0</v>
      </c>
      <c r="J101" s="225">
        <v>0</v>
      </c>
      <c r="K101" s="225">
        <v>0</v>
      </c>
      <c r="L101" s="225">
        <v>0</v>
      </c>
      <c r="M101" s="225">
        <v>0</v>
      </c>
      <c r="N101" s="225">
        <v>0</v>
      </c>
      <c r="O101" s="225">
        <v>0</v>
      </c>
      <c r="P101" s="225">
        <v>0</v>
      </c>
      <c r="Q101" s="225">
        <v>0</v>
      </c>
    </row>
    <row r="102" spans="1:17" ht="12.6" customHeight="1" x14ac:dyDescent="0.15">
      <c r="C102" s="223"/>
      <c r="D102" s="223"/>
      <c r="E102" s="223"/>
      <c r="F102" s="223"/>
      <c r="G102" s="223"/>
      <c r="H102" s="223"/>
      <c r="I102" s="223"/>
      <c r="J102" s="223"/>
      <c r="K102" s="223"/>
      <c r="L102" s="229"/>
      <c r="M102" s="223"/>
      <c r="N102" s="223"/>
      <c r="O102" s="223"/>
      <c r="P102" s="223"/>
      <c r="Q102" s="223"/>
    </row>
    <row r="103" spans="1:17" ht="12.6" customHeight="1" x14ac:dyDescent="0.15">
      <c r="A103" s="46" t="s">
        <v>1041</v>
      </c>
      <c r="C103" s="223">
        <f t="shared" ref="C103:K103" si="21">SUM(C105:C109)</f>
        <v>12</v>
      </c>
      <c r="D103" s="223">
        <f t="shared" si="21"/>
        <v>11</v>
      </c>
      <c r="E103" s="223">
        <f t="shared" si="21"/>
        <v>1</v>
      </c>
      <c r="F103" s="223">
        <f t="shared" si="21"/>
        <v>271</v>
      </c>
      <c r="G103" s="223">
        <f t="shared" si="21"/>
        <v>16</v>
      </c>
      <c r="H103" s="225">
        <f t="shared" si="21"/>
        <v>0</v>
      </c>
      <c r="I103" s="223">
        <f t="shared" si="21"/>
        <v>600248</v>
      </c>
      <c r="J103" s="223">
        <f t="shared" si="21"/>
        <v>4235</v>
      </c>
      <c r="K103" s="223">
        <f t="shared" si="21"/>
        <v>12357</v>
      </c>
      <c r="L103" s="229">
        <f>ROUND(F103/C103,1)</f>
        <v>22.6</v>
      </c>
      <c r="M103" s="223">
        <f>ROUND(I103/C103,0)</f>
        <v>50021</v>
      </c>
      <c r="N103" s="223">
        <f>ROUND(I103/F103,0)</f>
        <v>2215</v>
      </c>
      <c r="O103" s="223">
        <f>ROUND(I103/(F103+G103+H103),0)</f>
        <v>2091</v>
      </c>
      <c r="P103" s="223">
        <f>SUM(P105:P109)</f>
        <v>0</v>
      </c>
      <c r="Q103" s="223">
        <f>ROUND((I103-P103)/K103,0)</f>
        <v>49</v>
      </c>
    </row>
    <row r="104" spans="1:17" ht="12.6" customHeight="1" x14ac:dyDescent="0.15">
      <c r="C104" s="223"/>
      <c r="D104" s="223"/>
      <c r="E104" s="223"/>
      <c r="F104" s="223"/>
      <c r="G104" s="223"/>
      <c r="H104" s="223"/>
      <c r="I104" s="223"/>
      <c r="J104" s="223"/>
      <c r="K104" s="223"/>
      <c r="L104" s="229"/>
      <c r="M104" s="223"/>
      <c r="N104" s="223"/>
      <c r="O104" s="223"/>
      <c r="P104" s="223"/>
      <c r="Q104" s="223"/>
    </row>
    <row r="105" spans="1:17" ht="12.6" customHeight="1" x14ac:dyDescent="0.15">
      <c r="B105" s="46" t="s">
        <v>1042</v>
      </c>
      <c r="C105" s="223">
        <v>6</v>
      </c>
      <c r="D105" s="223">
        <f>C105-E105</f>
        <v>5</v>
      </c>
      <c r="E105" s="223">
        <v>1</v>
      </c>
      <c r="F105" s="223">
        <v>95</v>
      </c>
      <c r="G105" s="225">
        <v>0</v>
      </c>
      <c r="H105" s="225">
        <v>0</v>
      </c>
      <c r="I105" s="223">
        <v>172261</v>
      </c>
      <c r="J105" s="223">
        <v>796</v>
      </c>
      <c r="K105" s="223">
        <v>4075</v>
      </c>
      <c r="L105" s="229">
        <f>ROUND(F105/C105,1)</f>
        <v>15.8</v>
      </c>
      <c r="M105" s="223">
        <f>ROUND(I105/C105,0)</f>
        <v>28710</v>
      </c>
      <c r="N105" s="223">
        <f>ROUND(I105/F105,0)</f>
        <v>1813</v>
      </c>
      <c r="O105" s="223">
        <f>ROUND(I105/(F105+G105+H105),0)</f>
        <v>1813</v>
      </c>
      <c r="P105" s="223">
        <v>0</v>
      </c>
      <c r="Q105" s="223">
        <f>ROUND((I105-P105)/K105,0)</f>
        <v>42</v>
      </c>
    </row>
    <row r="106" spans="1:17" ht="12.6" customHeight="1" x14ac:dyDescent="0.15">
      <c r="B106" s="46" t="s">
        <v>1043</v>
      </c>
      <c r="C106" s="223">
        <v>2</v>
      </c>
      <c r="D106" s="223">
        <f>C106-E106</f>
        <v>2</v>
      </c>
      <c r="E106" s="225">
        <v>0</v>
      </c>
      <c r="F106" s="226">
        <v>77</v>
      </c>
      <c r="G106" s="226">
        <v>8</v>
      </c>
      <c r="H106" s="226">
        <v>0</v>
      </c>
      <c r="I106" s="226">
        <v>195878</v>
      </c>
      <c r="J106" s="226">
        <v>489</v>
      </c>
      <c r="K106" s="226">
        <v>3585</v>
      </c>
      <c r="L106" s="226">
        <f>ROUND(F106/C106,1)</f>
        <v>38.5</v>
      </c>
      <c r="M106" s="226">
        <f>ROUND(I106/C106,0)</f>
        <v>97939</v>
      </c>
      <c r="N106" s="226">
        <f>ROUND(I106/F106,0)</f>
        <v>2544</v>
      </c>
      <c r="O106" s="226">
        <f>ROUND(I106/(F106+G106+H106),0)</f>
        <v>2304</v>
      </c>
      <c r="P106" s="226">
        <v>0</v>
      </c>
      <c r="Q106" s="226">
        <f>ROUND((I106-P106)/K106,0)</f>
        <v>55</v>
      </c>
    </row>
    <row r="107" spans="1:17" ht="12.6" customHeight="1" x14ac:dyDescent="0.15">
      <c r="B107" s="46" t="s">
        <v>1044</v>
      </c>
      <c r="C107" s="223">
        <v>4</v>
      </c>
      <c r="D107" s="223">
        <f>C107-E107</f>
        <v>4</v>
      </c>
      <c r="E107" s="225">
        <v>0</v>
      </c>
      <c r="F107" s="226">
        <v>99</v>
      </c>
      <c r="G107" s="226">
        <v>8</v>
      </c>
      <c r="H107" s="226">
        <v>0</v>
      </c>
      <c r="I107" s="226">
        <v>232109</v>
      </c>
      <c r="J107" s="226">
        <v>2950</v>
      </c>
      <c r="K107" s="226">
        <v>4697</v>
      </c>
      <c r="L107" s="226">
        <f>ROUND(F107/C107,1)</f>
        <v>24.8</v>
      </c>
      <c r="M107" s="226">
        <f>ROUND(I107/C107,0)</f>
        <v>58027</v>
      </c>
      <c r="N107" s="226">
        <f>ROUND(I107/F107,0)</f>
        <v>2345</v>
      </c>
      <c r="O107" s="226">
        <f>ROUND(I107/(F107+G107+H107),0)</f>
        <v>2169</v>
      </c>
      <c r="P107" s="226">
        <v>0</v>
      </c>
      <c r="Q107" s="226">
        <f>ROUND((I107-P107)/K107,0)</f>
        <v>49</v>
      </c>
    </row>
    <row r="108" spans="1:17" ht="12.6" customHeight="1" x14ac:dyDescent="0.15">
      <c r="B108" s="46" t="s">
        <v>1045</v>
      </c>
      <c r="C108" s="225">
        <v>0</v>
      </c>
      <c r="D108" s="225">
        <f>C108-E108</f>
        <v>0</v>
      </c>
      <c r="E108" s="225">
        <v>0</v>
      </c>
      <c r="F108" s="225">
        <v>0</v>
      </c>
      <c r="G108" s="225">
        <v>0</v>
      </c>
      <c r="H108" s="225">
        <v>0</v>
      </c>
      <c r="I108" s="225">
        <v>0</v>
      </c>
      <c r="J108" s="225">
        <v>0</v>
      </c>
      <c r="K108" s="225">
        <v>0</v>
      </c>
      <c r="L108" s="225">
        <v>0</v>
      </c>
      <c r="M108" s="225">
        <v>0</v>
      </c>
      <c r="N108" s="225">
        <v>0</v>
      </c>
      <c r="O108" s="225">
        <v>0</v>
      </c>
      <c r="P108" s="225">
        <v>0</v>
      </c>
      <c r="Q108" s="225">
        <v>0</v>
      </c>
    </row>
    <row r="109" spans="1:17" ht="12.6" customHeight="1" x14ac:dyDescent="0.15">
      <c r="B109" s="46" t="s">
        <v>1046</v>
      </c>
      <c r="C109" s="225">
        <v>0</v>
      </c>
      <c r="D109" s="225">
        <f>C109-E109</f>
        <v>0</v>
      </c>
      <c r="E109" s="225">
        <v>0</v>
      </c>
      <c r="F109" s="225">
        <v>0</v>
      </c>
      <c r="G109" s="225">
        <v>0</v>
      </c>
      <c r="H109" s="225">
        <v>0</v>
      </c>
      <c r="I109" s="225">
        <v>0</v>
      </c>
      <c r="J109" s="225">
        <v>0</v>
      </c>
      <c r="K109" s="225">
        <v>0</v>
      </c>
      <c r="L109" s="225">
        <v>0</v>
      </c>
      <c r="M109" s="225">
        <v>0</v>
      </c>
      <c r="N109" s="225">
        <v>0</v>
      </c>
      <c r="O109" s="225">
        <v>0</v>
      </c>
      <c r="P109" s="225">
        <v>0</v>
      </c>
      <c r="Q109" s="225">
        <v>0</v>
      </c>
    </row>
    <row r="110" spans="1:17" ht="12.6" customHeight="1" thickBot="1" x14ac:dyDescent="0.2">
      <c r="A110" s="208"/>
      <c r="B110" s="208"/>
      <c r="C110" s="230"/>
      <c r="D110" s="230"/>
      <c r="E110" s="230"/>
      <c r="F110" s="230"/>
      <c r="G110" s="230"/>
      <c r="H110" s="230"/>
      <c r="I110" s="230"/>
      <c r="J110" s="230"/>
      <c r="K110" s="230"/>
      <c r="L110" s="231"/>
      <c r="M110" s="208"/>
      <c r="N110" s="208"/>
      <c r="O110" s="208"/>
      <c r="P110" s="208"/>
      <c r="Q110" s="208"/>
    </row>
  </sheetData>
  <mergeCells count="18">
    <mergeCell ref="Q4:Q6"/>
    <mergeCell ref="C5:C6"/>
    <mergeCell ref="D5:D6"/>
    <mergeCell ref="E5:E6"/>
    <mergeCell ref="L5:L6"/>
    <mergeCell ref="M5:M6"/>
    <mergeCell ref="J4:J6"/>
    <mergeCell ref="K4:K6"/>
    <mergeCell ref="L4:M4"/>
    <mergeCell ref="N4:N6"/>
    <mergeCell ref="O4:O6"/>
    <mergeCell ref="P4:P6"/>
    <mergeCell ref="A4:B6"/>
    <mergeCell ref="C4:E4"/>
    <mergeCell ref="F4:F6"/>
    <mergeCell ref="G4:G6"/>
    <mergeCell ref="H4:H6"/>
    <mergeCell ref="I4:I6"/>
  </mergeCells>
  <phoneticPr fontId="6"/>
  <pageMargins left="0.49" right="0.2" top="0.36" bottom="0.23" header="0.2" footer="0.2"/>
  <pageSetup paperSize="8" pageOrder="overThenDown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1FAB5-F5D6-4635-BA3D-B8E79379419C}">
  <dimension ref="A1:AV121"/>
  <sheetViews>
    <sheetView workbookViewId="0">
      <pane xSplit="1" ySplit="5" topLeftCell="B6" activePane="bottomRight" state="frozen"/>
      <selection pane="topRight"/>
      <selection pane="bottomLeft"/>
      <selection pane="bottomRight" activeCell="J17" sqref="J17"/>
    </sheetView>
  </sheetViews>
  <sheetFormatPr defaultRowHeight="12.6" customHeight="1" x14ac:dyDescent="0.15"/>
  <cols>
    <col min="1" max="1" width="14" style="267" customWidth="1"/>
    <col min="2" max="4" width="14.25" style="267" customWidth="1"/>
    <col min="5" max="5" width="14.25" style="268" customWidth="1"/>
    <col min="6" max="8" width="14.25" style="267" customWidth="1"/>
    <col min="9" max="11" width="6" style="267" customWidth="1"/>
    <col min="12" max="21" width="7.125" style="267" customWidth="1"/>
    <col min="22" max="22" width="2" style="267" customWidth="1"/>
    <col min="23" max="48" width="9" style="267" hidden="1" customWidth="1"/>
    <col min="49" max="51" width="8" style="267" customWidth="1"/>
    <col min="52" max="256" width="7.125" style="267" customWidth="1"/>
    <col min="257" max="257" width="9" style="267" customWidth="1"/>
    <col min="258" max="16384" width="9" style="267"/>
  </cols>
  <sheetData>
    <row r="1" spans="1:11" s="234" customFormat="1" ht="12.6" customHeight="1" x14ac:dyDescent="0.15">
      <c r="A1" s="232" t="s">
        <v>1047</v>
      </c>
      <c r="B1" s="232"/>
      <c r="C1" s="232"/>
      <c r="D1" s="232"/>
      <c r="E1" s="233"/>
      <c r="F1" s="232"/>
      <c r="G1" s="232"/>
      <c r="H1" s="232"/>
    </row>
    <row r="2" spans="1:11" s="234" customFormat="1" ht="12.6" customHeight="1" x14ac:dyDescent="0.15">
      <c r="A2" s="235" t="s">
        <v>1048</v>
      </c>
      <c r="B2" s="236" t="s">
        <v>1049</v>
      </c>
      <c r="C2" s="237" t="s">
        <v>1050</v>
      </c>
      <c r="D2" s="238" t="s">
        <v>1051</v>
      </c>
      <c r="E2" s="239"/>
      <c r="F2" s="240" t="s">
        <v>1052</v>
      </c>
      <c r="G2" s="240" t="s">
        <v>1053</v>
      </c>
      <c r="H2" s="240" t="s">
        <v>1054</v>
      </c>
    </row>
    <row r="3" spans="1:11" s="234" customFormat="1" ht="12.6" customHeight="1" x14ac:dyDescent="0.15">
      <c r="A3" s="241"/>
      <c r="B3" s="242"/>
      <c r="C3" s="243"/>
      <c r="D3" s="244"/>
      <c r="E3" s="245"/>
      <c r="F3" s="246"/>
      <c r="G3" s="246"/>
      <c r="H3" s="246"/>
    </row>
    <row r="4" spans="1:11" s="234" customFormat="1" ht="12.6" customHeight="1" x14ac:dyDescent="0.15">
      <c r="A4" s="241"/>
      <c r="B4" s="242"/>
      <c r="C4" s="243"/>
      <c r="D4" s="238" t="s">
        <v>1055</v>
      </c>
      <c r="E4" s="247" t="s">
        <v>1056</v>
      </c>
      <c r="F4" s="246"/>
      <c r="G4" s="246"/>
      <c r="H4" s="246"/>
      <c r="I4" s="232"/>
      <c r="J4" s="232"/>
      <c r="K4" s="232"/>
    </row>
    <row r="5" spans="1:11" s="234" customFormat="1" ht="12.6" customHeight="1" x14ac:dyDescent="0.15">
      <c r="A5" s="248"/>
      <c r="B5" s="249"/>
      <c r="C5" s="250"/>
      <c r="D5" s="244"/>
      <c r="E5" s="251"/>
      <c r="F5" s="252"/>
      <c r="G5" s="252"/>
      <c r="H5" s="252"/>
    </row>
    <row r="6" spans="1:11" s="234" customFormat="1" ht="12.6" customHeight="1" x14ac:dyDescent="0.15">
      <c r="A6" s="253"/>
      <c r="B6" s="254" t="s">
        <v>1057</v>
      </c>
      <c r="C6" s="254" t="s">
        <v>1058</v>
      </c>
      <c r="D6" s="254" t="s">
        <v>1057</v>
      </c>
      <c r="E6" s="255"/>
      <c r="F6" s="254"/>
      <c r="G6" s="254" t="s">
        <v>1058</v>
      </c>
      <c r="H6" s="254" t="s">
        <v>1058</v>
      </c>
    </row>
    <row r="7" spans="1:11" s="234" customFormat="1" ht="12.6" customHeight="1" x14ac:dyDescent="0.15">
      <c r="A7" s="256" t="s">
        <v>1059</v>
      </c>
      <c r="B7" s="257">
        <f>B9+B11</f>
        <v>118177931</v>
      </c>
      <c r="C7" s="257">
        <v>1176946</v>
      </c>
      <c r="D7" s="258">
        <f>B7/C7</f>
        <v>100.41066540011181</v>
      </c>
      <c r="E7" s="259" t="s">
        <v>1060</v>
      </c>
      <c r="F7" s="260">
        <f>(B7/C7)/($B$7/$C$7)</f>
        <v>1</v>
      </c>
      <c r="G7" s="257">
        <f>F7*C7</f>
        <v>1176946</v>
      </c>
      <c r="H7" s="261">
        <f>G7-C7</f>
        <v>0</v>
      </c>
      <c r="I7" s="262"/>
      <c r="J7" s="262"/>
      <c r="K7" s="262"/>
    </row>
    <row r="8" spans="1:11" s="234" customFormat="1" ht="12.6" customHeight="1" x14ac:dyDescent="0.15">
      <c r="A8" s="256"/>
      <c r="B8" s="263"/>
      <c r="C8" s="257"/>
      <c r="D8" s="258"/>
      <c r="E8" s="259"/>
      <c r="F8" s="260"/>
      <c r="G8" s="257"/>
      <c r="H8" s="261"/>
    </row>
    <row r="9" spans="1:11" s="234" customFormat="1" ht="12.6" customHeight="1" x14ac:dyDescent="0.15">
      <c r="A9" s="256" t="s">
        <v>1061</v>
      </c>
      <c r="B9" s="257">
        <f>SUM($B$13:$B$21)</f>
        <v>84233997</v>
      </c>
      <c r="C9" s="257">
        <f>SUM($C$13:$C$21)</f>
        <v>664107</v>
      </c>
      <c r="D9" s="258">
        <f>B9/C9</f>
        <v>126.83798996246087</v>
      </c>
      <c r="E9" s="259" t="s">
        <v>1060</v>
      </c>
      <c r="F9" s="260">
        <f>(B9/C9)/($B$7/$C$7)</f>
        <v>1.2631924054784684</v>
      </c>
      <c r="G9" s="257">
        <f>F9*C9</f>
        <v>838894.91882508923</v>
      </c>
      <c r="H9" s="261">
        <f>G9-C9</f>
        <v>174787.91882508923</v>
      </c>
      <c r="I9" s="262"/>
      <c r="J9" s="262"/>
      <c r="K9" s="262"/>
    </row>
    <row r="10" spans="1:11" s="234" customFormat="1" ht="12.6" customHeight="1" x14ac:dyDescent="0.15">
      <c r="A10" s="256"/>
      <c r="B10" s="263"/>
      <c r="C10" s="257"/>
      <c r="D10" s="258"/>
      <c r="E10" s="259"/>
      <c r="F10" s="260"/>
      <c r="G10" s="257"/>
      <c r="H10" s="261"/>
    </row>
    <row r="11" spans="1:11" s="234" customFormat="1" ht="12.6" customHeight="1" x14ac:dyDescent="0.15">
      <c r="A11" s="256" t="s">
        <v>1062</v>
      </c>
      <c r="B11" s="257">
        <f>B23+B26+B35+B44+B54+B58+B70+B85+B94</f>
        <v>33943934</v>
      </c>
      <c r="C11" s="257">
        <f>C23+C26+C35+C44+C54+C58+C70+C85+C94</f>
        <v>512839</v>
      </c>
      <c r="D11" s="258">
        <f>B11/C11</f>
        <v>66.188285212318092</v>
      </c>
      <c r="E11" s="259" t="s">
        <v>1060</v>
      </c>
      <c r="F11" s="260">
        <f>(B11/C11)/($B$7/$C$7)</f>
        <v>0.65917584500186366</v>
      </c>
      <c r="G11" s="257">
        <f>F11*C11</f>
        <v>338051.08117491077</v>
      </c>
      <c r="H11" s="261">
        <f>G11-C11</f>
        <v>-174787.91882508923</v>
      </c>
      <c r="I11" s="262"/>
      <c r="J11" s="262"/>
    </row>
    <row r="12" spans="1:11" s="234" customFormat="1" ht="12.6" customHeight="1" x14ac:dyDescent="0.15">
      <c r="A12" s="256"/>
      <c r="B12" s="263"/>
      <c r="C12" s="257"/>
      <c r="D12" s="258"/>
      <c r="E12" s="264"/>
      <c r="F12" s="260"/>
      <c r="G12" s="257"/>
      <c r="H12" s="261"/>
    </row>
    <row r="13" spans="1:11" s="234" customFormat="1" ht="12.6" customHeight="1" x14ac:dyDescent="0.15">
      <c r="A13" s="256" t="s">
        <v>1063</v>
      </c>
      <c r="B13" s="257">
        <v>37877756</v>
      </c>
      <c r="C13" s="257">
        <v>318459</v>
      </c>
      <c r="D13" s="258">
        <f t="shared" ref="D13:D21" si="0">B13/C13</f>
        <v>118.94076160510458</v>
      </c>
      <c r="E13" s="259">
        <v>10</v>
      </c>
      <c r="F13" s="260">
        <f t="shared" ref="F13:F21" si="1">(B13/C13)/($B$7/$C$7)</f>
        <v>1.1845431073597101</v>
      </c>
      <c r="G13" s="257">
        <f t="shared" ref="G13:G21" si="2">F13*C13</f>
        <v>377228.41342666594</v>
      </c>
      <c r="H13" s="261">
        <f t="shared" ref="H13:H21" si="3">G13-C13</f>
        <v>58769.413426665938</v>
      </c>
    </row>
    <row r="14" spans="1:11" s="234" customFormat="1" ht="12.6" customHeight="1" x14ac:dyDescent="0.15">
      <c r="A14" s="256" t="s">
        <v>1064</v>
      </c>
      <c r="B14" s="257">
        <v>6830341</v>
      </c>
      <c r="C14" s="257">
        <v>52684</v>
      </c>
      <c r="D14" s="258">
        <f t="shared" si="0"/>
        <v>129.6473502391618</v>
      </c>
      <c r="E14" s="259">
        <v>7</v>
      </c>
      <c r="F14" s="260">
        <f t="shared" si="1"/>
        <v>1.2911711093891169</v>
      </c>
      <c r="G14" s="257">
        <f t="shared" si="2"/>
        <v>68024.058727056239</v>
      </c>
      <c r="H14" s="261">
        <f t="shared" si="3"/>
        <v>15340.058727056239</v>
      </c>
    </row>
    <row r="15" spans="1:11" s="234" customFormat="1" ht="12.6" customHeight="1" x14ac:dyDescent="0.15">
      <c r="A15" s="256" t="s">
        <v>1065</v>
      </c>
      <c r="B15" s="257">
        <v>7683858</v>
      </c>
      <c r="C15" s="257">
        <v>39952</v>
      </c>
      <c r="D15" s="258">
        <f t="shared" si="0"/>
        <v>192.32724269122949</v>
      </c>
      <c r="E15" s="259">
        <v>2</v>
      </c>
      <c r="F15" s="260">
        <f t="shared" si="1"/>
        <v>1.9154065150833601</v>
      </c>
      <c r="G15" s="257">
        <f t="shared" si="2"/>
        <v>76524.321090610407</v>
      </c>
      <c r="H15" s="261">
        <f t="shared" si="3"/>
        <v>36572.321090610407</v>
      </c>
    </row>
    <row r="16" spans="1:11" s="234" customFormat="1" ht="12.6" customHeight="1" x14ac:dyDescent="0.15">
      <c r="A16" s="256" t="s">
        <v>1066</v>
      </c>
      <c r="B16" s="257">
        <v>7336146</v>
      </c>
      <c r="C16" s="257">
        <v>65490</v>
      </c>
      <c r="D16" s="258">
        <f t="shared" si="0"/>
        <v>112.01933119560238</v>
      </c>
      <c r="E16" s="259">
        <v>11</v>
      </c>
      <c r="F16" s="260">
        <f t="shared" si="1"/>
        <v>1.1156118799654686</v>
      </c>
      <c r="G16" s="257">
        <f t="shared" si="2"/>
        <v>73061.422018938538</v>
      </c>
      <c r="H16" s="261">
        <f t="shared" si="3"/>
        <v>7571.4220189385378</v>
      </c>
    </row>
    <row r="17" spans="1:11" s="234" customFormat="1" ht="12.6" customHeight="1" x14ac:dyDescent="0.15">
      <c r="A17" s="256" t="s">
        <v>1067</v>
      </c>
      <c r="B17" s="257">
        <v>6806236</v>
      </c>
      <c r="C17" s="257">
        <v>45694</v>
      </c>
      <c r="D17" s="258">
        <f t="shared" si="0"/>
        <v>148.95251017639077</v>
      </c>
      <c r="E17" s="259">
        <v>4</v>
      </c>
      <c r="F17" s="260">
        <f t="shared" si="1"/>
        <v>1.4834331550622799</v>
      </c>
      <c r="G17" s="257">
        <f t="shared" si="2"/>
        <v>67783.994587415815</v>
      </c>
      <c r="H17" s="261">
        <f t="shared" si="3"/>
        <v>22089.994587415815</v>
      </c>
    </row>
    <row r="18" spans="1:11" s="234" customFormat="1" ht="12.6" customHeight="1" x14ac:dyDescent="0.15">
      <c r="A18" s="256" t="s">
        <v>1068</v>
      </c>
      <c r="B18" s="257">
        <v>2899345</v>
      </c>
      <c r="C18" s="257">
        <v>29752</v>
      </c>
      <c r="D18" s="258">
        <f t="shared" si="0"/>
        <v>97.450423500941113</v>
      </c>
      <c r="E18" s="259">
        <v>12</v>
      </c>
      <c r="F18" s="260">
        <f t="shared" si="1"/>
        <v>0.97051865070931598</v>
      </c>
      <c r="G18" s="257">
        <f t="shared" si="2"/>
        <v>28874.870895903568</v>
      </c>
      <c r="H18" s="261">
        <f t="shared" si="3"/>
        <v>-877.12910409643155</v>
      </c>
    </row>
    <row r="19" spans="1:11" s="234" customFormat="1" ht="12.6" customHeight="1" x14ac:dyDescent="0.15">
      <c r="A19" s="256" t="s">
        <v>1069</v>
      </c>
      <c r="B19" s="257">
        <v>4206401</v>
      </c>
      <c r="C19" s="257">
        <v>34462</v>
      </c>
      <c r="D19" s="258">
        <f t="shared" si="0"/>
        <v>122.05910858336719</v>
      </c>
      <c r="E19" s="259">
        <v>9</v>
      </c>
      <c r="F19" s="260">
        <f t="shared" si="1"/>
        <v>1.2155990411675059</v>
      </c>
      <c r="G19" s="257">
        <f t="shared" si="2"/>
        <v>41891.97415671459</v>
      </c>
      <c r="H19" s="261">
        <f t="shared" si="3"/>
        <v>7429.9741567145902</v>
      </c>
    </row>
    <row r="20" spans="1:11" s="234" customFormat="1" ht="12.6" customHeight="1" x14ac:dyDescent="0.15">
      <c r="A20" s="256" t="s">
        <v>1070</v>
      </c>
      <c r="B20" s="257">
        <v>6883940</v>
      </c>
      <c r="C20" s="257">
        <v>39171</v>
      </c>
      <c r="D20" s="258">
        <f t="shared" si="0"/>
        <v>175.74072655791275</v>
      </c>
      <c r="E20" s="259">
        <v>3</v>
      </c>
      <c r="F20" s="260">
        <f t="shared" si="1"/>
        <v>1.7502197187682123</v>
      </c>
      <c r="G20" s="257">
        <f t="shared" si="2"/>
        <v>68557.856603869644</v>
      </c>
      <c r="H20" s="261">
        <f t="shared" si="3"/>
        <v>29386.856603869644</v>
      </c>
    </row>
    <row r="21" spans="1:11" s="234" customFormat="1" ht="12.6" customHeight="1" x14ac:dyDescent="0.15">
      <c r="A21" s="256" t="s">
        <v>1071</v>
      </c>
      <c r="B21" s="257">
        <v>3709974</v>
      </c>
      <c r="C21" s="257">
        <v>38443</v>
      </c>
      <c r="D21" s="258">
        <f t="shared" si="0"/>
        <v>96.505839814790733</v>
      </c>
      <c r="E21" s="259">
        <v>14</v>
      </c>
      <c r="F21" s="260">
        <f t="shared" si="1"/>
        <v>0.9611114459827419</v>
      </c>
      <c r="G21" s="257">
        <f t="shared" si="2"/>
        <v>36948.007317914547</v>
      </c>
      <c r="H21" s="261">
        <f t="shared" si="3"/>
        <v>-1494.9926820854525</v>
      </c>
    </row>
    <row r="22" spans="1:11" s="234" customFormat="1" ht="12.6" customHeight="1" x14ac:dyDescent="0.15">
      <c r="A22" s="256"/>
      <c r="B22" s="257"/>
      <c r="C22" s="257"/>
      <c r="D22" s="257"/>
      <c r="E22" s="264"/>
      <c r="F22" s="260"/>
      <c r="G22" s="257"/>
      <c r="H22" s="265"/>
    </row>
    <row r="23" spans="1:11" s="234" customFormat="1" ht="12.6" customHeight="1" x14ac:dyDescent="0.15">
      <c r="A23" s="256" t="s">
        <v>1072</v>
      </c>
      <c r="B23" s="257">
        <f>SUM(B24)</f>
        <v>311681</v>
      </c>
      <c r="C23" s="257">
        <f>SUM(C24)</f>
        <v>6970</v>
      </c>
      <c r="D23" s="258">
        <f>B23/C23</f>
        <v>44.717503586800575</v>
      </c>
      <c r="E23" s="259"/>
      <c r="F23" s="260">
        <f>(B23/C23)/($B$7/$C$7)</f>
        <v>0.44534615330565053</v>
      </c>
      <c r="G23" s="257">
        <f>F23*C23</f>
        <v>3104.062688540384</v>
      </c>
      <c r="H23" s="261">
        <f>G23-C23</f>
        <v>-3865.937311459616</v>
      </c>
      <c r="I23" s="262"/>
      <c r="J23" s="262"/>
      <c r="K23" s="262"/>
    </row>
    <row r="24" spans="1:11" s="234" customFormat="1" ht="12.6" customHeight="1" x14ac:dyDescent="0.15">
      <c r="A24" s="256" t="s">
        <v>1073</v>
      </c>
      <c r="B24" s="257">
        <v>311681</v>
      </c>
      <c r="C24" s="257">
        <v>6970</v>
      </c>
      <c r="D24" s="258">
        <f>B24/C24</f>
        <v>44.717503586800575</v>
      </c>
      <c r="E24" s="259">
        <v>50</v>
      </c>
      <c r="F24" s="260">
        <f>(B24/C24)/($B$7/$C$7)</f>
        <v>0.44534615330565053</v>
      </c>
      <c r="G24" s="257">
        <f>F24*C24</f>
        <v>3104.062688540384</v>
      </c>
      <c r="H24" s="261">
        <f>G24-C24</f>
        <v>-3865.937311459616</v>
      </c>
    </row>
    <row r="25" spans="1:11" s="234" customFormat="1" ht="12.6" customHeight="1" x14ac:dyDescent="0.15">
      <c r="A25" s="256"/>
      <c r="B25" s="257"/>
      <c r="C25" s="257"/>
      <c r="D25" s="257"/>
      <c r="E25" s="264"/>
      <c r="F25" s="260"/>
      <c r="G25" s="257"/>
      <c r="H25" s="265"/>
    </row>
    <row r="26" spans="1:11" s="234" customFormat="1" ht="12.6" customHeight="1" x14ac:dyDescent="0.15">
      <c r="A26" s="256" t="s">
        <v>798</v>
      </c>
      <c r="B26" s="257">
        <f>SUM(B27:B33)</f>
        <v>4416146</v>
      </c>
      <c r="C26" s="257">
        <f>SUM(C27:C33)</f>
        <v>64254</v>
      </c>
      <c r="D26" s="258">
        <f t="shared" ref="D26:D33" si="4">B26/C26</f>
        <v>68.729511003206028</v>
      </c>
      <c r="E26" s="259"/>
      <c r="F26" s="260">
        <f t="shared" ref="F26:F33" si="5">(B26/C26)/($B$7/$C$7)</f>
        <v>0.68448417037508746</v>
      </c>
      <c r="G26" s="257">
        <f t="shared" ref="G26:G33" si="6">F26*C26</f>
        <v>43980.845883280868</v>
      </c>
      <c r="H26" s="261">
        <f t="shared" ref="H26:H33" si="7">G26-C26</f>
        <v>-20273.154116719132</v>
      </c>
      <c r="I26" s="262"/>
      <c r="J26" s="262"/>
    </row>
    <row r="27" spans="1:11" s="234" customFormat="1" ht="12.6" customHeight="1" x14ac:dyDescent="0.15">
      <c r="A27" s="256" t="s">
        <v>1074</v>
      </c>
      <c r="B27" s="257">
        <v>1893736</v>
      </c>
      <c r="C27" s="257">
        <v>21555</v>
      </c>
      <c r="D27" s="258">
        <f t="shared" si="4"/>
        <v>87.855996288564143</v>
      </c>
      <c r="E27" s="259">
        <v>15</v>
      </c>
      <c r="F27" s="260">
        <f t="shared" si="5"/>
        <v>0.87496677706974257</v>
      </c>
      <c r="G27" s="257">
        <f t="shared" si="6"/>
        <v>18859.908879738301</v>
      </c>
      <c r="H27" s="261">
        <f t="shared" si="7"/>
        <v>-2695.091120261699</v>
      </c>
    </row>
    <row r="28" spans="1:11" s="234" customFormat="1" ht="12.6" customHeight="1" x14ac:dyDescent="0.15">
      <c r="A28" s="256" t="s">
        <v>1075</v>
      </c>
      <c r="B28" s="257">
        <v>855946</v>
      </c>
      <c r="C28" s="257">
        <v>11920</v>
      </c>
      <c r="D28" s="258">
        <f t="shared" si="4"/>
        <v>71.807550335570468</v>
      </c>
      <c r="E28" s="259">
        <v>26</v>
      </c>
      <c r="F28" s="260">
        <f t="shared" si="5"/>
        <v>0.7151386762495302</v>
      </c>
      <c r="G28" s="257">
        <f t="shared" si="6"/>
        <v>8524.4530208943997</v>
      </c>
      <c r="H28" s="261">
        <f t="shared" si="7"/>
        <v>-3395.5469791056003</v>
      </c>
    </row>
    <row r="29" spans="1:11" s="234" customFormat="1" ht="12.6" customHeight="1" x14ac:dyDescent="0.15">
      <c r="A29" s="256" t="s">
        <v>1076</v>
      </c>
      <c r="B29" s="257">
        <v>663870</v>
      </c>
      <c r="C29" s="257">
        <v>7650</v>
      </c>
      <c r="D29" s="258">
        <f t="shared" si="4"/>
        <v>86.780392156862746</v>
      </c>
      <c r="E29" s="259">
        <v>17</v>
      </c>
      <c r="F29" s="260">
        <f t="shared" si="5"/>
        <v>0.86425472643831436</v>
      </c>
      <c r="G29" s="257">
        <f t="shared" si="6"/>
        <v>6611.5486572531045</v>
      </c>
      <c r="H29" s="261">
        <f t="shared" si="7"/>
        <v>-1038.4513427468955</v>
      </c>
    </row>
    <row r="30" spans="1:11" s="234" customFormat="1" ht="12.6" customHeight="1" x14ac:dyDescent="0.15">
      <c r="A30" s="256" t="s">
        <v>1077</v>
      </c>
      <c r="B30" s="257">
        <v>194877</v>
      </c>
      <c r="C30" s="257">
        <v>4297</v>
      </c>
      <c r="D30" s="258">
        <f t="shared" si="4"/>
        <v>45.351873400046543</v>
      </c>
      <c r="E30" s="259">
        <v>46</v>
      </c>
      <c r="F30" s="260">
        <f t="shared" si="5"/>
        <v>0.45166390661121986</v>
      </c>
      <c r="G30" s="257">
        <f t="shared" si="6"/>
        <v>1940.7998067084118</v>
      </c>
      <c r="H30" s="261">
        <f t="shared" si="7"/>
        <v>-2356.2001932915882</v>
      </c>
    </row>
    <row r="31" spans="1:11" s="234" customFormat="1" ht="12.6" customHeight="1" x14ac:dyDescent="0.15">
      <c r="A31" s="256" t="s">
        <v>1078</v>
      </c>
      <c r="B31" s="257">
        <v>263161</v>
      </c>
      <c r="C31" s="257">
        <v>7762</v>
      </c>
      <c r="D31" s="258">
        <f t="shared" si="4"/>
        <v>33.903761917031694</v>
      </c>
      <c r="E31" s="259">
        <v>64</v>
      </c>
      <c r="F31" s="260">
        <f t="shared" si="5"/>
        <v>0.33765100332652453</v>
      </c>
      <c r="G31" s="257">
        <f t="shared" si="6"/>
        <v>2620.8470878204835</v>
      </c>
      <c r="H31" s="261">
        <f t="shared" si="7"/>
        <v>-5141.1529121795165</v>
      </c>
    </row>
    <row r="32" spans="1:11" s="234" customFormat="1" ht="12.6" customHeight="1" x14ac:dyDescent="0.15">
      <c r="A32" s="256" t="s">
        <v>1079</v>
      </c>
      <c r="B32" s="257">
        <v>397563</v>
      </c>
      <c r="C32" s="257">
        <v>7797</v>
      </c>
      <c r="D32" s="258">
        <f t="shared" si="4"/>
        <v>50.989226625625243</v>
      </c>
      <c r="E32" s="259">
        <v>40</v>
      </c>
      <c r="F32" s="260">
        <f t="shared" si="5"/>
        <v>0.50780687910438316</v>
      </c>
      <c r="G32" s="257">
        <f t="shared" si="6"/>
        <v>3959.3702363768753</v>
      </c>
      <c r="H32" s="261">
        <f t="shared" si="7"/>
        <v>-3837.6297636231247</v>
      </c>
    </row>
    <row r="33" spans="1:10" s="234" customFormat="1" ht="12.6" customHeight="1" x14ac:dyDescent="0.15">
      <c r="A33" s="256" t="s">
        <v>805</v>
      </c>
      <c r="B33" s="257">
        <v>146993</v>
      </c>
      <c r="C33" s="257">
        <v>3273</v>
      </c>
      <c r="D33" s="258">
        <f t="shared" si="4"/>
        <v>44.910785212343413</v>
      </c>
      <c r="E33" s="259">
        <v>47</v>
      </c>
      <c r="F33" s="260">
        <f t="shared" si="5"/>
        <v>0.44727106461634308</v>
      </c>
      <c r="G33" s="257">
        <f t="shared" si="6"/>
        <v>1463.918194489291</v>
      </c>
      <c r="H33" s="261">
        <f t="shared" si="7"/>
        <v>-1809.081805510709</v>
      </c>
    </row>
    <row r="34" spans="1:10" s="234" customFormat="1" ht="12.6" customHeight="1" x14ac:dyDescent="0.15">
      <c r="A34" s="256"/>
      <c r="B34" s="257"/>
      <c r="C34" s="257"/>
      <c r="D34" s="257"/>
      <c r="E34" s="264"/>
      <c r="F34" s="260"/>
      <c r="G34" s="257"/>
      <c r="H34" s="265"/>
    </row>
    <row r="35" spans="1:10" s="234" customFormat="1" ht="12.6" customHeight="1" x14ac:dyDescent="0.15">
      <c r="A35" s="256" t="s">
        <v>1080</v>
      </c>
      <c r="B35" s="257">
        <f>SUM(B36:B42)</f>
        <v>2679173</v>
      </c>
      <c r="C35" s="257">
        <f>SUM(C36:C42)</f>
        <v>47322</v>
      </c>
      <c r="D35" s="258">
        <f t="shared" ref="D35:D42" si="8">B35/C35</f>
        <v>56.615802375216603</v>
      </c>
      <c r="E35" s="259"/>
      <c r="F35" s="260">
        <f>(B35/C35)/($B$7/$C$7)</f>
        <v>0.56384251762117654</v>
      </c>
      <c r="G35" s="257">
        <f>F35*C35</f>
        <v>26682.155618869318</v>
      </c>
      <c r="H35" s="261">
        <f t="shared" ref="H35:H42" si="9">G35-C35</f>
        <v>-20639.844381130682</v>
      </c>
      <c r="I35" s="262"/>
      <c r="J35" s="262"/>
    </row>
    <row r="36" spans="1:10" s="234" customFormat="1" ht="12.6" customHeight="1" x14ac:dyDescent="0.15">
      <c r="A36" s="256" t="s">
        <v>1081</v>
      </c>
      <c r="B36" s="257">
        <v>508990</v>
      </c>
      <c r="C36" s="257">
        <v>5994</v>
      </c>
      <c r="D36" s="258">
        <f t="shared" si="8"/>
        <v>84.916583249916584</v>
      </c>
      <c r="E36" s="259">
        <v>19</v>
      </c>
      <c r="F36" s="260">
        <v>0.84599999999999997</v>
      </c>
      <c r="G36" s="257">
        <v>5070</v>
      </c>
      <c r="H36" s="261">
        <f t="shared" si="9"/>
        <v>-924</v>
      </c>
    </row>
    <row r="37" spans="1:10" s="234" customFormat="1" ht="12.6" customHeight="1" x14ac:dyDescent="0.15">
      <c r="A37" s="256" t="s">
        <v>808</v>
      </c>
      <c r="B37" s="257">
        <v>968089</v>
      </c>
      <c r="C37" s="257">
        <v>11718</v>
      </c>
      <c r="D37" s="258">
        <f t="shared" si="8"/>
        <v>82.615548728451955</v>
      </c>
      <c r="E37" s="259">
        <v>21</v>
      </c>
      <c r="F37" s="260">
        <f t="shared" ref="F37:F42" si="10">(B37/C37)/($B$7/$C$7)</f>
        <v>0.82277662835167265</v>
      </c>
      <c r="G37" s="257">
        <f t="shared" ref="G37:G42" si="11">F37*C37</f>
        <v>9641.2965310249001</v>
      </c>
      <c r="H37" s="261">
        <f t="shared" si="9"/>
        <v>-2076.7034689750999</v>
      </c>
    </row>
    <row r="38" spans="1:10" s="234" customFormat="1" ht="12.6" customHeight="1" x14ac:dyDescent="0.15">
      <c r="A38" s="256" t="s">
        <v>1082</v>
      </c>
      <c r="B38" s="257">
        <v>189014</v>
      </c>
      <c r="C38" s="257">
        <v>4644</v>
      </c>
      <c r="D38" s="258">
        <f t="shared" si="8"/>
        <v>40.700689061154179</v>
      </c>
      <c r="E38" s="259">
        <v>56</v>
      </c>
      <c r="F38" s="260">
        <f t="shared" si="10"/>
        <v>0.40534229007418626</v>
      </c>
      <c r="G38" s="257">
        <f t="shared" si="11"/>
        <v>1882.409595104521</v>
      </c>
      <c r="H38" s="261">
        <f t="shared" si="9"/>
        <v>-2761.590404895479</v>
      </c>
    </row>
    <row r="39" spans="1:10" s="234" customFormat="1" ht="12.6" customHeight="1" x14ac:dyDescent="0.15">
      <c r="A39" s="256" t="s">
        <v>1083</v>
      </c>
      <c r="B39" s="257">
        <v>296024</v>
      </c>
      <c r="C39" s="257">
        <v>8311</v>
      </c>
      <c r="D39" s="258">
        <f t="shared" si="8"/>
        <v>35.6183371435447</v>
      </c>
      <c r="E39" s="259">
        <v>61</v>
      </c>
      <c r="F39" s="260">
        <f t="shared" si="10"/>
        <v>0.3547266318932793</v>
      </c>
      <c r="G39" s="257">
        <f t="shared" si="11"/>
        <v>2948.1330376650444</v>
      </c>
      <c r="H39" s="261">
        <f t="shared" si="9"/>
        <v>-5362.866962334956</v>
      </c>
    </row>
    <row r="40" spans="1:10" s="234" customFormat="1" ht="12.6" customHeight="1" x14ac:dyDescent="0.15">
      <c r="A40" s="256" t="s">
        <v>1084</v>
      </c>
      <c r="B40" s="257">
        <v>407020</v>
      </c>
      <c r="C40" s="257">
        <v>7264</v>
      </c>
      <c r="D40" s="258">
        <f t="shared" si="8"/>
        <v>56.032488986784138</v>
      </c>
      <c r="E40" s="259">
        <v>38</v>
      </c>
      <c r="F40" s="260">
        <f t="shared" si="10"/>
        <v>0.55803324042827973</v>
      </c>
      <c r="G40" s="257">
        <f t="shared" si="11"/>
        <v>4053.553458471024</v>
      </c>
      <c r="H40" s="261">
        <f t="shared" si="9"/>
        <v>-3210.446541528976</v>
      </c>
    </row>
    <row r="41" spans="1:10" s="234" customFormat="1" ht="12.6" customHeight="1" x14ac:dyDescent="0.15">
      <c r="A41" s="256" t="s">
        <v>1085</v>
      </c>
      <c r="B41" s="257">
        <v>164926</v>
      </c>
      <c r="C41" s="257">
        <v>4581</v>
      </c>
      <c r="D41" s="258">
        <f t="shared" si="8"/>
        <v>36.002182929491376</v>
      </c>
      <c r="E41" s="259">
        <v>60</v>
      </c>
      <c r="F41" s="260">
        <f t="shared" si="10"/>
        <v>0.35854939100374977</v>
      </c>
      <c r="G41" s="257">
        <f t="shared" si="11"/>
        <v>1642.5147601881777</v>
      </c>
      <c r="H41" s="261">
        <f t="shared" si="9"/>
        <v>-2938.4852398118223</v>
      </c>
    </row>
    <row r="42" spans="1:10" s="234" customFormat="1" ht="12.6" customHeight="1" x14ac:dyDescent="0.15">
      <c r="A42" s="256" t="s">
        <v>1086</v>
      </c>
      <c r="B42" s="257">
        <v>145110</v>
      </c>
      <c r="C42" s="257">
        <v>4810</v>
      </c>
      <c r="D42" s="258">
        <f t="shared" si="8"/>
        <v>30.168399168399169</v>
      </c>
      <c r="E42" s="259">
        <v>66</v>
      </c>
      <c r="F42" s="260">
        <f t="shared" si="10"/>
        <v>0.30045014688614519</v>
      </c>
      <c r="G42" s="257">
        <f t="shared" si="11"/>
        <v>1445.1652065223584</v>
      </c>
      <c r="H42" s="261">
        <f t="shared" si="9"/>
        <v>-3364.8347934776416</v>
      </c>
    </row>
    <row r="43" spans="1:10" s="234" customFormat="1" ht="12.6" customHeight="1" x14ac:dyDescent="0.15">
      <c r="A43" s="256"/>
      <c r="B43" s="257"/>
      <c r="C43" s="257"/>
      <c r="D43" s="257"/>
      <c r="E43" s="264"/>
      <c r="F43" s="260"/>
      <c r="G43" s="257"/>
      <c r="H43" s="265"/>
    </row>
    <row r="44" spans="1:10" s="234" customFormat="1" ht="12.6" customHeight="1" x14ac:dyDescent="0.15">
      <c r="A44" s="256" t="s">
        <v>1087</v>
      </c>
      <c r="B44" s="257">
        <f>SUM(B45:B52)</f>
        <v>5747622</v>
      </c>
      <c r="C44" s="257">
        <f>SUM(C45:C52)</f>
        <v>72298</v>
      </c>
      <c r="D44" s="258">
        <f t="shared" ref="D44:D52" si="12">B44/C44</f>
        <v>79.499045616752881</v>
      </c>
      <c r="E44" s="259"/>
      <c r="F44" s="260">
        <f t="shared" ref="F44:F52" si="13">(B44/C44)/($B$7/$C$7)</f>
        <v>0.79173905779798126</v>
      </c>
      <c r="G44" s="257">
        <f t="shared" ref="G44:G52" si="14">F44*C44</f>
        <v>57241.150400678453</v>
      </c>
      <c r="H44" s="261">
        <f t="shared" ref="H44:H52" si="15">G44-C44</f>
        <v>-15056.849599321547</v>
      </c>
      <c r="I44" s="262"/>
      <c r="J44" s="262"/>
    </row>
    <row r="45" spans="1:10" s="234" customFormat="1" ht="12.6" customHeight="1" x14ac:dyDescent="0.15">
      <c r="A45" s="256" t="s">
        <v>815</v>
      </c>
      <c r="B45" s="257">
        <v>746237</v>
      </c>
      <c r="C45" s="257">
        <v>12124</v>
      </c>
      <c r="D45" s="258">
        <f t="shared" si="12"/>
        <v>61.550395908940942</v>
      </c>
      <c r="E45" s="259">
        <v>32</v>
      </c>
      <c r="F45" s="260">
        <f t="shared" si="13"/>
        <v>0.61298663507185969</v>
      </c>
      <c r="G45" s="257">
        <f t="shared" si="14"/>
        <v>7431.8499636112265</v>
      </c>
      <c r="H45" s="261">
        <f t="shared" si="15"/>
        <v>-4692.1500363887735</v>
      </c>
    </row>
    <row r="46" spans="1:10" s="234" customFormat="1" ht="12.6" customHeight="1" x14ac:dyDescent="0.15">
      <c r="A46" s="256" t="s">
        <v>1088</v>
      </c>
      <c r="B46" s="257">
        <v>553255</v>
      </c>
      <c r="C46" s="257">
        <v>8859</v>
      </c>
      <c r="D46" s="258">
        <f t="shared" si="12"/>
        <v>62.451179591376004</v>
      </c>
      <c r="E46" s="259">
        <v>31</v>
      </c>
      <c r="F46" s="260">
        <f t="shared" si="13"/>
        <v>0.62195763111939761</v>
      </c>
      <c r="G46" s="257">
        <f t="shared" si="14"/>
        <v>5509.922654086743</v>
      </c>
      <c r="H46" s="261">
        <f t="shared" si="15"/>
        <v>-3349.077345913257</v>
      </c>
    </row>
    <row r="47" spans="1:10" s="234" customFormat="1" ht="12.6" customHeight="1" x14ac:dyDescent="0.15">
      <c r="A47" s="256" t="s">
        <v>817</v>
      </c>
      <c r="B47" s="257">
        <v>498721</v>
      </c>
      <c r="C47" s="257">
        <v>7436</v>
      </c>
      <c r="D47" s="258">
        <f t="shared" si="12"/>
        <v>67.068450779989234</v>
      </c>
      <c r="E47" s="259">
        <v>28</v>
      </c>
      <c r="F47" s="260">
        <f t="shared" si="13"/>
        <v>0.66794150315345435</v>
      </c>
      <c r="G47" s="257">
        <f t="shared" si="14"/>
        <v>4966.8130174490861</v>
      </c>
      <c r="H47" s="261">
        <f t="shared" si="15"/>
        <v>-2469.1869825509139</v>
      </c>
    </row>
    <row r="48" spans="1:10" s="234" customFormat="1" ht="12.6" customHeight="1" x14ac:dyDescent="0.15">
      <c r="A48" s="256" t="s">
        <v>818</v>
      </c>
      <c r="B48" s="257">
        <v>225526</v>
      </c>
      <c r="C48" s="257">
        <v>5034</v>
      </c>
      <c r="D48" s="258">
        <f t="shared" si="12"/>
        <v>44.80055621771951</v>
      </c>
      <c r="E48" s="259">
        <v>49</v>
      </c>
      <c r="F48" s="260">
        <f t="shared" si="13"/>
        <v>0.44617328287986452</v>
      </c>
      <c r="G48" s="257">
        <f t="shared" si="14"/>
        <v>2246.0363060172381</v>
      </c>
      <c r="H48" s="261">
        <f t="shared" si="15"/>
        <v>-2787.9636939827619</v>
      </c>
    </row>
    <row r="49" spans="1:10" s="234" customFormat="1" ht="12.6" customHeight="1" x14ac:dyDescent="0.15">
      <c r="A49" s="256" t="s">
        <v>1089</v>
      </c>
      <c r="B49" s="257">
        <v>1103002</v>
      </c>
      <c r="C49" s="257">
        <v>21914</v>
      </c>
      <c r="D49" s="258">
        <f t="shared" si="12"/>
        <v>50.333211645523413</v>
      </c>
      <c r="E49" s="259">
        <v>42</v>
      </c>
      <c r="F49" s="260">
        <f t="shared" si="13"/>
        <v>0.50127355938692308</v>
      </c>
      <c r="G49" s="257">
        <f t="shared" si="14"/>
        <v>10984.908780405032</v>
      </c>
      <c r="H49" s="261">
        <f t="shared" si="15"/>
        <v>-10929.091219594968</v>
      </c>
    </row>
    <row r="50" spans="1:10" s="234" customFormat="1" ht="12.6" customHeight="1" x14ac:dyDescent="0.15">
      <c r="A50" s="256" t="s">
        <v>1090</v>
      </c>
      <c r="B50" s="257">
        <v>862886</v>
      </c>
      <c r="C50" s="257">
        <v>6079</v>
      </c>
      <c r="D50" s="258">
        <f t="shared" si="12"/>
        <v>141.9453857542359</v>
      </c>
      <c r="E50" s="259">
        <v>5</v>
      </c>
      <c r="F50" s="260">
        <f t="shared" si="13"/>
        <v>1.413648492305259</v>
      </c>
      <c r="G50" s="257">
        <f t="shared" si="14"/>
        <v>8593.5691847236703</v>
      </c>
      <c r="H50" s="261">
        <f t="shared" si="15"/>
        <v>2514.5691847236703</v>
      </c>
    </row>
    <row r="51" spans="1:10" s="234" customFormat="1" ht="12.6" customHeight="1" x14ac:dyDescent="0.15">
      <c r="A51" s="256" t="s">
        <v>1091</v>
      </c>
      <c r="B51" s="257">
        <v>335311</v>
      </c>
      <c r="C51" s="257">
        <v>7482</v>
      </c>
      <c r="D51" s="258">
        <f t="shared" si="12"/>
        <v>44.815690991713446</v>
      </c>
      <c r="E51" s="259">
        <v>48</v>
      </c>
      <c r="F51" s="260">
        <f t="shared" si="13"/>
        <v>0.44632401162898322</v>
      </c>
      <c r="G51" s="257">
        <f t="shared" si="14"/>
        <v>3339.3962550080523</v>
      </c>
      <c r="H51" s="261">
        <f t="shared" si="15"/>
        <v>-4142.6037449919477</v>
      </c>
    </row>
    <row r="52" spans="1:10" s="234" customFormat="1" ht="12.6" customHeight="1" x14ac:dyDescent="0.15">
      <c r="A52" s="256" t="s">
        <v>1092</v>
      </c>
      <c r="B52" s="257">
        <v>1422684</v>
      </c>
      <c r="C52" s="257">
        <v>3370</v>
      </c>
      <c r="D52" s="258">
        <f t="shared" si="12"/>
        <v>422.16142433234421</v>
      </c>
      <c r="E52" s="259">
        <v>1</v>
      </c>
      <c r="F52" s="260">
        <f t="shared" si="13"/>
        <v>4.2043484389843924</v>
      </c>
      <c r="G52" s="257">
        <f t="shared" si="14"/>
        <v>14168.654239377402</v>
      </c>
      <c r="H52" s="261">
        <f t="shared" si="15"/>
        <v>10798.654239377402</v>
      </c>
    </row>
    <row r="53" spans="1:10" s="234" customFormat="1" ht="12.6" customHeight="1" x14ac:dyDescent="0.15">
      <c r="A53" s="256"/>
      <c r="B53" s="257"/>
      <c r="C53" s="257"/>
      <c r="D53" s="257"/>
      <c r="E53" s="264"/>
      <c r="F53" s="260"/>
      <c r="G53" s="257"/>
      <c r="H53" s="261"/>
    </row>
    <row r="54" spans="1:10" s="234" customFormat="1" ht="12.6" customHeight="1" x14ac:dyDescent="0.15">
      <c r="A54" s="256" t="s">
        <v>1093</v>
      </c>
      <c r="B54" s="257">
        <f>SUM(B55:B56)</f>
        <v>915122</v>
      </c>
      <c r="C54" s="257">
        <f>SUM(C55:C56)</f>
        <v>18662</v>
      </c>
      <c r="D54" s="258">
        <f>B54/C54</f>
        <v>49.036652020147891</v>
      </c>
      <c r="E54" s="259"/>
      <c r="F54" s="260">
        <f>(B54/C54)/($B$7/$C$7)</f>
        <v>0.48836099058550098</v>
      </c>
      <c r="G54" s="257">
        <f>F54*C54</f>
        <v>9113.7928063066192</v>
      </c>
      <c r="H54" s="261">
        <f>G54-C54</f>
        <v>-9548.2071936933808</v>
      </c>
      <c r="I54" s="262"/>
      <c r="J54" s="262"/>
    </row>
    <row r="55" spans="1:10" s="234" customFormat="1" ht="12.6" customHeight="1" x14ac:dyDescent="0.15">
      <c r="A55" s="256" t="s">
        <v>1094</v>
      </c>
      <c r="B55" s="257">
        <v>438248</v>
      </c>
      <c r="C55" s="257">
        <v>10524</v>
      </c>
      <c r="D55" s="258">
        <f>B55/C55</f>
        <v>41.642721398707714</v>
      </c>
      <c r="E55" s="259">
        <v>54</v>
      </c>
      <c r="F55" s="260">
        <f>(B55/C55)/($B$7/$C$7)</f>
        <v>0.41472408566133595</v>
      </c>
      <c r="G55" s="257">
        <f>F55*C55</f>
        <v>4364.5562774998998</v>
      </c>
      <c r="H55" s="261">
        <f>G55-C55</f>
        <v>-6159.4437225001002</v>
      </c>
    </row>
    <row r="56" spans="1:10" s="234" customFormat="1" ht="12.6" customHeight="1" x14ac:dyDescent="0.15">
      <c r="A56" s="256" t="s">
        <v>1095</v>
      </c>
      <c r="B56" s="257">
        <v>476874</v>
      </c>
      <c r="C56" s="257">
        <v>8138</v>
      </c>
      <c r="D56" s="258">
        <f>B56/C56</f>
        <v>58.598427131973459</v>
      </c>
      <c r="E56" s="259">
        <v>35</v>
      </c>
      <c r="F56" s="260">
        <f>(B56/C56)/($B$7/$C$7)</f>
        <v>0.583587678644227</v>
      </c>
      <c r="G56" s="257">
        <f>F56*C56</f>
        <v>4749.2365288067194</v>
      </c>
      <c r="H56" s="261">
        <f>G56-C56</f>
        <v>-3388.7634711932806</v>
      </c>
    </row>
    <row r="57" spans="1:10" s="234" customFormat="1" ht="12.6" customHeight="1" x14ac:dyDescent="0.15">
      <c r="A57" s="232"/>
      <c r="B57" s="257"/>
      <c r="C57" s="257"/>
      <c r="D57" s="257"/>
      <c r="E57" s="264"/>
      <c r="F57" s="260"/>
      <c r="G57" s="257"/>
      <c r="H57" s="261"/>
    </row>
    <row r="58" spans="1:10" s="234" customFormat="1" ht="12.6" customHeight="1" x14ac:dyDescent="0.15">
      <c r="A58" s="256" t="s">
        <v>1096</v>
      </c>
      <c r="B58" s="257">
        <f>SUM(B59:B68)</f>
        <v>4717910</v>
      </c>
      <c r="C58" s="257">
        <f>SUM(C59:C68)</f>
        <v>76173</v>
      </c>
      <c r="D58" s="258">
        <f t="shared" ref="D58:D68" si="16">B58/C58</f>
        <v>61.936775497879829</v>
      </c>
      <c r="E58" s="259"/>
      <c r="F58" s="260">
        <f t="shared" ref="F58:F68" si="17">(B58/C58)/($B$7/$C$7)</f>
        <v>0.61683462858329852</v>
      </c>
      <c r="G58" s="257">
        <f t="shared" ref="G58:G68" si="18">F58*C58</f>
        <v>46986.144163075594</v>
      </c>
      <c r="H58" s="261">
        <f t="shared" ref="H58:H68" si="19">G58-C58</f>
        <v>-29186.855836924406</v>
      </c>
      <c r="I58" s="262"/>
      <c r="J58" s="262"/>
    </row>
    <row r="59" spans="1:10" s="234" customFormat="1" ht="12.6" customHeight="1" x14ac:dyDescent="0.15">
      <c r="A59" s="256" t="s">
        <v>827</v>
      </c>
      <c r="B59" s="257">
        <v>1151911</v>
      </c>
      <c r="C59" s="257">
        <v>11863</v>
      </c>
      <c r="D59" s="258">
        <f t="shared" si="16"/>
        <v>97.10115485121807</v>
      </c>
      <c r="E59" s="259">
        <v>13</v>
      </c>
      <c r="F59" s="260">
        <f t="shared" si="17"/>
        <v>0.96704024880518269</v>
      </c>
      <c r="G59" s="257">
        <f t="shared" si="18"/>
        <v>11471.998471575882</v>
      </c>
      <c r="H59" s="261">
        <f t="shared" si="19"/>
        <v>-391.00152842411808</v>
      </c>
    </row>
    <row r="60" spans="1:10" s="234" customFormat="1" ht="12.6" customHeight="1" x14ac:dyDescent="0.15">
      <c r="A60" s="256" t="s">
        <v>1097</v>
      </c>
      <c r="B60" s="257">
        <v>299889</v>
      </c>
      <c r="C60" s="257">
        <v>5050</v>
      </c>
      <c r="D60" s="258">
        <f t="shared" si="16"/>
        <v>59.383960396039605</v>
      </c>
      <c r="E60" s="259">
        <v>34</v>
      </c>
      <c r="F60" s="260">
        <f t="shared" si="17"/>
        <v>0.59141088408695552</v>
      </c>
      <c r="G60" s="257">
        <f t="shared" si="18"/>
        <v>2986.6249646391252</v>
      </c>
      <c r="H60" s="261">
        <f t="shared" si="19"/>
        <v>-2063.3750353608748</v>
      </c>
    </row>
    <row r="61" spans="1:10" s="234" customFormat="1" ht="12.6" customHeight="1" x14ac:dyDescent="0.15">
      <c r="A61" s="256" t="s">
        <v>1098</v>
      </c>
      <c r="B61" s="257">
        <v>1040331</v>
      </c>
      <c r="C61" s="257">
        <v>13007</v>
      </c>
      <c r="D61" s="258">
        <f t="shared" si="16"/>
        <v>79.982394095487052</v>
      </c>
      <c r="E61" s="259">
        <v>23</v>
      </c>
      <c r="F61" s="260">
        <f t="shared" si="17"/>
        <v>0.79655277431711935</v>
      </c>
      <c r="G61" s="257">
        <f t="shared" si="18"/>
        <v>10360.761935542771</v>
      </c>
      <c r="H61" s="261">
        <f t="shared" si="19"/>
        <v>-2646.2380644572295</v>
      </c>
    </row>
    <row r="62" spans="1:10" s="234" customFormat="1" ht="12.6" customHeight="1" x14ac:dyDescent="0.15">
      <c r="A62" s="256" t="s">
        <v>1099</v>
      </c>
      <c r="B62" s="257">
        <v>495620</v>
      </c>
      <c r="C62" s="257">
        <v>6090</v>
      </c>
      <c r="D62" s="258">
        <f t="shared" si="16"/>
        <v>81.382594417077172</v>
      </c>
      <c r="E62" s="259">
        <v>22</v>
      </c>
      <c r="F62" s="260">
        <f t="shared" si="17"/>
        <v>0.81049751132300085</v>
      </c>
      <c r="G62" s="257">
        <f t="shared" si="18"/>
        <v>4935.9298439570748</v>
      </c>
      <c r="H62" s="261">
        <f t="shared" si="19"/>
        <v>-1154.0701560429252</v>
      </c>
    </row>
    <row r="63" spans="1:10" s="234" customFormat="1" ht="12.6" customHeight="1" x14ac:dyDescent="0.15">
      <c r="A63" s="256" t="s">
        <v>1100</v>
      </c>
      <c r="B63" s="257">
        <v>221526</v>
      </c>
      <c r="C63" s="257">
        <v>6519</v>
      </c>
      <c r="D63" s="258">
        <f t="shared" si="16"/>
        <v>33.981592268752877</v>
      </c>
      <c r="E63" s="259">
        <v>63</v>
      </c>
      <c r="F63" s="260">
        <f t="shared" si="17"/>
        <v>0.33842612369258374</v>
      </c>
      <c r="G63" s="257">
        <f t="shared" si="18"/>
        <v>2206.1999003519531</v>
      </c>
      <c r="H63" s="261">
        <f t="shared" si="19"/>
        <v>-4312.8000996480469</v>
      </c>
    </row>
    <row r="64" spans="1:10" s="234" customFormat="1" ht="12.6" customHeight="1" x14ac:dyDescent="0.15">
      <c r="A64" s="256" t="s">
        <v>1101</v>
      </c>
      <c r="B64" s="257">
        <v>309640</v>
      </c>
      <c r="C64" s="257">
        <v>6064</v>
      </c>
      <c r="D64" s="258">
        <f t="shared" si="16"/>
        <v>51.062005277044854</v>
      </c>
      <c r="E64" s="259">
        <v>39</v>
      </c>
      <c r="F64" s="260">
        <f t="shared" si="17"/>
        <v>0.50853168907481405</v>
      </c>
      <c r="G64" s="257">
        <f t="shared" si="18"/>
        <v>3083.7361625496724</v>
      </c>
      <c r="H64" s="261">
        <f t="shared" si="19"/>
        <v>-2980.2638374503276</v>
      </c>
    </row>
    <row r="65" spans="1:10" s="234" customFormat="1" ht="12.6" customHeight="1" x14ac:dyDescent="0.15">
      <c r="A65" s="256" t="s">
        <v>1102</v>
      </c>
      <c r="B65" s="257">
        <v>296752</v>
      </c>
      <c r="C65" s="257">
        <v>6673</v>
      </c>
      <c r="D65" s="258">
        <f t="shared" si="16"/>
        <v>44.470552974674057</v>
      </c>
      <c r="E65" s="259">
        <v>51</v>
      </c>
      <c r="F65" s="260">
        <f t="shared" si="17"/>
        <v>0.44288674711465997</v>
      </c>
      <c r="G65" s="257">
        <f t="shared" si="18"/>
        <v>2955.3832634961259</v>
      </c>
      <c r="H65" s="261">
        <f t="shared" si="19"/>
        <v>-3717.6167365038741</v>
      </c>
    </row>
    <row r="66" spans="1:10" s="234" customFormat="1" ht="12.6" customHeight="1" x14ac:dyDescent="0.15">
      <c r="A66" s="256" t="s">
        <v>1103</v>
      </c>
      <c r="B66" s="257">
        <v>258753</v>
      </c>
      <c r="C66" s="257">
        <v>6621</v>
      </c>
      <c r="D66" s="258">
        <f t="shared" si="16"/>
        <v>39.080652469415497</v>
      </c>
      <c r="E66" s="259">
        <v>57</v>
      </c>
      <c r="F66" s="260">
        <f t="shared" si="17"/>
        <v>0.3892081813589095</v>
      </c>
      <c r="G66" s="257">
        <f t="shared" si="18"/>
        <v>2576.9473687773398</v>
      </c>
      <c r="H66" s="261">
        <f t="shared" si="19"/>
        <v>-4044.0526312226602</v>
      </c>
    </row>
    <row r="67" spans="1:10" s="234" customFormat="1" ht="12.6" customHeight="1" x14ac:dyDescent="0.15">
      <c r="A67" s="256" t="s">
        <v>835</v>
      </c>
      <c r="B67" s="257">
        <v>231639</v>
      </c>
      <c r="C67" s="257">
        <v>4676</v>
      </c>
      <c r="D67" s="258">
        <f t="shared" si="16"/>
        <v>49.537852865697175</v>
      </c>
      <c r="E67" s="259">
        <v>43</v>
      </c>
      <c r="F67" s="260">
        <f t="shared" si="17"/>
        <v>0.49335250063627217</v>
      </c>
      <c r="G67" s="257">
        <f t="shared" si="18"/>
        <v>2306.9162929752088</v>
      </c>
      <c r="H67" s="261">
        <f t="shared" si="19"/>
        <v>-2369.0837070247912</v>
      </c>
    </row>
    <row r="68" spans="1:10" s="234" customFormat="1" ht="12.6" customHeight="1" x14ac:dyDescent="0.15">
      <c r="A68" s="256" t="s">
        <v>1104</v>
      </c>
      <c r="B68" s="257">
        <v>411849</v>
      </c>
      <c r="C68" s="257">
        <v>9610</v>
      </c>
      <c r="D68" s="258">
        <f t="shared" si="16"/>
        <v>42.856295525494275</v>
      </c>
      <c r="E68" s="259">
        <v>52</v>
      </c>
      <c r="F68" s="260">
        <f t="shared" si="17"/>
        <v>0.42681019346622667</v>
      </c>
      <c r="G68" s="257">
        <f t="shared" si="18"/>
        <v>4101.6459592104384</v>
      </c>
      <c r="H68" s="261">
        <f t="shared" si="19"/>
        <v>-5508.3540407895616</v>
      </c>
    </row>
    <row r="69" spans="1:10" s="234" customFormat="1" ht="12.6" customHeight="1" x14ac:dyDescent="0.15">
      <c r="A69" s="256"/>
      <c r="B69" s="257"/>
      <c r="C69" s="257"/>
      <c r="D69" s="257"/>
      <c r="E69" s="264"/>
      <c r="F69" s="260"/>
      <c r="G69" s="257"/>
      <c r="H69" s="261"/>
    </row>
    <row r="70" spans="1:10" s="234" customFormat="1" ht="12.6" customHeight="1" x14ac:dyDescent="0.15">
      <c r="A70" s="256" t="s">
        <v>1105</v>
      </c>
      <c r="B70" s="257">
        <f>SUM(B71:B83)</f>
        <v>7595250</v>
      </c>
      <c r="C70" s="257">
        <f>SUM(C71:C83)</f>
        <v>114472</v>
      </c>
      <c r="D70" s="258">
        <f t="shared" ref="D70:D83" si="20">B70/C70</f>
        <v>66.350286532951287</v>
      </c>
      <c r="E70" s="259"/>
      <c r="F70" s="260">
        <f t="shared" ref="F70:F83" si="21">(B70/C70)/($B$7/$C$7)</f>
        <v>0.66078923258362754</v>
      </c>
      <c r="G70" s="257">
        <f t="shared" ref="G70:G83" si="22">F70*C70</f>
        <v>75641.865032313013</v>
      </c>
      <c r="H70" s="261">
        <f t="shared" ref="H70:H83" si="23">G70-C70</f>
        <v>-38830.134967686987</v>
      </c>
      <c r="I70" s="262"/>
      <c r="J70" s="262"/>
    </row>
    <row r="71" spans="1:10" s="234" customFormat="1" ht="12.6" customHeight="1" x14ac:dyDescent="0.15">
      <c r="A71" s="256" t="s">
        <v>1106</v>
      </c>
      <c r="B71" s="257">
        <v>523144</v>
      </c>
      <c r="C71" s="257">
        <v>6073</v>
      </c>
      <c r="D71" s="258">
        <f t="shared" si="20"/>
        <v>86.142598386300023</v>
      </c>
      <c r="E71" s="259">
        <v>18</v>
      </c>
      <c r="F71" s="260">
        <f t="shared" si="21"/>
        <v>0.85790287359458228</v>
      </c>
      <c r="G71" s="257">
        <f t="shared" si="22"/>
        <v>5210.0441513398982</v>
      </c>
      <c r="H71" s="261">
        <f t="shared" si="23"/>
        <v>-862.95584866010176</v>
      </c>
    </row>
    <row r="72" spans="1:10" s="234" customFormat="1" ht="12.6" customHeight="1" x14ac:dyDescent="0.15">
      <c r="A72" s="256" t="s">
        <v>839</v>
      </c>
      <c r="B72" s="257">
        <v>533525</v>
      </c>
      <c r="C72" s="257">
        <v>10589</v>
      </c>
      <c r="D72" s="258">
        <f t="shared" si="20"/>
        <v>50.384833317593731</v>
      </c>
      <c r="E72" s="259">
        <v>41</v>
      </c>
      <c r="F72" s="260">
        <f t="shared" si="21"/>
        <v>0.50178766485435145</v>
      </c>
      <c r="G72" s="257">
        <f t="shared" si="22"/>
        <v>5313.4295831427271</v>
      </c>
      <c r="H72" s="261">
        <f t="shared" si="23"/>
        <v>-5275.5704168572729</v>
      </c>
    </row>
    <row r="73" spans="1:10" s="234" customFormat="1" ht="12.6" customHeight="1" x14ac:dyDescent="0.15">
      <c r="A73" s="256" t="s">
        <v>1107</v>
      </c>
      <c r="B73" s="257">
        <v>1876189</v>
      </c>
      <c r="C73" s="257">
        <v>14356</v>
      </c>
      <c r="D73" s="258">
        <f t="shared" si="20"/>
        <v>130.69023404848147</v>
      </c>
      <c r="E73" s="259">
        <v>6</v>
      </c>
      <c r="F73" s="260">
        <f t="shared" si="21"/>
        <v>1.301557295011571</v>
      </c>
      <c r="G73" s="257">
        <f t="shared" si="22"/>
        <v>18685.156527186115</v>
      </c>
      <c r="H73" s="261">
        <f t="shared" si="23"/>
        <v>4329.1565271861145</v>
      </c>
    </row>
    <row r="74" spans="1:10" s="234" customFormat="1" ht="12.6" customHeight="1" x14ac:dyDescent="0.15">
      <c r="A74" s="256" t="s">
        <v>1108</v>
      </c>
      <c r="B74" s="257">
        <v>628860</v>
      </c>
      <c r="C74" s="257">
        <v>7190</v>
      </c>
      <c r="D74" s="258">
        <f t="shared" si="20"/>
        <v>87.463143254520162</v>
      </c>
      <c r="E74" s="259">
        <v>16</v>
      </c>
      <c r="F74" s="260">
        <f t="shared" si="21"/>
        <v>0.87105431386198906</v>
      </c>
      <c r="G74" s="257">
        <f t="shared" si="22"/>
        <v>6262.8805166677012</v>
      </c>
      <c r="H74" s="261">
        <f t="shared" si="23"/>
        <v>-927.11948333229884</v>
      </c>
    </row>
    <row r="75" spans="1:10" s="234" customFormat="1" ht="12.6" customHeight="1" x14ac:dyDescent="0.15">
      <c r="A75" s="256" t="s">
        <v>1109</v>
      </c>
      <c r="B75" s="257">
        <v>840885</v>
      </c>
      <c r="C75" s="257">
        <v>11672</v>
      </c>
      <c r="D75" s="258">
        <f t="shared" si="20"/>
        <v>72.04292323509253</v>
      </c>
      <c r="E75" s="259">
        <v>25</v>
      </c>
      <c r="F75" s="260">
        <f t="shared" si="21"/>
        <v>0.717482778826524</v>
      </c>
      <c r="G75" s="257">
        <f t="shared" si="22"/>
        <v>8374.458994463188</v>
      </c>
      <c r="H75" s="261">
        <f t="shared" si="23"/>
        <v>-3297.541005536812</v>
      </c>
    </row>
    <row r="76" spans="1:10" s="234" customFormat="1" ht="12.6" customHeight="1" x14ac:dyDescent="0.15">
      <c r="A76" s="256" t="s">
        <v>843</v>
      </c>
      <c r="B76" s="257">
        <v>1070380</v>
      </c>
      <c r="C76" s="257">
        <v>12730</v>
      </c>
      <c r="D76" s="258">
        <f t="shared" si="20"/>
        <v>84.083267871170463</v>
      </c>
      <c r="E76" s="259">
        <v>20</v>
      </c>
      <c r="F76" s="260">
        <f t="shared" si="21"/>
        <v>0.83739379214468224</v>
      </c>
      <c r="G76" s="257">
        <f t="shared" si="22"/>
        <v>10660.022974001804</v>
      </c>
      <c r="H76" s="261">
        <f t="shared" si="23"/>
        <v>-2069.977025998196</v>
      </c>
    </row>
    <row r="77" spans="1:10" s="234" customFormat="1" ht="12.6" customHeight="1" x14ac:dyDescent="0.15">
      <c r="A77" s="256" t="s">
        <v>1110</v>
      </c>
      <c r="B77" s="257">
        <v>381304</v>
      </c>
      <c r="C77" s="257">
        <v>9137</v>
      </c>
      <c r="D77" s="258">
        <f t="shared" si="20"/>
        <v>41.731859472474554</v>
      </c>
      <c r="E77" s="259">
        <v>53</v>
      </c>
      <c r="F77" s="260">
        <f t="shared" si="21"/>
        <v>0.41561182077803543</v>
      </c>
      <c r="G77" s="257">
        <f t="shared" si="22"/>
        <v>3797.4452064489096</v>
      </c>
      <c r="H77" s="261">
        <f t="shared" si="23"/>
        <v>-5339.5547935510904</v>
      </c>
    </row>
    <row r="78" spans="1:10" s="234" customFormat="1" ht="12.6" customHeight="1" x14ac:dyDescent="0.15">
      <c r="A78" s="256" t="s">
        <v>1111</v>
      </c>
      <c r="B78" s="257">
        <v>222650</v>
      </c>
      <c r="C78" s="257">
        <v>4656</v>
      </c>
      <c r="D78" s="258">
        <f t="shared" si="20"/>
        <v>47.820017182130584</v>
      </c>
      <c r="E78" s="259">
        <v>45</v>
      </c>
      <c r="F78" s="260">
        <f t="shared" si="21"/>
        <v>0.47624440084705716</v>
      </c>
      <c r="G78" s="257">
        <f t="shared" si="22"/>
        <v>2217.3939303438983</v>
      </c>
      <c r="H78" s="261">
        <f t="shared" si="23"/>
        <v>-2438.6060696561017</v>
      </c>
    </row>
    <row r="79" spans="1:10" s="234" customFormat="1" ht="12.6" customHeight="1" x14ac:dyDescent="0.15">
      <c r="A79" s="256" t="s">
        <v>1112</v>
      </c>
      <c r="B79" s="257">
        <v>326004</v>
      </c>
      <c r="C79" s="257">
        <v>7880</v>
      </c>
      <c r="D79" s="258">
        <f t="shared" si="20"/>
        <v>41.371065989847715</v>
      </c>
      <c r="E79" s="259">
        <v>55</v>
      </c>
      <c r="F79" s="260">
        <f t="shared" si="21"/>
        <v>0.41201864189420706</v>
      </c>
      <c r="G79" s="257">
        <f t="shared" si="22"/>
        <v>3246.7068981263515</v>
      </c>
      <c r="H79" s="261">
        <f t="shared" si="23"/>
        <v>-4633.293101873649</v>
      </c>
    </row>
    <row r="80" spans="1:10" s="234" customFormat="1" ht="12.6" customHeight="1" x14ac:dyDescent="0.15">
      <c r="A80" s="256" t="s">
        <v>1113</v>
      </c>
      <c r="B80" s="257">
        <v>215181</v>
      </c>
      <c r="C80" s="257">
        <v>5911</v>
      </c>
      <c r="D80" s="258">
        <f t="shared" si="20"/>
        <v>36.403485027914058</v>
      </c>
      <c r="E80" s="259">
        <v>59</v>
      </c>
      <c r="F80" s="260">
        <f t="shared" si="21"/>
        <v>0.36254599930052372</v>
      </c>
      <c r="G80" s="257">
        <f t="shared" si="22"/>
        <v>2143.0094018653958</v>
      </c>
      <c r="H80" s="261">
        <f t="shared" si="23"/>
        <v>-3767.9905981346042</v>
      </c>
    </row>
    <row r="81" spans="1:10" s="234" customFormat="1" ht="12.6" customHeight="1" x14ac:dyDescent="0.15">
      <c r="A81" s="256" t="s">
        <v>1114</v>
      </c>
      <c r="B81" s="257">
        <v>375924</v>
      </c>
      <c r="C81" s="257">
        <v>7655</v>
      </c>
      <c r="D81" s="258">
        <f t="shared" si="20"/>
        <v>49.108295231874592</v>
      </c>
      <c r="E81" s="259">
        <v>44</v>
      </c>
      <c r="F81" s="260">
        <f t="shared" si="21"/>
        <v>0.48907449259687813</v>
      </c>
      <c r="G81" s="257">
        <f t="shared" si="22"/>
        <v>3743.8652408291023</v>
      </c>
      <c r="H81" s="261">
        <f t="shared" si="23"/>
        <v>-3911.1347591708977</v>
      </c>
    </row>
    <row r="82" spans="1:10" s="234" customFormat="1" ht="12.6" customHeight="1" x14ac:dyDescent="0.15">
      <c r="A82" s="256" t="s">
        <v>1115</v>
      </c>
      <c r="B82" s="257">
        <v>310374</v>
      </c>
      <c r="C82" s="257">
        <v>8396</v>
      </c>
      <c r="D82" s="258">
        <f t="shared" si="20"/>
        <v>36.966888994759408</v>
      </c>
      <c r="E82" s="259">
        <v>58</v>
      </c>
      <c r="F82" s="260">
        <f t="shared" si="21"/>
        <v>0.36815699654469419</v>
      </c>
      <c r="G82" s="257">
        <f t="shared" si="22"/>
        <v>3091.0461429892525</v>
      </c>
      <c r="H82" s="261">
        <f t="shared" si="23"/>
        <v>-5304.953857010747</v>
      </c>
    </row>
    <row r="83" spans="1:10" s="234" customFormat="1" ht="12.6" customHeight="1" x14ac:dyDescent="0.15">
      <c r="A83" s="256" t="s">
        <v>1116</v>
      </c>
      <c r="B83" s="257">
        <v>290830</v>
      </c>
      <c r="C83" s="257">
        <v>8227</v>
      </c>
      <c r="D83" s="258">
        <f t="shared" si="20"/>
        <v>35.350674607998059</v>
      </c>
      <c r="E83" s="259">
        <v>62</v>
      </c>
      <c r="F83" s="260">
        <f t="shared" si="21"/>
        <v>0.35206095355642064</v>
      </c>
      <c r="G83" s="257">
        <f t="shared" si="22"/>
        <v>2896.4054649086725</v>
      </c>
      <c r="H83" s="261">
        <f t="shared" si="23"/>
        <v>-5330.594535091328</v>
      </c>
    </row>
    <row r="84" spans="1:10" s="234" customFormat="1" ht="12.6" customHeight="1" x14ac:dyDescent="0.15">
      <c r="A84" s="256"/>
      <c r="B84" s="257"/>
      <c r="C84" s="257"/>
      <c r="D84" s="257"/>
      <c r="E84" s="264"/>
      <c r="F84" s="260"/>
      <c r="G84" s="257"/>
      <c r="H84" s="261"/>
    </row>
    <row r="85" spans="1:10" s="234" customFormat="1" ht="12.6" customHeight="1" x14ac:dyDescent="0.15">
      <c r="A85" s="256" t="s">
        <v>1117</v>
      </c>
      <c r="B85" s="257">
        <f>SUM(B86:B92)</f>
        <v>4734588</v>
      </c>
      <c r="C85" s="257">
        <f>SUM(C86:C92)</f>
        <v>67270</v>
      </c>
      <c r="D85" s="258">
        <f t="shared" ref="D85:D92" si="24">B85/C85</f>
        <v>70.381864129626877</v>
      </c>
      <c r="E85" s="259"/>
      <c r="F85" s="260">
        <f t="shared" ref="F85:F92" si="25">(B85/C85)/($B$7/$C$7)</f>
        <v>0.70094012273668793</v>
      </c>
      <c r="G85" s="257">
        <f t="shared" ref="G85:G92" si="26">F85*C85</f>
        <v>47152.242056496994</v>
      </c>
      <c r="H85" s="261">
        <f t="shared" ref="H85:H92" si="27">G85-C85</f>
        <v>-20117.757943503006</v>
      </c>
      <c r="I85" s="262"/>
      <c r="J85" s="262"/>
    </row>
    <row r="86" spans="1:10" s="234" customFormat="1" ht="12.6" customHeight="1" x14ac:dyDescent="0.15">
      <c r="A86" s="256" t="s">
        <v>1118</v>
      </c>
      <c r="B86" s="257">
        <v>501048</v>
      </c>
      <c r="C86" s="257">
        <v>8916</v>
      </c>
      <c r="D86" s="258">
        <f t="shared" si="24"/>
        <v>56.196500672947508</v>
      </c>
      <c r="E86" s="259">
        <v>37</v>
      </c>
      <c r="F86" s="260">
        <f t="shared" si="25"/>
        <v>0.55966664944424249</v>
      </c>
      <c r="G86" s="257">
        <f t="shared" si="26"/>
        <v>4989.9878464448657</v>
      </c>
      <c r="H86" s="261">
        <f t="shared" si="27"/>
        <v>-3926.0121535551343</v>
      </c>
    </row>
    <row r="87" spans="1:10" s="234" customFormat="1" ht="12.6" customHeight="1" x14ac:dyDescent="0.15">
      <c r="A87" s="256" t="s">
        <v>1119</v>
      </c>
      <c r="B87" s="257">
        <v>895212</v>
      </c>
      <c r="C87" s="257">
        <v>14689</v>
      </c>
      <c r="D87" s="258">
        <f t="shared" si="24"/>
        <v>60.944380148410374</v>
      </c>
      <c r="E87" s="259">
        <v>33</v>
      </c>
      <c r="F87" s="260">
        <f t="shared" si="25"/>
        <v>0.60695126265284671</v>
      </c>
      <c r="G87" s="257">
        <f t="shared" si="26"/>
        <v>8915.5070971076657</v>
      </c>
      <c r="H87" s="261">
        <f t="shared" si="27"/>
        <v>-5773.4929028923343</v>
      </c>
    </row>
    <row r="88" spans="1:10" s="234" customFormat="1" ht="12.6" customHeight="1" x14ac:dyDescent="0.15">
      <c r="A88" s="256" t="s">
        <v>854</v>
      </c>
      <c r="B88" s="257">
        <v>636778</v>
      </c>
      <c r="C88" s="257">
        <v>11054</v>
      </c>
      <c r="D88" s="258">
        <f t="shared" si="24"/>
        <v>57.606115433327304</v>
      </c>
      <c r="E88" s="259">
        <v>36</v>
      </c>
      <c r="F88" s="260">
        <f t="shared" si="25"/>
        <v>0.57370514580080811</v>
      </c>
      <c r="G88" s="257">
        <f t="shared" si="26"/>
        <v>6341.7366816821332</v>
      </c>
      <c r="H88" s="261">
        <f t="shared" si="27"/>
        <v>-4712.2633183178668</v>
      </c>
    </row>
    <row r="89" spans="1:10" s="234" customFormat="1" ht="12.6" customHeight="1" x14ac:dyDescent="0.15">
      <c r="A89" s="256" t="s">
        <v>1120</v>
      </c>
      <c r="B89" s="257">
        <v>554030</v>
      </c>
      <c r="C89" s="257">
        <v>7915</v>
      </c>
      <c r="D89" s="258">
        <f t="shared" si="24"/>
        <v>69.997473152242577</v>
      </c>
      <c r="E89" s="259">
        <v>27</v>
      </c>
      <c r="F89" s="260">
        <f t="shared" si="25"/>
        <v>0.69711193400939886</v>
      </c>
      <c r="G89" s="257">
        <f t="shared" si="26"/>
        <v>5517.6409576843917</v>
      </c>
      <c r="H89" s="261">
        <f t="shared" si="27"/>
        <v>-2397.3590423156083</v>
      </c>
    </row>
    <row r="90" spans="1:10" s="234" customFormat="1" ht="12.6" customHeight="1" x14ac:dyDescent="0.15">
      <c r="A90" s="256" t="s">
        <v>856</v>
      </c>
      <c r="B90" s="257">
        <v>1829838</v>
      </c>
      <c r="C90" s="257">
        <v>14370</v>
      </c>
      <c r="D90" s="258">
        <f t="shared" si="24"/>
        <v>127.33736951983299</v>
      </c>
      <c r="E90" s="259">
        <v>8</v>
      </c>
      <c r="F90" s="260">
        <f t="shared" si="25"/>
        <v>1.268165777135575</v>
      </c>
      <c r="G90" s="257">
        <f t="shared" si="26"/>
        <v>18223.542217438211</v>
      </c>
      <c r="H90" s="261">
        <f t="shared" si="27"/>
        <v>3853.5422174382111</v>
      </c>
    </row>
    <row r="91" spans="1:10" s="234" customFormat="1" ht="12.6" customHeight="1" x14ac:dyDescent="0.15">
      <c r="A91" s="256" t="s">
        <v>1121</v>
      </c>
      <c r="B91" s="257">
        <v>125349</v>
      </c>
      <c r="C91" s="257">
        <v>4539</v>
      </c>
      <c r="D91" s="258">
        <f t="shared" si="24"/>
        <v>27.615994712491737</v>
      </c>
      <c r="E91" s="259">
        <v>68</v>
      </c>
      <c r="F91" s="260">
        <f t="shared" si="25"/>
        <v>0.27503049205429314</v>
      </c>
      <c r="G91" s="257">
        <f t="shared" si="26"/>
        <v>1248.3634034344366</v>
      </c>
      <c r="H91" s="261">
        <f t="shared" si="27"/>
        <v>-3290.6365965655632</v>
      </c>
    </row>
    <row r="92" spans="1:10" s="234" customFormat="1" ht="12.6" customHeight="1" x14ac:dyDescent="0.15">
      <c r="A92" s="256" t="s">
        <v>1122</v>
      </c>
      <c r="B92" s="257">
        <v>192333</v>
      </c>
      <c r="C92" s="257">
        <v>5787</v>
      </c>
      <c r="D92" s="258">
        <f t="shared" si="24"/>
        <v>33.235355106272678</v>
      </c>
      <c r="E92" s="259">
        <v>65</v>
      </c>
      <c r="F92" s="260">
        <f t="shared" si="25"/>
        <v>0.33099427211081572</v>
      </c>
      <c r="G92" s="257">
        <f t="shared" si="26"/>
        <v>1915.4638527052905</v>
      </c>
      <c r="H92" s="261">
        <f t="shared" si="27"/>
        <v>-3871.5361472947097</v>
      </c>
    </row>
    <row r="93" spans="1:10" s="234" customFormat="1" ht="12.6" customHeight="1" x14ac:dyDescent="0.15">
      <c r="A93" s="256"/>
      <c r="B93" s="257"/>
      <c r="C93" s="257"/>
      <c r="D93" s="266"/>
      <c r="E93" s="264"/>
      <c r="F93" s="260"/>
      <c r="G93" s="257"/>
      <c r="H93" s="261"/>
    </row>
    <row r="94" spans="1:10" s="234" customFormat="1" ht="12.6" customHeight="1" x14ac:dyDescent="0.15">
      <c r="A94" s="256" t="s">
        <v>1123</v>
      </c>
      <c r="B94" s="257">
        <f>SUM(B95:B99)</f>
        <v>2826442</v>
      </c>
      <c r="C94" s="257">
        <f>SUM(C95:C99)</f>
        <v>45418</v>
      </c>
      <c r="D94" s="258">
        <f t="shared" ref="D94:D99" si="28">B94/C94</f>
        <v>62.231758333700292</v>
      </c>
      <c r="E94" s="259"/>
      <c r="F94" s="260">
        <f t="shared" ref="F94:F99" si="29">(B94/C94)/($B$7/$C$7)</f>
        <v>0.61977239256130845</v>
      </c>
      <c r="G94" s="257">
        <f t="shared" ref="G94:G99" si="30">F94*C94</f>
        <v>28148.822525349507</v>
      </c>
      <c r="H94" s="261">
        <f t="shared" ref="H94:H99" si="31">G94-C94</f>
        <v>-17269.177474650493</v>
      </c>
      <c r="I94" s="262"/>
      <c r="J94" s="262"/>
    </row>
    <row r="95" spans="1:10" s="234" customFormat="1" ht="12.6" customHeight="1" x14ac:dyDescent="0.15">
      <c r="A95" s="256" t="s">
        <v>1124</v>
      </c>
      <c r="B95" s="257">
        <v>670381</v>
      </c>
      <c r="C95" s="257">
        <v>10659</v>
      </c>
      <c r="D95" s="258">
        <f t="shared" si="28"/>
        <v>62.893423398067362</v>
      </c>
      <c r="E95" s="259">
        <v>30</v>
      </c>
      <c r="F95" s="260">
        <f t="shared" si="29"/>
        <v>0.62636198204097682</v>
      </c>
      <c r="G95" s="257">
        <f t="shared" si="30"/>
        <v>6676.3923665747716</v>
      </c>
      <c r="H95" s="261">
        <f t="shared" si="31"/>
        <v>-3982.6076334252284</v>
      </c>
    </row>
    <row r="96" spans="1:10" s="234" customFormat="1" ht="12.6" customHeight="1" x14ac:dyDescent="0.15">
      <c r="A96" s="256" t="s">
        <v>1125</v>
      </c>
      <c r="B96" s="257">
        <v>721434</v>
      </c>
      <c r="C96" s="257">
        <v>9372</v>
      </c>
      <c r="D96" s="258">
        <f t="shared" si="28"/>
        <v>76.9775928297055</v>
      </c>
      <c r="E96" s="259">
        <v>24</v>
      </c>
      <c r="F96" s="260">
        <f t="shared" si="29"/>
        <v>0.76662765377531084</v>
      </c>
      <c r="G96" s="257">
        <f t="shared" si="30"/>
        <v>7184.8343711822135</v>
      </c>
      <c r="H96" s="261">
        <f t="shared" si="31"/>
        <v>-2187.1656288177865</v>
      </c>
    </row>
    <row r="97" spans="1:8" s="234" customFormat="1" ht="12.6" customHeight="1" x14ac:dyDescent="0.15">
      <c r="A97" s="256" t="s">
        <v>1126</v>
      </c>
      <c r="B97" s="257">
        <v>1275037</v>
      </c>
      <c r="C97" s="257">
        <v>19132</v>
      </c>
      <c r="D97" s="258">
        <f t="shared" si="28"/>
        <v>66.644208655655447</v>
      </c>
      <c r="E97" s="259">
        <v>29</v>
      </c>
      <c r="F97" s="260">
        <f t="shared" si="29"/>
        <v>0.66371643281213866</v>
      </c>
      <c r="G97" s="257">
        <f t="shared" si="30"/>
        <v>12698.222792561837</v>
      </c>
      <c r="H97" s="261">
        <f t="shared" si="31"/>
        <v>-6433.7772074381628</v>
      </c>
    </row>
    <row r="98" spans="1:8" s="234" customFormat="1" ht="12.6" customHeight="1" x14ac:dyDescent="0.15">
      <c r="A98" s="256" t="s">
        <v>863</v>
      </c>
      <c r="B98" s="257">
        <v>92321</v>
      </c>
      <c r="C98" s="257">
        <v>3300</v>
      </c>
      <c r="D98" s="258">
        <f t="shared" si="28"/>
        <v>27.976060606060607</v>
      </c>
      <c r="E98" s="259">
        <v>67</v>
      </c>
      <c r="F98" s="260">
        <f t="shared" si="29"/>
        <v>0.27861642480490378</v>
      </c>
      <c r="G98" s="257">
        <f t="shared" si="30"/>
        <v>919.43420185618254</v>
      </c>
      <c r="H98" s="261">
        <f t="shared" si="31"/>
        <v>-2380.5657981438176</v>
      </c>
    </row>
    <row r="99" spans="1:8" s="234" customFormat="1" ht="12.6" customHeight="1" x14ac:dyDescent="0.15">
      <c r="A99" s="256" t="s">
        <v>1127</v>
      </c>
      <c r="B99" s="257">
        <v>67269</v>
      </c>
      <c r="C99" s="257">
        <v>2955</v>
      </c>
      <c r="D99" s="258">
        <f t="shared" si="28"/>
        <v>22.764467005076142</v>
      </c>
      <c r="E99" s="259">
        <v>69</v>
      </c>
      <c r="F99" s="260">
        <f t="shared" si="29"/>
        <v>0.2267136355920493</v>
      </c>
      <c r="G99" s="257">
        <f t="shared" si="30"/>
        <v>669.93879317450569</v>
      </c>
      <c r="H99" s="261">
        <f t="shared" si="31"/>
        <v>-2285.0612068254941</v>
      </c>
    </row>
    <row r="100" spans="1:8" ht="12.6" customHeight="1" x14ac:dyDescent="0.15">
      <c r="F100" s="269"/>
    </row>
    <row r="101" spans="1:8" ht="12.6" customHeight="1" x14ac:dyDescent="0.15">
      <c r="F101" s="269"/>
    </row>
    <row r="102" spans="1:8" ht="12.6" customHeight="1" x14ac:dyDescent="0.15">
      <c r="F102" s="269"/>
    </row>
    <row r="103" spans="1:8" ht="12.6" customHeight="1" x14ac:dyDescent="0.15">
      <c r="F103" s="269"/>
    </row>
    <row r="104" spans="1:8" ht="12.6" customHeight="1" x14ac:dyDescent="0.15">
      <c r="F104" s="269"/>
    </row>
    <row r="105" spans="1:8" ht="12.6" customHeight="1" x14ac:dyDescent="0.15">
      <c r="F105" s="269"/>
    </row>
    <row r="106" spans="1:8" ht="12.6" customHeight="1" x14ac:dyDescent="0.15">
      <c r="F106" s="269"/>
    </row>
    <row r="107" spans="1:8" ht="12.6" customHeight="1" x14ac:dyDescent="0.15">
      <c r="F107" s="269"/>
    </row>
    <row r="108" spans="1:8" ht="12.6" customHeight="1" x14ac:dyDescent="0.15">
      <c r="F108" s="269"/>
    </row>
    <row r="109" spans="1:8" ht="12.6" customHeight="1" x14ac:dyDescent="0.15">
      <c r="F109" s="269"/>
    </row>
    <row r="110" spans="1:8" ht="12.6" customHeight="1" x14ac:dyDescent="0.15">
      <c r="F110" s="269"/>
    </row>
    <row r="111" spans="1:8" ht="12.6" customHeight="1" x14ac:dyDescent="0.15">
      <c r="F111" s="269"/>
    </row>
    <row r="112" spans="1:8" ht="12.6" customHeight="1" x14ac:dyDescent="0.15">
      <c r="F112" s="269"/>
    </row>
    <row r="113" spans="6:6" ht="12.6" customHeight="1" x14ac:dyDescent="0.15">
      <c r="F113" s="269"/>
    </row>
    <row r="114" spans="6:6" ht="12.6" customHeight="1" x14ac:dyDescent="0.15">
      <c r="F114" s="269"/>
    </row>
    <row r="115" spans="6:6" ht="12.6" customHeight="1" x14ac:dyDescent="0.15">
      <c r="F115" s="269"/>
    </row>
    <row r="116" spans="6:6" ht="12.6" customHeight="1" x14ac:dyDescent="0.15">
      <c r="F116" s="269"/>
    </row>
    <row r="117" spans="6:6" ht="12.6" customHeight="1" x14ac:dyDescent="0.15">
      <c r="F117" s="269"/>
    </row>
    <row r="118" spans="6:6" ht="12.6" customHeight="1" x14ac:dyDescent="0.15">
      <c r="F118" s="269"/>
    </row>
    <row r="119" spans="6:6" ht="12.6" customHeight="1" x14ac:dyDescent="0.15">
      <c r="F119" s="269"/>
    </row>
    <row r="120" spans="6:6" ht="12.6" customHeight="1" x14ac:dyDescent="0.15">
      <c r="F120" s="269"/>
    </row>
    <row r="121" spans="6:6" ht="12.6" customHeight="1" x14ac:dyDescent="0.15">
      <c r="F121" s="269"/>
    </row>
  </sheetData>
  <mergeCells count="9">
    <mergeCell ref="H2:H5"/>
    <mergeCell ref="D4:D5"/>
    <mergeCell ref="E4:E5"/>
    <mergeCell ref="A2:A5"/>
    <mergeCell ref="B2:B5"/>
    <mergeCell ref="C2:C5"/>
    <mergeCell ref="D2:E3"/>
    <mergeCell ref="F2:F5"/>
    <mergeCell ref="G2:G5"/>
  </mergeCells>
  <phoneticPr fontId="6"/>
  <pageMargins left="0.84" right="0.59" top="0.78749999999999998" bottom="0.78749999999999998" header="0.51200000000000001" footer="0.51200000000000001"/>
  <pageSetup paperSize="9" scale="96" orientation="portrait" horizontalDpi="6553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D7AD-CD17-403B-8DF3-450208314A5D}">
  <dimension ref="A1:IV100"/>
  <sheetViews>
    <sheetView topLeftCell="B1" workbookViewId="0">
      <selection activeCell="R23" sqref="R23"/>
    </sheetView>
  </sheetViews>
  <sheetFormatPr defaultRowHeight="12.6" customHeight="1" x14ac:dyDescent="0.15"/>
  <cols>
    <col min="1" max="1" width="9" style="278" hidden="1" customWidth="1"/>
    <col min="2" max="2" width="12.75" style="277" customWidth="1"/>
    <col min="3" max="3" width="8.5" style="309" customWidth="1"/>
    <col min="4" max="4" width="5.125" style="277" bestFit="1" customWidth="1"/>
    <col min="5" max="5" width="8.5" style="310" customWidth="1"/>
    <col min="6" max="6" width="5.125" style="278" bestFit="1" customWidth="1"/>
    <col min="7" max="7" width="8.5" style="311" customWidth="1"/>
    <col min="8" max="8" width="5.125" style="277" bestFit="1" customWidth="1"/>
    <col min="9" max="9" width="8.5" style="311" customWidth="1"/>
    <col min="10" max="10" width="5.125" style="278" bestFit="1" customWidth="1"/>
    <col min="11" max="11" width="8.5" style="312" customWidth="1"/>
    <col min="12" max="12" width="5.125" style="278" bestFit="1" customWidth="1"/>
    <col min="13" max="13" width="8.5" style="313" customWidth="1"/>
    <col min="14" max="14" width="5.125" style="278" bestFit="1" customWidth="1"/>
    <col min="15" max="18" width="5" style="278" customWidth="1"/>
    <col min="19" max="19" width="6" style="277" customWidth="1"/>
    <col min="20" max="20" width="8" style="277" customWidth="1"/>
    <col min="21" max="22" width="6" style="277" customWidth="1"/>
    <col min="23" max="23" width="11" style="277" customWidth="1"/>
    <col min="24" max="25" width="6" style="277" customWidth="1"/>
    <col min="26" max="26" width="10" style="277" customWidth="1"/>
    <col min="27" max="54" width="8" style="277" customWidth="1"/>
    <col min="55" max="256" width="7.125" style="277" customWidth="1"/>
    <col min="257" max="257" width="9" style="44" customWidth="1"/>
    <col min="258" max="16384" width="9" style="44"/>
  </cols>
  <sheetData>
    <row r="1" spans="1:26" ht="12.6" customHeight="1" x14ac:dyDescent="0.15">
      <c r="A1" s="270">
        <v>1</v>
      </c>
      <c r="B1" s="271" t="s">
        <v>1128</v>
      </c>
      <c r="C1" s="272"/>
      <c r="D1" s="271"/>
      <c r="E1" s="273"/>
      <c r="F1" s="270"/>
      <c r="G1" s="274"/>
      <c r="H1" s="271"/>
      <c r="I1" s="274"/>
      <c r="J1" s="270"/>
      <c r="K1" s="275"/>
      <c r="L1" s="270"/>
      <c r="M1" s="276"/>
      <c r="N1" s="270"/>
      <c r="O1" s="270"/>
      <c r="P1" s="270"/>
      <c r="Q1" s="270"/>
      <c r="R1" s="270"/>
    </row>
    <row r="2" spans="1:26" ht="12.6" customHeight="1" x14ac:dyDescent="0.15">
      <c r="B2" s="279" t="s">
        <v>1048</v>
      </c>
      <c r="C2" s="280" t="s">
        <v>1129</v>
      </c>
      <c r="D2" s="281"/>
      <c r="E2" s="282" t="s">
        <v>1130</v>
      </c>
      <c r="F2" s="281"/>
      <c r="G2" s="283" t="s">
        <v>1131</v>
      </c>
      <c r="H2" s="281"/>
      <c r="I2" s="283" t="s">
        <v>1132</v>
      </c>
      <c r="J2" s="281"/>
      <c r="K2" s="284" t="s">
        <v>1133</v>
      </c>
      <c r="L2" s="281"/>
      <c r="M2" s="285" t="s">
        <v>1134</v>
      </c>
      <c r="N2" s="286"/>
      <c r="O2" s="271"/>
      <c r="P2" s="271"/>
      <c r="Q2" s="271"/>
      <c r="R2" s="271"/>
    </row>
    <row r="3" spans="1:26" ht="12.6" customHeight="1" x14ac:dyDescent="0.15">
      <c r="A3" s="270">
        <v>2</v>
      </c>
      <c r="B3" s="287"/>
      <c r="C3" s="246"/>
      <c r="D3" s="288"/>
      <c r="E3" s="246"/>
      <c r="F3" s="288"/>
      <c r="G3" s="246"/>
      <c r="H3" s="288"/>
      <c r="I3" s="246"/>
      <c r="J3" s="288"/>
      <c r="K3" s="246"/>
      <c r="L3" s="288"/>
      <c r="M3" s="246"/>
      <c r="N3" s="289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</row>
    <row r="4" spans="1:26" ht="12.6" customHeight="1" x14ac:dyDescent="0.15">
      <c r="A4" s="270">
        <v>3</v>
      </c>
      <c r="B4" s="287"/>
      <c r="C4" s="252"/>
      <c r="D4" s="290"/>
      <c r="E4" s="252"/>
      <c r="F4" s="290"/>
      <c r="G4" s="252"/>
      <c r="H4" s="290"/>
      <c r="I4" s="252"/>
      <c r="J4" s="290"/>
      <c r="K4" s="252"/>
      <c r="L4" s="290"/>
      <c r="M4" s="252"/>
      <c r="N4" s="291"/>
      <c r="O4" s="271"/>
      <c r="P4" s="271"/>
      <c r="Q4" s="271"/>
      <c r="R4" s="271"/>
    </row>
    <row r="5" spans="1:26" ht="12.6" customHeight="1" x14ac:dyDescent="0.15">
      <c r="A5" s="270">
        <v>4</v>
      </c>
      <c r="B5" s="292"/>
      <c r="C5" s="293" t="s">
        <v>1135</v>
      </c>
      <c r="D5" s="294" t="s">
        <v>1056</v>
      </c>
      <c r="E5" s="295" t="s">
        <v>1135</v>
      </c>
      <c r="F5" s="296" t="s">
        <v>1056</v>
      </c>
      <c r="G5" s="297" t="s">
        <v>1135</v>
      </c>
      <c r="H5" s="294" t="s">
        <v>1056</v>
      </c>
      <c r="I5" s="297" t="s">
        <v>1136</v>
      </c>
      <c r="J5" s="296" t="s">
        <v>1056</v>
      </c>
      <c r="K5" s="298" t="s">
        <v>1137</v>
      </c>
      <c r="L5" s="296" t="s">
        <v>1056</v>
      </c>
      <c r="M5" s="299" t="s">
        <v>1138</v>
      </c>
      <c r="N5" s="296" t="s">
        <v>1056</v>
      </c>
      <c r="O5" s="270"/>
      <c r="P5" s="270"/>
      <c r="Q5" s="270"/>
      <c r="R5" s="270"/>
    </row>
    <row r="6" spans="1:26" ht="12.6" customHeight="1" x14ac:dyDescent="0.15">
      <c r="B6" s="300"/>
      <c r="C6" s="301" t="s">
        <v>928</v>
      </c>
      <c r="D6" s="302"/>
      <c r="E6" s="303"/>
      <c r="F6" s="304"/>
      <c r="G6" s="305" t="s">
        <v>928</v>
      </c>
      <c r="H6" s="302"/>
      <c r="I6" s="305" t="s">
        <v>1057</v>
      </c>
      <c r="J6" s="304"/>
      <c r="K6" s="306" t="s">
        <v>1058</v>
      </c>
      <c r="L6" s="304"/>
      <c r="M6" s="307" t="s">
        <v>1057</v>
      </c>
      <c r="N6" s="304"/>
      <c r="O6" s="270"/>
      <c r="P6" s="270"/>
      <c r="Q6" s="270"/>
      <c r="R6" s="270"/>
    </row>
    <row r="7" spans="1:26" ht="12.6" customHeight="1" x14ac:dyDescent="0.15">
      <c r="B7" s="308" t="s">
        <v>1059</v>
      </c>
      <c r="C7" s="309">
        <v>1.3305912080928097</v>
      </c>
      <c r="D7" s="277" t="s">
        <v>1139</v>
      </c>
      <c r="E7" s="310">
        <v>12.740601522924587</v>
      </c>
      <c r="F7" s="278" t="s">
        <v>1060</v>
      </c>
      <c r="G7" s="311">
        <v>124.6247015756804</v>
      </c>
      <c r="H7" s="277" t="s">
        <v>1060</v>
      </c>
      <c r="I7" s="311">
        <v>56.313719880922129</v>
      </c>
      <c r="J7" s="278" t="s">
        <v>1060</v>
      </c>
      <c r="K7" s="312">
        <v>3.661223191833638</v>
      </c>
      <c r="L7" s="278" t="s">
        <v>1060</v>
      </c>
      <c r="M7" s="313">
        <v>1573.1258203213397</v>
      </c>
      <c r="N7" s="278" t="s">
        <v>1060</v>
      </c>
    </row>
    <row r="8" spans="1:26" ht="12.6" customHeight="1" x14ac:dyDescent="0.15">
      <c r="B8" s="308"/>
    </row>
    <row r="9" spans="1:26" ht="12.6" customHeight="1" x14ac:dyDescent="0.15">
      <c r="B9" s="308" t="s">
        <v>1061</v>
      </c>
      <c r="C9" s="309">
        <v>1.624126834982917</v>
      </c>
      <c r="D9" s="277" t="s">
        <v>1139</v>
      </c>
      <c r="E9" s="310">
        <v>12.931651074299774</v>
      </c>
      <c r="F9" s="278" t="s">
        <v>1060</v>
      </c>
      <c r="G9" s="311">
        <v>147.77284559528704</v>
      </c>
      <c r="H9" s="277" t="s">
        <v>1060</v>
      </c>
      <c r="I9" s="311">
        <v>58.852762948801868</v>
      </c>
      <c r="J9" s="278" t="s">
        <v>1060</v>
      </c>
      <c r="K9" s="312">
        <v>3.5750245226656188</v>
      </c>
      <c r="L9" s="278" t="s">
        <v>1060</v>
      </c>
      <c r="M9" s="313">
        <v>1693.9969230769232</v>
      </c>
      <c r="N9" s="278" t="s">
        <v>1060</v>
      </c>
    </row>
    <row r="10" spans="1:26" ht="12.6" customHeight="1" x14ac:dyDescent="0.15">
      <c r="B10" s="308"/>
    </row>
    <row r="11" spans="1:26" ht="12.6" customHeight="1" x14ac:dyDescent="0.15">
      <c r="B11" s="308" t="s">
        <v>1062</v>
      </c>
      <c r="C11" s="309">
        <v>0.950473735421838</v>
      </c>
      <c r="D11" s="277" t="s">
        <v>1139</v>
      </c>
      <c r="E11" s="310">
        <v>12.493199620153694</v>
      </c>
      <c r="F11" s="278" t="s">
        <v>1060</v>
      </c>
      <c r="G11" s="311">
        <v>92.546041389785458</v>
      </c>
      <c r="H11" s="277" t="s">
        <v>1060</v>
      </c>
      <c r="I11" s="311">
        <v>50.695394304940095</v>
      </c>
      <c r="J11" s="278" t="s">
        <v>1060</v>
      </c>
      <c r="K11" s="312">
        <v>3.851961267027737</v>
      </c>
      <c r="L11" s="278" t="s">
        <v>1060</v>
      </c>
      <c r="M11" s="313">
        <v>1336.4805890227576</v>
      </c>
      <c r="N11" s="278" t="s">
        <v>1060</v>
      </c>
    </row>
    <row r="12" spans="1:26" ht="12.6" customHeight="1" x14ac:dyDescent="0.15">
      <c r="B12" s="308"/>
    </row>
    <row r="13" spans="1:26" ht="12.6" customHeight="1" x14ac:dyDescent="0.15">
      <c r="B13" s="308" t="s">
        <v>1063</v>
      </c>
      <c r="C13" s="309">
        <v>1.4119211578256541</v>
      </c>
      <c r="D13" s="277">
        <v>15</v>
      </c>
      <c r="E13" s="310">
        <v>10.8428400516236</v>
      </c>
      <c r="F13" s="278">
        <v>51</v>
      </c>
      <c r="G13" s="311">
        <v>151.3936026936027</v>
      </c>
      <c r="H13" s="277">
        <v>6</v>
      </c>
      <c r="I13" s="311">
        <v>63.141896054390301</v>
      </c>
      <c r="J13" s="278">
        <v>6</v>
      </c>
      <c r="K13" s="312">
        <v>3.8406365995832212</v>
      </c>
      <c r="L13" s="278">
        <v>37</v>
      </c>
      <c r="M13" s="313">
        <v>1734.6471881296941</v>
      </c>
      <c r="N13" s="278">
        <v>6</v>
      </c>
    </row>
    <row r="14" spans="1:26" ht="12.6" customHeight="1" x14ac:dyDescent="0.15">
      <c r="B14" s="308" t="s">
        <v>1064</v>
      </c>
      <c r="C14" s="309">
        <v>1.9693455318502771</v>
      </c>
      <c r="D14" s="277">
        <v>7</v>
      </c>
      <c r="E14" s="310">
        <v>13.723331561764482</v>
      </c>
      <c r="F14" s="278">
        <v>22</v>
      </c>
      <c r="G14" s="311">
        <v>168.70406504065042</v>
      </c>
      <c r="H14" s="277">
        <v>5</v>
      </c>
      <c r="I14" s="311">
        <v>49.974236889535725</v>
      </c>
      <c r="J14" s="278">
        <v>36</v>
      </c>
      <c r="K14" s="312">
        <v>3.0967779244937494</v>
      </c>
      <c r="L14" s="278">
        <v>61</v>
      </c>
      <c r="M14" s="313">
        <v>1679.4543889845095</v>
      </c>
      <c r="N14" s="278">
        <v>8</v>
      </c>
    </row>
    <row r="15" spans="1:26" ht="12.6" customHeight="1" x14ac:dyDescent="0.15">
      <c r="B15" s="308" t="s">
        <v>1065</v>
      </c>
      <c r="C15" s="309">
        <v>2.731928313976772</v>
      </c>
      <c r="D15" s="277">
        <v>1</v>
      </c>
      <c r="E15" s="310">
        <v>17.420905086103321</v>
      </c>
      <c r="F15" s="278">
        <v>5</v>
      </c>
      <c r="G15" s="311">
        <v>190.14982578397212</v>
      </c>
      <c r="H15" s="277">
        <v>4</v>
      </c>
      <c r="I15" s="311">
        <v>54.715023912923975</v>
      </c>
      <c r="J15" s="278">
        <v>24</v>
      </c>
      <c r="K15" s="312">
        <v>3.0133949022410347</v>
      </c>
      <c r="L15" s="278">
        <v>64</v>
      </c>
      <c r="M15" s="313">
        <v>1815.227498228207</v>
      </c>
      <c r="N15" s="278">
        <v>3</v>
      </c>
    </row>
    <row r="16" spans="1:26" ht="12.6" customHeight="1" x14ac:dyDescent="0.15">
      <c r="B16" s="308" t="s">
        <v>1066</v>
      </c>
      <c r="C16" s="309">
        <v>1.4528172240036648</v>
      </c>
      <c r="D16" s="277">
        <v>13</v>
      </c>
      <c r="E16" s="310">
        <v>12.795846694151779</v>
      </c>
      <c r="F16" s="278">
        <v>29</v>
      </c>
      <c r="G16" s="311">
        <v>134.19605077574047</v>
      </c>
      <c r="H16" s="277">
        <v>9</v>
      </c>
      <c r="I16" s="311">
        <v>57.428598454989753</v>
      </c>
      <c r="J16" s="278">
        <v>20</v>
      </c>
      <c r="K16" s="312">
        <v>3.6712386357664619</v>
      </c>
      <c r="L16" s="278">
        <v>44</v>
      </c>
      <c r="M16" s="313">
        <v>1612.3397802197803</v>
      </c>
      <c r="N16" s="278">
        <v>10</v>
      </c>
    </row>
    <row r="17" spans="2:14" ht="12.6" customHeight="1" x14ac:dyDescent="0.15">
      <c r="B17" s="308" t="s">
        <v>1067</v>
      </c>
      <c r="C17" s="309">
        <v>1.7733400446448111</v>
      </c>
      <c r="D17" s="277">
        <v>8</v>
      </c>
      <c r="E17" s="310">
        <v>16.041493412701886</v>
      </c>
      <c r="F17" s="278">
        <v>10</v>
      </c>
      <c r="G17" s="311">
        <v>129.8573717948718</v>
      </c>
      <c r="H17" s="277">
        <v>10</v>
      </c>
      <c r="I17" s="311">
        <v>61.4694993274179</v>
      </c>
      <c r="J17" s="278">
        <v>11</v>
      </c>
      <c r="K17" s="312">
        <v>3.5233429181424394</v>
      </c>
      <c r="L17" s="278">
        <v>50</v>
      </c>
      <c r="M17" s="313">
        <v>1756.4480000000001</v>
      </c>
      <c r="N17" s="278">
        <v>5</v>
      </c>
    </row>
    <row r="18" spans="2:14" ht="12.6" customHeight="1" x14ac:dyDescent="0.15">
      <c r="B18" s="308" t="s">
        <v>1068</v>
      </c>
      <c r="C18" s="309">
        <v>1.7162543694541543</v>
      </c>
      <c r="D18" s="277">
        <v>10</v>
      </c>
      <c r="E18" s="310">
        <v>14.217531594514655</v>
      </c>
      <c r="F18" s="278">
        <v>18</v>
      </c>
      <c r="G18" s="311">
        <v>146.30945558739256</v>
      </c>
      <c r="H18" s="277">
        <v>7</v>
      </c>
      <c r="I18" s="311">
        <v>45.878833574869766</v>
      </c>
      <c r="J18" s="278">
        <v>47</v>
      </c>
      <c r="K18" s="312">
        <v>3.2137401590223651</v>
      </c>
      <c r="L18" s="278">
        <v>59</v>
      </c>
      <c r="M18" s="313">
        <v>1397.9484088717454</v>
      </c>
      <c r="N18" s="278">
        <v>26</v>
      </c>
    </row>
    <row r="19" spans="2:14" ht="12.6" customHeight="1" x14ac:dyDescent="0.15">
      <c r="B19" s="308" t="s">
        <v>1069</v>
      </c>
      <c r="C19" s="309">
        <v>1.6301723637629852</v>
      </c>
      <c r="D19" s="277">
        <v>11</v>
      </c>
      <c r="E19" s="310">
        <v>15.234170970924497</v>
      </c>
      <c r="F19" s="278">
        <v>15</v>
      </c>
      <c r="G19" s="311">
        <v>128.55606407322654</v>
      </c>
      <c r="H19" s="277">
        <v>11</v>
      </c>
      <c r="I19" s="311">
        <v>52.225618113529968</v>
      </c>
      <c r="J19" s="278">
        <v>30</v>
      </c>
      <c r="K19" s="312">
        <v>3.3589063529076704</v>
      </c>
      <c r="L19" s="278">
        <v>55</v>
      </c>
      <c r="M19" s="313">
        <v>1559.0811712379541</v>
      </c>
      <c r="N19" s="278">
        <v>12</v>
      </c>
    </row>
    <row r="20" spans="2:14" ht="12.6" customHeight="1" x14ac:dyDescent="0.15">
      <c r="B20" s="308" t="s">
        <v>1070</v>
      </c>
      <c r="C20" s="309">
        <v>2.2305021572081385</v>
      </c>
      <c r="D20" s="277">
        <v>3</v>
      </c>
      <c r="E20" s="310">
        <v>17.844834188557861</v>
      </c>
      <c r="F20" s="278">
        <v>4</v>
      </c>
      <c r="G20" s="311">
        <v>146.10535117056855</v>
      </c>
      <c r="H20" s="277">
        <v>8</v>
      </c>
      <c r="I20" s="311">
        <v>61.307081296997858</v>
      </c>
      <c r="J20" s="278">
        <v>12</v>
      </c>
      <c r="K20" s="312">
        <v>3.5183298806240058</v>
      </c>
      <c r="L20" s="278">
        <v>51</v>
      </c>
      <c r="M20" s="313">
        <v>1770.5606995884773</v>
      </c>
      <c r="N20" s="278">
        <v>4</v>
      </c>
    </row>
    <row r="21" spans="2:14" ht="12.6" customHeight="1" x14ac:dyDescent="0.15">
      <c r="B21" s="308" t="s">
        <v>1071</v>
      </c>
      <c r="C21" s="309">
        <v>1.1775355721457743</v>
      </c>
      <c r="D21" s="277">
        <v>21</v>
      </c>
      <c r="E21" s="310">
        <v>12.954243945581769</v>
      </c>
      <c r="F21" s="278">
        <v>26</v>
      </c>
      <c r="G21" s="311">
        <v>107.01654846335697</v>
      </c>
      <c r="H21" s="277">
        <v>20</v>
      </c>
      <c r="I21" s="311">
        <v>63.006693470000883</v>
      </c>
      <c r="J21" s="278">
        <v>7</v>
      </c>
      <c r="K21" s="312">
        <v>4.0624723866749139</v>
      </c>
      <c r="L21" s="278">
        <v>28</v>
      </c>
      <c r="M21" s="313">
        <v>1481.6190095846646</v>
      </c>
      <c r="N21" s="278">
        <v>18</v>
      </c>
    </row>
    <row r="22" spans="2:14" ht="12.6" customHeight="1" x14ac:dyDescent="0.15">
      <c r="B22" s="308"/>
    </row>
    <row r="23" spans="2:14" ht="12.6" customHeight="1" x14ac:dyDescent="0.15">
      <c r="B23" s="308" t="s">
        <v>1072</v>
      </c>
      <c r="C23" s="309">
        <v>0.76800573888091828</v>
      </c>
      <c r="E23" s="310">
        <v>12.195121951219512</v>
      </c>
      <c r="G23" s="311">
        <v>76.471428571428575</v>
      </c>
      <c r="I23" s="311">
        <v>30.305623015131701</v>
      </c>
      <c r="K23" s="312">
        <v>4.0351204931813935</v>
      </c>
      <c r="M23" s="313">
        <v>992.6146496815287</v>
      </c>
    </row>
    <row r="24" spans="2:14" ht="12.6" customHeight="1" x14ac:dyDescent="0.15">
      <c r="B24" s="308" t="s">
        <v>1073</v>
      </c>
      <c r="C24" s="309">
        <v>0.76800573888091828</v>
      </c>
      <c r="D24" s="277">
        <v>42</v>
      </c>
      <c r="E24" s="310">
        <v>12.195121951219512</v>
      </c>
      <c r="F24" s="278">
        <v>35</v>
      </c>
      <c r="G24" s="311">
        <v>76.471428571428575</v>
      </c>
      <c r="H24" s="277">
        <v>41</v>
      </c>
      <c r="I24" s="311">
        <v>30.305623015131701</v>
      </c>
      <c r="J24" s="278">
        <v>67</v>
      </c>
      <c r="K24" s="312">
        <v>4.0351204931813935</v>
      </c>
      <c r="L24" s="278">
        <v>29</v>
      </c>
      <c r="M24" s="313">
        <v>992.6146496815287</v>
      </c>
      <c r="N24" s="278">
        <v>62</v>
      </c>
    </row>
    <row r="25" spans="2:14" ht="12.6" customHeight="1" x14ac:dyDescent="0.15">
      <c r="B25" s="308"/>
    </row>
    <row r="26" spans="2:14" ht="12.6" customHeight="1" x14ac:dyDescent="0.15">
      <c r="B26" s="308" t="s">
        <v>798</v>
      </c>
      <c r="C26" s="309">
        <v>1.0259283468733464</v>
      </c>
      <c r="E26" s="310">
        <v>12.403897033647711</v>
      </c>
      <c r="G26" s="311">
        <v>95.953420669577881</v>
      </c>
      <c r="I26" s="311">
        <v>51.132554611650484</v>
      </c>
      <c r="K26" s="312">
        <v>3.6316747572815533</v>
      </c>
      <c r="M26" s="313">
        <v>1390.912125984252</v>
      </c>
    </row>
    <row r="27" spans="2:14" ht="12.6" customHeight="1" x14ac:dyDescent="0.15">
      <c r="B27" s="308" t="s">
        <v>1074</v>
      </c>
      <c r="C27" s="309">
        <v>1.264161447459986</v>
      </c>
      <c r="D27" s="277">
        <v>17</v>
      </c>
      <c r="E27" s="310">
        <v>14.010670378102528</v>
      </c>
      <c r="F27" s="278">
        <v>19</v>
      </c>
      <c r="G27" s="311">
        <v>106.44140625</v>
      </c>
      <c r="H27" s="277">
        <v>21</v>
      </c>
      <c r="I27" s="311">
        <v>53.536093067635512</v>
      </c>
      <c r="J27" s="278">
        <v>26</v>
      </c>
      <c r="K27" s="312">
        <v>3.7762853682703956</v>
      </c>
      <c r="L27" s="278">
        <v>40</v>
      </c>
      <c r="M27" s="313">
        <v>1454.4823348694317</v>
      </c>
      <c r="N27" s="278">
        <v>21</v>
      </c>
    </row>
    <row r="28" spans="2:14" ht="12.6" customHeight="1" x14ac:dyDescent="0.15">
      <c r="B28" s="308" t="s">
        <v>1075</v>
      </c>
      <c r="C28" s="309">
        <v>1.197734899328859</v>
      </c>
      <c r="D28" s="277">
        <v>20</v>
      </c>
      <c r="E28" s="310">
        <v>10.98993288590604</v>
      </c>
      <c r="F28" s="278">
        <v>50</v>
      </c>
      <c r="G28" s="311">
        <v>123.07758620689656</v>
      </c>
      <c r="H28" s="277">
        <v>13</v>
      </c>
      <c r="I28" s="311">
        <v>46.437696995167052</v>
      </c>
      <c r="J28" s="278">
        <v>43</v>
      </c>
      <c r="K28" s="312">
        <v>3.0818799467675282</v>
      </c>
      <c r="L28" s="278">
        <v>62</v>
      </c>
      <c r="M28" s="313">
        <v>1475.7689655172414</v>
      </c>
      <c r="N28" s="278">
        <v>20</v>
      </c>
    </row>
    <row r="29" spans="2:14" ht="12.6" customHeight="1" x14ac:dyDescent="0.15">
      <c r="B29" s="308" t="s">
        <v>1076</v>
      </c>
      <c r="C29" s="309">
        <v>1.1116339869281047</v>
      </c>
      <c r="D29" s="277">
        <v>25</v>
      </c>
      <c r="E29" s="310">
        <v>12.15686274509804</v>
      </c>
      <c r="F29" s="278">
        <v>36</v>
      </c>
      <c r="G29" s="311">
        <v>106.3</v>
      </c>
      <c r="H29" s="277">
        <v>22</v>
      </c>
      <c r="I29" s="311">
        <v>61.688381937911572</v>
      </c>
      <c r="J29" s="278">
        <v>9</v>
      </c>
      <c r="K29" s="312">
        <v>3.7864534336782691</v>
      </c>
      <c r="L29" s="278">
        <v>38</v>
      </c>
      <c r="M29" s="313">
        <v>1584.4152744630071</v>
      </c>
      <c r="N29" s="278">
        <v>11</v>
      </c>
    </row>
    <row r="30" spans="2:14" ht="12.6" customHeight="1" x14ac:dyDescent="0.15">
      <c r="B30" s="308" t="s">
        <v>1077</v>
      </c>
      <c r="C30" s="309">
        <v>0.84314638119618335</v>
      </c>
      <c r="D30" s="277">
        <v>39</v>
      </c>
      <c r="E30" s="310">
        <v>16.290435187340005</v>
      </c>
      <c r="F30" s="278">
        <v>9</v>
      </c>
      <c r="G30" s="311">
        <v>61.406779661016948</v>
      </c>
      <c r="H30" s="277">
        <v>54</v>
      </c>
      <c r="I30" s="311">
        <v>40.853712393044439</v>
      </c>
      <c r="J30" s="278">
        <v>55</v>
      </c>
      <c r="K30" s="312">
        <v>3.5053822798785537</v>
      </c>
      <c r="L30" s="278">
        <v>52</v>
      </c>
      <c r="M30" s="313">
        <v>1119.9827586206898</v>
      </c>
      <c r="N30" s="278">
        <v>49</v>
      </c>
    </row>
    <row r="31" spans="2:14" ht="12.6" customHeight="1" x14ac:dyDescent="0.15">
      <c r="B31" s="308" t="s">
        <v>1078</v>
      </c>
      <c r="C31" s="309">
        <v>0.46920896676114404</v>
      </c>
      <c r="D31" s="277">
        <v>59</v>
      </c>
      <c r="E31" s="310">
        <v>8.8894614790002571</v>
      </c>
      <c r="F31" s="278">
        <v>64</v>
      </c>
      <c r="G31" s="311">
        <v>58.741935483870968</v>
      </c>
      <c r="H31" s="277">
        <v>59</v>
      </c>
      <c r="I31" s="311">
        <v>52.032399780340469</v>
      </c>
      <c r="J31" s="278">
        <v>31</v>
      </c>
      <c r="K31" s="312">
        <v>4.4481054365733117</v>
      </c>
      <c r="L31" s="278">
        <v>19</v>
      </c>
      <c r="M31" s="313">
        <v>1074.126530612245</v>
      </c>
      <c r="N31" s="278">
        <v>55</v>
      </c>
    </row>
    <row r="32" spans="2:14" ht="12.6" customHeight="1" x14ac:dyDescent="0.15">
      <c r="B32" s="308" t="s">
        <v>1079</v>
      </c>
      <c r="C32" s="309">
        <v>0.6530716942413749</v>
      </c>
      <c r="D32" s="277">
        <v>47</v>
      </c>
      <c r="E32" s="310">
        <v>11.286392202129024</v>
      </c>
      <c r="F32" s="278">
        <v>47</v>
      </c>
      <c r="G32" s="311">
        <v>65.282051282051285</v>
      </c>
      <c r="H32" s="277">
        <v>52</v>
      </c>
      <c r="I32" s="311">
        <v>58.726433621366851</v>
      </c>
      <c r="J32" s="278">
        <v>17</v>
      </c>
      <c r="K32" s="312">
        <v>4.595443833464258</v>
      </c>
      <c r="L32" s="278">
        <v>18</v>
      </c>
      <c r="M32" s="313">
        <v>1215.788990825688</v>
      </c>
      <c r="N32" s="278">
        <v>39</v>
      </c>
    </row>
    <row r="33" spans="2:14" ht="12.6" customHeight="1" x14ac:dyDescent="0.15">
      <c r="B33" s="308" t="s">
        <v>805</v>
      </c>
      <c r="C33" s="309">
        <v>1.0794378246257257</v>
      </c>
      <c r="D33" s="277">
        <v>26</v>
      </c>
      <c r="E33" s="310">
        <v>13.443324167430493</v>
      </c>
      <c r="F33" s="278">
        <v>24</v>
      </c>
      <c r="G33" s="311">
        <v>98.138888888888886</v>
      </c>
      <c r="H33" s="277">
        <v>29</v>
      </c>
      <c r="I33" s="311">
        <v>24.8270591565242</v>
      </c>
      <c r="J33" s="278">
        <v>68</v>
      </c>
      <c r="K33" s="312">
        <v>2.2643645626945936</v>
      </c>
      <c r="L33" s="278">
        <v>69</v>
      </c>
      <c r="M33" s="313">
        <v>1148.3828125</v>
      </c>
      <c r="N33" s="278">
        <v>46</v>
      </c>
    </row>
    <row r="34" spans="2:14" ht="12.6" customHeight="1" x14ac:dyDescent="0.15">
      <c r="B34" s="308"/>
    </row>
    <row r="35" spans="2:14" ht="12.6" customHeight="1" x14ac:dyDescent="0.15">
      <c r="B35" s="308" t="s">
        <v>1080</v>
      </c>
      <c r="C35" s="309">
        <v>0.87265965090232878</v>
      </c>
      <c r="E35" s="310">
        <v>12.573433075525127</v>
      </c>
      <c r="G35" s="311">
        <v>84.449897750511241</v>
      </c>
      <c r="I35" s="311">
        <v>47.624927353738862</v>
      </c>
      <c r="K35" s="312">
        <v>3.8768888027896167</v>
      </c>
      <c r="M35" s="313">
        <v>1198.7351230425056</v>
      </c>
    </row>
    <row r="36" spans="2:14" ht="12.6" customHeight="1" x14ac:dyDescent="0.15">
      <c r="B36" s="308" t="s">
        <v>1081</v>
      </c>
      <c r="C36" s="309">
        <v>1.1554888221554889</v>
      </c>
      <c r="D36" s="277">
        <v>23</v>
      </c>
      <c r="E36" s="310">
        <v>13.013013013013014</v>
      </c>
      <c r="F36" s="278">
        <v>25</v>
      </c>
      <c r="G36" s="311">
        <v>113.54098360655738</v>
      </c>
      <c r="H36" s="277">
        <v>17</v>
      </c>
      <c r="I36" s="311">
        <v>58.160843199537972</v>
      </c>
      <c r="J36" s="278">
        <v>19</v>
      </c>
      <c r="K36" s="312">
        <v>3.5373953219751662</v>
      </c>
      <c r="L36" s="278">
        <v>48</v>
      </c>
      <c r="M36" s="313">
        <v>1551.7987804878048</v>
      </c>
      <c r="N36" s="278">
        <v>13</v>
      </c>
    </row>
    <row r="37" spans="2:14" ht="12.6" customHeight="1" x14ac:dyDescent="0.15">
      <c r="B37" s="308" t="s">
        <v>808</v>
      </c>
      <c r="C37" s="309">
        <v>1.4095408772828129</v>
      </c>
      <c r="D37" s="277">
        <v>16</v>
      </c>
      <c r="E37" s="310">
        <v>15.787677077999659</v>
      </c>
      <c r="F37" s="278">
        <v>11</v>
      </c>
      <c r="G37" s="311">
        <v>101.33128834355828</v>
      </c>
      <c r="H37" s="277">
        <v>23</v>
      </c>
      <c r="I37" s="311">
        <v>45.377853121026824</v>
      </c>
      <c r="J37" s="278">
        <v>48</v>
      </c>
      <c r="K37" s="312">
        <v>3.5296966761518438</v>
      </c>
      <c r="L37" s="278">
        <v>49</v>
      </c>
      <c r="M37" s="313">
        <v>1230.1003811944092</v>
      </c>
      <c r="N37" s="278">
        <v>36</v>
      </c>
    </row>
    <row r="38" spans="2:14" ht="12.6" customHeight="1" x14ac:dyDescent="0.15">
      <c r="B38" s="308" t="s">
        <v>1082</v>
      </c>
      <c r="C38" s="309">
        <v>0.44444444444444442</v>
      </c>
      <c r="D38" s="277">
        <v>63</v>
      </c>
      <c r="E38" s="310">
        <v>13.996554694229113</v>
      </c>
      <c r="F38" s="278">
        <v>20</v>
      </c>
      <c r="G38" s="311">
        <v>40.470588235294116</v>
      </c>
      <c r="H38" s="277">
        <v>69</v>
      </c>
      <c r="I38" s="311">
        <v>57.208333333333336</v>
      </c>
      <c r="J38" s="278">
        <v>21</v>
      </c>
      <c r="K38" s="312">
        <v>7.6550387596899219</v>
      </c>
      <c r="L38" s="278">
        <v>2</v>
      </c>
      <c r="M38" s="313">
        <v>931.10344827586209</v>
      </c>
      <c r="N38" s="278">
        <v>65</v>
      </c>
    </row>
    <row r="39" spans="2:14" ht="12.6" customHeight="1" x14ac:dyDescent="0.15">
      <c r="B39" s="308" t="s">
        <v>1083</v>
      </c>
      <c r="C39" s="309">
        <v>0.47768018289014558</v>
      </c>
      <c r="D39" s="277">
        <v>57</v>
      </c>
      <c r="E39" s="310">
        <v>8.4225724942846831</v>
      </c>
      <c r="F39" s="278">
        <v>67</v>
      </c>
      <c r="G39" s="311">
        <v>73.518518518518519</v>
      </c>
      <c r="H39" s="277">
        <v>44</v>
      </c>
      <c r="I39" s="311">
        <v>50.317632241813605</v>
      </c>
      <c r="J39" s="278">
        <v>34</v>
      </c>
      <c r="K39" s="312">
        <v>3.929471032745592</v>
      </c>
      <c r="L39" s="278">
        <v>32</v>
      </c>
      <c r="M39" s="313">
        <v>1000.081081081081</v>
      </c>
      <c r="N39" s="278">
        <v>61</v>
      </c>
    </row>
    <row r="40" spans="2:14" ht="12.6" customHeight="1" x14ac:dyDescent="0.15">
      <c r="B40" s="308" t="s">
        <v>1084</v>
      </c>
      <c r="C40" s="309">
        <v>0.99146475770925113</v>
      </c>
      <c r="D40" s="277">
        <v>31</v>
      </c>
      <c r="E40" s="310">
        <v>13.491189427312776</v>
      </c>
      <c r="F40" s="278">
        <v>23</v>
      </c>
      <c r="G40" s="311">
        <v>87.829268292682926</v>
      </c>
      <c r="H40" s="277">
        <v>36</v>
      </c>
      <c r="I40" s="311">
        <v>39.54943071369064</v>
      </c>
      <c r="J40" s="278">
        <v>59</v>
      </c>
      <c r="K40" s="312">
        <v>3.0269369619550126</v>
      </c>
      <c r="L40" s="278">
        <v>63</v>
      </c>
      <c r="M40" s="313">
        <v>1423.1468531468531</v>
      </c>
      <c r="N40" s="278">
        <v>25</v>
      </c>
    </row>
    <row r="41" spans="2:14" ht="12.6" customHeight="1" x14ac:dyDescent="0.15">
      <c r="B41" s="308" t="s">
        <v>1085</v>
      </c>
      <c r="C41" s="309">
        <v>0.67561667758131416</v>
      </c>
      <c r="D41" s="277">
        <v>46</v>
      </c>
      <c r="E41" s="310">
        <v>11.569526304300371</v>
      </c>
      <c r="F41" s="278">
        <v>44</v>
      </c>
      <c r="G41" s="311">
        <v>73.69047619047619</v>
      </c>
      <c r="H41" s="277">
        <v>43</v>
      </c>
      <c r="I41" s="311">
        <v>38.149919224555738</v>
      </c>
      <c r="J41" s="278">
        <v>62</v>
      </c>
      <c r="K41" s="312">
        <v>3.2310177705977381</v>
      </c>
      <c r="L41" s="278">
        <v>58</v>
      </c>
      <c r="M41" s="313">
        <v>1203.8394160583941</v>
      </c>
      <c r="N41" s="278">
        <v>40</v>
      </c>
    </row>
    <row r="42" spans="2:14" ht="12.6" customHeight="1" x14ac:dyDescent="0.15">
      <c r="B42" s="308" t="s">
        <v>1086</v>
      </c>
      <c r="C42" s="309">
        <v>0.31642411642411644</v>
      </c>
      <c r="D42" s="277">
        <v>69</v>
      </c>
      <c r="E42" s="310">
        <v>9.5634095634095644</v>
      </c>
      <c r="F42" s="278">
        <v>58</v>
      </c>
      <c r="G42" s="311">
        <v>42.277777777777779</v>
      </c>
      <c r="H42" s="277">
        <v>68</v>
      </c>
      <c r="I42" s="311">
        <v>61.526281208935615</v>
      </c>
      <c r="J42" s="278">
        <v>10</v>
      </c>
      <c r="K42" s="312">
        <v>9.2641261498028911</v>
      </c>
      <c r="L42" s="278">
        <v>1</v>
      </c>
      <c r="M42" s="313">
        <v>732.87878787878788</v>
      </c>
      <c r="N42" s="278">
        <v>69</v>
      </c>
    </row>
    <row r="43" spans="2:14" ht="12.6" customHeight="1" x14ac:dyDescent="0.15">
      <c r="B43" s="308"/>
    </row>
    <row r="44" spans="2:14" ht="12.6" customHeight="1" x14ac:dyDescent="0.15">
      <c r="B44" s="308" t="s">
        <v>1087</v>
      </c>
      <c r="C44" s="309">
        <v>1.0124346454950344</v>
      </c>
      <c r="E44" s="310">
        <v>11.203629422667293</v>
      </c>
      <c r="G44" s="311">
        <v>114.3703125</v>
      </c>
      <c r="I44" s="311">
        <v>57.748186401082009</v>
      </c>
      <c r="K44" s="312">
        <v>3.9373198355123846</v>
      </c>
      <c r="M44" s="313">
        <v>1466.978560490046</v>
      </c>
    </row>
    <row r="45" spans="2:14" ht="12.6" customHeight="1" x14ac:dyDescent="0.15">
      <c r="B45" s="308" t="s">
        <v>815</v>
      </c>
      <c r="C45" s="309">
        <v>1.057571758495546</v>
      </c>
      <c r="D45" s="277">
        <v>27</v>
      </c>
      <c r="E45" s="310">
        <v>15.506433520290333</v>
      </c>
      <c r="F45" s="278">
        <v>13</v>
      </c>
      <c r="G45" s="311">
        <v>80.137500000000003</v>
      </c>
      <c r="H45" s="277">
        <v>39</v>
      </c>
      <c r="I45" s="311">
        <v>41.674309780065514</v>
      </c>
      <c r="J45" s="278">
        <v>53</v>
      </c>
      <c r="K45" s="312">
        <v>5.0772110435189521</v>
      </c>
      <c r="L45" s="278">
        <v>9</v>
      </c>
      <c r="M45" s="313">
        <v>911.15628815628816</v>
      </c>
      <c r="N45" s="278">
        <v>66</v>
      </c>
    </row>
    <row r="46" spans="2:14" ht="12.6" customHeight="1" x14ac:dyDescent="0.15">
      <c r="B46" s="308" t="s">
        <v>1088</v>
      </c>
      <c r="C46" s="309">
        <v>0.99074387628400495</v>
      </c>
      <c r="D46" s="277">
        <v>32</v>
      </c>
      <c r="E46" s="310">
        <v>11.739473981261995</v>
      </c>
      <c r="F46" s="278">
        <v>41</v>
      </c>
      <c r="G46" s="311">
        <v>99.73863636363636</v>
      </c>
      <c r="H46" s="277">
        <v>25</v>
      </c>
      <c r="I46" s="311">
        <v>48.256123960350919</v>
      </c>
      <c r="J46" s="278">
        <v>40</v>
      </c>
      <c r="K46" s="312">
        <v>3.6117124302153361</v>
      </c>
      <c r="L46" s="278">
        <v>46</v>
      </c>
      <c r="M46" s="313">
        <v>1479.2914438502673</v>
      </c>
      <c r="N46" s="278">
        <v>19</v>
      </c>
    </row>
    <row r="47" spans="2:14" ht="12.6" customHeight="1" x14ac:dyDescent="0.15">
      <c r="B47" s="308" t="s">
        <v>817</v>
      </c>
      <c r="C47" s="309">
        <v>1.4634211941904249</v>
      </c>
      <c r="D47" s="277">
        <v>12</v>
      </c>
      <c r="E47" s="310">
        <v>14.389456697149006</v>
      </c>
      <c r="F47" s="278">
        <v>17</v>
      </c>
      <c r="G47" s="311">
        <v>119.58241758241758</v>
      </c>
      <c r="H47" s="277">
        <v>14</v>
      </c>
      <c r="I47" s="311">
        <v>37.451938981804815</v>
      </c>
      <c r="J47" s="278">
        <v>63</v>
      </c>
      <c r="K47" s="312">
        <v>3.2438889909943023</v>
      </c>
      <c r="L47" s="278">
        <v>57</v>
      </c>
      <c r="M47" s="313">
        <v>1146.4850574712643</v>
      </c>
      <c r="N47" s="278">
        <v>48</v>
      </c>
    </row>
    <row r="48" spans="2:14" ht="12.6" customHeight="1" x14ac:dyDescent="0.15">
      <c r="B48" s="308" t="s">
        <v>818</v>
      </c>
      <c r="C48" s="309">
        <v>0.46046881207787049</v>
      </c>
      <c r="D48" s="277">
        <v>60</v>
      </c>
      <c r="E48" s="310">
        <v>11.124354390147001</v>
      </c>
      <c r="F48" s="278">
        <v>48</v>
      </c>
      <c r="G48" s="311">
        <v>53.906976744186046</v>
      </c>
      <c r="H48" s="277">
        <v>61</v>
      </c>
      <c r="I48" s="311">
        <v>47.261863675582397</v>
      </c>
      <c r="J48" s="278">
        <v>42</v>
      </c>
      <c r="K48" s="312">
        <v>4.443485763589301</v>
      </c>
      <c r="L48" s="278">
        <v>20</v>
      </c>
      <c r="M48" s="313">
        <v>823.08759124087589</v>
      </c>
      <c r="N48" s="278">
        <v>68</v>
      </c>
    </row>
    <row r="49" spans="2:14" ht="12.6" customHeight="1" x14ac:dyDescent="0.15">
      <c r="B49" s="308" t="s">
        <v>1089</v>
      </c>
      <c r="C49" s="309">
        <v>0.64798758784338784</v>
      </c>
      <c r="D49" s="277">
        <v>48</v>
      </c>
      <c r="E49" s="310">
        <v>7.8032308113534725</v>
      </c>
      <c r="F49" s="278">
        <v>69</v>
      </c>
      <c r="G49" s="311">
        <v>112.6984126984127</v>
      </c>
      <c r="H49" s="277">
        <v>18</v>
      </c>
      <c r="I49" s="311">
        <v>52.674647887323943</v>
      </c>
      <c r="J49" s="278">
        <v>29</v>
      </c>
      <c r="K49" s="312">
        <v>4.197183098591549</v>
      </c>
      <c r="L49" s="278">
        <v>27</v>
      </c>
      <c r="M49" s="313">
        <v>1226.921023359288</v>
      </c>
      <c r="N49" s="278">
        <v>37</v>
      </c>
    </row>
    <row r="50" spans="2:14" ht="12.6" customHeight="1" x14ac:dyDescent="0.15">
      <c r="B50" s="308" t="s">
        <v>1090</v>
      </c>
      <c r="C50" s="309">
        <v>2.1330810988649449</v>
      </c>
      <c r="D50" s="277">
        <v>4</v>
      </c>
      <c r="E50" s="310">
        <v>9.5410429346932055</v>
      </c>
      <c r="F50" s="278">
        <v>59</v>
      </c>
      <c r="G50" s="311">
        <v>301.55813953488371</v>
      </c>
      <c r="H50" s="277">
        <v>2</v>
      </c>
      <c r="I50" s="311">
        <v>53.20120305390607</v>
      </c>
      <c r="J50" s="278">
        <v>27</v>
      </c>
      <c r="K50" s="312">
        <v>2.8071257808282564</v>
      </c>
      <c r="L50" s="278">
        <v>67</v>
      </c>
      <c r="M50" s="313">
        <v>1956.6575963718822</v>
      </c>
      <c r="N50" s="278">
        <v>2</v>
      </c>
    </row>
    <row r="51" spans="2:14" ht="12.6" customHeight="1" x14ac:dyDescent="0.15">
      <c r="B51" s="308" t="s">
        <v>1091</v>
      </c>
      <c r="C51" s="309">
        <v>0.55386260358192996</v>
      </c>
      <c r="D51" s="277">
        <v>52</v>
      </c>
      <c r="E51" s="310">
        <v>12.296177492649024</v>
      </c>
      <c r="F51" s="278">
        <v>34</v>
      </c>
      <c r="G51" s="311">
        <v>59.2</v>
      </c>
      <c r="H51" s="277">
        <v>57</v>
      </c>
      <c r="I51" s="311">
        <v>51.657818532818531</v>
      </c>
      <c r="J51" s="278">
        <v>32</v>
      </c>
      <c r="K51" s="312">
        <v>4.8262548262548259</v>
      </c>
      <c r="L51" s="278">
        <v>14</v>
      </c>
      <c r="M51" s="313">
        <v>1193.2775800711743</v>
      </c>
      <c r="N51" s="278">
        <v>43</v>
      </c>
    </row>
    <row r="52" spans="2:14" ht="12.6" customHeight="1" x14ac:dyDescent="0.15">
      <c r="B52" s="308" t="s">
        <v>1092</v>
      </c>
      <c r="C52" s="309">
        <v>2.102967359050445</v>
      </c>
      <c r="D52" s="277">
        <v>5</v>
      </c>
      <c r="E52" s="310">
        <v>10.089020771513354</v>
      </c>
      <c r="F52" s="278">
        <v>56</v>
      </c>
      <c r="G52" s="311">
        <v>373</v>
      </c>
      <c r="H52" s="277">
        <v>1</v>
      </c>
      <c r="I52" s="311">
        <v>155.22604769295893</v>
      </c>
      <c r="J52" s="278">
        <v>1</v>
      </c>
      <c r="K52" s="312">
        <v>4.2048821786369404</v>
      </c>
      <c r="L52" s="278">
        <v>26</v>
      </c>
      <c r="M52" s="313">
        <v>3601.7316455696205</v>
      </c>
      <c r="N52" s="278">
        <v>1</v>
      </c>
    </row>
    <row r="53" spans="2:14" ht="12.6" customHeight="1" x14ac:dyDescent="0.15">
      <c r="B53" s="308"/>
    </row>
    <row r="54" spans="2:14" ht="12.6" customHeight="1" x14ac:dyDescent="0.15">
      <c r="B54" s="308" t="s">
        <v>1093</v>
      </c>
      <c r="C54" s="309">
        <v>0.63664130318293854</v>
      </c>
      <c r="E54" s="310">
        <v>11.145643553745579</v>
      </c>
      <c r="G54" s="311">
        <v>68.676300578034684</v>
      </c>
      <c r="I54" s="311">
        <v>52.619055635047552</v>
      </c>
      <c r="K54" s="312">
        <v>4.5282383637740935</v>
      </c>
      <c r="M54" s="313">
        <v>1148.2082810539523</v>
      </c>
    </row>
    <row r="55" spans="2:14" ht="12.6" customHeight="1" x14ac:dyDescent="0.15">
      <c r="B55" s="308" t="s">
        <v>1094</v>
      </c>
      <c r="C55" s="309">
        <v>0.56546940326871908</v>
      </c>
      <c r="D55" s="277">
        <v>51</v>
      </c>
      <c r="E55" s="310">
        <v>11.592550361079438</v>
      </c>
      <c r="F55" s="278">
        <v>43</v>
      </c>
      <c r="G55" s="311">
        <v>60.724489795918366</v>
      </c>
      <c r="H55" s="277">
        <v>56</v>
      </c>
      <c r="I55" s="311">
        <v>49.004032935641071</v>
      </c>
      <c r="J55" s="278">
        <v>38</v>
      </c>
      <c r="K55" s="312">
        <v>4.4194253066711475</v>
      </c>
      <c r="L55" s="278">
        <v>21</v>
      </c>
      <c r="M55" s="313">
        <v>1000.566210045662</v>
      </c>
      <c r="N55" s="278">
        <v>60</v>
      </c>
    </row>
    <row r="56" spans="2:14" ht="12.6" customHeight="1" x14ac:dyDescent="0.15">
      <c r="B56" s="308" t="s">
        <v>1095</v>
      </c>
      <c r="C56" s="309">
        <v>0.72868026542147946</v>
      </c>
      <c r="D56" s="277">
        <v>44</v>
      </c>
      <c r="E56" s="310">
        <v>10.567707053330057</v>
      </c>
      <c r="F56" s="278">
        <v>53</v>
      </c>
      <c r="G56" s="311">
        <v>79.066666666666663</v>
      </c>
      <c r="H56" s="277">
        <v>40</v>
      </c>
      <c r="I56" s="311">
        <v>56.246880269814504</v>
      </c>
      <c r="J56" s="278">
        <v>22</v>
      </c>
      <c r="K56" s="312">
        <v>4.6374367622259696</v>
      </c>
      <c r="L56" s="278">
        <v>17</v>
      </c>
      <c r="M56" s="313">
        <v>1328.3398328690807</v>
      </c>
      <c r="N56" s="278">
        <v>30</v>
      </c>
    </row>
    <row r="57" spans="2:14" ht="12.6" customHeight="1" x14ac:dyDescent="0.15">
      <c r="B57" s="271"/>
    </row>
    <row r="58" spans="2:14" ht="12.6" customHeight="1" x14ac:dyDescent="0.15">
      <c r="B58" s="308" t="s">
        <v>1096</v>
      </c>
      <c r="C58" s="309">
        <v>0.87663607840048308</v>
      </c>
      <c r="E58" s="310">
        <v>12.602890788074514</v>
      </c>
      <c r="G58" s="311">
        <v>82.643564356435647</v>
      </c>
      <c r="I58" s="311">
        <v>51.60839223673176</v>
      </c>
      <c r="K58" s="312">
        <v>4.1931232778243688</v>
      </c>
      <c r="M58" s="313">
        <v>1294.3511659807957</v>
      </c>
    </row>
    <row r="59" spans="2:14" ht="12.6" customHeight="1" x14ac:dyDescent="0.15">
      <c r="B59" s="308" t="s">
        <v>827</v>
      </c>
      <c r="C59" s="309">
        <v>1.2382196746185619</v>
      </c>
      <c r="D59" s="277">
        <v>19</v>
      </c>
      <c r="E59" s="310">
        <v>11.9</v>
      </c>
      <c r="F59" s="278">
        <v>38</v>
      </c>
      <c r="G59" s="311">
        <v>125.54700854700855</v>
      </c>
      <c r="H59" s="277">
        <v>12</v>
      </c>
      <c r="I59" s="311">
        <v>59.693444073796719</v>
      </c>
      <c r="J59" s="278">
        <v>15</v>
      </c>
      <c r="K59" s="312">
        <v>3.6557968547892985</v>
      </c>
      <c r="L59" s="278">
        <v>45</v>
      </c>
      <c r="M59" s="313">
        <v>1669.4362318840579</v>
      </c>
      <c r="N59" s="278">
        <v>9</v>
      </c>
    </row>
    <row r="60" spans="2:14" ht="12.6" customHeight="1" x14ac:dyDescent="0.15">
      <c r="B60" s="308" t="s">
        <v>1097</v>
      </c>
      <c r="C60" s="309">
        <v>1.1605940594059405</v>
      </c>
      <c r="D60" s="277">
        <v>22</v>
      </c>
      <c r="E60" s="310">
        <v>19.207920792079207</v>
      </c>
      <c r="F60" s="278">
        <v>3</v>
      </c>
      <c r="G60" s="311">
        <v>65.853932584269657</v>
      </c>
      <c r="H60" s="277">
        <v>51</v>
      </c>
      <c r="I60" s="311">
        <v>43.30984473639311</v>
      </c>
      <c r="J60" s="278">
        <v>51</v>
      </c>
      <c r="K60" s="312">
        <v>3.8901211397372459</v>
      </c>
      <c r="L60" s="278">
        <v>35</v>
      </c>
      <c r="M60" s="313">
        <v>1037.6782006920416</v>
      </c>
      <c r="N60" s="278">
        <v>57</v>
      </c>
    </row>
    <row r="61" spans="2:14" ht="12.6" customHeight="1" x14ac:dyDescent="0.15">
      <c r="B61" s="308" t="s">
        <v>1098</v>
      </c>
      <c r="C61" s="309">
        <v>1.1278542323364342</v>
      </c>
      <c r="D61" s="277">
        <v>24</v>
      </c>
      <c r="E61" s="310">
        <v>14.607519028215577</v>
      </c>
      <c r="F61" s="278">
        <v>16</v>
      </c>
      <c r="G61" s="311">
        <v>93.439490445859875</v>
      </c>
      <c r="H61" s="277">
        <v>34</v>
      </c>
      <c r="I61" s="311">
        <v>46.368575323790047</v>
      </c>
      <c r="J61" s="278">
        <v>44</v>
      </c>
      <c r="K61" s="312">
        <v>3.7832310838445808</v>
      </c>
      <c r="L61" s="278">
        <v>39</v>
      </c>
      <c r="M61" s="313">
        <v>1359.9098039215687</v>
      </c>
      <c r="N61" s="278">
        <v>28</v>
      </c>
    </row>
    <row r="62" spans="2:14" ht="12.6" customHeight="1" x14ac:dyDescent="0.15">
      <c r="B62" s="308" t="s">
        <v>1099</v>
      </c>
      <c r="C62" s="309">
        <v>1.4333333333333333</v>
      </c>
      <c r="D62" s="277">
        <v>14</v>
      </c>
      <c r="E62" s="310">
        <v>16.912972085385878</v>
      </c>
      <c r="F62" s="278">
        <v>6</v>
      </c>
      <c r="G62" s="311">
        <v>96.988888888888894</v>
      </c>
      <c r="H62" s="277">
        <v>31</v>
      </c>
      <c r="I62" s="311">
        <v>46.063924848207122</v>
      </c>
      <c r="J62" s="278">
        <v>46</v>
      </c>
      <c r="K62" s="312">
        <v>3.1389620804215834</v>
      </c>
      <c r="L62" s="278">
        <v>60</v>
      </c>
      <c r="M62" s="313">
        <v>1497.3413897280966</v>
      </c>
      <c r="N62" s="278">
        <v>15</v>
      </c>
    </row>
    <row r="63" spans="2:14" ht="12.6" customHeight="1" x14ac:dyDescent="0.15">
      <c r="B63" s="308" t="s">
        <v>1100</v>
      </c>
      <c r="C63" s="309">
        <v>0.42291762540266914</v>
      </c>
      <c r="D63" s="277">
        <v>66</v>
      </c>
      <c r="E63" s="310">
        <v>10.431047706703483</v>
      </c>
      <c r="F63" s="278">
        <v>54</v>
      </c>
      <c r="G63" s="311">
        <v>50.127272727272725</v>
      </c>
      <c r="H63" s="277">
        <v>64</v>
      </c>
      <c r="I63" s="311">
        <v>54.274573812114618</v>
      </c>
      <c r="J63" s="278">
        <v>25</v>
      </c>
      <c r="K63" s="312">
        <v>7.6169749727965179</v>
      </c>
      <c r="L63" s="278">
        <v>3</v>
      </c>
      <c r="M63" s="313">
        <v>875.596837944664</v>
      </c>
      <c r="N63" s="278">
        <v>67</v>
      </c>
    </row>
    <row r="64" spans="2:14" ht="12.6" customHeight="1" x14ac:dyDescent="0.15">
      <c r="B64" s="308" t="s">
        <v>1101</v>
      </c>
      <c r="C64" s="309">
        <v>0.4375</v>
      </c>
      <c r="D64" s="277">
        <v>65</v>
      </c>
      <c r="E64" s="310">
        <v>10.718997361477573</v>
      </c>
      <c r="F64" s="278">
        <v>52</v>
      </c>
      <c r="G64" s="311">
        <v>53.06</v>
      </c>
      <c r="H64" s="277">
        <v>63</v>
      </c>
      <c r="I64" s="311">
        <v>77.16170373162457</v>
      </c>
      <c r="J64" s="278">
        <v>2</v>
      </c>
      <c r="K64" s="312">
        <v>5.616283452695062</v>
      </c>
      <c r="L64" s="278">
        <v>7</v>
      </c>
      <c r="M64" s="313">
        <v>1370.0884955752213</v>
      </c>
      <c r="N64" s="278">
        <v>27</v>
      </c>
    </row>
    <row r="65" spans="2:14" ht="12.6" customHeight="1" x14ac:dyDescent="0.15">
      <c r="B65" s="308" t="s">
        <v>1102</v>
      </c>
      <c r="C65" s="309">
        <v>0.68784654578150761</v>
      </c>
      <c r="D65" s="277">
        <v>45</v>
      </c>
      <c r="E65" s="310">
        <v>8.991458114790948</v>
      </c>
      <c r="F65" s="278">
        <v>62</v>
      </c>
      <c r="G65" s="311">
        <v>88.269230769230774</v>
      </c>
      <c r="H65" s="277">
        <v>35</v>
      </c>
      <c r="I65" s="311">
        <v>55.609368191721131</v>
      </c>
      <c r="J65" s="278">
        <v>23</v>
      </c>
      <c r="K65" s="312">
        <v>4.8583877995642704</v>
      </c>
      <c r="L65" s="278">
        <v>13</v>
      </c>
      <c r="M65" s="313">
        <v>1099.0814814814814</v>
      </c>
      <c r="N65" s="278">
        <v>53</v>
      </c>
    </row>
    <row r="66" spans="2:14" ht="12.6" customHeight="1" x14ac:dyDescent="0.15">
      <c r="B66" s="308" t="s">
        <v>1103</v>
      </c>
      <c r="C66" s="309">
        <v>0.61274731913608216</v>
      </c>
      <c r="D66" s="277">
        <v>50</v>
      </c>
      <c r="E66" s="310">
        <v>11.780697779791574</v>
      </c>
      <c r="F66" s="278">
        <v>39</v>
      </c>
      <c r="G66" s="311">
        <v>67.61666666666666</v>
      </c>
      <c r="H66" s="277">
        <v>47</v>
      </c>
      <c r="I66" s="311">
        <v>43.108454523046589</v>
      </c>
      <c r="J66" s="278">
        <v>52</v>
      </c>
      <c r="K66" s="312">
        <v>3.8452058171062364</v>
      </c>
      <c r="L66" s="278">
        <v>36</v>
      </c>
      <c r="M66" s="313">
        <v>1091.7848101265822</v>
      </c>
      <c r="N66" s="278">
        <v>54</v>
      </c>
    </row>
    <row r="67" spans="2:14" ht="12.6" customHeight="1" x14ac:dyDescent="0.15">
      <c r="B67" s="308" t="s">
        <v>835</v>
      </c>
      <c r="C67" s="309">
        <v>0.89392643284858853</v>
      </c>
      <c r="D67" s="277">
        <v>35</v>
      </c>
      <c r="E67" s="310">
        <v>12.83147989734816</v>
      </c>
      <c r="F67" s="278">
        <v>28</v>
      </c>
      <c r="G67" s="311">
        <v>76</v>
      </c>
      <c r="H67" s="277">
        <v>42</v>
      </c>
      <c r="I67" s="311">
        <v>41.334210526315786</v>
      </c>
      <c r="J67" s="278">
        <v>54</v>
      </c>
      <c r="K67" s="312">
        <v>4.9521531100478464</v>
      </c>
      <c r="L67" s="278">
        <v>11</v>
      </c>
      <c r="M67" s="313">
        <v>1029.5066666666667</v>
      </c>
      <c r="N67" s="278">
        <v>58</v>
      </c>
    </row>
    <row r="68" spans="2:14" ht="12.6" customHeight="1" x14ac:dyDescent="0.15">
      <c r="B68" s="308" t="s">
        <v>1104</v>
      </c>
      <c r="C68" s="309">
        <v>0.47762747138397504</v>
      </c>
      <c r="D68" s="277">
        <v>58</v>
      </c>
      <c r="E68" s="310">
        <v>10.197710718002082</v>
      </c>
      <c r="F68" s="278">
        <v>55</v>
      </c>
      <c r="G68" s="311">
        <v>55.30120481927711</v>
      </c>
      <c r="H68" s="277">
        <v>60</v>
      </c>
      <c r="I68" s="311">
        <v>60.119172113289757</v>
      </c>
      <c r="J68" s="278">
        <v>14</v>
      </c>
      <c r="K68" s="312">
        <v>5.6862745098039218</v>
      </c>
      <c r="L68" s="278">
        <v>6</v>
      </c>
      <c r="M68" s="313">
        <v>1147.2116991643454</v>
      </c>
      <c r="N68" s="278">
        <v>47</v>
      </c>
    </row>
    <row r="69" spans="2:14" ht="12.6" customHeight="1" x14ac:dyDescent="0.15">
      <c r="B69" s="308"/>
    </row>
    <row r="70" spans="2:14" ht="12.6" customHeight="1" x14ac:dyDescent="0.15">
      <c r="B70" s="308" t="s">
        <v>1105</v>
      </c>
      <c r="C70" s="309">
        <v>0.92808721783492909</v>
      </c>
      <c r="E70" s="310">
        <v>12.623174226011601</v>
      </c>
      <c r="G70" s="311">
        <v>90.417021276595747</v>
      </c>
      <c r="I70" s="311">
        <v>50.623964608433738</v>
      </c>
      <c r="K70" s="312">
        <v>4.0144954819277112</v>
      </c>
      <c r="M70" s="313">
        <v>1320.6833594157538</v>
      </c>
    </row>
    <row r="71" spans="2:14" ht="12.6" customHeight="1" x14ac:dyDescent="0.15">
      <c r="B71" s="308" t="s">
        <v>1106</v>
      </c>
      <c r="C71" s="309">
        <v>1.0138317141445743</v>
      </c>
      <c r="D71" s="277">
        <v>29</v>
      </c>
      <c r="E71" s="310">
        <v>11.691091717437839</v>
      </c>
      <c r="F71" s="278">
        <v>42</v>
      </c>
      <c r="G71" s="311">
        <v>114.01851851851852</v>
      </c>
      <c r="H71" s="277">
        <v>16</v>
      </c>
      <c r="I71" s="311">
        <v>44.505116127984408</v>
      </c>
      <c r="J71" s="278">
        <v>50</v>
      </c>
      <c r="K71" s="312">
        <v>3.7193438362839046</v>
      </c>
      <c r="L71" s="278">
        <v>42</v>
      </c>
      <c r="M71" s="313">
        <v>1437.2087912087911</v>
      </c>
      <c r="N71" s="278">
        <v>24</v>
      </c>
    </row>
    <row r="72" spans="2:14" ht="12.6" customHeight="1" x14ac:dyDescent="0.15">
      <c r="B72" s="308" t="s">
        <v>839</v>
      </c>
      <c r="C72" s="309">
        <v>0.77599395599206722</v>
      </c>
      <c r="D72" s="277">
        <v>41</v>
      </c>
      <c r="E72" s="310">
        <v>12.371328737368968</v>
      </c>
      <c r="F72" s="278">
        <v>33</v>
      </c>
      <c r="G72" s="311">
        <v>73.366071428571431</v>
      </c>
      <c r="H72" s="277">
        <v>45</v>
      </c>
      <c r="I72" s="311">
        <v>48.559936716563222</v>
      </c>
      <c r="J72" s="278">
        <v>39</v>
      </c>
      <c r="K72" s="312">
        <v>3.9552147985882926</v>
      </c>
      <c r="L72" s="278">
        <v>31</v>
      </c>
      <c r="M72" s="313">
        <v>1258.3136792452831</v>
      </c>
      <c r="N72" s="278">
        <v>35</v>
      </c>
    </row>
    <row r="73" spans="2:14" ht="12.6" customHeight="1" x14ac:dyDescent="0.15">
      <c r="B73" s="308" t="s">
        <v>1107</v>
      </c>
      <c r="C73" s="309">
        <v>1.7642100863750347</v>
      </c>
      <c r="D73" s="277">
        <v>9</v>
      </c>
      <c r="E73" s="310">
        <v>20.409584842574532</v>
      </c>
      <c r="F73" s="278">
        <v>2</v>
      </c>
      <c r="G73" s="311">
        <v>99.321568627450986</v>
      </c>
      <c r="H73" s="277">
        <v>26</v>
      </c>
      <c r="I73" s="311">
        <v>62.21759387215225</v>
      </c>
      <c r="J73" s="278">
        <v>8</v>
      </c>
      <c r="K73" s="312">
        <v>3.9562522209499749</v>
      </c>
      <c r="L73" s="278">
        <v>30</v>
      </c>
      <c r="M73" s="313">
        <v>1489.0388888888888</v>
      </c>
      <c r="N73" s="278">
        <v>17</v>
      </c>
    </row>
    <row r="74" spans="2:14" ht="12.6" customHeight="1" x14ac:dyDescent="0.15">
      <c r="B74" s="308" t="s">
        <v>1108</v>
      </c>
      <c r="C74" s="309">
        <v>2.0792767732962449</v>
      </c>
      <c r="D74" s="277">
        <v>6</v>
      </c>
      <c r="E74" s="310">
        <v>21.001390820584145</v>
      </c>
      <c r="F74" s="278">
        <v>1</v>
      </c>
      <c r="G74" s="311">
        <v>116.796875</v>
      </c>
      <c r="H74" s="277">
        <v>15</v>
      </c>
      <c r="I74" s="311">
        <v>35.639063545150499</v>
      </c>
      <c r="J74" s="278">
        <v>65</v>
      </c>
      <c r="K74" s="312">
        <v>3.2775919732441468</v>
      </c>
      <c r="L74" s="278">
        <v>56</v>
      </c>
      <c r="M74" s="313">
        <v>1025.8727569331159</v>
      </c>
      <c r="N74" s="278">
        <v>59</v>
      </c>
    </row>
    <row r="75" spans="2:14" ht="12.6" customHeight="1" x14ac:dyDescent="0.15">
      <c r="B75" s="308" t="s">
        <v>1109</v>
      </c>
      <c r="C75" s="309">
        <v>0.99991432488005483</v>
      </c>
      <c r="D75" s="277">
        <v>30</v>
      </c>
      <c r="E75" s="310">
        <v>12.422892392049349</v>
      </c>
      <c r="F75" s="278">
        <v>32</v>
      </c>
      <c r="G75" s="311">
        <v>99.752136752136749</v>
      </c>
      <c r="H75" s="277">
        <v>24</v>
      </c>
      <c r="I75" s="311">
        <v>47.270499528746463</v>
      </c>
      <c r="J75" s="278">
        <v>41</v>
      </c>
      <c r="K75" s="312">
        <v>3.4272984320109674</v>
      </c>
      <c r="L75" s="278">
        <v>54</v>
      </c>
      <c r="M75" s="313">
        <v>1437.4102564102564</v>
      </c>
      <c r="N75" s="278">
        <v>23</v>
      </c>
    </row>
    <row r="76" spans="2:14" ht="12.6" customHeight="1" x14ac:dyDescent="0.15">
      <c r="B76" s="308" t="s">
        <v>843</v>
      </c>
      <c r="C76" s="309">
        <v>0.92482325216025141</v>
      </c>
      <c r="D76" s="277">
        <v>34</v>
      </c>
      <c r="E76" s="310">
        <v>12.568735271013356</v>
      </c>
      <c r="F76" s="278">
        <v>31</v>
      </c>
      <c r="G76" s="311">
        <v>87.207407407407402</v>
      </c>
      <c r="H76" s="277">
        <v>37</v>
      </c>
      <c r="I76" s="311">
        <v>60.941306379002803</v>
      </c>
      <c r="J76" s="278">
        <v>13</v>
      </c>
      <c r="K76" s="312">
        <v>5.0199609275460801</v>
      </c>
      <c r="L76" s="278">
        <v>10</v>
      </c>
      <c r="M76" s="313">
        <v>1446.4594594594594</v>
      </c>
      <c r="N76" s="278">
        <v>22</v>
      </c>
    </row>
    <row r="77" spans="2:14" ht="12.6" customHeight="1" x14ac:dyDescent="0.15">
      <c r="B77" s="308" t="s">
        <v>1110</v>
      </c>
      <c r="C77" s="309">
        <v>0.41589143044763049</v>
      </c>
      <c r="D77" s="277">
        <v>67</v>
      </c>
      <c r="E77" s="310">
        <v>8.9744992886067632</v>
      </c>
      <c r="F77" s="278">
        <v>63</v>
      </c>
      <c r="G77" s="311">
        <v>63.333333333333336</v>
      </c>
      <c r="H77" s="277">
        <v>53</v>
      </c>
      <c r="I77" s="311">
        <v>66.624736842105264</v>
      </c>
      <c r="J77" s="278">
        <v>5</v>
      </c>
      <c r="K77" s="312">
        <v>5.8421052631578947</v>
      </c>
      <c r="L77" s="278">
        <v>5</v>
      </c>
      <c r="M77" s="313">
        <v>1173.2430769230768</v>
      </c>
      <c r="N77" s="278">
        <v>45</v>
      </c>
    </row>
    <row r="78" spans="2:14" ht="12.6" customHeight="1" x14ac:dyDescent="0.15">
      <c r="B78" s="308" t="s">
        <v>1111</v>
      </c>
      <c r="C78" s="309">
        <v>0.48067010309278352</v>
      </c>
      <c r="D78" s="277">
        <v>56</v>
      </c>
      <c r="E78" s="310">
        <v>12.886597938144329</v>
      </c>
      <c r="F78" s="278">
        <v>27</v>
      </c>
      <c r="G78" s="311">
        <v>46.625</v>
      </c>
      <c r="H78" s="277">
        <v>65</v>
      </c>
      <c r="I78" s="311">
        <v>70.915549597855232</v>
      </c>
      <c r="J78" s="278">
        <v>4</v>
      </c>
      <c r="K78" s="312">
        <v>6.2109025915996421</v>
      </c>
      <c r="L78" s="278">
        <v>4</v>
      </c>
      <c r="M78" s="313">
        <v>1272.2857142857142</v>
      </c>
      <c r="N78" s="278">
        <v>33</v>
      </c>
    </row>
    <row r="79" spans="2:14" ht="12.6" customHeight="1" x14ac:dyDescent="0.15">
      <c r="B79" s="308" t="s">
        <v>1112</v>
      </c>
      <c r="C79" s="309">
        <v>0.44302030456852792</v>
      </c>
      <c r="D79" s="277">
        <v>64</v>
      </c>
      <c r="E79" s="310">
        <v>8.1218274111675139</v>
      </c>
      <c r="F79" s="278">
        <v>68</v>
      </c>
      <c r="G79" s="311">
        <v>67.134615384615387</v>
      </c>
      <c r="H79" s="277">
        <v>48</v>
      </c>
      <c r="I79" s="311">
        <v>52.96992265826411</v>
      </c>
      <c r="J79" s="278">
        <v>28</v>
      </c>
      <c r="K79" s="312">
        <v>4.6977943282727006</v>
      </c>
      <c r="L79" s="278">
        <v>16</v>
      </c>
      <c r="M79" s="313">
        <v>1495.4311926605506</v>
      </c>
      <c r="N79" s="278">
        <v>16</v>
      </c>
    </row>
    <row r="80" spans="2:14" ht="12.6" customHeight="1" x14ac:dyDescent="0.15">
      <c r="B80" s="308" t="s">
        <v>1113</v>
      </c>
      <c r="C80" s="309">
        <v>0.87058027406530203</v>
      </c>
      <c r="D80" s="277">
        <v>38</v>
      </c>
      <c r="E80" s="310">
        <v>10.996447301641009</v>
      </c>
      <c r="F80" s="278">
        <v>49</v>
      </c>
      <c r="G80" s="311">
        <v>97.094339622641513</v>
      </c>
      <c r="H80" s="277">
        <v>30</v>
      </c>
      <c r="I80" s="311">
        <v>31.651185386708121</v>
      </c>
      <c r="J80" s="278">
        <v>66</v>
      </c>
      <c r="K80" s="312">
        <v>2.8565876408861253</v>
      </c>
      <c r="L80" s="278">
        <v>66</v>
      </c>
      <c r="M80" s="313">
        <v>1049.6634146341464</v>
      </c>
      <c r="N80" s="278">
        <v>56</v>
      </c>
    </row>
    <row r="81" spans="2:14" ht="12.6" customHeight="1" x14ac:dyDescent="0.15">
      <c r="B81" s="308" t="s">
        <v>1114</v>
      </c>
      <c r="C81" s="309">
        <v>0.74016982364467665</v>
      </c>
      <c r="D81" s="277">
        <v>43</v>
      </c>
      <c r="E81" s="310">
        <v>9.0137165251469629</v>
      </c>
      <c r="F81" s="278">
        <v>61</v>
      </c>
      <c r="G81" s="311">
        <v>96.033898305084747</v>
      </c>
      <c r="H81" s="277">
        <v>32</v>
      </c>
      <c r="I81" s="311">
        <v>44.910518884574657</v>
      </c>
      <c r="J81" s="278">
        <v>49</v>
      </c>
      <c r="K81" s="312">
        <v>3.900458877515002</v>
      </c>
      <c r="L81" s="278">
        <v>34</v>
      </c>
      <c r="M81" s="313">
        <v>1274.3186440677966</v>
      </c>
      <c r="N81" s="278">
        <v>32</v>
      </c>
    </row>
    <row r="82" spans="2:14" ht="12.6" customHeight="1" x14ac:dyDescent="0.15">
      <c r="B82" s="308" t="s">
        <v>1115</v>
      </c>
      <c r="C82" s="309">
        <v>0.49082896617436872</v>
      </c>
      <c r="D82" s="277">
        <v>55</v>
      </c>
      <c r="E82" s="310">
        <v>8.456407813244402</v>
      </c>
      <c r="F82" s="278">
        <v>66</v>
      </c>
      <c r="G82" s="311">
        <v>82.42</v>
      </c>
      <c r="H82" s="277">
        <v>38</v>
      </c>
      <c r="I82" s="311">
        <v>40.193399660276633</v>
      </c>
      <c r="J82" s="278">
        <v>57</v>
      </c>
      <c r="K82" s="312">
        <v>3.9068187333171558</v>
      </c>
      <c r="L82" s="278">
        <v>33</v>
      </c>
      <c r="M82" s="313">
        <v>1226.7747035573123</v>
      </c>
      <c r="N82" s="278">
        <v>38</v>
      </c>
    </row>
    <row r="83" spans="2:14" ht="12.6" customHeight="1" x14ac:dyDescent="0.15">
      <c r="B83" s="308" t="s">
        <v>1116</v>
      </c>
      <c r="C83" s="309">
        <v>0.44767229852923301</v>
      </c>
      <c r="D83" s="277">
        <v>61</v>
      </c>
      <c r="E83" s="310">
        <v>10.08873222316762</v>
      </c>
      <c r="F83" s="278">
        <v>57</v>
      </c>
      <c r="G83" s="311">
        <v>70.82692307692308</v>
      </c>
      <c r="H83" s="277">
        <v>46</v>
      </c>
      <c r="I83" s="311">
        <v>40.111865327178933</v>
      </c>
      <c r="J83" s="278">
        <v>58</v>
      </c>
      <c r="K83" s="312">
        <v>4.7244094488188972</v>
      </c>
      <c r="L83" s="278">
        <v>15</v>
      </c>
      <c r="M83" s="313">
        <v>989.21768707482988</v>
      </c>
      <c r="N83" s="278">
        <v>63</v>
      </c>
    </row>
    <row r="84" spans="2:14" ht="12.6" customHeight="1" x14ac:dyDescent="0.15">
      <c r="B84" s="308"/>
    </row>
    <row r="85" spans="2:14" ht="12.6" customHeight="1" x14ac:dyDescent="0.15">
      <c r="B85" s="308" t="s">
        <v>1117</v>
      </c>
      <c r="C85" s="309">
        <v>1.09716069570388</v>
      </c>
      <c r="E85" s="310">
        <v>14.389772558346959</v>
      </c>
      <c r="G85" s="311">
        <v>94.501920614596671</v>
      </c>
      <c r="I85" s="311">
        <v>45.35686800531122</v>
      </c>
      <c r="K85" s="312">
        <v>3.4482291412622281</v>
      </c>
      <c r="M85" s="313">
        <v>1359.3419465977606</v>
      </c>
    </row>
    <row r="86" spans="2:14" ht="12.6" customHeight="1" x14ac:dyDescent="0.15">
      <c r="B86" s="308" t="s">
        <v>1118</v>
      </c>
      <c r="C86" s="309">
        <v>0.78185284881112604</v>
      </c>
      <c r="D86" s="277">
        <v>40</v>
      </c>
      <c r="E86" s="310">
        <v>16.48721399730821</v>
      </c>
      <c r="F86" s="278">
        <v>8</v>
      </c>
      <c r="G86" s="311">
        <v>59.076271186440678</v>
      </c>
      <c r="H86" s="277">
        <v>58</v>
      </c>
      <c r="I86" s="311">
        <v>39.112896284607658</v>
      </c>
      <c r="J86" s="278">
        <v>61</v>
      </c>
      <c r="K86" s="312">
        <v>4.403959259790561</v>
      </c>
      <c r="L86" s="278">
        <v>22</v>
      </c>
      <c r="M86" s="313">
        <v>1103.6299559471365</v>
      </c>
      <c r="N86" s="278">
        <v>52</v>
      </c>
    </row>
    <row r="87" spans="2:14" ht="12.6" customHeight="1" x14ac:dyDescent="0.15">
      <c r="B87" s="308" t="s">
        <v>1119</v>
      </c>
      <c r="C87" s="309">
        <v>0.53863435223636735</v>
      </c>
      <c r="D87" s="277">
        <v>53</v>
      </c>
      <c r="E87" s="310">
        <v>11.7775205936415</v>
      </c>
      <c r="F87" s="278">
        <v>40</v>
      </c>
      <c r="G87" s="311">
        <v>61.333333333333336</v>
      </c>
      <c r="H87" s="277">
        <v>55</v>
      </c>
      <c r="I87" s="311">
        <v>73.334428715874623</v>
      </c>
      <c r="J87" s="278">
        <v>3</v>
      </c>
      <c r="K87" s="312">
        <v>5.3336703741152682</v>
      </c>
      <c r="L87" s="278">
        <v>8</v>
      </c>
      <c r="M87" s="313">
        <v>1352.2839879154078</v>
      </c>
      <c r="N87" s="278">
        <v>29</v>
      </c>
    </row>
    <row r="88" spans="2:14" ht="12.6" customHeight="1" x14ac:dyDescent="0.15">
      <c r="B88" s="308" t="s">
        <v>854</v>
      </c>
      <c r="C88" s="309">
        <v>0.88257644291659132</v>
      </c>
      <c r="D88" s="277">
        <v>37</v>
      </c>
      <c r="E88" s="310">
        <v>15.740908268500091</v>
      </c>
      <c r="F88" s="278">
        <v>12</v>
      </c>
      <c r="G88" s="311">
        <v>66.821917808219183</v>
      </c>
      <c r="H88" s="277">
        <v>49</v>
      </c>
      <c r="I88" s="311">
        <v>50.087023370233702</v>
      </c>
      <c r="J88" s="278">
        <v>35</v>
      </c>
      <c r="K88" s="312">
        <v>4.3357933579335795</v>
      </c>
      <c r="L88" s="278">
        <v>24</v>
      </c>
      <c r="M88" s="313">
        <v>1179.2185185185185</v>
      </c>
      <c r="N88" s="278">
        <v>44</v>
      </c>
    </row>
    <row r="89" spans="2:14" ht="12.6" customHeight="1" x14ac:dyDescent="0.15">
      <c r="B89" s="308" t="s">
        <v>1120</v>
      </c>
      <c r="C89" s="309">
        <v>0.92684775742261527</v>
      </c>
      <c r="D89" s="277">
        <v>33</v>
      </c>
      <c r="E89" s="310">
        <v>16.67719519898926</v>
      </c>
      <c r="F89" s="278">
        <v>7</v>
      </c>
      <c r="G89" s="311">
        <v>66.690909090909088</v>
      </c>
      <c r="H89" s="277">
        <v>50</v>
      </c>
      <c r="I89" s="311">
        <v>58.457470010905126</v>
      </c>
      <c r="J89" s="278">
        <v>18</v>
      </c>
      <c r="K89" s="312">
        <v>4.2938931297709928</v>
      </c>
      <c r="L89" s="278">
        <v>25</v>
      </c>
      <c r="M89" s="313">
        <v>1264.9086757990867</v>
      </c>
      <c r="N89" s="278">
        <v>34</v>
      </c>
    </row>
    <row r="90" spans="2:14" ht="12.6" customHeight="1" x14ac:dyDescent="0.15">
      <c r="B90" s="308" t="s">
        <v>856</v>
      </c>
      <c r="C90" s="309">
        <v>2.5542101600556717</v>
      </c>
      <c r="D90" s="277">
        <v>2</v>
      </c>
      <c r="E90" s="310">
        <v>15.309672929714683</v>
      </c>
      <c r="F90" s="278">
        <v>14</v>
      </c>
      <c r="G90" s="311">
        <v>208.54545454545453</v>
      </c>
      <c r="H90" s="277">
        <v>3</v>
      </c>
      <c r="I90" s="311">
        <v>36.47013949433304</v>
      </c>
      <c r="J90" s="278">
        <v>64</v>
      </c>
      <c r="K90" s="312">
        <v>2.2940278988666085</v>
      </c>
      <c r="L90" s="278">
        <v>68</v>
      </c>
      <c r="M90" s="313">
        <v>1686.4866359447005</v>
      </c>
      <c r="N90" s="278">
        <v>7</v>
      </c>
    </row>
    <row r="91" spans="2:14" ht="12.6" customHeight="1" x14ac:dyDescent="0.15">
      <c r="B91" s="308" t="s">
        <v>1121</v>
      </c>
      <c r="C91" s="309">
        <v>0.44591319673936991</v>
      </c>
      <c r="D91" s="277">
        <v>62</v>
      </c>
      <c r="E91" s="310">
        <v>11.456267900418595</v>
      </c>
      <c r="F91" s="278">
        <v>45</v>
      </c>
      <c r="G91" s="311">
        <v>46</v>
      </c>
      <c r="H91" s="277">
        <v>66</v>
      </c>
      <c r="I91" s="311">
        <v>40.661067193675891</v>
      </c>
      <c r="J91" s="278">
        <v>56</v>
      </c>
      <c r="K91" s="312">
        <v>4.9407114624505928</v>
      </c>
      <c r="L91" s="278">
        <v>12</v>
      </c>
      <c r="M91" s="313">
        <v>956.86259541984737</v>
      </c>
      <c r="N91" s="278">
        <v>64</v>
      </c>
    </row>
    <row r="92" spans="2:14" ht="12.6" customHeight="1" x14ac:dyDescent="0.15">
      <c r="B92" s="308" t="s">
        <v>1122</v>
      </c>
      <c r="C92" s="309">
        <v>0.53620183169172286</v>
      </c>
      <c r="D92" s="277">
        <v>54</v>
      </c>
      <c r="E92" s="310">
        <v>12.096077414895454</v>
      </c>
      <c r="F92" s="278">
        <v>37</v>
      </c>
      <c r="G92" s="311">
        <v>53.5</v>
      </c>
      <c r="H92" s="277">
        <v>62</v>
      </c>
      <c r="I92" s="311">
        <v>50.383499838865617</v>
      </c>
      <c r="J92" s="278">
        <v>33</v>
      </c>
      <c r="K92" s="312">
        <v>4.3828553013213023</v>
      </c>
      <c r="L92" s="278">
        <v>23</v>
      </c>
      <c r="M92" s="313">
        <v>1111.7514450867052</v>
      </c>
      <c r="N92" s="278">
        <v>51</v>
      </c>
    </row>
    <row r="93" spans="2:14" ht="12.6" customHeight="1" x14ac:dyDescent="0.15">
      <c r="B93" s="308"/>
    </row>
    <row r="94" spans="2:14" ht="12.6" customHeight="1" x14ac:dyDescent="0.15">
      <c r="B94" s="308" t="s">
        <v>1123</v>
      </c>
      <c r="C94" s="309">
        <v>0.94612268263684007</v>
      </c>
      <c r="E94" s="310">
        <v>11.867541503368708</v>
      </c>
      <c r="G94" s="311">
        <v>96.781531531531527</v>
      </c>
      <c r="I94" s="311">
        <v>50.897070117055691</v>
      </c>
      <c r="K94" s="312">
        <v>3.5721765842079543</v>
      </c>
      <c r="M94" s="313">
        <v>1358.8663461538461</v>
      </c>
    </row>
    <row r="95" spans="2:14" ht="12.6" customHeight="1" x14ac:dyDescent="0.15">
      <c r="B95" s="308" t="s">
        <v>1124</v>
      </c>
      <c r="C95" s="309">
        <v>1.0392156862745099</v>
      </c>
      <c r="D95" s="277">
        <v>28</v>
      </c>
      <c r="E95" s="310">
        <v>12.665353222628765</v>
      </c>
      <c r="F95" s="278">
        <v>30</v>
      </c>
      <c r="G95" s="311">
        <v>98.901785714285708</v>
      </c>
      <c r="H95" s="277">
        <v>27</v>
      </c>
      <c r="I95" s="311">
        <v>49.098853480184168</v>
      </c>
      <c r="J95" s="278">
        <v>37</v>
      </c>
      <c r="K95" s="312">
        <v>3.7645571905750659</v>
      </c>
      <c r="L95" s="278">
        <v>41</v>
      </c>
      <c r="M95" s="313">
        <v>1194.9750445632799</v>
      </c>
      <c r="N95" s="278">
        <v>42</v>
      </c>
    </row>
    <row r="96" spans="2:14" ht="12.6" customHeight="1" x14ac:dyDescent="0.15">
      <c r="B96" s="308" t="s">
        <v>1125</v>
      </c>
      <c r="C96" s="309">
        <v>1.2454118651301751</v>
      </c>
      <c r="D96" s="277">
        <v>18</v>
      </c>
      <c r="E96" s="310">
        <v>13.764404609475033</v>
      </c>
      <c r="F96" s="278">
        <v>21</v>
      </c>
      <c r="G96" s="311">
        <v>110.11320754716981</v>
      </c>
      <c r="H96" s="277">
        <v>19</v>
      </c>
      <c r="I96" s="311">
        <v>46.089958875942429</v>
      </c>
      <c r="J96" s="278">
        <v>45</v>
      </c>
      <c r="K96" s="312">
        <v>3.589787525702536</v>
      </c>
      <c r="L96" s="278">
        <v>47</v>
      </c>
      <c r="M96" s="313">
        <v>1299.881081081081</v>
      </c>
      <c r="N96" s="278">
        <v>31</v>
      </c>
    </row>
    <row r="97" spans="2:14" ht="12.6" customHeight="1" x14ac:dyDescent="0.15">
      <c r="B97" s="308" t="s">
        <v>1126</v>
      </c>
      <c r="C97" s="309">
        <v>0.88929542128371319</v>
      </c>
      <c r="D97" s="277">
        <v>36</v>
      </c>
      <c r="E97" s="310">
        <v>11.394522266360026</v>
      </c>
      <c r="F97" s="278">
        <v>46</v>
      </c>
      <c r="G97" s="311">
        <v>95.050279329608941</v>
      </c>
      <c r="H97" s="277">
        <v>33</v>
      </c>
      <c r="I97" s="311">
        <v>59.688726930762904</v>
      </c>
      <c r="J97" s="278">
        <v>16</v>
      </c>
      <c r="K97" s="312">
        <v>3.5029975314446924</v>
      </c>
      <c r="L97" s="278">
        <v>53</v>
      </c>
      <c r="M97" s="313">
        <v>1545.4993939393939</v>
      </c>
      <c r="N97" s="278">
        <v>14</v>
      </c>
    </row>
    <row r="98" spans="2:14" ht="12.6" customHeight="1" x14ac:dyDescent="0.15">
      <c r="B98" s="308" t="s">
        <v>863</v>
      </c>
      <c r="C98" s="309">
        <v>0.62636363636363634</v>
      </c>
      <c r="D98" s="277">
        <v>49</v>
      </c>
      <c r="E98" s="310">
        <v>8.7878787878787872</v>
      </c>
      <c r="F98" s="278">
        <v>65</v>
      </c>
      <c r="G98" s="311">
        <v>98.428571428571431</v>
      </c>
      <c r="H98" s="277">
        <v>28</v>
      </c>
      <c r="I98" s="311">
        <v>21.80503144654088</v>
      </c>
      <c r="J98" s="278">
        <v>69</v>
      </c>
      <c r="K98" s="312">
        <v>2.9511369134010641</v>
      </c>
      <c r="L98" s="278">
        <v>65</v>
      </c>
      <c r="M98" s="313">
        <v>1112.301204819277</v>
      </c>
      <c r="N98" s="278">
        <v>50</v>
      </c>
    </row>
    <row r="99" spans="2:14" ht="12.6" customHeight="1" x14ac:dyDescent="0.15">
      <c r="B99" s="308" t="s">
        <v>1127</v>
      </c>
      <c r="C99" s="309">
        <v>0.38612521150592216</v>
      </c>
      <c r="D99" s="277">
        <v>68</v>
      </c>
      <c r="E99" s="310">
        <v>9.4754653130287654</v>
      </c>
      <c r="F99" s="278">
        <v>60</v>
      </c>
      <c r="G99" s="311">
        <v>43.884615384615387</v>
      </c>
      <c r="H99" s="277">
        <v>67</v>
      </c>
      <c r="I99" s="311">
        <v>39.134969325153371</v>
      </c>
      <c r="J99" s="278">
        <v>60</v>
      </c>
      <c r="K99" s="312">
        <v>3.6809815950920246</v>
      </c>
      <c r="L99" s="278">
        <v>43</v>
      </c>
      <c r="M99" s="313">
        <v>1201.2321428571429</v>
      </c>
      <c r="N99" s="278">
        <v>41</v>
      </c>
    </row>
    <row r="100" spans="2:14" ht="12.6" customHeight="1" x14ac:dyDescent="0.15">
      <c r="B100" s="314"/>
    </row>
  </sheetData>
  <mergeCells count="7">
    <mergeCell ref="M2:N4"/>
    <mergeCell ref="B2:B5"/>
    <mergeCell ref="C2:D4"/>
    <mergeCell ref="E2:F4"/>
    <mergeCell ref="G2:H4"/>
    <mergeCell ref="I2:J4"/>
    <mergeCell ref="K2:L4"/>
  </mergeCells>
  <phoneticPr fontId="6"/>
  <pageMargins left="0.75" right="0.75" top="1" bottom="1" header="0.51200000000000001" footer="0.5120000000000000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9D409-7677-4DBC-A623-5207EBE7D28C}">
  <dimension ref="B1:U215"/>
  <sheetViews>
    <sheetView workbookViewId="0">
      <selection activeCell="I31" sqref="I31"/>
    </sheetView>
  </sheetViews>
  <sheetFormatPr defaultRowHeight="12.6" customHeight="1" outlineLevelCol="1" x14ac:dyDescent="0.15"/>
  <cols>
    <col min="1" max="1" width="3.875" style="44" customWidth="1"/>
    <col min="2" max="2" width="1.25" style="44" customWidth="1"/>
    <col min="3" max="3" width="1.5" style="45" customWidth="1"/>
    <col min="4" max="4" width="4.375" style="45" customWidth="1"/>
    <col min="5" max="5" width="45" style="44" customWidth="1"/>
    <col min="6" max="11" width="9.625" style="46" customWidth="1"/>
    <col min="12" max="12" width="16" style="46" bestFit="1" customWidth="1"/>
    <col min="13" max="13" width="13.5" style="46" bestFit="1" customWidth="1"/>
    <col min="14" max="14" width="14.75" style="46" bestFit="1" customWidth="1"/>
    <col min="15" max="15" width="13.5" style="46" bestFit="1" customWidth="1"/>
    <col min="16" max="16" width="8.625" style="46" bestFit="1" customWidth="1"/>
    <col min="17" max="17" width="9.5" style="46" bestFit="1" customWidth="1"/>
    <col min="18" max="19" width="14.25" style="46" bestFit="1" customWidth="1"/>
    <col min="20" max="20" width="16.375" style="46" hidden="1" customWidth="1" outlineLevel="1"/>
    <col min="21" max="21" width="14.25" style="46" bestFit="1" customWidth="1" collapsed="1"/>
    <col min="22" max="256" width="9" style="44" bestFit="1" customWidth="1"/>
    <col min="257" max="257" width="9" style="44" customWidth="1"/>
    <col min="258" max="16384" width="9" style="44"/>
  </cols>
  <sheetData>
    <row r="1" spans="2:21" ht="12.6" customHeight="1" x14ac:dyDescent="0.15">
      <c r="E1" s="46" t="s">
        <v>50</v>
      </c>
    </row>
    <row r="3" spans="2:21" ht="12.6" customHeight="1" x14ac:dyDescent="0.15">
      <c r="B3" s="47" t="s">
        <v>17</v>
      </c>
      <c r="C3" s="48"/>
      <c r="D3" s="48"/>
      <c r="E3" s="49"/>
      <c r="F3" s="50" t="s">
        <v>45</v>
      </c>
      <c r="G3" s="51"/>
      <c r="H3" s="52"/>
      <c r="I3" s="53" t="s">
        <v>3</v>
      </c>
      <c r="J3" s="54" t="s">
        <v>12</v>
      </c>
      <c r="K3" s="54" t="s">
        <v>47</v>
      </c>
      <c r="L3" s="54" t="s">
        <v>41</v>
      </c>
      <c r="M3" s="54" t="s">
        <v>48</v>
      </c>
      <c r="N3" s="54" t="s">
        <v>44</v>
      </c>
      <c r="O3" s="55" t="s">
        <v>9</v>
      </c>
      <c r="P3" s="53" t="s">
        <v>7</v>
      </c>
      <c r="Q3" s="53"/>
      <c r="R3" s="56" t="s">
        <v>43</v>
      </c>
      <c r="S3" s="56" t="s">
        <v>13</v>
      </c>
      <c r="T3" s="56" t="s">
        <v>14</v>
      </c>
      <c r="U3" s="56" t="s">
        <v>22</v>
      </c>
    </row>
    <row r="4" spans="2:21" ht="12.6" customHeight="1" x14ac:dyDescent="0.15">
      <c r="B4" s="57"/>
      <c r="C4" s="58"/>
      <c r="D4" s="58"/>
      <c r="E4" s="59"/>
      <c r="F4" s="55" t="s">
        <v>10</v>
      </c>
      <c r="G4" s="47" t="s">
        <v>20</v>
      </c>
      <c r="H4" s="55" t="s">
        <v>11</v>
      </c>
      <c r="I4" s="53"/>
      <c r="J4" s="54"/>
      <c r="K4" s="53"/>
      <c r="L4" s="53"/>
      <c r="M4" s="53"/>
      <c r="N4" s="53"/>
      <c r="O4" s="60"/>
      <c r="P4" s="53" t="s">
        <v>3</v>
      </c>
      <c r="Q4" s="54" t="s">
        <v>41</v>
      </c>
      <c r="R4" s="60"/>
      <c r="S4" s="60"/>
      <c r="T4" s="42"/>
      <c r="U4" s="60"/>
    </row>
    <row r="5" spans="2:21" ht="12.6" customHeight="1" x14ac:dyDescent="0.15">
      <c r="B5" s="61"/>
      <c r="C5" s="62"/>
      <c r="D5" s="62"/>
      <c r="E5" s="63"/>
      <c r="F5" s="64"/>
      <c r="G5" s="61"/>
      <c r="H5" s="64"/>
      <c r="I5" s="53"/>
      <c r="J5" s="54"/>
      <c r="K5" s="53"/>
      <c r="L5" s="53"/>
      <c r="M5" s="53"/>
      <c r="N5" s="53"/>
      <c r="O5" s="64"/>
      <c r="P5" s="53"/>
      <c r="Q5" s="53"/>
      <c r="R5" s="64"/>
      <c r="S5" s="64"/>
      <c r="T5" s="43"/>
      <c r="U5" s="64"/>
    </row>
    <row r="6" spans="2:21" ht="12.6" customHeight="1" x14ac:dyDescent="0.15">
      <c r="B6" s="65"/>
      <c r="C6" s="66"/>
      <c r="D6" s="66"/>
      <c r="E6" s="67"/>
      <c r="F6" s="68"/>
      <c r="G6" s="69"/>
      <c r="H6" s="69"/>
      <c r="I6" s="69" t="s">
        <v>46</v>
      </c>
      <c r="J6" s="69" t="s">
        <v>46</v>
      </c>
      <c r="K6" s="69" t="s">
        <v>46</v>
      </c>
      <c r="L6" s="69" t="s">
        <v>5</v>
      </c>
      <c r="M6" s="69" t="s">
        <v>5</v>
      </c>
      <c r="N6" s="69" t="s">
        <v>5</v>
      </c>
      <c r="O6" s="69" t="s">
        <v>49</v>
      </c>
      <c r="P6" s="69" t="s">
        <v>46</v>
      </c>
      <c r="Q6" s="69" t="s">
        <v>5</v>
      </c>
      <c r="R6" s="69" t="s">
        <v>5</v>
      </c>
      <c r="S6" s="69" t="s">
        <v>5</v>
      </c>
      <c r="T6" s="69" t="s">
        <v>5</v>
      </c>
      <c r="U6" s="70" t="s">
        <v>5</v>
      </c>
    </row>
    <row r="7" spans="2:21" ht="12.6" customHeight="1" x14ac:dyDescent="0.15">
      <c r="B7" s="71"/>
      <c r="C7" s="72"/>
      <c r="D7" s="72"/>
      <c r="E7" s="73" t="s">
        <v>37</v>
      </c>
      <c r="F7" s="74">
        <f t="shared" ref="F7:O7" si="0">F8+F109</f>
        <v>18047</v>
      </c>
      <c r="G7" s="75">
        <f t="shared" si="0"/>
        <v>8031</v>
      </c>
      <c r="H7" s="75">
        <f t="shared" si="0"/>
        <v>10016</v>
      </c>
      <c r="I7" s="75">
        <f t="shared" si="0"/>
        <v>100238</v>
      </c>
      <c r="J7" s="75">
        <f t="shared" si="0"/>
        <v>2028</v>
      </c>
      <c r="K7" s="75">
        <f t="shared" si="0"/>
        <v>1220</v>
      </c>
      <c r="L7" s="75">
        <f t="shared" si="0"/>
        <v>271412018</v>
      </c>
      <c r="M7" s="75">
        <f t="shared" si="0"/>
        <v>7775965</v>
      </c>
      <c r="N7" s="75">
        <f t="shared" si="0"/>
        <v>19191332</v>
      </c>
      <c r="O7" s="75">
        <f t="shared" si="0"/>
        <v>1566034</v>
      </c>
      <c r="P7" s="75">
        <f>ROUND(I7/F7,0)</f>
        <v>6</v>
      </c>
      <c r="Q7" s="75">
        <f>ROUND(L7/F7,0)</f>
        <v>15039</v>
      </c>
      <c r="R7" s="75">
        <f>ROUND(L7/I7,0)</f>
        <v>2708</v>
      </c>
      <c r="S7" s="75">
        <f>ROUND(L7/(I7+J7+K7),0)</f>
        <v>2623</v>
      </c>
      <c r="T7" s="75"/>
      <c r="U7" s="76">
        <f>U109</f>
        <v>56</v>
      </c>
    </row>
    <row r="8" spans="2:21" ht="12.6" customHeight="1" x14ac:dyDescent="0.15">
      <c r="B8" s="71" t="s">
        <v>2</v>
      </c>
      <c r="C8" s="72"/>
      <c r="D8" s="72"/>
      <c r="E8" s="73" t="s">
        <v>16</v>
      </c>
      <c r="F8" s="74">
        <f t="shared" ref="F8:O8" si="1">F9+F13+F28+F47+F69+F87</f>
        <v>3052</v>
      </c>
      <c r="G8" s="75">
        <f t="shared" si="1"/>
        <v>2335</v>
      </c>
      <c r="H8" s="75">
        <f t="shared" si="1"/>
        <v>717</v>
      </c>
      <c r="I8" s="75">
        <f t="shared" si="1"/>
        <v>25115</v>
      </c>
      <c r="J8" s="75">
        <f t="shared" si="1"/>
        <v>368</v>
      </c>
      <c r="K8" s="75">
        <f t="shared" si="1"/>
        <v>346</v>
      </c>
      <c r="L8" s="75">
        <f t="shared" si="1"/>
        <v>153234087</v>
      </c>
      <c r="M8" s="75">
        <f t="shared" si="1"/>
        <v>3008649</v>
      </c>
      <c r="N8" s="75">
        <f t="shared" si="1"/>
        <v>6887074</v>
      </c>
      <c r="O8" s="77">
        <f t="shared" si="1"/>
        <v>0</v>
      </c>
      <c r="P8" s="75">
        <f>ROUND(I8/F8,0)</f>
        <v>8</v>
      </c>
      <c r="Q8" s="75">
        <f>ROUND(L8/F8,0)</f>
        <v>50208</v>
      </c>
      <c r="R8" s="75">
        <f>ROUND(L8/I8,0)</f>
        <v>6101</v>
      </c>
      <c r="S8" s="75">
        <f>ROUND(L8/(I8+J8+K8),0)</f>
        <v>5933</v>
      </c>
      <c r="T8" s="75"/>
      <c r="U8" s="78">
        <v>0</v>
      </c>
    </row>
    <row r="9" spans="2:21" ht="12.6" customHeight="1" x14ac:dyDescent="0.15">
      <c r="B9" s="71" t="s">
        <v>18</v>
      </c>
      <c r="C9" s="72"/>
      <c r="D9" s="72"/>
      <c r="E9" s="73" t="s">
        <v>21</v>
      </c>
      <c r="F9" s="74">
        <f t="shared" ref="F9:O9" si="2">SUM(F11:F12)</f>
        <v>10</v>
      </c>
      <c r="G9" s="75">
        <f t="shared" si="2"/>
        <v>10</v>
      </c>
      <c r="H9" s="77">
        <f t="shared" si="2"/>
        <v>0</v>
      </c>
      <c r="I9" s="75">
        <f t="shared" si="2"/>
        <v>181</v>
      </c>
      <c r="J9" s="77">
        <f t="shared" si="2"/>
        <v>0</v>
      </c>
      <c r="K9" s="75">
        <f t="shared" si="2"/>
        <v>8</v>
      </c>
      <c r="L9" s="75">
        <f t="shared" si="2"/>
        <v>1589918</v>
      </c>
      <c r="M9" s="75">
        <f t="shared" si="2"/>
        <v>4868</v>
      </c>
      <c r="N9" s="75">
        <f t="shared" si="2"/>
        <v>66421</v>
      </c>
      <c r="O9" s="77">
        <f t="shared" si="2"/>
        <v>0</v>
      </c>
      <c r="P9" s="75">
        <f>ROUND(I9/F9,0)</f>
        <v>18</v>
      </c>
      <c r="Q9" s="75">
        <f>ROUND(L9/F9,0)</f>
        <v>158992</v>
      </c>
      <c r="R9" s="75">
        <f>ROUND(L9/I9,0)</f>
        <v>8784</v>
      </c>
      <c r="S9" s="75">
        <f>ROUND(L9/(I9+J9+K9),0)</f>
        <v>8412</v>
      </c>
      <c r="T9" s="75"/>
      <c r="U9" s="78">
        <v>0</v>
      </c>
    </row>
    <row r="10" spans="2:21" ht="12.6" customHeight="1" x14ac:dyDescent="0.15">
      <c r="B10" s="71"/>
      <c r="C10" s="72" t="s">
        <v>51</v>
      </c>
      <c r="D10" s="72"/>
      <c r="E10" s="73" t="s">
        <v>52</v>
      </c>
      <c r="F10" s="74">
        <f t="shared" ref="F10:O10" si="3">SUM(F11:F12)</f>
        <v>10</v>
      </c>
      <c r="G10" s="75">
        <f t="shared" si="3"/>
        <v>10</v>
      </c>
      <c r="H10" s="77">
        <f t="shared" si="3"/>
        <v>0</v>
      </c>
      <c r="I10" s="75">
        <f t="shared" si="3"/>
        <v>181</v>
      </c>
      <c r="J10" s="77">
        <f t="shared" si="3"/>
        <v>0</v>
      </c>
      <c r="K10" s="75">
        <f t="shared" si="3"/>
        <v>8</v>
      </c>
      <c r="L10" s="75">
        <f t="shared" si="3"/>
        <v>1589918</v>
      </c>
      <c r="M10" s="75">
        <f t="shared" si="3"/>
        <v>4868</v>
      </c>
      <c r="N10" s="75">
        <f t="shared" si="3"/>
        <v>66421</v>
      </c>
      <c r="O10" s="77">
        <f t="shared" si="3"/>
        <v>0</v>
      </c>
      <c r="P10" s="75">
        <f>ROUND(I10/F10,0)</f>
        <v>18</v>
      </c>
      <c r="Q10" s="75">
        <f>ROUND(L10/F10,0)</f>
        <v>158992</v>
      </c>
      <c r="R10" s="75">
        <f>ROUND(L10/I10,0)</f>
        <v>8784</v>
      </c>
      <c r="S10" s="75">
        <f>ROUND(L10/(I10+J10+K10),0)</f>
        <v>8412</v>
      </c>
      <c r="T10" s="75"/>
      <c r="U10" s="79">
        <v>0</v>
      </c>
    </row>
    <row r="11" spans="2:21" ht="12.6" customHeight="1" x14ac:dyDescent="0.15">
      <c r="B11" s="71"/>
      <c r="C11" s="72"/>
      <c r="D11" s="72" t="s">
        <v>53</v>
      </c>
      <c r="E11" s="73" t="s">
        <v>54</v>
      </c>
      <c r="F11" s="80">
        <f>SUM(G11:H11)</f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5"/>
      <c r="U11" s="79">
        <v>0</v>
      </c>
    </row>
    <row r="12" spans="2:21" ht="12.6" customHeight="1" x14ac:dyDescent="0.15">
      <c r="B12" s="71"/>
      <c r="C12" s="72"/>
      <c r="D12" s="72" t="s">
        <v>55</v>
      </c>
      <c r="E12" s="73" t="s">
        <v>56</v>
      </c>
      <c r="F12" s="81">
        <f>SUM(G12:H12)</f>
        <v>10</v>
      </c>
      <c r="G12" s="75">
        <v>10</v>
      </c>
      <c r="H12" s="77">
        <v>0</v>
      </c>
      <c r="I12" s="75">
        <v>181</v>
      </c>
      <c r="J12" s="77">
        <v>0</v>
      </c>
      <c r="K12" s="75">
        <v>8</v>
      </c>
      <c r="L12" s="75">
        <v>1589918</v>
      </c>
      <c r="M12" s="75">
        <v>4868</v>
      </c>
      <c r="N12" s="75">
        <v>66421</v>
      </c>
      <c r="O12" s="77">
        <v>0</v>
      </c>
      <c r="P12" s="75">
        <f>ROUND(I12/F12,0)</f>
        <v>18</v>
      </c>
      <c r="Q12" s="75">
        <f>ROUND(L12/F12,0)</f>
        <v>158992</v>
      </c>
      <c r="R12" s="75">
        <f>ROUND(L12/I12,0)</f>
        <v>8784</v>
      </c>
      <c r="S12" s="75">
        <f>ROUND(L12/(I12+J12+K12),0)</f>
        <v>8412</v>
      </c>
      <c r="T12" s="75"/>
      <c r="U12" s="79">
        <v>0</v>
      </c>
    </row>
    <row r="13" spans="2:21" ht="12.6" customHeight="1" x14ac:dyDescent="0.15">
      <c r="B13" s="71" t="s">
        <v>25</v>
      </c>
      <c r="C13" s="72"/>
      <c r="D13" s="72"/>
      <c r="E13" s="73" t="s">
        <v>8</v>
      </c>
      <c r="F13" s="74">
        <f t="shared" ref="F13:O13" si="4">F14+F19</f>
        <v>86</v>
      </c>
      <c r="G13" s="75">
        <f t="shared" si="4"/>
        <v>65</v>
      </c>
      <c r="H13" s="75">
        <f t="shared" si="4"/>
        <v>21</v>
      </c>
      <c r="I13" s="75">
        <f t="shared" si="4"/>
        <v>558</v>
      </c>
      <c r="J13" s="75">
        <f t="shared" si="4"/>
        <v>8</v>
      </c>
      <c r="K13" s="75">
        <f t="shared" si="4"/>
        <v>8</v>
      </c>
      <c r="L13" s="75">
        <f t="shared" si="4"/>
        <v>1675227</v>
      </c>
      <c r="M13" s="75">
        <f t="shared" si="4"/>
        <v>11812</v>
      </c>
      <c r="N13" s="75">
        <f t="shared" si="4"/>
        <v>257558</v>
      </c>
      <c r="O13" s="77">
        <f t="shared" si="4"/>
        <v>0</v>
      </c>
      <c r="P13" s="75">
        <f>ROUND(I13/F13,0)</f>
        <v>6</v>
      </c>
      <c r="Q13" s="75">
        <f>ROUND(L13/F13,0)</f>
        <v>19479</v>
      </c>
      <c r="R13" s="75">
        <f>ROUND(L13/I13,0)</f>
        <v>3002</v>
      </c>
      <c r="S13" s="75">
        <f>ROUND(L13/(I13+J13+K13),0)</f>
        <v>2919</v>
      </c>
      <c r="T13" s="75"/>
      <c r="U13" s="78">
        <v>0</v>
      </c>
    </row>
    <row r="14" spans="2:21" ht="12.6" customHeight="1" x14ac:dyDescent="0.15">
      <c r="B14" s="71"/>
      <c r="C14" s="72" t="s">
        <v>57</v>
      </c>
      <c r="D14" s="72"/>
      <c r="E14" s="73" t="s">
        <v>58</v>
      </c>
      <c r="F14" s="74">
        <f t="shared" ref="F14:O14" si="5">SUM(F15:F18)</f>
        <v>9</v>
      </c>
      <c r="G14" s="75">
        <f t="shared" si="5"/>
        <v>5</v>
      </c>
      <c r="H14" s="75">
        <f t="shared" si="5"/>
        <v>4</v>
      </c>
      <c r="I14" s="75">
        <f t="shared" si="5"/>
        <v>30</v>
      </c>
      <c r="J14" s="77">
        <f t="shared" si="5"/>
        <v>0</v>
      </c>
      <c r="K14" s="77">
        <f t="shared" si="5"/>
        <v>0</v>
      </c>
      <c r="L14" s="75">
        <f t="shared" si="5"/>
        <v>107872</v>
      </c>
      <c r="M14" s="75">
        <f t="shared" si="5"/>
        <v>11</v>
      </c>
      <c r="N14" s="75">
        <f t="shared" si="5"/>
        <v>16207</v>
      </c>
      <c r="O14" s="77">
        <f t="shared" si="5"/>
        <v>0</v>
      </c>
      <c r="P14" s="75">
        <f>ROUND(I14/F14,0)</f>
        <v>3</v>
      </c>
      <c r="Q14" s="75">
        <f>ROUND(L14/F14,0)</f>
        <v>11986</v>
      </c>
      <c r="R14" s="75">
        <f>ROUND(L14/I14,0)</f>
        <v>3596</v>
      </c>
      <c r="S14" s="75">
        <f>ROUND(L14/(I14+J14+K14),0)</f>
        <v>3596</v>
      </c>
      <c r="T14" s="75"/>
      <c r="U14" s="78">
        <v>0</v>
      </c>
    </row>
    <row r="15" spans="2:21" ht="12.6" customHeight="1" x14ac:dyDescent="0.15">
      <c r="B15" s="71"/>
      <c r="C15" s="72"/>
      <c r="D15" s="72" t="s">
        <v>59</v>
      </c>
      <c r="E15" s="73" t="s">
        <v>60</v>
      </c>
      <c r="F15" s="80">
        <f>SUM(G15:H15)</f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5"/>
      <c r="U15" s="78">
        <v>0</v>
      </c>
    </row>
    <row r="16" spans="2:21" ht="12.6" customHeight="1" x14ac:dyDescent="0.15">
      <c r="B16" s="71"/>
      <c r="C16" s="72"/>
      <c r="D16" s="72" t="s">
        <v>61</v>
      </c>
      <c r="E16" s="73" t="s">
        <v>62</v>
      </c>
      <c r="F16" s="80">
        <f>SUM(G16:H16)</f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5"/>
      <c r="U16" s="78">
        <v>0</v>
      </c>
    </row>
    <row r="17" spans="2:21" ht="12.6" customHeight="1" x14ac:dyDescent="0.15">
      <c r="B17" s="71"/>
      <c r="C17" s="72"/>
      <c r="D17" s="72" t="s">
        <v>63</v>
      </c>
      <c r="E17" s="73" t="s">
        <v>64</v>
      </c>
      <c r="F17" s="81">
        <f>SUM(G17:H17)</f>
        <v>7</v>
      </c>
      <c r="G17" s="75">
        <v>5</v>
      </c>
      <c r="H17" s="75">
        <v>2</v>
      </c>
      <c r="I17" s="82">
        <v>27</v>
      </c>
      <c r="J17" s="82">
        <v>0</v>
      </c>
      <c r="K17" s="82">
        <v>0</v>
      </c>
      <c r="L17" s="82">
        <v>107033</v>
      </c>
      <c r="M17" s="82">
        <v>11</v>
      </c>
      <c r="N17" s="82">
        <v>15941</v>
      </c>
      <c r="O17" s="82">
        <v>0</v>
      </c>
      <c r="P17" s="82">
        <f t="shared" ref="P17:P54" si="6">ROUND(I17/F17,0)</f>
        <v>4</v>
      </c>
      <c r="Q17" s="82">
        <f t="shared" ref="Q17:Q54" si="7">ROUND(L17/F17,0)</f>
        <v>15290</v>
      </c>
      <c r="R17" s="82">
        <f t="shared" ref="R17:R54" si="8">ROUND(L17/I17,0)</f>
        <v>3964</v>
      </c>
      <c r="S17" s="82">
        <f t="shared" ref="S17:S54" si="9">ROUND(L17/(I17+J17+K17),0)</f>
        <v>3964</v>
      </c>
      <c r="T17" s="75"/>
      <c r="U17" s="78">
        <v>0</v>
      </c>
    </row>
    <row r="18" spans="2:21" ht="12.6" customHeight="1" x14ac:dyDescent="0.15">
      <c r="B18" s="71"/>
      <c r="C18" s="72"/>
      <c r="D18" s="72" t="s">
        <v>65</v>
      </c>
      <c r="E18" s="73" t="s">
        <v>66</v>
      </c>
      <c r="F18" s="81">
        <f>SUM(G18:H18)</f>
        <v>2</v>
      </c>
      <c r="G18" s="77">
        <v>0</v>
      </c>
      <c r="H18" s="75">
        <v>2</v>
      </c>
      <c r="I18" s="82">
        <v>3</v>
      </c>
      <c r="J18" s="82">
        <v>0</v>
      </c>
      <c r="K18" s="82">
        <v>0</v>
      </c>
      <c r="L18" s="82">
        <v>839</v>
      </c>
      <c r="M18" s="82">
        <v>0</v>
      </c>
      <c r="N18" s="82">
        <v>266</v>
      </c>
      <c r="O18" s="82">
        <v>0</v>
      </c>
      <c r="P18" s="82">
        <f t="shared" si="6"/>
        <v>2</v>
      </c>
      <c r="Q18" s="82">
        <f t="shared" si="7"/>
        <v>420</v>
      </c>
      <c r="R18" s="82">
        <f t="shared" si="8"/>
        <v>280</v>
      </c>
      <c r="S18" s="82">
        <f t="shared" si="9"/>
        <v>280</v>
      </c>
      <c r="T18" s="75"/>
      <c r="U18" s="78">
        <v>0</v>
      </c>
    </row>
    <row r="19" spans="2:21" ht="12.6" customHeight="1" x14ac:dyDescent="0.15">
      <c r="B19" s="71"/>
      <c r="C19" s="72" t="s">
        <v>67</v>
      </c>
      <c r="D19" s="72"/>
      <c r="E19" s="73" t="s">
        <v>68</v>
      </c>
      <c r="F19" s="74">
        <f t="shared" ref="F19:O19" si="10">SUM(F20:F27)</f>
        <v>77</v>
      </c>
      <c r="G19" s="75">
        <f t="shared" si="10"/>
        <v>60</v>
      </c>
      <c r="H19" s="75">
        <f t="shared" si="10"/>
        <v>17</v>
      </c>
      <c r="I19" s="75">
        <f t="shared" si="10"/>
        <v>528</v>
      </c>
      <c r="J19" s="75">
        <f t="shared" si="10"/>
        <v>8</v>
      </c>
      <c r="K19" s="75">
        <f t="shared" si="10"/>
        <v>8</v>
      </c>
      <c r="L19" s="75">
        <f t="shared" si="10"/>
        <v>1567355</v>
      </c>
      <c r="M19" s="75">
        <f t="shared" si="10"/>
        <v>11801</v>
      </c>
      <c r="N19" s="75">
        <f t="shared" si="10"/>
        <v>241351</v>
      </c>
      <c r="O19" s="77">
        <f t="shared" si="10"/>
        <v>0</v>
      </c>
      <c r="P19" s="75">
        <f t="shared" si="6"/>
        <v>7</v>
      </c>
      <c r="Q19" s="75">
        <f t="shared" si="7"/>
        <v>20355</v>
      </c>
      <c r="R19" s="75">
        <f t="shared" si="8"/>
        <v>2968</v>
      </c>
      <c r="S19" s="75">
        <f t="shared" si="9"/>
        <v>2881</v>
      </c>
      <c r="T19" s="75"/>
      <c r="U19" s="78">
        <v>0</v>
      </c>
    </row>
    <row r="20" spans="2:21" ht="12.6" customHeight="1" x14ac:dyDescent="0.15">
      <c r="B20" s="71"/>
      <c r="C20" s="72"/>
      <c r="D20" s="72" t="s">
        <v>69</v>
      </c>
      <c r="E20" s="73" t="s">
        <v>70</v>
      </c>
      <c r="F20" s="81">
        <f t="shared" ref="F20:F27" si="11">SUM(G20:H20)</f>
        <v>15</v>
      </c>
      <c r="G20" s="75">
        <v>13</v>
      </c>
      <c r="H20" s="75">
        <v>2</v>
      </c>
      <c r="I20" s="75">
        <v>101</v>
      </c>
      <c r="J20" s="77">
        <v>0</v>
      </c>
      <c r="K20" s="75">
        <v>5</v>
      </c>
      <c r="L20" s="75">
        <v>280494</v>
      </c>
      <c r="M20" s="75">
        <v>4134</v>
      </c>
      <c r="N20" s="75">
        <v>37542</v>
      </c>
      <c r="O20" s="77">
        <v>0</v>
      </c>
      <c r="P20" s="75">
        <f t="shared" si="6"/>
        <v>7</v>
      </c>
      <c r="Q20" s="75">
        <f t="shared" si="7"/>
        <v>18700</v>
      </c>
      <c r="R20" s="75">
        <f t="shared" si="8"/>
        <v>2777</v>
      </c>
      <c r="S20" s="75">
        <f t="shared" si="9"/>
        <v>2646</v>
      </c>
      <c r="T20" s="75"/>
      <c r="U20" s="78">
        <v>0</v>
      </c>
    </row>
    <row r="21" spans="2:21" ht="12.6" customHeight="1" x14ac:dyDescent="0.15">
      <c r="B21" s="71"/>
      <c r="C21" s="72"/>
      <c r="D21" s="72" t="s">
        <v>71</v>
      </c>
      <c r="E21" s="73" t="s">
        <v>72</v>
      </c>
      <c r="F21" s="81">
        <f t="shared" si="11"/>
        <v>19</v>
      </c>
      <c r="G21" s="75">
        <v>16</v>
      </c>
      <c r="H21" s="75">
        <v>3</v>
      </c>
      <c r="I21" s="75">
        <v>148</v>
      </c>
      <c r="J21" s="75">
        <v>6</v>
      </c>
      <c r="K21" s="77">
        <v>0</v>
      </c>
      <c r="L21" s="75">
        <v>367134</v>
      </c>
      <c r="M21" s="75">
        <v>6146</v>
      </c>
      <c r="N21" s="75">
        <v>93916</v>
      </c>
      <c r="O21" s="77">
        <v>0</v>
      </c>
      <c r="P21" s="75">
        <f t="shared" si="6"/>
        <v>8</v>
      </c>
      <c r="Q21" s="75">
        <f t="shared" si="7"/>
        <v>19323</v>
      </c>
      <c r="R21" s="75">
        <f t="shared" si="8"/>
        <v>2481</v>
      </c>
      <c r="S21" s="75">
        <f t="shared" si="9"/>
        <v>2384</v>
      </c>
      <c r="T21" s="75"/>
      <c r="U21" s="78">
        <v>0</v>
      </c>
    </row>
    <row r="22" spans="2:21" ht="12.6" customHeight="1" x14ac:dyDescent="0.15">
      <c r="B22" s="71"/>
      <c r="C22" s="72"/>
      <c r="D22" s="72" t="s">
        <v>73</v>
      </c>
      <c r="E22" s="73" t="s">
        <v>74</v>
      </c>
      <c r="F22" s="81">
        <f t="shared" si="11"/>
        <v>9</v>
      </c>
      <c r="G22" s="75">
        <v>6</v>
      </c>
      <c r="H22" s="75">
        <v>3</v>
      </c>
      <c r="I22" s="75">
        <v>56</v>
      </c>
      <c r="J22" s="75">
        <v>2</v>
      </c>
      <c r="K22" s="77">
        <v>0</v>
      </c>
      <c r="L22" s="75">
        <v>227388</v>
      </c>
      <c r="M22" s="75">
        <v>725</v>
      </c>
      <c r="N22" s="75">
        <v>17887</v>
      </c>
      <c r="O22" s="77">
        <v>0</v>
      </c>
      <c r="P22" s="75">
        <f t="shared" si="6"/>
        <v>6</v>
      </c>
      <c r="Q22" s="75">
        <f t="shared" si="7"/>
        <v>25265</v>
      </c>
      <c r="R22" s="75">
        <f t="shared" si="8"/>
        <v>4061</v>
      </c>
      <c r="S22" s="75">
        <f t="shared" si="9"/>
        <v>3920</v>
      </c>
      <c r="T22" s="75"/>
      <c r="U22" s="78">
        <v>0</v>
      </c>
    </row>
    <row r="23" spans="2:21" ht="12.6" customHeight="1" x14ac:dyDescent="0.15">
      <c r="B23" s="71"/>
      <c r="C23" s="72"/>
      <c r="D23" s="72" t="s">
        <v>75</v>
      </c>
      <c r="E23" s="73" t="s">
        <v>76</v>
      </c>
      <c r="F23" s="81">
        <f t="shared" si="11"/>
        <v>10</v>
      </c>
      <c r="G23" s="75">
        <v>8</v>
      </c>
      <c r="H23" s="75">
        <v>2</v>
      </c>
      <c r="I23" s="75">
        <v>56</v>
      </c>
      <c r="J23" s="77">
        <v>0</v>
      </c>
      <c r="K23" s="77">
        <v>0</v>
      </c>
      <c r="L23" s="75">
        <v>103356</v>
      </c>
      <c r="M23" s="75">
        <v>100</v>
      </c>
      <c r="N23" s="75">
        <v>22600</v>
      </c>
      <c r="O23" s="77">
        <v>0</v>
      </c>
      <c r="P23" s="75">
        <f t="shared" si="6"/>
        <v>6</v>
      </c>
      <c r="Q23" s="75">
        <f t="shared" si="7"/>
        <v>10336</v>
      </c>
      <c r="R23" s="75">
        <f t="shared" si="8"/>
        <v>1846</v>
      </c>
      <c r="S23" s="75">
        <f t="shared" si="9"/>
        <v>1846</v>
      </c>
      <c r="T23" s="75"/>
      <c r="U23" s="78">
        <v>0</v>
      </c>
    </row>
    <row r="24" spans="2:21" ht="12.6" customHeight="1" x14ac:dyDescent="0.15">
      <c r="B24" s="71"/>
      <c r="C24" s="72"/>
      <c r="D24" s="72" t="s">
        <v>77</v>
      </c>
      <c r="E24" s="73" t="s">
        <v>78</v>
      </c>
      <c r="F24" s="81">
        <f t="shared" si="11"/>
        <v>4</v>
      </c>
      <c r="G24" s="75">
        <v>4</v>
      </c>
      <c r="H24" s="77">
        <v>0</v>
      </c>
      <c r="I24" s="82">
        <v>34</v>
      </c>
      <c r="J24" s="82">
        <v>0</v>
      </c>
      <c r="K24" s="82">
        <v>3</v>
      </c>
      <c r="L24" s="82">
        <v>323893</v>
      </c>
      <c r="M24" s="82">
        <v>256</v>
      </c>
      <c r="N24" s="82">
        <v>37483</v>
      </c>
      <c r="O24" s="82">
        <v>0</v>
      </c>
      <c r="P24" s="82">
        <f t="shared" si="6"/>
        <v>9</v>
      </c>
      <c r="Q24" s="82">
        <f t="shared" si="7"/>
        <v>80973</v>
      </c>
      <c r="R24" s="82">
        <f t="shared" si="8"/>
        <v>9526</v>
      </c>
      <c r="S24" s="82">
        <f t="shared" si="9"/>
        <v>8754</v>
      </c>
      <c r="T24" s="75"/>
      <c r="U24" s="78">
        <v>0</v>
      </c>
    </row>
    <row r="25" spans="2:21" ht="12.6" customHeight="1" x14ac:dyDescent="0.15">
      <c r="B25" s="71"/>
      <c r="C25" s="72"/>
      <c r="D25" s="72" t="s">
        <v>79</v>
      </c>
      <c r="E25" s="73" t="s">
        <v>80</v>
      </c>
      <c r="F25" s="81">
        <f t="shared" si="11"/>
        <v>4</v>
      </c>
      <c r="G25" s="75">
        <v>1</v>
      </c>
      <c r="H25" s="75">
        <v>3</v>
      </c>
      <c r="I25" s="82">
        <v>24</v>
      </c>
      <c r="J25" s="82">
        <v>0</v>
      </c>
      <c r="K25" s="82">
        <v>0</v>
      </c>
      <c r="L25" s="82">
        <v>53644</v>
      </c>
      <c r="M25" s="82">
        <v>360</v>
      </c>
      <c r="N25" s="82">
        <v>5574</v>
      </c>
      <c r="O25" s="82">
        <v>0</v>
      </c>
      <c r="P25" s="82">
        <f t="shared" si="6"/>
        <v>6</v>
      </c>
      <c r="Q25" s="82">
        <f t="shared" si="7"/>
        <v>13411</v>
      </c>
      <c r="R25" s="82">
        <f t="shared" si="8"/>
        <v>2235</v>
      </c>
      <c r="S25" s="82">
        <f t="shared" si="9"/>
        <v>2235</v>
      </c>
      <c r="T25" s="75"/>
      <c r="U25" s="78">
        <v>0</v>
      </c>
    </row>
    <row r="26" spans="2:21" ht="12.6" customHeight="1" x14ac:dyDescent="0.15">
      <c r="B26" s="71"/>
      <c r="C26" s="72"/>
      <c r="D26" s="72" t="s">
        <v>81</v>
      </c>
      <c r="E26" s="73" t="s">
        <v>82</v>
      </c>
      <c r="F26" s="81">
        <f t="shared" si="11"/>
        <v>1</v>
      </c>
      <c r="G26" s="75">
        <v>1</v>
      </c>
      <c r="H26" s="77">
        <v>0</v>
      </c>
      <c r="I26" s="82">
        <v>6</v>
      </c>
      <c r="J26" s="82">
        <v>0</v>
      </c>
      <c r="K26" s="82">
        <v>0</v>
      </c>
      <c r="L26" s="82">
        <v>20772</v>
      </c>
      <c r="M26" s="82">
        <v>0</v>
      </c>
      <c r="N26" s="82">
        <v>2066</v>
      </c>
      <c r="O26" s="82">
        <v>0</v>
      </c>
      <c r="P26" s="82">
        <f t="shared" si="6"/>
        <v>6</v>
      </c>
      <c r="Q26" s="82">
        <f t="shared" si="7"/>
        <v>20772</v>
      </c>
      <c r="R26" s="82">
        <f t="shared" si="8"/>
        <v>3462</v>
      </c>
      <c r="S26" s="82">
        <f t="shared" si="9"/>
        <v>3462</v>
      </c>
      <c r="T26" s="75"/>
      <c r="U26" s="78">
        <v>0</v>
      </c>
    </row>
    <row r="27" spans="2:21" ht="12.6" customHeight="1" x14ac:dyDescent="0.15">
      <c r="B27" s="71"/>
      <c r="C27" s="72"/>
      <c r="D27" s="72" t="s">
        <v>83</v>
      </c>
      <c r="E27" s="73" t="s">
        <v>84</v>
      </c>
      <c r="F27" s="81">
        <f t="shared" si="11"/>
        <v>15</v>
      </c>
      <c r="G27" s="75">
        <v>11</v>
      </c>
      <c r="H27" s="75">
        <v>4</v>
      </c>
      <c r="I27" s="75">
        <v>103</v>
      </c>
      <c r="J27" s="77">
        <v>0</v>
      </c>
      <c r="K27" s="77">
        <v>0</v>
      </c>
      <c r="L27" s="75">
        <v>190674</v>
      </c>
      <c r="M27" s="75">
        <v>80</v>
      </c>
      <c r="N27" s="75">
        <v>24283</v>
      </c>
      <c r="O27" s="77">
        <v>0</v>
      </c>
      <c r="P27" s="75">
        <f t="shared" si="6"/>
        <v>7</v>
      </c>
      <c r="Q27" s="75">
        <f t="shared" si="7"/>
        <v>12712</v>
      </c>
      <c r="R27" s="75">
        <f t="shared" si="8"/>
        <v>1851</v>
      </c>
      <c r="S27" s="75">
        <f t="shared" si="9"/>
        <v>1851</v>
      </c>
      <c r="T27" s="75"/>
      <c r="U27" s="78">
        <v>0</v>
      </c>
    </row>
    <row r="28" spans="2:21" ht="12.6" customHeight="1" x14ac:dyDescent="0.15">
      <c r="B28" s="71" t="s">
        <v>27</v>
      </c>
      <c r="C28" s="72"/>
      <c r="D28" s="72"/>
      <c r="E28" s="73" t="s">
        <v>28</v>
      </c>
      <c r="F28" s="74">
        <f t="shared" ref="F28:O28" si="12">F29+F37</f>
        <v>888</v>
      </c>
      <c r="G28" s="75">
        <f t="shared" si="12"/>
        <v>584</v>
      </c>
      <c r="H28" s="75">
        <f t="shared" si="12"/>
        <v>304</v>
      </c>
      <c r="I28" s="75">
        <f t="shared" si="12"/>
        <v>8646</v>
      </c>
      <c r="J28" s="75">
        <f t="shared" si="12"/>
        <v>175</v>
      </c>
      <c r="K28" s="75">
        <f t="shared" si="12"/>
        <v>62</v>
      </c>
      <c r="L28" s="75">
        <f t="shared" si="12"/>
        <v>65051893</v>
      </c>
      <c r="M28" s="75">
        <f t="shared" si="12"/>
        <v>327234</v>
      </c>
      <c r="N28" s="75">
        <f t="shared" si="12"/>
        <v>2081622</v>
      </c>
      <c r="O28" s="77">
        <f t="shared" si="12"/>
        <v>0</v>
      </c>
      <c r="P28" s="75">
        <f t="shared" si="6"/>
        <v>10</v>
      </c>
      <c r="Q28" s="75">
        <f t="shared" si="7"/>
        <v>73257</v>
      </c>
      <c r="R28" s="75">
        <f t="shared" si="8"/>
        <v>7524</v>
      </c>
      <c r="S28" s="75">
        <f t="shared" si="9"/>
        <v>7323</v>
      </c>
      <c r="T28" s="75"/>
      <c r="U28" s="78">
        <v>0</v>
      </c>
    </row>
    <row r="29" spans="2:21" ht="12.6" customHeight="1" x14ac:dyDescent="0.15">
      <c r="B29" s="71"/>
      <c r="C29" s="72" t="s">
        <v>85</v>
      </c>
      <c r="D29" s="72"/>
      <c r="E29" s="73" t="s">
        <v>86</v>
      </c>
      <c r="F29" s="74">
        <f t="shared" ref="F29:O29" si="13">SUM(F30:F36)</f>
        <v>368</v>
      </c>
      <c r="G29" s="75">
        <f t="shared" si="13"/>
        <v>227</v>
      </c>
      <c r="H29" s="75">
        <f t="shared" si="13"/>
        <v>141</v>
      </c>
      <c r="I29" s="75">
        <f t="shared" si="13"/>
        <v>3993</v>
      </c>
      <c r="J29" s="75">
        <f t="shared" si="13"/>
        <v>82</v>
      </c>
      <c r="K29" s="75">
        <f t="shared" si="13"/>
        <v>13</v>
      </c>
      <c r="L29" s="75">
        <f t="shared" si="13"/>
        <v>38778721</v>
      </c>
      <c r="M29" s="75">
        <f t="shared" si="13"/>
        <v>213544</v>
      </c>
      <c r="N29" s="75">
        <f t="shared" si="13"/>
        <v>1353487</v>
      </c>
      <c r="O29" s="77">
        <f t="shared" si="13"/>
        <v>0</v>
      </c>
      <c r="P29" s="75">
        <f t="shared" si="6"/>
        <v>11</v>
      </c>
      <c r="Q29" s="75">
        <f t="shared" si="7"/>
        <v>105377</v>
      </c>
      <c r="R29" s="75">
        <f t="shared" si="8"/>
        <v>9712</v>
      </c>
      <c r="S29" s="75">
        <f t="shared" si="9"/>
        <v>9486</v>
      </c>
      <c r="T29" s="75"/>
      <c r="U29" s="78">
        <v>0</v>
      </c>
    </row>
    <row r="30" spans="2:21" ht="12.6" customHeight="1" x14ac:dyDescent="0.15">
      <c r="B30" s="71"/>
      <c r="C30" s="72"/>
      <c r="D30" s="72" t="s">
        <v>87</v>
      </c>
      <c r="E30" s="73" t="s">
        <v>88</v>
      </c>
      <c r="F30" s="81">
        <f t="shared" ref="F30:F36" si="14">SUM(G30:H30)</f>
        <v>53</v>
      </c>
      <c r="G30" s="75">
        <v>46</v>
      </c>
      <c r="H30" s="75">
        <v>7</v>
      </c>
      <c r="I30" s="75">
        <v>939</v>
      </c>
      <c r="J30" s="75">
        <v>28</v>
      </c>
      <c r="K30" s="77">
        <v>0</v>
      </c>
      <c r="L30" s="75">
        <v>21111674</v>
      </c>
      <c r="M30" s="75">
        <v>36381</v>
      </c>
      <c r="N30" s="75">
        <v>400651</v>
      </c>
      <c r="O30" s="77">
        <v>0</v>
      </c>
      <c r="P30" s="75">
        <f t="shared" si="6"/>
        <v>18</v>
      </c>
      <c r="Q30" s="75">
        <f t="shared" si="7"/>
        <v>398333</v>
      </c>
      <c r="R30" s="75">
        <f t="shared" si="8"/>
        <v>22483</v>
      </c>
      <c r="S30" s="75">
        <f t="shared" si="9"/>
        <v>21832</v>
      </c>
      <c r="T30" s="75"/>
      <c r="U30" s="78">
        <v>0</v>
      </c>
    </row>
    <row r="31" spans="2:21" ht="12.6" customHeight="1" x14ac:dyDescent="0.15">
      <c r="B31" s="71"/>
      <c r="C31" s="72"/>
      <c r="D31" s="72" t="s">
        <v>89</v>
      </c>
      <c r="E31" s="73" t="s">
        <v>90</v>
      </c>
      <c r="F31" s="81">
        <f t="shared" si="14"/>
        <v>12</v>
      </c>
      <c r="G31" s="75">
        <v>10</v>
      </c>
      <c r="H31" s="75">
        <v>2</v>
      </c>
      <c r="I31" s="75">
        <v>56</v>
      </c>
      <c r="J31" s="77">
        <v>0</v>
      </c>
      <c r="K31" s="77">
        <v>0</v>
      </c>
      <c r="L31" s="75">
        <v>166746</v>
      </c>
      <c r="M31" s="77">
        <v>0</v>
      </c>
      <c r="N31" s="75">
        <v>8616</v>
      </c>
      <c r="O31" s="77">
        <v>0</v>
      </c>
      <c r="P31" s="75">
        <f t="shared" si="6"/>
        <v>5</v>
      </c>
      <c r="Q31" s="75">
        <f t="shared" si="7"/>
        <v>13896</v>
      </c>
      <c r="R31" s="75">
        <f t="shared" si="8"/>
        <v>2978</v>
      </c>
      <c r="S31" s="75">
        <f t="shared" si="9"/>
        <v>2978</v>
      </c>
      <c r="T31" s="75"/>
      <c r="U31" s="78">
        <v>0</v>
      </c>
    </row>
    <row r="32" spans="2:21" ht="12.6" customHeight="1" x14ac:dyDescent="0.15">
      <c r="B32" s="71"/>
      <c r="C32" s="72"/>
      <c r="D32" s="72" t="s">
        <v>91</v>
      </c>
      <c r="E32" s="73" t="s">
        <v>92</v>
      </c>
      <c r="F32" s="81">
        <f t="shared" si="14"/>
        <v>86</v>
      </c>
      <c r="G32" s="75">
        <v>48</v>
      </c>
      <c r="H32" s="75">
        <v>38</v>
      </c>
      <c r="I32" s="75">
        <v>962</v>
      </c>
      <c r="J32" s="75">
        <v>8</v>
      </c>
      <c r="K32" s="75">
        <v>5</v>
      </c>
      <c r="L32" s="75">
        <v>6147412</v>
      </c>
      <c r="M32" s="75">
        <v>127328</v>
      </c>
      <c r="N32" s="75">
        <v>53372</v>
      </c>
      <c r="O32" s="77">
        <v>0</v>
      </c>
      <c r="P32" s="75">
        <f t="shared" si="6"/>
        <v>11</v>
      </c>
      <c r="Q32" s="75">
        <f t="shared" si="7"/>
        <v>71482</v>
      </c>
      <c r="R32" s="75">
        <f t="shared" si="8"/>
        <v>6390</v>
      </c>
      <c r="S32" s="75">
        <f t="shared" si="9"/>
        <v>6305</v>
      </c>
      <c r="T32" s="75"/>
      <c r="U32" s="78">
        <v>0</v>
      </c>
    </row>
    <row r="33" spans="2:21" ht="12.6" customHeight="1" x14ac:dyDescent="0.15">
      <c r="B33" s="71"/>
      <c r="C33" s="72"/>
      <c r="D33" s="72" t="s">
        <v>93</v>
      </c>
      <c r="E33" s="73" t="s">
        <v>94</v>
      </c>
      <c r="F33" s="81">
        <f t="shared" si="14"/>
        <v>31</v>
      </c>
      <c r="G33" s="75">
        <v>13</v>
      </c>
      <c r="H33" s="75">
        <v>18</v>
      </c>
      <c r="I33" s="75">
        <v>157</v>
      </c>
      <c r="J33" s="75">
        <v>7</v>
      </c>
      <c r="K33" s="77">
        <v>0</v>
      </c>
      <c r="L33" s="75">
        <v>680580</v>
      </c>
      <c r="M33" s="75">
        <v>61</v>
      </c>
      <c r="N33" s="75">
        <v>7895</v>
      </c>
      <c r="O33" s="77">
        <v>0</v>
      </c>
      <c r="P33" s="75">
        <f t="shared" si="6"/>
        <v>5</v>
      </c>
      <c r="Q33" s="75">
        <f t="shared" si="7"/>
        <v>21954</v>
      </c>
      <c r="R33" s="75">
        <f t="shared" si="8"/>
        <v>4335</v>
      </c>
      <c r="S33" s="75">
        <f t="shared" si="9"/>
        <v>4150</v>
      </c>
      <c r="T33" s="75"/>
      <c r="U33" s="78">
        <v>0</v>
      </c>
    </row>
    <row r="34" spans="2:21" ht="12.6" customHeight="1" x14ac:dyDescent="0.15">
      <c r="B34" s="71"/>
      <c r="C34" s="72"/>
      <c r="D34" s="72" t="s">
        <v>95</v>
      </c>
      <c r="E34" s="73" t="s">
        <v>96</v>
      </c>
      <c r="F34" s="81">
        <f t="shared" si="14"/>
        <v>73</v>
      </c>
      <c r="G34" s="75">
        <v>41</v>
      </c>
      <c r="H34" s="75">
        <v>32</v>
      </c>
      <c r="I34" s="75">
        <v>641</v>
      </c>
      <c r="J34" s="75">
        <v>16</v>
      </c>
      <c r="K34" s="75">
        <v>1</v>
      </c>
      <c r="L34" s="75">
        <v>2330423</v>
      </c>
      <c r="M34" s="75">
        <v>2965</v>
      </c>
      <c r="N34" s="75">
        <v>51155</v>
      </c>
      <c r="O34" s="77">
        <v>0</v>
      </c>
      <c r="P34" s="75">
        <f t="shared" si="6"/>
        <v>9</v>
      </c>
      <c r="Q34" s="75">
        <f t="shared" si="7"/>
        <v>31924</v>
      </c>
      <c r="R34" s="75">
        <f t="shared" si="8"/>
        <v>3636</v>
      </c>
      <c r="S34" s="75">
        <f t="shared" si="9"/>
        <v>3542</v>
      </c>
      <c r="T34" s="75"/>
      <c r="U34" s="78">
        <v>0</v>
      </c>
    </row>
    <row r="35" spans="2:21" ht="12.6" customHeight="1" x14ac:dyDescent="0.15">
      <c r="B35" s="71"/>
      <c r="C35" s="72"/>
      <c r="D35" s="72" t="s">
        <v>97</v>
      </c>
      <c r="E35" s="73" t="s">
        <v>98</v>
      </c>
      <c r="F35" s="81">
        <f t="shared" si="14"/>
        <v>100</v>
      </c>
      <c r="G35" s="75">
        <v>59</v>
      </c>
      <c r="H35" s="75">
        <v>41</v>
      </c>
      <c r="I35" s="75">
        <v>1114</v>
      </c>
      <c r="J35" s="75">
        <v>22</v>
      </c>
      <c r="K35" s="75">
        <v>4</v>
      </c>
      <c r="L35" s="75">
        <v>8104309</v>
      </c>
      <c r="M35" s="75">
        <v>46180</v>
      </c>
      <c r="N35" s="75">
        <v>821170</v>
      </c>
      <c r="O35" s="77">
        <v>0</v>
      </c>
      <c r="P35" s="75">
        <f t="shared" si="6"/>
        <v>11</v>
      </c>
      <c r="Q35" s="75">
        <f t="shared" si="7"/>
        <v>81043</v>
      </c>
      <c r="R35" s="75">
        <f t="shared" si="8"/>
        <v>7275</v>
      </c>
      <c r="S35" s="75">
        <f t="shared" si="9"/>
        <v>7109</v>
      </c>
      <c r="T35" s="75"/>
      <c r="U35" s="78">
        <v>0</v>
      </c>
    </row>
    <row r="36" spans="2:21" ht="12.6" customHeight="1" x14ac:dyDescent="0.15">
      <c r="B36" s="71"/>
      <c r="C36" s="72"/>
      <c r="D36" s="72" t="s">
        <v>99</v>
      </c>
      <c r="E36" s="73" t="s">
        <v>100</v>
      </c>
      <c r="F36" s="81">
        <f t="shared" si="14"/>
        <v>13</v>
      </c>
      <c r="G36" s="75">
        <v>10</v>
      </c>
      <c r="H36" s="75">
        <v>3</v>
      </c>
      <c r="I36" s="75">
        <v>124</v>
      </c>
      <c r="J36" s="75">
        <v>1</v>
      </c>
      <c r="K36" s="75">
        <v>3</v>
      </c>
      <c r="L36" s="75">
        <v>237577</v>
      </c>
      <c r="M36" s="75">
        <v>629</v>
      </c>
      <c r="N36" s="75">
        <v>10628</v>
      </c>
      <c r="O36" s="77">
        <v>0</v>
      </c>
      <c r="P36" s="75">
        <f t="shared" si="6"/>
        <v>10</v>
      </c>
      <c r="Q36" s="75">
        <f t="shared" si="7"/>
        <v>18275</v>
      </c>
      <c r="R36" s="75">
        <f t="shared" si="8"/>
        <v>1916</v>
      </c>
      <c r="S36" s="75">
        <f t="shared" si="9"/>
        <v>1856</v>
      </c>
      <c r="T36" s="75"/>
      <c r="U36" s="78">
        <v>0</v>
      </c>
    </row>
    <row r="37" spans="2:21" ht="12.6" customHeight="1" x14ac:dyDescent="0.15">
      <c r="B37" s="71"/>
      <c r="C37" s="72" t="s">
        <v>101</v>
      </c>
      <c r="D37" s="72"/>
      <c r="E37" s="73" t="s">
        <v>102</v>
      </c>
      <c r="F37" s="74">
        <f t="shared" ref="F37:O37" si="15">SUM(F38:F46)</f>
        <v>520</v>
      </c>
      <c r="G37" s="75">
        <f t="shared" si="15"/>
        <v>357</v>
      </c>
      <c r="H37" s="75">
        <f t="shared" si="15"/>
        <v>163</v>
      </c>
      <c r="I37" s="75">
        <f t="shared" si="15"/>
        <v>4653</v>
      </c>
      <c r="J37" s="75">
        <f t="shared" si="15"/>
        <v>93</v>
      </c>
      <c r="K37" s="75">
        <f t="shared" si="15"/>
        <v>49</v>
      </c>
      <c r="L37" s="75">
        <f t="shared" si="15"/>
        <v>26273172</v>
      </c>
      <c r="M37" s="75">
        <f t="shared" si="15"/>
        <v>113690</v>
      </c>
      <c r="N37" s="75">
        <f t="shared" si="15"/>
        <v>728135</v>
      </c>
      <c r="O37" s="77">
        <f t="shared" si="15"/>
        <v>0</v>
      </c>
      <c r="P37" s="75">
        <f t="shared" si="6"/>
        <v>9</v>
      </c>
      <c r="Q37" s="75">
        <f t="shared" si="7"/>
        <v>50525</v>
      </c>
      <c r="R37" s="75">
        <f t="shared" si="8"/>
        <v>5647</v>
      </c>
      <c r="S37" s="75">
        <f t="shared" si="9"/>
        <v>5479</v>
      </c>
      <c r="T37" s="75"/>
      <c r="U37" s="78">
        <v>0</v>
      </c>
    </row>
    <row r="38" spans="2:21" ht="12.6" customHeight="1" x14ac:dyDescent="0.15">
      <c r="B38" s="71"/>
      <c r="C38" s="72"/>
      <c r="D38" s="72" t="s">
        <v>103</v>
      </c>
      <c r="E38" s="73" t="s">
        <v>104</v>
      </c>
      <c r="F38" s="81">
        <f t="shared" ref="F38:F46" si="16">SUM(G38:H38)</f>
        <v>8</v>
      </c>
      <c r="G38" s="75">
        <v>6</v>
      </c>
      <c r="H38" s="75">
        <v>2</v>
      </c>
      <c r="I38" s="75">
        <v>51</v>
      </c>
      <c r="J38" s="77">
        <v>0</v>
      </c>
      <c r="K38" s="75">
        <v>1</v>
      </c>
      <c r="L38" s="75">
        <v>244999</v>
      </c>
      <c r="M38" s="75">
        <v>10090</v>
      </c>
      <c r="N38" s="75">
        <v>12050</v>
      </c>
      <c r="O38" s="77">
        <v>0</v>
      </c>
      <c r="P38" s="75">
        <f t="shared" si="6"/>
        <v>6</v>
      </c>
      <c r="Q38" s="75">
        <f t="shared" si="7"/>
        <v>30625</v>
      </c>
      <c r="R38" s="75">
        <f t="shared" si="8"/>
        <v>4804</v>
      </c>
      <c r="S38" s="75">
        <f t="shared" si="9"/>
        <v>4712</v>
      </c>
      <c r="T38" s="75"/>
      <c r="U38" s="78">
        <v>0</v>
      </c>
    </row>
    <row r="39" spans="2:21" ht="12.6" customHeight="1" x14ac:dyDescent="0.15">
      <c r="B39" s="71"/>
      <c r="C39" s="72"/>
      <c r="D39" s="72" t="s">
        <v>105</v>
      </c>
      <c r="E39" s="73" t="s">
        <v>106</v>
      </c>
      <c r="F39" s="81">
        <f t="shared" si="16"/>
        <v>12</v>
      </c>
      <c r="G39" s="75">
        <v>8</v>
      </c>
      <c r="H39" s="75">
        <v>4</v>
      </c>
      <c r="I39" s="75">
        <v>78</v>
      </c>
      <c r="J39" s="75">
        <v>1</v>
      </c>
      <c r="K39" s="77">
        <v>0</v>
      </c>
      <c r="L39" s="75">
        <v>723919</v>
      </c>
      <c r="M39" s="75">
        <v>148</v>
      </c>
      <c r="N39" s="75">
        <v>20861</v>
      </c>
      <c r="O39" s="77">
        <v>0</v>
      </c>
      <c r="P39" s="75">
        <f t="shared" si="6"/>
        <v>7</v>
      </c>
      <c r="Q39" s="75">
        <f t="shared" si="7"/>
        <v>60327</v>
      </c>
      <c r="R39" s="75">
        <f t="shared" si="8"/>
        <v>9281</v>
      </c>
      <c r="S39" s="75">
        <f t="shared" si="9"/>
        <v>9164</v>
      </c>
      <c r="T39" s="75"/>
      <c r="U39" s="78">
        <v>0</v>
      </c>
    </row>
    <row r="40" spans="2:21" ht="12.6" customHeight="1" x14ac:dyDescent="0.15">
      <c r="B40" s="71"/>
      <c r="C40" s="72"/>
      <c r="D40" s="72" t="s">
        <v>107</v>
      </c>
      <c r="E40" s="73" t="s">
        <v>108</v>
      </c>
      <c r="F40" s="81">
        <f t="shared" si="16"/>
        <v>56</v>
      </c>
      <c r="G40" s="75">
        <v>43</v>
      </c>
      <c r="H40" s="75">
        <v>13</v>
      </c>
      <c r="I40" s="75">
        <v>742</v>
      </c>
      <c r="J40" s="75">
        <v>2</v>
      </c>
      <c r="K40" s="75">
        <v>23</v>
      </c>
      <c r="L40" s="75">
        <v>8249695</v>
      </c>
      <c r="M40" s="75">
        <v>5695</v>
      </c>
      <c r="N40" s="75">
        <v>200643</v>
      </c>
      <c r="O40" s="77">
        <v>0</v>
      </c>
      <c r="P40" s="75">
        <f t="shared" si="6"/>
        <v>13</v>
      </c>
      <c r="Q40" s="75">
        <f t="shared" si="7"/>
        <v>147316</v>
      </c>
      <c r="R40" s="75">
        <f t="shared" si="8"/>
        <v>11118</v>
      </c>
      <c r="S40" s="75">
        <f t="shared" si="9"/>
        <v>10756</v>
      </c>
      <c r="T40" s="75"/>
      <c r="U40" s="78">
        <v>0</v>
      </c>
    </row>
    <row r="41" spans="2:21" ht="12.6" customHeight="1" x14ac:dyDescent="0.15">
      <c r="B41" s="71"/>
      <c r="C41" s="72"/>
      <c r="D41" s="72" t="s">
        <v>109</v>
      </c>
      <c r="E41" s="73" t="s">
        <v>110</v>
      </c>
      <c r="F41" s="81">
        <f t="shared" si="16"/>
        <v>31</v>
      </c>
      <c r="G41" s="75">
        <v>15</v>
      </c>
      <c r="H41" s="75">
        <v>16</v>
      </c>
      <c r="I41" s="75">
        <v>165</v>
      </c>
      <c r="J41" s="77">
        <v>0</v>
      </c>
      <c r="K41" s="77">
        <v>0</v>
      </c>
      <c r="L41" s="75">
        <v>406291</v>
      </c>
      <c r="M41" s="75">
        <v>1114</v>
      </c>
      <c r="N41" s="75">
        <v>32890</v>
      </c>
      <c r="O41" s="77">
        <v>0</v>
      </c>
      <c r="P41" s="75">
        <f t="shared" si="6"/>
        <v>5</v>
      </c>
      <c r="Q41" s="75">
        <f t="shared" si="7"/>
        <v>13106</v>
      </c>
      <c r="R41" s="75">
        <f t="shared" si="8"/>
        <v>2462</v>
      </c>
      <c r="S41" s="75">
        <f t="shared" si="9"/>
        <v>2462</v>
      </c>
      <c r="T41" s="75"/>
      <c r="U41" s="78">
        <v>0</v>
      </c>
    </row>
    <row r="42" spans="2:21" ht="12.6" customHeight="1" x14ac:dyDescent="0.15">
      <c r="B42" s="71"/>
      <c r="C42" s="72"/>
      <c r="D42" s="72" t="s">
        <v>111</v>
      </c>
      <c r="E42" s="73" t="s">
        <v>112</v>
      </c>
      <c r="F42" s="81">
        <f t="shared" si="16"/>
        <v>15</v>
      </c>
      <c r="G42" s="75">
        <v>9</v>
      </c>
      <c r="H42" s="75">
        <v>6</v>
      </c>
      <c r="I42" s="75">
        <v>169</v>
      </c>
      <c r="J42" s="75">
        <v>2</v>
      </c>
      <c r="K42" s="75">
        <v>2</v>
      </c>
      <c r="L42" s="75">
        <v>765237</v>
      </c>
      <c r="M42" s="75">
        <v>1222</v>
      </c>
      <c r="N42" s="75">
        <v>59701</v>
      </c>
      <c r="O42" s="77">
        <v>0</v>
      </c>
      <c r="P42" s="75">
        <f t="shared" si="6"/>
        <v>11</v>
      </c>
      <c r="Q42" s="75">
        <f t="shared" si="7"/>
        <v>51016</v>
      </c>
      <c r="R42" s="75">
        <f t="shared" si="8"/>
        <v>4528</v>
      </c>
      <c r="S42" s="75">
        <f t="shared" si="9"/>
        <v>4423</v>
      </c>
      <c r="T42" s="75"/>
      <c r="U42" s="78">
        <v>0</v>
      </c>
    </row>
    <row r="43" spans="2:21" ht="12.6" customHeight="1" x14ac:dyDescent="0.15">
      <c r="B43" s="71"/>
      <c r="C43" s="72"/>
      <c r="D43" s="72" t="s">
        <v>113</v>
      </c>
      <c r="E43" s="73" t="s">
        <v>114</v>
      </c>
      <c r="F43" s="81">
        <f t="shared" si="16"/>
        <v>74</v>
      </c>
      <c r="G43" s="75">
        <v>39</v>
      </c>
      <c r="H43" s="75">
        <v>35</v>
      </c>
      <c r="I43" s="75">
        <v>548</v>
      </c>
      <c r="J43" s="75">
        <v>4</v>
      </c>
      <c r="K43" s="77">
        <v>0</v>
      </c>
      <c r="L43" s="75">
        <v>1826022</v>
      </c>
      <c r="M43" s="75">
        <v>3608</v>
      </c>
      <c r="N43" s="75">
        <v>66835</v>
      </c>
      <c r="O43" s="77">
        <v>0</v>
      </c>
      <c r="P43" s="75">
        <f t="shared" si="6"/>
        <v>7</v>
      </c>
      <c r="Q43" s="75">
        <f t="shared" si="7"/>
        <v>24676</v>
      </c>
      <c r="R43" s="75">
        <f t="shared" si="8"/>
        <v>3332</v>
      </c>
      <c r="S43" s="75">
        <f t="shared" si="9"/>
        <v>3308</v>
      </c>
      <c r="T43" s="75"/>
      <c r="U43" s="78">
        <v>0</v>
      </c>
    </row>
    <row r="44" spans="2:21" ht="12.6" customHeight="1" x14ac:dyDescent="0.15">
      <c r="B44" s="71"/>
      <c r="C44" s="72"/>
      <c r="D44" s="72" t="s">
        <v>115</v>
      </c>
      <c r="E44" s="73" t="s">
        <v>116</v>
      </c>
      <c r="F44" s="81">
        <f t="shared" si="16"/>
        <v>40</v>
      </c>
      <c r="G44" s="75">
        <v>33</v>
      </c>
      <c r="H44" s="75">
        <v>7</v>
      </c>
      <c r="I44" s="75">
        <v>660</v>
      </c>
      <c r="J44" s="75">
        <v>4</v>
      </c>
      <c r="K44" s="75">
        <v>7</v>
      </c>
      <c r="L44" s="75">
        <v>3298350</v>
      </c>
      <c r="M44" s="75">
        <v>2875</v>
      </c>
      <c r="N44" s="75">
        <v>69899</v>
      </c>
      <c r="O44" s="77">
        <v>0</v>
      </c>
      <c r="P44" s="75">
        <f t="shared" si="6"/>
        <v>17</v>
      </c>
      <c r="Q44" s="75">
        <f t="shared" si="7"/>
        <v>82459</v>
      </c>
      <c r="R44" s="75">
        <f t="shared" si="8"/>
        <v>4998</v>
      </c>
      <c r="S44" s="75">
        <f t="shared" si="9"/>
        <v>4916</v>
      </c>
      <c r="T44" s="75"/>
      <c r="U44" s="78">
        <v>0</v>
      </c>
    </row>
    <row r="45" spans="2:21" ht="12.6" customHeight="1" x14ac:dyDescent="0.15">
      <c r="B45" s="71"/>
      <c r="C45" s="72"/>
      <c r="D45" s="72" t="s">
        <v>117</v>
      </c>
      <c r="E45" s="73" t="s">
        <v>118</v>
      </c>
      <c r="F45" s="81">
        <f t="shared" si="16"/>
        <v>18</v>
      </c>
      <c r="G45" s="75">
        <v>13</v>
      </c>
      <c r="H45" s="75">
        <v>5</v>
      </c>
      <c r="I45" s="75">
        <v>94</v>
      </c>
      <c r="J45" s="75">
        <v>1</v>
      </c>
      <c r="K45" s="77">
        <v>0</v>
      </c>
      <c r="L45" s="75">
        <v>275622</v>
      </c>
      <c r="M45" s="75">
        <v>24</v>
      </c>
      <c r="N45" s="75">
        <v>14717</v>
      </c>
      <c r="O45" s="77">
        <v>0</v>
      </c>
      <c r="P45" s="75">
        <f t="shared" si="6"/>
        <v>5</v>
      </c>
      <c r="Q45" s="75">
        <f t="shared" si="7"/>
        <v>15312</v>
      </c>
      <c r="R45" s="75">
        <f t="shared" si="8"/>
        <v>2932</v>
      </c>
      <c r="S45" s="75">
        <f t="shared" si="9"/>
        <v>2901</v>
      </c>
      <c r="T45" s="75"/>
      <c r="U45" s="78">
        <v>0</v>
      </c>
    </row>
    <row r="46" spans="2:21" ht="12.6" customHeight="1" x14ac:dyDescent="0.15">
      <c r="B46" s="71"/>
      <c r="C46" s="72"/>
      <c r="D46" s="72" t="s">
        <v>119</v>
      </c>
      <c r="E46" s="73" t="s">
        <v>120</v>
      </c>
      <c r="F46" s="81">
        <f t="shared" si="16"/>
        <v>266</v>
      </c>
      <c r="G46" s="75">
        <v>191</v>
      </c>
      <c r="H46" s="75">
        <v>75</v>
      </c>
      <c r="I46" s="75">
        <v>2146</v>
      </c>
      <c r="J46" s="75">
        <v>79</v>
      </c>
      <c r="K46" s="75">
        <v>16</v>
      </c>
      <c r="L46" s="75">
        <v>10483037</v>
      </c>
      <c r="M46" s="75">
        <v>88914</v>
      </c>
      <c r="N46" s="75">
        <v>250539</v>
      </c>
      <c r="O46" s="77">
        <v>0</v>
      </c>
      <c r="P46" s="75">
        <f t="shared" si="6"/>
        <v>8</v>
      </c>
      <c r="Q46" s="75">
        <f t="shared" si="7"/>
        <v>39410</v>
      </c>
      <c r="R46" s="75">
        <f t="shared" si="8"/>
        <v>4885</v>
      </c>
      <c r="S46" s="75">
        <f t="shared" si="9"/>
        <v>4678</v>
      </c>
      <c r="T46" s="75"/>
      <c r="U46" s="78">
        <v>0</v>
      </c>
    </row>
    <row r="47" spans="2:21" ht="12.6" customHeight="1" x14ac:dyDescent="0.15">
      <c r="B47" s="71" t="s">
        <v>29</v>
      </c>
      <c r="C47" s="72"/>
      <c r="D47" s="72"/>
      <c r="E47" s="73" t="s">
        <v>30</v>
      </c>
      <c r="F47" s="74">
        <f t="shared" ref="F47:O47" si="17">F48+F53+F58+F63</f>
        <v>769</v>
      </c>
      <c r="G47" s="75">
        <f t="shared" si="17"/>
        <v>615</v>
      </c>
      <c r="H47" s="75">
        <f t="shared" si="17"/>
        <v>154</v>
      </c>
      <c r="I47" s="75">
        <f t="shared" si="17"/>
        <v>5416</v>
      </c>
      <c r="J47" s="75">
        <f t="shared" si="17"/>
        <v>61</v>
      </c>
      <c r="K47" s="75">
        <f t="shared" si="17"/>
        <v>73</v>
      </c>
      <c r="L47" s="75">
        <f t="shared" si="17"/>
        <v>32320650</v>
      </c>
      <c r="M47" s="75">
        <f t="shared" si="17"/>
        <v>395880</v>
      </c>
      <c r="N47" s="75">
        <f t="shared" si="17"/>
        <v>1427934</v>
      </c>
      <c r="O47" s="77">
        <f t="shared" si="17"/>
        <v>0</v>
      </c>
      <c r="P47" s="75">
        <f t="shared" si="6"/>
        <v>7</v>
      </c>
      <c r="Q47" s="75">
        <f t="shared" si="7"/>
        <v>42029</v>
      </c>
      <c r="R47" s="75">
        <f t="shared" si="8"/>
        <v>5968</v>
      </c>
      <c r="S47" s="75">
        <f t="shared" si="9"/>
        <v>5824</v>
      </c>
      <c r="T47" s="75"/>
      <c r="U47" s="78">
        <v>0</v>
      </c>
    </row>
    <row r="48" spans="2:21" ht="12.6" customHeight="1" x14ac:dyDescent="0.15">
      <c r="B48" s="71"/>
      <c r="C48" s="72" t="s">
        <v>121</v>
      </c>
      <c r="D48" s="72"/>
      <c r="E48" s="73" t="s">
        <v>122</v>
      </c>
      <c r="F48" s="74">
        <f t="shared" ref="F48:N48" si="18">SUM(F49:F52)</f>
        <v>475</v>
      </c>
      <c r="G48" s="75">
        <f t="shared" si="18"/>
        <v>393</v>
      </c>
      <c r="H48" s="75">
        <f t="shared" si="18"/>
        <v>82</v>
      </c>
      <c r="I48" s="75">
        <f t="shared" si="18"/>
        <v>3376</v>
      </c>
      <c r="J48" s="75">
        <f t="shared" si="18"/>
        <v>42</v>
      </c>
      <c r="K48" s="75">
        <f t="shared" si="18"/>
        <v>53</v>
      </c>
      <c r="L48" s="75">
        <f t="shared" si="18"/>
        <v>17995649</v>
      </c>
      <c r="M48" s="75">
        <f t="shared" si="18"/>
        <v>295998</v>
      </c>
      <c r="N48" s="75">
        <f t="shared" si="18"/>
        <v>807884</v>
      </c>
      <c r="O48" s="77">
        <v>0</v>
      </c>
      <c r="P48" s="75">
        <f t="shared" si="6"/>
        <v>7</v>
      </c>
      <c r="Q48" s="75">
        <f t="shared" si="7"/>
        <v>37886</v>
      </c>
      <c r="R48" s="75">
        <f t="shared" si="8"/>
        <v>5330</v>
      </c>
      <c r="S48" s="75">
        <f t="shared" si="9"/>
        <v>5185</v>
      </c>
      <c r="T48" s="75"/>
      <c r="U48" s="78">
        <v>0</v>
      </c>
    </row>
    <row r="49" spans="2:21" ht="12.6" customHeight="1" x14ac:dyDescent="0.15">
      <c r="B49" s="71"/>
      <c r="C49" s="72"/>
      <c r="D49" s="72" t="s">
        <v>123</v>
      </c>
      <c r="E49" s="73" t="s">
        <v>124</v>
      </c>
      <c r="F49" s="81">
        <f>SUM(G49:H49)</f>
        <v>119</v>
      </c>
      <c r="G49" s="75">
        <v>87</v>
      </c>
      <c r="H49" s="75">
        <v>32</v>
      </c>
      <c r="I49" s="75">
        <v>717</v>
      </c>
      <c r="J49" s="75">
        <v>6</v>
      </c>
      <c r="K49" s="75">
        <v>6</v>
      </c>
      <c r="L49" s="75">
        <v>3270280</v>
      </c>
      <c r="M49" s="75">
        <v>70606</v>
      </c>
      <c r="N49" s="75">
        <v>254645</v>
      </c>
      <c r="O49" s="77">
        <v>0</v>
      </c>
      <c r="P49" s="75">
        <f t="shared" si="6"/>
        <v>6</v>
      </c>
      <c r="Q49" s="75">
        <f t="shared" si="7"/>
        <v>27481</v>
      </c>
      <c r="R49" s="75">
        <f t="shared" si="8"/>
        <v>4561</v>
      </c>
      <c r="S49" s="75">
        <f t="shared" si="9"/>
        <v>4486</v>
      </c>
      <c r="T49" s="75"/>
      <c r="U49" s="78">
        <v>0</v>
      </c>
    </row>
    <row r="50" spans="2:21" ht="12.6" customHeight="1" x14ac:dyDescent="0.15">
      <c r="B50" s="71"/>
      <c r="C50" s="72"/>
      <c r="D50" s="72" t="s">
        <v>125</v>
      </c>
      <c r="E50" s="73" t="s">
        <v>126</v>
      </c>
      <c r="F50" s="81">
        <f>SUM(G50:H50)</f>
        <v>12</v>
      </c>
      <c r="G50" s="75">
        <v>11</v>
      </c>
      <c r="H50" s="75">
        <v>1</v>
      </c>
      <c r="I50" s="75">
        <v>43</v>
      </c>
      <c r="J50" s="75">
        <v>1</v>
      </c>
      <c r="K50" s="75">
        <v>4</v>
      </c>
      <c r="L50" s="75">
        <v>990274</v>
      </c>
      <c r="M50" s="75">
        <v>1274</v>
      </c>
      <c r="N50" s="75">
        <v>2124</v>
      </c>
      <c r="O50" s="77">
        <v>0</v>
      </c>
      <c r="P50" s="75">
        <f t="shared" si="6"/>
        <v>4</v>
      </c>
      <c r="Q50" s="75">
        <f t="shared" si="7"/>
        <v>82523</v>
      </c>
      <c r="R50" s="75">
        <f t="shared" si="8"/>
        <v>23030</v>
      </c>
      <c r="S50" s="75">
        <f t="shared" si="9"/>
        <v>20631</v>
      </c>
      <c r="T50" s="75"/>
      <c r="U50" s="78">
        <v>0</v>
      </c>
    </row>
    <row r="51" spans="2:21" ht="12.6" customHeight="1" x14ac:dyDescent="0.15">
      <c r="B51" s="71"/>
      <c r="C51" s="72"/>
      <c r="D51" s="72" t="s">
        <v>127</v>
      </c>
      <c r="E51" s="73" t="s">
        <v>128</v>
      </c>
      <c r="F51" s="81">
        <f>SUM(G51:H51)</f>
        <v>14</v>
      </c>
      <c r="G51" s="75">
        <v>8</v>
      </c>
      <c r="H51" s="75">
        <v>6</v>
      </c>
      <c r="I51" s="75">
        <v>83</v>
      </c>
      <c r="J51" s="75">
        <v>2</v>
      </c>
      <c r="K51" s="77">
        <v>0</v>
      </c>
      <c r="L51" s="75">
        <v>127181</v>
      </c>
      <c r="M51" s="75">
        <v>18027</v>
      </c>
      <c r="N51" s="75">
        <v>6119</v>
      </c>
      <c r="O51" s="77">
        <v>0</v>
      </c>
      <c r="P51" s="75">
        <f t="shared" si="6"/>
        <v>6</v>
      </c>
      <c r="Q51" s="75">
        <f t="shared" si="7"/>
        <v>9084</v>
      </c>
      <c r="R51" s="75">
        <f t="shared" si="8"/>
        <v>1532</v>
      </c>
      <c r="S51" s="75">
        <f t="shared" si="9"/>
        <v>1496</v>
      </c>
      <c r="T51" s="75"/>
      <c r="U51" s="78">
        <v>0</v>
      </c>
    </row>
    <row r="52" spans="2:21" ht="12.6" customHeight="1" x14ac:dyDescent="0.15">
      <c r="B52" s="71"/>
      <c r="C52" s="72"/>
      <c r="D52" s="72" t="s">
        <v>129</v>
      </c>
      <c r="E52" s="73" t="s">
        <v>130</v>
      </c>
      <c r="F52" s="81">
        <f>SUM(G52:H52)</f>
        <v>330</v>
      </c>
      <c r="G52" s="75">
        <v>287</v>
      </c>
      <c r="H52" s="75">
        <v>43</v>
      </c>
      <c r="I52" s="75">
        <v>2533</v>
      </c>
      <c r="J52" s="75">
        <v>33</v>
      </c>
      <c r="K52" s="75">
        <v>43</v>
      </c>
      <c r="L52" s="75">
        <v>13607914</v>
      </c>
      <c r="M52" s="75">
        <v>206091</v>
      </c>
      <c r="N52" s="75">
        <v>544996</v>
      </c>
      <c r="O52" s="77">
        <v>0</v>
      </c>
      <c r="P52" s="75">
        <f t="shared" si="6"/>
        <v>8</v>
      </c>
      <c r="Q52" s="75">
        <f t="shared" si="7"/>
        <v>41236</v>
      </c>
      <c r="R52" s="75">
        <f t="shared" si="8"/>
        <v>5372</v>
      </c>
      <c r="S52" s="75">
        <f t="shared" si="9"/>
        <v>5216</v>
      </c>
      <c r="T52" s="75"/>
      <c r="U52" s="78">
        <v>0</v>
      </c>
    </row>
    <row r="53" spans="2:21" ht="12.6" customHeight="1" x14ac:dyDescent="0.15">
      <c r="B53" s="71"/>
      <c r="C53" s="72" t="s">
        <v>131</v>
      </c>
      <c r="D53" s="72"/>
      <c r="E53" s="73" t="s">
        <v>132</v>
      </c>
      <c r="F53" s="74">
        <f t="shared" ref="F53:O53" si="19">SUM(F54:F57)</f>
        <v>93</v>
      </c>
      <c r="G53" s="75">
        <f t="shared" si="19"/>
        <v>82</v>
      </c>
      <c r="H53" s="75">
        <f t="shared" si="19"/>
        <v>11</v>
      </c>
      <c r="I53" s="75">
        <f t="shared" si="19"/>
        <v>532</v>
      </c>
      <c r="J53" s="75">
        <f t="shared" si="19"/>
        <v>7</v>
      </c>
      <c r="K53" s="75">
        <f t="shared" si="19"/>
        <v>6</v>
      </c>
      <c r="L53" s="75">
        <f t="shared" si="19"/>
        <v>3540335</v>
      </c>
      <c r="M53" s="75">
        <f t="shared" si="19"/>
        <v>26566</v>
      </c>
      <c r="N53" s="75">
        <f t="shared" si="19"/>
        <v>263064</v>
      </c>
      <c r="O53" s="77">
        <f t="shared" si="19"/>
        <v>0</v>
      </c>
      <c r="P53" s="75">
        <f t="shared" si="6"/>
        <v>6</v>
      </c>
      <c r="Q53" s="75">
        <f t="shared" si="7"/>
        <v>38068</v>
      </c>
      <c r="R53" s="75">
        <f t="shared" si="8"/>
        <v>6655</v>
      </c>
      <c r="S53" s="75">
        <f t="shared" si="9"/>
        <v>6496</v>
      </c>
      <c r="T53" s="75"/>
      <c r="U53" s="78">
        <v>0</v>
      </c>
    </row>
    <row r="54" spans="2:21" ht="12.6" customHeight="1" x14ac:dyDescent="0.15">
      <c r="B54" s="71"/>
      <c r="C54" s="72"/>
      <c r="D54" s="72" t="s">
        <v>133</v>
      </c>
      <c r="E54" s="73" t="s">
        <v>134</v>
      </c>
      <c r="F54" s="81">
        <f>SUM(G54:H54)</f>
        <v>30</v>
      </c>
      <c r="G54" s="75">
        <v>23</v>
      </c>
      <c r="H54" s="75">
        <v>7</v>
      </c>
      <c r="I54" s="82">
        <v>156</v>
      </c>
      <c r="J54" s="82">
        <v>1</v>
      </c>
      <c r="K54" s="82">
        <v>1</v>
      </c>
      <c r="L54" s="82">
        <v>520115</v>
      </c>
      <c r="M54" s="82">
        <v>650</v>
      </c>
      <c r="N54" s="82">
        <v>67250</v>
      </c>
      <c r="O54" s="82">
        <v>0</v>
      </c>
      <c r="P54" s="82">
        <f t="shared" si="6"/>
        <v>5</v>
      </c>
      <c r="Q54" s="82">
        <f t="shared" si="7"/>
        <v>17337</v>
      </c>
      <c r="R54" s="82">
        <f t="shared" si="8"/>
        <v>3334</v>
      </c>
      <c r="S54" s="82">
        <f t="shared" si="9"/>
        <v>3292</v>
      </c>
      <c r="T54" s="75"/>
      <c r="U54" s="78">
        <v>0</v>
      </c>
    </row>
    <row r="55" spans="2:21" ht="12.6" customHeight="1" x14ac:dyDescent="0.15">
      <c r="B55" s="71"/>
      <c r="C55" s="72"/>
      <c r="D55" s="72" t="s">
        <v>135</v>
      </c>
      <c r="E55" s="73" t="s">
        <v>136</v>
      </c>
      <c r="F55" s="80">
        <f>SUM(G55:H55)</f>
        <v>0</v>
      </c>
      <c r="G55" s="77">
        <v>0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5"/>
      <c r="U55" s="78">
        <v>0</v>
      </c>
    </row>
    <row r="56" spans="2:21" ht="12.6" customHeight="1" x14ac:dyDescent="0.15">
      <c r="B56" s="71"/>
      <c r="C56" s="72"/>
      <c r="D56" s="72" t="s">
        <v>137</v>
      </c>
      <c r="E56" s="73" t="s">
        <v>138</v>
      </c>
      <c r="F56" s="74">
        <f>SUM(G56:H56)</f>
        <v>1</v>
      </c>
      <c r="G56" s="77">
        <v>0</v>
      </c>
      <c r="H56" s="75">
        <v>1</v>
      </c>
      <c r="I56" s="82">
        <v>2</v>
      </c>
      <c r="J56" s="82">
        <v>1</v>
      </c>
      <c r="K56" s="82">
        <v>0</v>
      </c>
      <c r="L56" s="82">
        <v>2200</v>
      </c>
      <c r="M56" s="82">
        <v>0</v>
      </c>
      <c r="N56" s="82">
        <v>150</v>
      </c>
      <c r="O56" s="82">
        <v>0</v>
      </c>
      <c r="P56" s="82">
        <f t="shared" ref="P56:P119" si="20">ROUND(I56/F56,0)</f>
        <v>2</v>
      </c>
      <c r="Q56" s="82">
        <f t="shared" ref="Q56:Q119" si="21">ROUND(L56/F56,0)</f>
        <v>2200</v>
      </c>
      <c r="R56" s="82">
        <f t="shared" ref="R56:R119" si="22">ROUND(L56/I56,0)</f>
        <v>1100</v>
      </c>
      <c r="S56" s="82">
        <f t="shared" ref="S56:S119" si="23">ROUND(L56/(I56+J56+K56),0)</f>
        <v>733</v>
      </c>
      <c r="T56" s="75"/>
      <c r="U56" s="78">
        <v>0</v>
      </c>
    </row>
    <row r="57" spans="2:21" ht="12.6" customHeight="1" x14ac:dyDescent="0.15">
      <c r="B57" s="71"/>
      <c r="C57" s="72"/>
      <c r="D57" s="72" t="s">
        <v>139</v>
      </c>
      <c r="E57" s="73" t="s">
        <v>140</v>
      </c>
      <c r="F57" s="74">
        <f>SUM(G57:H57)</f>
        <v>62</v>
      </c>
      <c r="G57" s="75">
        <v>59</v>
      </c>
      <c r="H57" s="75">
        <v>3</v>
      </c>
      <c r="I57" s="75">
        <v>374</v>
      </c>
      <c r="J57" s="75">
        <v>5</v>
      </c>
      <c r="K57" s="75">
        <v>5</v>
      </c>
      <c r="L57" s="75">
        <v>3018020</v>
      </c>
      <c r="M57" s="75">
        <v>25916</v>
      </c>
      <c r="N57" s="75">
        <v>195664</v>
      </c>
      <c r="O57" s="77">
        <v>0</v>
      </c>
      <c r="P57" s="75">
        <f t="shared" si="20"/>
        <v>6</v>
      </c>
      <c r="Q57" s="75">
        <f t="shared" si="21"/>
        <v>48678</v>
      </c>
      <c r="R57" s="75">
        <f t="shared" si="22"/>
        <v>8070</v>
      </c>
      <c r="S57" s="75">
        <f t="shared" si="23"/>
        <v>7859</v>
      </c>
      <c r="T57" s="75"/>
      <c r="U57" s="78">
        <v>0</v>
      </c>
    </row>
    <row r="58" spans="2:21" ht="12.6" customHeight="1" x14ac:dyDescent="0.15">
      <c r="B58" s="71"/>
      <c r="C58" s="72" t="s">
        <v>141</v>
      </c>
      <c r="D58" s="72"/>
      <c r="E58" s="73" t="s">
        <v>142</v>
      </c>
      <c r="F58" s="74">
        <f t="shared" ref="F58:O58" si="24">SUM(F59:F62)</f>
        <v>112</v>
      </c>
      <c r="G58" s="75">
        <f t="shared" si="24"/>
        <v>106</v>
      </c>
      <c r="H58" s="75">
        <f t="shared" si="24"/>
        <v>6</v>
      </c>
      <c r="I58" s="75">
        <f t="shared" si="24"/>
        <v>1089</v>
      </c>
      <c r="J58" s="75">
        <f t="shared" si="24"/>
        <v>6</v>
      </c>
      <c r="K58" s="75">
        <f t="shared" si="24"/>
        <v>13</v>
      </c>
      <c r="L58" s="75">
        <f t="shared" si="24"/>
        <v>10189349</v>
      </c>
      <c r="M58" s="75">
        <f t="shared" si="24"/>
        <v>51922</v>
      </c>
      <c r="N58" s="75">
        <f t="shared" si="24"/>
        <v>320589</v>
      </c>
      <c r="O58" s="77">
        <f t="shared" si="24"/>
        <v>0</v>
      </c>
      <c r="P58" s="75">
        <f t="shared" si="20"/>
        <v>10</v>
      </c>
      <c r="Q58" s="75">
        <f t="shared" si="21"/>
        <v>90976</v>
      </c>
      <c r="R58" s="75">
        <f t="shared" si="22"/>
        <v>9357</v>
      </c>
      <c r="S58" s="75">
        <f t="shared" si="23"/>
        <v>9196</v>
      </c>
      <c r="T58" s="75"/>
      <c r="U58" s="78">
        <v>0</v>
      </c>
    </row>
    <row r="59" spans="2:21" ht="12.6" customHeight="1" x14ac:dyDescent="0.15">
      <c r="B59" s="71"/>
      <c r="C59" s="72"/>
      <c r="D59" s="72" t="s">
        <v>143</v>
      </c>
      <c r="E59" s="73" t="s">
        <v>144</v>
      </c>
      <c r="F59" s="74">
        <f>SUM(G59:H59)</f>
        <v>49</v>
      </c>
      <c r="G59" s="75">
        <v>48</v>
      </c>
      <c r="H59" s="75">
        <v>1</v>
      </c>
      <c r="I59" s="75">
        <v>481</v>
      </c>
      <c r="J59" s="75">
        <v>6</v>
      </c>
      <c r="K59" s="75">
        <v>3</v>
      </c>
      <c r="L59" s="75">
        <v>6513119</v>
      </c>
      <c r="M59" s="75">
        <v>21828</v>
      </c>
      <c r="N59" s="75">
        <v>53814</v>
      </c>
      <c r="O59" s="77">
        <v>0</v>
      </c>
      <c r="P59" s="75">
        <f t="shared" si="20"/>
        <v>10</v>
      </c>
      <c r="Q59" s="75">
        <f t="shared" si="21"/>
        <v>132921</v>
      </c>
      <c r="R59" s="75">
        <f t="shared" si="22"/>
        <v>13541</v>
      </c>
      <c r="S59" s="75">
        <f t="shared" si="23"/>
        <v>13292</v>
      </c>
      <c r="T59" s="75"/>
      <c r="U59" s="78">
        <v>0</v>
      </c>
    </row>
    <row r="60" spans="2:21" ht="12.6" customHeight="1" x14ac:dyDescent="0.15">
      <c r="B60" s="71"/>
      <c r="C60" s="72"/>
      <c r="D60" s="72" t="s">
        <v>145</v>
      </c>
      <c r="E60" s="73" t="s">
        <v>146</v>
      </c>
      <c r="F60" s="74">
        <f>SUM(G60:H60)</f>
        <v>3</v>
      </c>
      <c r="G60" s="75">
        <v>3</v>
      </c>
      <c r="H60" s="77">
        <v>0</v>
      </c>
      <c r="I60" s="75">
        <v>8</v>
      </c>
      <c r="J60" s="77">
        <v>0</v>
      </c>
      <c r="K60" s="77">
        <v>0</v>
      </c>
      <c r="L60" s="75">
        <v>31381</v>
      </c>
      <c r="M60" s="77">
        <v>0</v>
      </c>
      <c r="N60" s="75">
        <v>728</v>
      </c>
      <c r="O60" s="77">
        <v>0</v>
      </c>
      <c r="P60" s="75">
        <f t="shared" si="20"/>
        <v>3</v>
      </c>
      <c r="Q60" s="75">
        <f t="shared" si="21"/>
        <v>10460</v>
      </c>
      <c r="R60" s="75">
        <f t="shared" si="22"/>
        <v>3923</v>
      </c>
      <c r="S60" s="75">
        <f t="shared" si="23"/>
        <v>3923</v>
      </c>
      <c r="T60" s="75"/>
      <c r="U60" s="78">
        <v>0</v>
      </c>
    </row>
    <row r="61" spans="2:21" ht="12.6" customHeight="1" x14ac:dyDescent="0.15">
      <c r="B61" s="71"/>
      <c r="C61" s="72"/>
      <c r="D61" s="72" t="s">
        <v>147</v>
      </c>
      <c r="E61" s="73" t="s">
        <v>148</v>
      </c>
      <c r="F61" s="74">
        <f>SUM(G61:H61)</f>
        <v>52</v>
      </c>
      <c r="G61" s="75">
        <v>49</v>
      </c>
      <c r="H61" s="75">
        <v>3</v>
      </c>
      <c r="I61" s="75">
        <v>571</v>
      </c>
      <c r="J61" s="77">
        <v>0</v>
      </c>
      <c r="K61" s="75">
        <v>8</v>
      </c>
      <c r="L61" s="75">
        <v>3396538</v>
      </c>
      <c r="M61" s="75">
        <v>27052</v>
      </c>
      <c r="N61" s="75">
        <v>262953</v>
      </c>
      <c r="O61" s="77">
        <v>0</v>
      </c>
      <c r="P61" s="75">
        <f t="shared" si="20"/>
        <v>11</v>
      </c>
      <c r="Q61" s="75">
        <f t="shared" si="21"/>
        <v>65318</v>
      </c>
      <c r="R61" s="75">
        <f t="shared" si="22"/>
        <v>5948</v>
      </c>
      <c r="S61" s="75">
        <f t="shared" si="23"/>
        <v>5866</v>
      </c>
      <c r="T61" s="75"/>
      <c r="U61" s="78">
        <v>0</v>
      </c>
    </row>
    <row r="62" spans="2:21" ht="12.6" customHeight="1" x14ac:dyDescent="0.15">
      <c r="B62" s="71"/>
      <c r="C62" s="72"/>
      <c r="D62" s="72" t="s">
        <v>149</v>
      </c>
      <c r="E62" s="73" t="s">
        <v>150</v>
      </c>
      <c r="F62" s="74">
        <f>SUM(G62:H62)</f>
        <v>8</v>
      </c>
      <c r="G62" s="75">
        <v>6</v>
      </c>
      <c r="H62" s="75">
        <v>2</v>
      </c>
      <c r="I62" s="75">
        <v>29</v>
      </c>
      <c r="J62" s="77">
        <v>0</v>
      </c>
      <c r="K62" s="75">
        <v>2</v>
      </c>
      <c r="L62" s="75">
        <v>248311</v>
      </c>
      <c r="M62" s="75">
        <v>3042</v>
      </c>
      <c r="N62" s="75">
        <v>3094</v>
      </c>
      <c r="O62" s="77">
        <v>0</v>
      </c>
      <c r="P62" s="75">
        <f t="shared" si="20"/>
        <v>4</v>
      </c>
      <c r="Q62" s="75">
        <f t="shared" si="21"/>
        <v>31039</v>
      </c>
      <c r="R62" s="75">
        <f t="shared" si="22"/>
        <v>8562</v>
      </c>
      <c r="S62" s="75">
        <f t="shared" si="23"/>
        <v>8010</v>
      </c>
      <c r="T62" s="75"/>
      <c r="U62" s="78">
        <v>0</v>
      </c>
    </row>
    <row r="63" spans="2:21" ht="12.6" customHeight="1" x14ac:dyDescent="0.15">
      <c r="B63" s="71"/>
      <c r="C63" s="72" t="s">
        <v>151</v>
      </c>
      <c r="D63" s="72"/>
      <c r="E63" s="73" t="s">
        <v>152</v>
      </c>
      <c r="F63" s="74">
        <f t="shared" ref="F63:O63" si="25">SUM(F64:F68)</f>
        <v>89</v>
      </c>
      <c r="G63" s="75">
        <f t="shared" si="25"/>
        <v>34</v>
      </c>
      <c r="H63" s="75">
        <f t="shared" si="25"/>
        <v>55</v>
      </c>
      <c r="I63" s="75">
        <f t="shared" si="25"/>
        <v>419</v>
      </c>
      <c r="J63" s="75">
        <f t="shared" si="25"/>
        <v>6</v>
      </c>
      <c r="K63" s="75">
        <f t="shared" si="25"/>
        <v>1</v>
      </c>
      <c r="L63" s="75">
        <f t="shared" si="25"/>
        <v>595317</v>
      </c>
      <c r="M63" s="75">
        <f t="shared" si="25"/>
        <v>21394</v>
      </c>
      <c r="N63" s="75">
        <f t="shared" si="25"/>
        <v>36397</v>
      </c>
      <c r="O63" s="77">
        <f t="shared" si="25"/>
        <v>0</v>
      </c>
      <c r="P63" s="75">
        <f t="shared" si="20"/>
        <v>5</v>
      </c>
      <c r="Q63" s="75">
        <f t="shared" si="21"/>
        <v>6689</v>
      </c>
      <c r="R63" s="75">
        <f t="shared" si="22"/>
        <v>1421</v>
      </c>
      <c r="S63" s="75">
        <f t="shared" si="23"/>
        <v>1397</v>
      </c>
      <c r="T63" s="75"/>
      <c r="U63" s="78">
        <v>0</v>
      </c>
    </row>
    <row r="64" spans="2:21" ht="12.6" customHeight="1" x14ac:dyDescent="0.15">
      <c r="B64" s="71"/>
      <c r="C64" s="72"/>
      <c r="D64" s="72" t="s">
        <v>153</v>
      </c>
      <c r="E64" s="73" t="s">
        <v>154</v>
      </c>
      <c r="F64" s="74">
        <f>SUM(G64:H64)</f>
        <v>17</v>
      </c>
      <c r="G64" s="75">
        <v>7</v>
      </c>
      <c r="H64" s="75">
        <v>10</v>
      </c>
      <c r="I64" s="75">
        <v>84</v>
      </c>
      <c r="J64" s="77">
        <v>0</v>
      </c>
      <c r="K64" s="75">
        <v>1</v>
      </c>
      <c r="L64" s="75">
        <v>189169</v>
      </c>
      <c r="M64" s="75">
        <v>4353</v>
      </c>
      <c r="N64" s="75">
        <v>15505</v>
      </c>
      <c r="O64" s="77">
        <v>0</v>
      </c>
      <c r="P64" s="75">
        <f t="shared" si="20"/>
        <v>5</v>
      </c>
      <c r="Q64" s="75">
        <f t="shared" si="21"/>
        <v>11128</v>
      </c>
      <c r="R64" s="75">
        <f t="shared" si="22"/>
        <v>2252</v>
      </c>
      <c r="S64" s="75">
        <f t="shared" si="23"/>
        <v>2226</v>
      </c>
      <c r="T64" s="75"/>
      <c r="U64" s="78">
        <v>0</v>
      </c>
    </row>
    <row r="65" spans="2:21" ht="12.6" customHeight="1" x14ac:dyDescent="0.15">
      <c r="B65" s="71"/>
      <c r="C65" s="72"/>
      <c r="D65" s="72" t="s">
        <v>155</v>
      </c>
      <c r="E65" s="73" t="s">
        <v>156</v>
      </c>
      <c r="F65" s="74">
        <f>SUM(G65:H65)</f>
        <v>28</v>
      </c>
      <c r="G65" s="75">
        <v>10</v>
      </c>
      <c r="H65" s="75">
        <v>18</v>
      </c>
      <c r="I65" s="75">
        <v>153</v>
      </c>
      <c r="J65" s="75">
        <v>1</v>
      </c>
      <c r="K65" s="77">
        <v>0</v>
      </c>
      <c r="L65" s="75">
        <v>214874</v>
      </c>
      <c r="M65" s="75">
        <v>10104</v>
      </c>
      <c r="N65" s="75">
        <v>12109</v>
      </c>
      <c r="O65" s="77">
        <v>0</v>
      </c>
      <c r="P65" s="75">
        <f t="shared" si="20"/>
        <v>5</v>
      </c>
      <c r="Q65" s="75">
        <f t="shared" si="21"/>
        <v>7674</v>
      </c>
      <c r="R65" s="75">
        <f t="shared" si="22"/>
        <v>1404</v>
      </c>
      <c r="S65" s="75">
        <f t="shared" si="23"/>
        <v>1395</v>
      </c>
      <c r="T65" s="75"/>
      <c r="U65" s="78">
        <v>0</v>
      </c>
    </row>
    <row r="66" spans="2:21" ht="12.6" customHeight="1" x14ac:dyDescent="0.15">
      <c r="B66" s="71"/>
      <c r="C66" s="72"/>
      <c r="D66" s="72" t="s">
        <v>157</v>
      </c>
      <c r="E66" s="73" t="s">
        <v>158</v>
      </c>
      <c r="F66" s="74">
        <f>SUM(G66:H66)</f>
        <v>18</v>
      </c>
      <c r="G66" s="75">
        <v>7</v>
      </c>
      <c r="H66" s="75">
        <v>11</v>
      </c>
      <c r="I66" s="75">
        <v>70</v>
      </c>
      <c r="J66" s="75">
        <v>3</v>
      </c>
      <c r="K66" s="77">
        <v>0</v>
      </c>
      <c r="L66" s="75">
        <v>67750</v>
      </c>
      <c r="M66" s="75">
        <v>3204</v>
      </c>
      <c r="N66" s="75">
        <v>5810</v>
      </c>
      <c r="O66" s="77">
        <v>0</v>
      </c>
      <c r="P66" s="75">
        <f t="shared" si="20"/>
        <v>4</v>
      </c>
      <c r="Q66" s="75">
        <f t="shared" si="21"/>
        <v>3764</v>
      </c>
      <c r="R66" s="75">
        <f t="shared" si="22"/>
        <v>968</v>
      </c>
      <c r="S66" s="75">
        <f t="shared" si="23"/>
        <v>928</v>
      </c>
      <c r="T66" s="75"/>
      <c r="U66" s="78">
        <v>0</v>
      </c>
    </row>
    <row r="67" spans="2:21" ht="12.6" customHeight="1" x14ac:dyDescent="0.15">
      <c r="B67" s="71"/>
      <c r="C67" s="72"/>
      <c r="D67" s="72" t="s">
        <v>159</v>
      </c>
      <c r="E67" s="73" t="s">
        <v>160</v>
      </c>
      <c r="F67" s="74">
        <f>SUM(G67:H67)</f>
        <v>16</v>
      </c>
      <c r="G67" s="75">
        <v>7</v>
      </c>
      <c r="H67" s="75">
        <v>9</v>
      </c>
      <c r="I67" s="75">
        <v>82</v>
      </c>
      <c r="J67" s="75">
        <v>2</v>
      </c>
      <c r="K67" s="77">
        <v>0</v>
      </c>
      <c r="L67" s="75">
        <v>96403</v>
      </c>
      <c r="M67" s="75">
        <v>3433</v>
      </c>
      <c r="N67" s="75">
        <v>1858</v>
      </c>
      <c r="O67" s="77">
        <v>0</v>
      </c>
      <c r="P67" s="75">
        <f t="shared" si="20"/>
        <v>5</v>
      </c>
      <c r="Q67" s="75">
        <f t="shared" si="21"/>
        <v>6025</v>
      </c>
      <c r="R67" s="75">
        <f t="shared" si="22"/>
        <v>1176</v>
      </c>
      <c r="S67" s="75">
        <f t="shared" si="23"/>
        <v>1148</v>
      </c>
      <c r="T67" s="75"/>
      <c r="U67" s="78">
        <v>0</v>
      </c>
    </row>
    <row r="68" spans="2:21" ht="12.6" customHeight="1" x14ac:dyDescent="0.15">
      <c r="B68" s="71"/>
      <c r="C68" s="72"/>
      <c r="D68" s="72" t="s">
        <v>161</v>
      </c>
      <c r="E68" s="73" t="s">
        <v>162</v>
      </c>
      <c r="F68" s="74">
        <f>SUM(G68:H68)</f>
        <v>10</v>
      </c>
      <c r="G68" s="75">
        <v>3</v>
      </c>
      <c r="H68" s="75">
        <v>7</v>
      </c>
      <c r="I68" s="75">
        <v>30</v>
      </c>
      <c r="J68" s="77">
        <v>0</v>
      </c>
      <c r="K68" s="77">
        <v>0</v>
      </c>
      <c r="L68" s="75">
        <v>27121</v>
      </c>
      <c r="M68" s="75">
        <v>300</v>
      </c>
      <c r="N68" s="75">
        <v>1115</v>
      </c>
      <c r="O68" s="77">
        <v>0</v>
      </c>
      <c r="P68" s="75">
        <f t="shared" si="20"/>
        <v>3</v>
      </c>
      <c r="Q68" s="75">
        <f t="shared" si="21"/>
        <v>2712</v>
      </c>
      <c r="R68" s="75">
        <f t="shared" si="22"/>
        <v>904</v>
      </c>
      <c r="S68" s="75">
        <f t="shared" si="23"/>
        <v>904</v>
      </c>
      <c r="T68" s="75"/>
      <c r="U68" s="78">
        <v>0</v>
      </c>
    </row>
    <row r="69" spans="2:21" ht="12.6" customHeight="1" x14ac:dyDescent="0.15">
      <c r="B69" s="71" t="s">
        <v>24</v>
      </c>
      <c r="C69" s="72"/>
      <c r="D69" s="72"/>
      <c r="E69" s="73" t="s">
        <v>31</v>
      </c>
      <c r="F69" s="74">
        <f t="shared" ref="F69:O69" si="26">F70+F76+F80+F83</f>
        <v>724</v>
      </c>
      <c r="G69" s="75">
        <f t="shared" si="26"/>
        <v>651</v>
      </c>
      <c r="H69" s="75">
        <f t="shared" si="26"/>
        <v>73</v>
      </c>
      <c r="I69" s="75">
        <f t="shared" si="26"/>
        <v>5837</v>
      </c>
      <c r="J69" s="75">
        <f t="shared" si="26"/>
        <v>21</v>
      </c>
      <c r="K69" s="75">
        <f t="shared" si="26"/>
        <v>91</v>
      </c>
      <c r="L69" s="75">
        <f t="shared" si="26"/>
        <v>28220560</v>
      </c>
      <c r="M69" s="75">
        <f t="shared" si="26"/>
        <v>1900241</v>
      </c>
      <c r="N69" s="75">
        <f t="shared" si="26"/>
        <v>1694227</v>
      </c>
      <c r="O69" s="77">
        <f t="shared" si="26"/>
        <v>0</v>
      </c>
      <c r="P69" s="75">
        <f t="shared" si="20"/>
        <v>8</v>
      </c>
      <c r="Q69" s="75">
        <f t="shared" si="21"/>
        <v>38979</v>
      </c>
      <c r="R69" s="75">
        <f t="shared" si="22"/>
        <v>4835</v>
      </c>
      <c r="S69" s="75">
        <f t="shared" si="23"/>
        <v>4744</v>
      </c>
      <c r="T69" s="75"/>
      <c r="U69" s="78">
        <v>0</v>
      </c>
    </row>
    <row r="70" spans="2:21" ht="12.6" customHeight="1" x14ac:dyDescent="0.15">
      <c r="B70" s="71"/>
      <c r="C70" s="72" t="s">
        <v>163</v>
      </c>
      <c r="D70" s="72"/>
      <c r="E70" s="73" t="s">
        <v>164</v>
      </c>
      <c r="F70" s="74">
        <f t="shared" ref="F70:O70" si="27">SUM(F71:F75)</f>
        <v>265</v>
      </c>
      <c r="G70" s="75">
        <f t="shared" si="27"/>
        <v>243</v>
      </c>
      <c r="H70" s="75">
        <f t="shared" si="27"/>
        <v>22</v>
      </c>
      <c r="I70" s="75">
        <f t="shared" si="27"/>
        <v>1952</v>
      </c>
      <c r="J70" s="75">
        <f t="shared" si="27"/>
        <v>10</v>
      </c>
      <c r="K70" s="75">
        <f t="shared" si="27"/>
        <v>33</v>
      </c>
      <c r="L70" s="75">
        <f t="shared" si="27"/>
        <v>9340036</v>
      </c>
      <c r="M70" s="75">
        <f t="shared" si="27"/>
        <v>492821</v>
      </c>
      <c r="N70" s="75">
        <f t="shared" si="27"/>
        <v>443952</v>
      </c>
      <c r="O70" s="77">
        <f t="shared" si="27"/>
        <v>0</v>
      </c>
      <c r="P70" s="75">
        <f t="shared" si="20"/>
        <v>7</v>
      </c>
      <c r="Q70" s="75">
        <f t="shared" si="21"/>
        <v>35245</v>
      </c>
      <c r="R70" s="75">
        <f t="shared" si="22"/>
        <v>4785</v>
      </c>
      <c r="S70" s="75">
        <f t="shared" si="23"/>
        <v>4682</v>
      </c>
      <c r="T70" s="75"/>
      <c r="U70" s="78">
        <v>0</v>
      </c>
    </row>
    <row r="71" spans="2:21" ht="12.6" customHeight="1" x14ac:dyDescent="0.15">
      <c r="B71" s="71"/>
      <c r="C71" s="72"/>
      <c r="D71" s="72" t="s">
        <v>165</v>
      </c>
      <c r="E71" s="73" t="s">
        <v>166</v>
      </c>
      <c r="F71" s="74">
        <f>SUM(G71:H71)</f>
        <v>32</v>
      </c>
      <c r="G71" s="75">
        <v>24</v>
      </c>
      <c r="H71" s="75">
        <v>8</v>
      </c>
      <c r="I71" s="75">
        <v>174</v>
      </c>
      <c r="J71" s="75">
        <v>3</v>
      </c>
      <c r="K71" s="77">
        <v>0</v>
      </c>
      <c r="L71" s="75">
        <v>1168908</v>
      </c>
      <c r="M71" s="75">
        <v>5825</v>
      </c>
      <c r="N71" s="75">
        <v>90232</v>
      </c>
      <c r="O71" s="77">
        <v>0</v>
      </c>
      <c r="P71" s="75">
        <f t="shared" si="20"/>
        <v>5</v>
      </c>
      <c r="Q71" s="75">
        <f t="shared" si="21"/>
        <v>36528</v>
      </c>
      <c r="R71" s="75">
        <f t="shared" si="22"/>
        <v>6718</v>
      </c>
      <c r="S71" s="75">
        <f t="shared" si="23"/>
        <v>6604</v>
      </c>
      <c r="T71" s="75"/>
      <c r="U71" s="78">
        <v>0</v>
      </c>
    </row>
    <row r="72" spans="2:21" ht="12.6" customHeight="1" x14ac:dyDescent="0.15">
      <c r="B72" s="71"/>
      <c r="C72" s="72"/>
      <c r="D72" s="72" t="s">
        <v>167</v>
      </c>
      <c r="E72" s="73" t="s">
        <v>168</v>
      </c>
      <c r="F72" s="74">
        <f>SUM(G72:H72)</f>
        <v>41</v>
      </c>
      <c r="G72" s="75">
        <v>41</v>
      </c>
      <c r="H72" s="77">
        <v>0</v>
      </c>
      <c r="I72" s="75">
        <v>286</v>
      </c>
      <c r="J72" s="77">
        <v>0</v>
      </c>
      <c r="K72" s="75">
        <v>7</v>
      </c>
      <c r="L72" s="75">
        <v>1953760</v>
      </c>
      <c r="M72" s="75">
        <v>233376</v>
      </c>
      <c r="N72" s="75">
        <v>55219</v>
      </c>
      <c r="O72" s="77">
        <v>0</v>
      </c>
      <c r="P72" s="75">
        <f t="shared" si="20"/>
        <v>7</v>
      </c>
      <c r="Q72" s="75">
        <f t="shared" si="21"/>
        <v>47653</v>
      </c>
      <c r="R72" s="75">
        <f t="shared" si="22"/>
        <v>6831</v>
      </c>
      <c r="S72" s="75">
        <f t="shared" si="23"/>
        <v>6668</v>
      </c>
      <c r="T72" s="75"/>
      <c r="U72" s="78">
        <v>0</v>
      </c>
    </row>
    <row r="73" spans="2:21" ht="12.6" customHeight="1" x14ac:dyDescent="0.15">
      <c r="B73" s="71"/>
      <c r="C73" s="72"/>
      <c r="D73" s="72" t="s">
        <v>169</v>
      </c>
      <c r="E73" s="73" t="s">
        <v>170</v>
      </c>
      <c r="F73" s="74">
        <f>SUM(G73:H73)</f>
        <v>10</v>
      </c>
      <c r="G73" s="75">
        <v>10</v>
      </c>
      <c r="H73" s="77">
        <v>0</v>
      </c>
      <c r="I73" s="75">
        <v>98</v>
      </c>
      <c r="J73" s="77">
        <v>0</v>
      </c>
      <c r="K73" s="75">
        <v>1</v>
      </c>
      <c r="L73" s="75">
        <v>547958</v>
      </c>
      <c r="M73" s="75">
        <v>30400</v>
      </c>
      <c r="N73" s="75">
        <v>13451</v>
      </c>
      <c r="O73" s="77">
        <v>0</v>
      </c>
      <c r="P73" s="75">
        <f t="shared" si="20"/>
        <v>10</v>
      </c>
      <c r="Q73" s="75">
        <f t="shared" si="21"/>
        <v>54796</v>
      </c>
      <c r="R73" s="75">
        <f t="shared" si="22"/>
        <v>5591</v>
      </c>
      <c r="S73" s="75">
        <f t="shared" si="23"/>
        <v>5535</v>
      </c>
      <c r="T73" s="75"/>
      <c r="U73" s="78">
        <v>0</v>
      </c>
    </row>
    <row r="74" spans="2:21" ht="12.6" customHeight="1" x14ac:dyDescent="0.15">
      <c r="B74" s="71"/>
      <c r="C74" s="72"/>
      <c r="D74" s="72" t="s">
        <v>171</v>
      </c>
      <c r="E74" s="73" t="s">
        <v>172</v>
      </c>
      <c r="F74" s="74">
        <f>SUM(G74:H74)</f>
        <v>43</v>
      </c>
      <c r="G74" s="75">
        <v>40</v>
      </c>
      <c r="H74" s="75">
        <v>3</v>
      </c>
      <c r="I74" s="75">
        <v>527</v>
      </c>
      <c r="J74" s="77">
        <v>0</v>
      </c>
      <c r="K74" s="75">
        <v>16</v>
      </c>
      <c r="L74" s="75">
        <v>1884715</v>
      </c>
      <c r="M74" s="75">
        <v>55463</v>
      </c>
      <c r="N74" s="75">
        <v>53110</v>
      </c>
      <c r="O74" s="77">
        <v>0</v>
      </c>
      <c r="P74" s="75">
        <f t="shared" si="20"/>
        <v>12</v>
      </c>
      <c r="Q74" s="75">
        <f t="shared" si="21"/>
        <v>43831</v>
      </c>
      <c r="R74" s="75">
        <f t="shared" si="22"/>
        <v>3576</v>
      </c>
      <c r="S74" s="75">
        <f t="shared" si="23"/>
        <v>3471</v>
      </c>
      <c r="T74" s="75"/>
      <c r="U74" s="78">
        <v>0</v>
      </c>
    </row>
    <row r="75" spans="2:21" ht="12.6" customHeight="1" x14ac:dyDescent="0.15">
      <c r="B75" s="71"/>
      <c r="C75" s="72"/>
      <c r="D75" s="72" t="s">
        <v>173</v>
      </c>
      <c r="E75" s="73" t="s">
        <v>174</v>
      </c>
      <c r="F75" s="74">
        <f>SUM(G75:H75)</f>
        <v>139</v>
      </c>
      <c r="G75" s="75">
        <v>128</v>
      </c>
      <c r="H75" s="75">
        <v>11</v>
      </c>
      <c r="I75" s="75">
        <v>867</v>
      </c>
      <c r="J75" s="75">
        <v>7</v>
      </c>
      <c r="K75" s="75">
        <v>9</v>
      </c>
      <c r="L75" s="75">
        <v>3784695</v>
      </c>
      <c r="M75" s="75">
        <v>167757</v>
      </c>
      <c r="N75" s="75">
        <v>231940</v>
      </c>
      <c r="O75" s="77">
        <v>0</v>
      </c>
      <c r="P75" s="75">
        <f t="shared" si="20"/>
        <v>6</v>
      </c>
      <c r="Q75" s="75">
        <f t="shared" si="21"/>
        <v>27228</v>
      </c>
      <c r="R75" s="75">
        <f t="shared" si="22"/>
        <v>4365</v>
      </c>
      <c r="S75" s="75">
        <f t="shared" si="23"/>
        <v>4286</v>
      </c>
      <c r="T75" s="75"/>
      <c r="U75" s="78">
        <v>0</v>
      </c>
    </row>
    <row r="76" spans="2:21" ht="12.6" customHeight="1" x14ac:dyDescent="0.15">
      <c r="B76" s="71"/>
      <c r="C76" s="72" t="s">
        <v>175</v>
      </c>
      <c r="D76" s="72"/>
      <c r="E76" s="73" t="s">
        <v>176</v>
      </c>
      <c r="F76" s="74">
        <f t="shared" ref="F76:O76" si="28">SUM(F77:F79)</f>
        <v>181</v>
      </c>
      <c r="G76" s="75">
        <f t="shared" si="28"/>
        <v>162</v>
      </c>
      <c r="H76" s="75">
        <f t="shared" si="28"/>
        <v>19</v>
      </c>
      <c r="I76" s="75">
        <f t="shared" si="28"/>
        <v>1821</v>
      </c>
      <c r="J76" s="75">
        <f t="shared" si="28"/>
        <v>4</v>
      </c>
      <c r="K76" s="75">
        <f t="shared" si="28"/>
        <v>21</v>
      </c>
      <c r="L76" s="75">
        <f t="shared" si="28"/>
        <v>7202853</v>
      </c>
      <c r="M76" s="75">
        <f t="shared" si="28"/>
        <v>785035</v>
      </c>
      <c r="N76" s="75">
        <f t="shared" si="28"/>
        <v>880083</v>
      </c>
      <c r="O76" s="77">
        <f t="shared" si="28"/>
        <v>0</v>
      </c>
      <c r="P76" s="75">
        <f t="shared" si="20"/>
        <v>10</v>
      </c>
      <c r="Q76" s="75">
        <f t="shared" si="21"/>
        <v>39795</v>
      </c>
      <c r="R76" s="75">
        <f t="shared" si="22"/>
        <v>3955</v>
      </c>
      <c r="S76" s="75">
        <f t="shared" si="23"/>
        <v>3902</v>
      </c>
      <c r="T76" s="75"/>
      <c r="U76" s="78">
        <v>0</v>
      </c>
    </row>
    <row r="77" spans="2:21" ht="12.6" customHeight="1" x14ac:dyDescent="0.15">
      <c r="B77" s="71"/>
      <c r="C77" s="72"/>
      <c r="D77" s="72" t="s">
        <v>177</v>
      </c>
      <c r="E77" s="73" t="s">
        <v>178</v>
      </c>
      <c r="F77" s="74">
        <f>SUM(G77:H77)</f>
        <v>54</v>
      </c>
      <c r="G77" s="75">
        <v>49</v>
      </c>
      <c r="H77" s="75">
        <v>5</v>
      </c>
      <c r="I77" s="75">
        <v>893</v>
      </c>
      <c r="J77" s="75">
        <v>2</v>
      </c>
      <c r="K77" s="75">
        <v>10</v>
      </c>
      <c r="L77" s="75">
        <v>3762627</v>
      </c>
      <c r="M77" s="75">
        <v>715661</v>
      </c>
      <c r="N77" s="75">
        <v>317167</v>
      </c>
      <c r="O77" s="77">
        <v>0</v>
      </c>
      <c r="P77" s="75">
        <f t="shared" si="20"/>
        <v>17</v>
      </c>
      <c r="Q77" s="75">
        <f t="shared" si="21"/>
        <v>69678</v>
      </c>
      <c r="R77" s="75">
        <f t="shared" si="22"/>
        <v>4213</v>
      </c>
      <c r="S77" s="75">
        <f t="shared" si="23"/>
        <v>4158</v>
      </c>
      <c r="T77" s="75"/>
      <c r="U77" s="78">
        <v>0</v>
      </c>
    </row>
    <row r="78" spans="2:21" ht="12.6" customHeight="1" x14ac:dyDescent="0.15">
      <c r="B78" s="71"/>
      <c r="C78" s="72"/>
      <c r="D78" s="72" t="s">
        <v>179</v>
      </c>
      <c r="E78" s="73" t="s">
        <v>180</v>
      </c>
      <c r="F78" s="74">
        <f>SUM(G78:H78)</f>
        <v>116</v>
      </c>
      <c r="G78" s="75">
        <v>105</v>
      </c>
      <c r="H78" s="75">
        <v>11</v>
      </c>
      <c r="I78" s="75">
        <v>803</v>
      </c>
      <c r="J78" s="75">
        <v>2</v>
      </c>
      <c r="K78" s="75">
        <v>11</v>
      </c>
      <c r="L78" s="75">
        <v>3292157</v>
      </c>
      <c r="M78" s="75">
        <v>62822</v>
      </c>
      <c r="N78" s="75">
        <v>557226</v>
      </c>
      <c r="O78" s="77">
        <v>0</v>
      </c>
      <c r="P78" s="75">
        <f t="shared" si="20"/>
        <v>7</v>
      </c>
      <c r="Q78" s="75">
        <f t="shared" si="21"/>
        <v>28381</v>
      </c>
      <c r="R78" s="75">
        <f t="shared" si="22"/>
        <v>4100</v>
      </c>
      <c r="S78" s="75">
        <f t="shared" si="23"/>
        <v>4035</v>
      </c>
      <c r="T78" s="75"/>
      <c r="U78" s="78">
        <v>0</v>
      </c>
    </row>
    <row r="79" spans="2:21" ht="12.6" customHeight="1" x14ac:dyDescent="0.15">
      <c r="B79" s="71"/>
      <c r="C79" s="72"/>
      <c r="D79" s="72" t="s">
        <v>181</v>
      </c>
      <c r="E79" s="73" t="s">
        <v>182</v>
      </c>
      <c r="F79" s="74">
        <f>SUM(G79:H79)</f>
        <v>11</v>
      </c>
      <c r="G79" s="75">
        <v>8</v>
      </c>
      <c r="H79" s="75">
        <v>3</v>
      </c>
      <c r="I79" s="75">
        <v>125</v>
      </c>
      <c r="J79" s="77">
        <v>0</v>
      </c>
      <c r="K79" s="77">
        <v>0</v>
      </c>
      <c r="L79" s="75">
        <v>148069</v>
      </c>
      <c r="M79" s="75">
        <v>6552</v>
      </c>
      <c r="N79" s="75">
        <v>5690</v>
      </c>
      <c r="O79" s="77">
        <v>0</v>
      </c>
      <c r="P79" s="75">
        <f t="shared" si="20"/>
        <v>11</v>
      </c>
      <c r="Q79" s="75">
        <f t="shared" si="21"/>
        <v>13461</v>
      </c>
      <c r="R79" s="75">
        <f t="shared" si="22"/>
        <v>1185</v>
      </c>
      <c r="S79" s="75">
        <f t="shared" si="23"/>
        <v>1185</v>
      </c>
      <c r="T79" s="75"/>
      <c r="U79" s="78">
        <v>0</v>
      </c>
    </row>
    <row r="80" spans="2:21" ht="12.6" customHeight="1" x14ac:dyDescent="0.15">
      <c r="B80" s="71"/>
      <c r="C80" s="72" t="s">
        <v>183</v>
      </c>
      <c r="D80" s="72"/>
      <c r="E80" s="73" t="s">
        <v>184</v>
      </c>
      <c r="F80" s="74">
        <f t="shared" ref="F80:O80" si="29">SUM(F81:F82)</f>
        <v>179</v>
      </c>
      <c r="G80" s="75">
        <f t="shared" si="29"/>
        <v>159</v>
      </c>
      <c r="H80" s="75">
        <f t="shared" si="29"/>
        <v>20</v>
      </c>
      <c r="I80" s="75">
        <f t="shared" si="29"/>
        <v>1442</v>
      </c>
      <c r="J80" s="75">
        <f t="shared" si="29"/>
        <v>7</v>
      </c>
      <c r="K80" s="75">
        <f t="shared" si="29"/>
        <v>23</v>
      </c>
      <c r="L80" s="75">
        <f t="shared" si="29"/>
        <v>7954545</v>
      </c>
      <c r="M80" s="75">
        <f t="shared" si="29"/>
        <v>233437</v>
      </c>
      <c r="N80" s="75">
        <f t="shared" si="29"/>
        <v>198065</v>
      </c>
      <c r="O80" s="77">
        <f t="shared" si="29"/>
        <v>0</v>
      </c>
      <c r="P80" s="75">
        <f t="shared" si="20"/>
        <v>8</v>
      </c>
      <c r="Q80" s="75">
        <f t="shared" si="21"/>
        <v>44439</v>
      </c>
      <c r="R80" s="75">
        <f t="shared" si="22"/>
        <v>5516</v>
      </c>
      <c r="S80" s="75">
        <f t="shared" si="23"/>
        <v>5404</v>
      </c>
      <c r="T80" s="75"/>
      <c r="U80" s="78">
        <v>0</v>
      </c>
    </row>
    <row r="81" spans="2:21" ht="12.6" customHeight="1" x14ac:dyDescent="0.15">
      <c r="B81" s="71"/>
      <c r="C81" s="72"/>
      <c r="D81" s="72" t="s">
        <v>185</v>
      </c>
      <c r="E81" s="73" t="s">
        <v>186</v>
      </c>
      <c r="F81" s="74">
        <f>SUM(G81:H81)</f>
        <v>58</v>
      </c>
      <c r="G81" s="75">
        <v>43</v>
      </c>
      <c r="H81" s="75">
        <v>15</v>
      </c>
      <c r="I81" s="75">
        <v>308</v>
      </c>
      <c r="J81" s="75">
        <v>2</v>
      </c>
      <c r="K81" s="75">
        <v>1</v>
      </c>
      <c r="L81" s="75">
        <v>2302296</v>
      </c>
      <c r="M81" s="75">
        <v>19040</v>
      </c>
      <c r="N81" s="75">
        <v>66344</v>
      </c>
      <c r="O81" s="77">
        <v>0</v>
      </c>
      <c r="P81" s="75">
        <f t="shared" si="20"/>
        <v>5</v>
      </c>
      <c r="Q81" s="75">
        <f t="shared" si="21"/>
        <v>39695</v>
      </c>
      <c r="R81" s="75">
        <f t="shared" si="22"/>
        <v>7475</v>
      </c>
      <c r="S81" s="75">
        <f t="shared" si="23"/>
        <v>7403</v>
      </c>
      <c r="T81" s="75"/>
      <c r="U81" s="78">
        <v>0</v>
      </c>
    </row>
    <row r="82" spans="2:21" ht="12.6" customHeight="1" x14ac:dyDescent="0.15">
      <c r="B82" s="71"/>
      <c r="C82" s="72"/>
      <c r="D82" s="72" t="s">
        <v>187</v>
      </c>
      <c r="E82" s="73" t="s">
        <v>188</v>
      </c>
      <c r="F82" s="74">
        <f>SUM(G82:H82)</f>
        <v>121</v>
      </c>
      <c r="G82" s="75">
        <v>116</v>
      </c>
      <c r="H82" s="75">
        <v>5</v>
      </c>
      <c r="I82" s="75">
        <v>1134</v>
      </c>
      <c r="J82" s="75">
        <v>5</v>
      </c>
      <c r="K82" s="75">
        <v>22</v>
      </c>
      <c r="L82" s="75">
        <v>5652249</v>
      </c>
      <c r="M82" s="75">
        <v>214397</v>
      </c>
      <c r="N82" s="75">
        <v>131721</v>
      </c>
      <c r="O82" s="77">
        <v>0</v>
      </c>
      <c r="P82" s="75">
        <f t="shared" si="20"/>
        <v>9</v>
      </c>
      <c r="Q82" s="75">
        <f t="shared" si="21"/>
        <v>46713</v>
      </c>
      <c r="R82" s="75">
        <f t="shared" si="22"/>
        <v>4984</v>
      </c>
      <c r="S82" s="75">
        <f t="shared" si="23"/>
        <v>4868</v>
      </c>
      <c r="T82" s="75"/>
      <c r="U82" s="78">
        <v>0</v>
      </c>
    </row>
    <row r="83" spans="2:21" ht="12.6" customHeight="1" x14ac:dyDescent="0.15">
      <c r="B83" s="71"/>
      <c r="C83" s="72" t="s">
        <v>189</v>
      </c>
      <c r="D83" s="72"/>
      <c r="E83" s="73" t="s">
        <v>190</v>
      </c>
      <c r="F83" s="74">
        <f t="shared" ref="F83:O83" si="30">SUM(F84:F86)</f>
        <v>99</v>
      </c>
      <c r="G83" s="75">
        <f t="shared" si="30"/>
        <v>87</v>
      </c>
      <c r="H83" s="75">
        <f t="shared" si="30"/>
        <v>12</v>
      </c>
      <c r="I83" s="75">
        <f t="shared" si="30"/>
        <v>622</v>
      </c>
      <c r="J83" s="77">
        <f t="shared" si="30"/>
        <v>0</v>
      </c>
      <c r="K83" s="75">
        <f t="shared" si="30"/>
        <v>14</v>
      </c>
      <c r="L83" s="75">
        <f t="shared" si="30"/>
        <v>3723126</v>
      </c>
      <c r="M83" s="75">
        <f t="shared" si="30"/>
        <v>388948</v>
      </c>
      <c r="N83" s="75">
        <f t="shared" si="30"/>
        <v>172127</v>
      </c>
      <c r="O83" s="77">
        <f t="shared" si="30"/>
        <v>0</v>
      </c>
      <c r="P83" s="75">
        <f t="shared" si="20"/>
        <v>6</v>
      </c>
      <c r="Q83" s="75">
        <f t="shared" si="21"/>
        <v>37607</v>
      </c>
      <c r="R83" s="75">
        <f t="shared" si="22"/>
        <v>5986</v>
      </c>
      <c r="S83" s="75">
        <f t="shared" si="23"/>
        <v>5854</v>
      </c>
      <c r="T83" s="75"/>
      <c r="U83" s="78">
        <v>0</v>
      </c>
    </row>
    <row r="84" spans="2:21" ht="12.6" customHeight="1" x14ac:dyDescent="0.15">
      <c r="B84" s="71"/>
      <c r="C84" s="72"/>
      <c r="D84" s="72" t="s">
        <v>191</v>
      </c>
      <c r="E84" s="73" t="s">
        <v>192</v>
      </c>
      <c r="F84" s="74">
        <f>SUM(G84:H84)</f>
        <v>12</v>
      </c>
      <c r="G84" s="75">
        <v>9</v>
      </c>
      <c r="H84" s="75">
        <v>3</v>
      </c>
      <c r="I84" s="75">
        <v>59</v>
      </c>
      <c r="J84" s="77">
        <v>0</v>
      </c>
      <c r="K84" s="77">
        <v>0</v>
      </c>
      <c r="L84" s="75">
        <v>539955</v>
      </c>
      <c r="M84" s="75">
        <v>275133</v>
      </c>
      <c r="N84" s="75">
        <v>30630</v>
      </c>
      <c r="O84" s="77">
        <v>0</v>
      </c>
      <c r="P84" s="75">
        <f t="shared" si="20"/>
        <v>5</v>
      </c>
      <c r="Q84" s="75">
        <f t="shared" si="21"/>
        <v>44996</v>
      </c>
      <c r="R84" s="75">
        <f t="shared" si="22"/>
        <v>9152</v>
      </c>
      <c r="S84" s="75">
        <f t="shared" si="23"/>
        <v>9152</v>
      </c>
      <c r="T84" s="75"/>
      <c r="U84" s="78">
        <v>0</v>
      </c>
    </row>
    <row r="85" spans="2:21" ht="12.6" customHeight="1" x14ac:dyDescent="0.15">
      <c r="B85" s="71"/>
      <c r="C85" s="72"/>
      <c r="D85" s="72" t="s">
        <v>193</v>
      </c>
      <c r="E85" s="73" t="s">
        <v>194</v>
      </c>
      <c r="F85" s="74">
        <f>SUM(G85:H85)</f>
        <v>40</v>
      </c>
      <c r="G85" s="75">
        <v>32</v>
      </c>
      <c r="H85" s="75">
        <v>8</v>
      </c>
      <c r="I85" s="75">
        <v>198</v>
      </c>
      <c r="J85" s="77">
        <v>0</v>
      </c>
      <c r="K85" s="75">
        <v>8</v>
      </c>
      <c r="L85" s="75">
        <v>804192</v>
      </c>
      <c r="M85" s="75">
        <v>45333</v>
      </c>
      <c r="N85" s="75">
        <v>46712</v>
      </c>
      <c r="O85" s="77">
        <v>0</v>
      </c>
      <c r="P85" s="75">
        <f t="shared" si="20"/>
        <v>5</v>
      </c>
      <c r="Q85" s="75">
        <f t="shared" si="21"/>
        <v>20105</v>
      </c>
      <c r="R85" s="75">
        <f t="shared" si="22"/>
        <v>4062</v>
      </c>
      <c r="S85" s="75">
        <f t="shared" si="23"/>
        <v>3904</v>
      </c>
      <c r="T85" s="75"/>
      <c r="U85" s="78">
        <v>0</v>
      </c>
    </row>
    <row r="86" spans="2:21" ht="12.6" customHeight="1" x14ac:dyDescent="0.15">
      <c r="B86" s="71"/>
      <c r="C86" s="72"/>
      <c r="D86" s="72" t="s">
        <v>195</v>
      </c>
      <c r="E86" s="73" t="s">
        <v>196</v>
      </c>
      <c r="F86" s="74">
        <f>SUM(G86:H86)</f>
        <v>47</v>
      </c>
      <c r="G86" s="75">
        <v>46</v>
      </c>
      <c r="H86" s="75">
        <v>1</v>
      </c>
      <c r="I86" s="75">
        <v>365</v>
      </c>
      <c r="J86" s="77">
        <v>0</v>
      </c>
      <c r="K86" s="75">
        <v>6</v>
      </c>
      <c r="L86" s="75">
        <v>2378979</v>
      </c>
      <c r="M86" s="75">
        <v>68482</v>
      </c>
      <c r="N86" s="75">
        <v>94785</v>
      </c>
      <c r="O86" s="77">
        <v>0</v>
      </c>
      <c r="P86" s="75">
        <f t="shared" si="20"/>
        <v>8</v>
      </c>
      <c r="Q86" s="75">
        <f t="shared" si="21"/>
        <v>50617</v>
      </c>
      <c r="R86" s="75">
        <f t="shared" si="22"/>
        <v>6518</v>
      </c>
      <c r="S86" s="75">
        <f t="shared" si="23"/>
        <v>6412</v>
      </c>
      <c r="T86" s="75"/>
      <c r="U86" s="78">
        <v>0</v>
      </c>
    </row>
    <row r="87" spans="2:21" ht="12.6" customHeight="1" x14ac:dyDescent="0.15">
      <c r="B87" s="71" t="s">
        <v>26</v>
      </c>
      <c r="C87" s="72"/>
      <c r="D87" s="72"/>
      <c r="E87" s="73" t="s">
        <v>6</v>
      </c>
      <c r="F87" s="74">
        <f t="shared" ref="F87:O87" si="31">F88+F95+F100</f>
        <v>575</v>
      </c>
      <c r="G87" s="75">
        <f t="shared" si="31"/>
        <v>410</v>
      </c>
      <c r="H87" s="75">
        <f t="shared" si="31"/>
        <v>165</v>
      </c>
      <c r="I87" s="75">
        <f t="shared" si="31"/>
        <v>4477</v>
      </c>
      <c r="J87" s="75">
        <f t="shared" si="31"/>
        <v>103</v>
      </c>
      <c r="K87" s="75">
        <f t="shared" si="31"/>
        <v>104</v>
      </c>
      <c r="L87" s="75">
        <f t="shared" si="31"/>
        <v>24375839</v>
      </c>
      <c r="M87" s="75">
        <f t="shared" si="31"/>
        <v>368614</v>
      </c>
      <c r="N87" s="75">
        <f t="shared" si="31"/>
        <v>1359312</v>
      </c>
      <c r="O87" s="77">
        <f t="shared" si="31"/>
        <v>0</v>
      </c>
      <c r="P87" s="75">
        <f t="shared" si="20"/>
        <v>8</v>
      </c>
      <c r="Q87" s="75">
        <f t="shared" si="21"/>
        <v>42393</v>
      </c>
      <c r="R87" s="75">
        <f t="shared" si="22"/>
        <v>5445</v>
      </c>
      <c r="S87" s="75">
        <f t="shared" si="23"/>
        <v>5204</v>
      </c>
      <c r="T87" s="75"/>
      <c r="U87" s="78">
        <v>0</v>
      </c>
    </row>
    <row r="88" spans="2:21" ht="12.6" customHeight="1" x14ac:dyDescent="0.15">
      <c r="B88" s="71"/>
      <c r="C88" s="72" t="s">
        <v>197</v>
      </c>
      <c r="D88" s="72"/>
      <c r="E88" s="73" t="s">
        <v>198</v>
      </c>
      <c r="F88" s="74">
        <f t="shared" ref="F88:O88" si="32">SUM(F89:F94)</f>
        <v>111</v>
      </c>
      <c r="G88" s="75">
        <f t="shared" si="32"/>
        <v>77</v>
      </c>
      <c r="H88" s="75">
        <f t="shared" si="32"/>
        <v>34</v>
      </c>
      <c r="I88" s="75">
        <f t="shared" si="32"/>
        <v>761</v>
      </c>
      <c r="J88" s="75">
        <f t="shared" si="32"/>
        <v>30</v>
      </c>
      <c r="K88" s="75">
        <f t="shared" si="32"/>
        <v>1</v>
      </c>
      <c r="L88" s="75">
        <f t="shared" si="32"/>
        <v>2290054</v>
      </c>
      <c r="M88" s="75">
        <f t="shared" si="32"/>
        <v>79353</v>
      </c>
      <c r="N88" s="75">
        <f t="shared" si="32"/>
        <v>154441</v>
      </c>
      <c r="O88" s="77">
        <f t="shared" si="32"/>
        <v>0</v>
      </c>
      <c r="P88" s="75">
        <f t="shared" si="20"/>
        <v>7</v>
      </c>
      <c r="Q88" s="75">
        <f t="shared" si="21"/>
        <v>20631</v>
      </c>
      <c r="R88" s="75">
        <f t="shared" si="22"/>
        <v>3009</v>
      </c>
      <c r="S88" s="75">
        <f t="shared" si="23"/>
        <v>2891</v>
      </c>
      <c r="T88" s="75"/>
      <c r="U88" s="78">
        <v>0</v>
      </c>
    </row>
    <row r="89" spans="2:21" ht="12.6" customHeight="1" x14ac:dyDescent="0.15">
      <c r="B89" s="71"/>
      <c r="C89" s="72"/>
      <c r="D89" s="72" t="s">
        <v>199</v>
      </c>
      <c r="E89" s="73" t="s">
        <v>200</v>
      </c>
      <c r="F89" s="74">
        <f t="shared" ref="F89:F94" si="33">SUM(G89:H89)</f>
        <v>52</v>
      </c>
      <c r="G89" s="75">
        <v>40</v>
      </c>
      <c r="H89" s="75">
        <v>12</v>
      </c>
      <c r="I89" s="75">
        <v>413</v>
      </c>
      <c r="J89" s="75">
        <v>8</v>
      </c>
      <c r="K89" s="75">
        <v>1</v>
      </c>
      <c r="L89" s="75">
        <v>1552624</v>
      </c>
      <c r="M89" s="75">
        <v>72463</v>
      </c>
      <c r="N89" s="75">
        <v>62653</v>
      </c>
      <c r="O89" s="77">
        <v>0</v>
      </c>
      <c r="P89" s="75">
        <f t="shared" si="20"/>
        <v>8</v>
      </c>
      <c r="Q89" s="75">
        <f t="shared" si="21"/>
        <v>29858</v>
      </c>
      <c r="R89" s="75">
        <f t="shared" si="22"/>
        <v>3759</v>
      </c>
      <c r="S89" s="75">
        <f t="shared" si="23"/>
        <v>3679</v>
      </c>
      <c r="T89" s="75"/>
      <c r="U89" s="78">
        <v>0</v>
      </c>
    </row>
    <row r="90" spans="2:21" ht="12.6" customHeight="1" x14ac:dyDescent="0.15">
      <c r="B90" s="71"/>
      <c r="C90" s="72"/>
      <c r="D90" s="72" t="s">
        <v>201</v>
      </c>
      <c r="E90" s="73" t="s">
        <v>202</v>
      </c>
      <c r="F90" s="74">
        <f t="shared" si="33"/>
        <v>26</v>
      </c>
      <c r="G90" s="75">
        <v>16</v>
      </c>
      <c r="H90" s="75">
        <v>10</v>
      </c>
      <c r="I90" s="75">
        <v>200</v>
      </c>
      <c r="J90" s="77">
        <v>0</v>
      </c>
      <c r="K90" s="77">
        <v>0</v>
      </c>
      <c r="L90" s="75">
        <v>419126</v>
      </c>
      <c r="M90" s="75">
        <v>6555</v>
      </c>
      <c r="N90" s="75">
        <v>63517</v>
      </c>
      <c r="O90" s="77">
        <v>0</v>
      </c>
      <c r="P90" s="75">
        <f t="shared" si="20"/>
        <v>8</v>
      </c>
      <c r="Q90" s="75">
        <f t="shared" si="21"/>
        <v>16120</v>
      </c>
      <c r="R90" s="75">
        <f t="shared" si="22"/>
        <v>2096</v>
      </c>
      <c r="S90" s="75">
        <f t="shared" si="23"/>
        <v>2096</v>
      </c>
      <c r="T90" s="75"/>
      <c r="U90" s="78">
        <v>0</v>
      </c>
    </row>
    <row r="91" spans="2:21" ht="12.6" customHeight="1" x14ac:dyDescent="0.15">
      <c r="B91" s="71"/>
      <c r="C91" s="72"/>
      <c r="D91" s="72" t="s">
        <v>203</v>
      </c>
      <c r="E91" s="73" t="s">
        <v>204</v>
      </c>
      <c r="F91" s="74">
        <f t="shared" si="33"/>
        <v>9</v>
      </c>
      <c r="G91" s="75">
        <v>1</v>
      </c>
      <c r="H91" s="75">
        <v>8</v>
      </c>
      <c r="I91" s="75">
        <v>19</v>
      </c>
      <c r="J91" s="75">
        <v>2</v>
      </c>
      <c r="K91" s="77">
        <v>0</v>
      </c>
      <c r="L91" s="75">
        <v>9871</v>
      </c>
      <c r="M91" s="75">
        <v>220</v>
      </c>
      <c r="N91" s="75">
        <v>2080</v>
      </c>
      <c r="O91" s="77">
        <v>0</v>
      </c>
      <c r="P91" s="75">
        <f t="shared" si="20"/>
        <v>2</v>
      </c>
      <c r="Q91" s="75">
        <f t="shared" si="21"/>
        <v>1097</v>
      </c>
      <c r="R91" s="75">
        <f t="shared" si="22"/>
        <v>520</v>
      </c>
      <c r="S91" s="75">
        <f t="shared" si="23"/>
        <v>470</v>
      </c>
      <c r="T91" s="75"/>
      <c r="U91" s="78">
        <v>0</v>
      </c>
    </row>
    <row r="92" spans="2:21" ht="12.6" customHeight="1" x14ac:dyDescent="0.15">
      <c r="B92" s="71"/>
      <c r="C92" s="72"/>
      <c r="D92" s="72" t="s">
        <v>205</v>
      </c>
      <c r="E92" s="73" t="s">
        <v>206</v>
      </c>
      <c r="F92" s="74">
        <f t="shared" si="33"/>
        <v>6</v>
      </c>
      <c r="G92" s="75">
        <v>6</v>
      </c>
      <c r="H92" s="77">
        <v>0</v>
      </c>
      <c r="I92" s="75">
        <v>31</v>
      </c>
      <c r="J92" s="75">
        <v>20</v>
      </c>
      <c r="K92" s="77">
        <v>0</v>
      </c>
      <c r="L92" s="75">
        <v>132812</v>
      </c>
      <c r="M92" s="77">
        <v>0</v>
      </c>
      <c r="N92" s="75">
        <v>1721</v>
      </c>
      <c r="O92" s="77">
        <v>0</v>
      </c>
      <c r="P92" s="75">
        <f t="shared" si="20"/>
        <v>5</v>
      </c>
      <c r="Q92" s="75">
        <f t="shared" si="21"/>
        <v>22135</v>
      </c>
      <c r="R92" s="75">
        <f t="shared" si="22"/>
        <v>4284</v>
      </c>
      <c r="S92" s="75">
        <f t="shared" si="23"/>
        <v>2604</v>
      </c>
      <c r="T92" s="75"/>
      <c r="U92" s="78">
        <v>0</v>
      </c>
    </row>
    <row r="93" spans="2:21" ht="12.6" customHeight="1" x14ac:dyDescent="0.15">
      <c r="B93" s="71"/>
      <c r="C93" s="72"/>
      <c r="D93" s="72" t="s">
        <v>207</v>
      </c>
      <c r="E93" s="73" t="s">
        <v>208</v>
      </c>
      <c r="F93" s="74">
        <f t="shared" si="33"/>
        <v>8</v>
      </c>
      <c r="G93" s="75">
        <v>5</v>
      </c>
      <c r="H93" s="75">
        <v>3</v>
      </c>
      <c r="I93" s="75">
        <v>33</v>
      </c>
      <c r="J93" s="77">
        <v>0</v>
      </c>
      <c r="K93" s="77">
        <v>0</v>
      </c>
      <c r="L93" s="75">
        <v>85101</v>
      </c>
      <c r="M93" s="75">
        <v>50</v>
      </c>
      <c r="N93" s="75">
        <v>6378</v>
      </c>
      <c r="O93" s="77">
        <v>0</v>
      </c>
      <c r="P93" s="75">
        <f t="shared" si="20"/>
        <v>4</v>
      </c>
      <c r="Q93" s="75">
        <f t="shared" si="21"/>
        <v>10638</v>
      </c>
      <c r="R93" s="75">
        <f t="shared" si="22"/>
        <v>2579</v>
      </c>
      <c r="S93" s="75">
        <f t="shared" si="23"/>
        <v>2579</v>
      </c>
      <c r="T93" s="75"/>
      <c r="U93" s="78">
        <v>0</v>
      </c>
    </row>
    <row r="94" spans="2:21" ht="12.6" customHeight="1" x14ac:dyDescent="0.15">
      <c r="B94" s="71"/>
      <c r="C94" s="72"/>
      <c r="D94" s="72" t="s">
        <v>209</v>
      </c>
      <c r="E94" s="73" t="s">
        <v>210</v>
      </c>
      <c r="F94" s="74">
        <f t="shared" si="33"/>
        <v>10</v>
      </c>
      <c r="G94" s="75">
        <v>9</v>
      </c>
      <c r="H94" s="75">
        <v>1</v>
      </c>
      <c r="I94" s="75">
        <v>65</v>
      </c>
      <c r="J94" s="77">
        <v>0</v>
      </c>
      <c r="K94" s="77">
        <v>0</v>
      </c>
      <c r="L94" s="75">
        <v>90520</v>
      </c>
      <c r="M94" s="75">
        <v>65</v>
      </c>
      <c r="N94" s="75">
        <v>18092</v>
      </c>
      <c r="O94" s="77">
        <v>0</v>
      </c>
      <c r="P94" s="75">
        <f t="shared" si="20"/>
        <v>7</v>
      </c>
      <c r="Q94" s="75">
        <f t="shared" si="21"/>
        <v>9052</v>
      </c>
      <c r="R94" s="75">
        <f t="shared" si="22"/>
        <v>1393</v>
      </c>
      <c r="S94" s="75">
        <f t="shared" si="23"/>
        <v>1393</v>
      </c>
      <c r="T94" s="75"/>
      <c r="U94" s="78">
        <v>0</v>
      </c>
    </row>
    <row r="95" spans="2:21" ht="12.6" customHeight="1" x14ac:dyDescent="0.15">
      <c r="B95" s="71"/>
      <c r="C95" s="72" t="s">
        <v>211</v>
      </c>
      <c r="D95" s="72"/>
      <c r="E95" s="73" t="s">
        <v>212</v>
      </c>
      <c r="F95" s="74">
        <f t="shared" ref="F95:O95" si="34">SUM(F96:F99)</f>
        <v>170</v>
      </c>
      <c r="G95" s="75">
        <f t="shared" si="34"/>
        <v>118</v>
      </c>
      <c r="H95" s="75">
        <f t="shared" si="34"/>
        <v>52</v>
      </c>
      <c r="I95" s="75">
        <f t="shared" si="34"/>
        <v>1709</v>
      </c>
      <c r="J95" s="75">
        <f t="shared" si="34"/>
        <v>28</v>
      </c>
      <c r="K95" s="75">
        <f t="shared" si="34"/>
        <v>95</v>
      </c>
      <c r="L95" s="75">
        <f t="shared" si="34"/>
        <v>12910853</v>
      </c>
      <c r="M95" s="75">
        <f t="shared" si="34"/>
        <v>7776</v>
      </c>
      <c r="N95" s="75">
        <f t="shared" si="34"/>
        <v>613728</v>
      </c>
      <c r="O95" s="77">
        <f t="shared" si="34"/>
        <v>0</v>
      </c>
      <c r="P95" s="75">
        <f t="shared" si="20"/>
        <v>10</v>
      </c>
      <c r="Q95" s="75">
        <f t="shared" si="21"/>
        <v>75946</v>
      </c>
      <c r="R95" s="75">
        <f t="shared" si="22"/>
        <v>7555</v>
      </c>
      <c r="S95" s="75">
        <f t="shared" si="23"/>
        <v>7047</v>
      </c>
      <c r="T95" s="75"/>
      <c r="U95" s="78">
        <v>0</v>
      </c>
    </row>
    <row r="96" spans="2:21" ht="12.6" customHeight="1" x14ac:dyDescent="0.15">
      <c r="B96" s="71"/>
      <c r="C96" s="72"/>
      <c r="D96" s="72" t="s">
        <v>213</v>
      </c>
      <c r="E96" s="73" t="s">
        <v>214</v>
      </c>
      <c r="F96" s="74">
        <f>SUM(G96:H96)</f>
        <v>54</v>
      </c>
      <c r="G96" s="75">
        <v>51</v>
      </c>
      <c r="H96" s="75">
        <v>3</v>
      </c>
      <c r="I96" s="75">
        <v>795</v>
      </c>
      <c r="J96" s="75">
        <v>11</v>
      </c>
      <c r="K96" s="75">
        <v>95</v>
      </c>
      <c r="L96" s="75">
        <v>9542553</v>
      </c>
      <c r="M96" s="75">
        <v>737</v>
      </c>
      <c r="N96" s="75">
        <v>437474</v>
      </c>
      <c r="O96" s="77">
        <v>0</v>
      </c>
      <c r="P96" s="75">
        <f t="shared" si="20"/>
        <v>15</v>
      </c>
      <c r="Q96" s="75">
        <f t="shared" si="21"/>
        <v>176714</v>
      </c>
      <c r="R96" s="75">
        <f t="shared" si="22"/>
        <v>12003</v>
      </c>
      <c r="S96" s="75">
        <f t="shared" si="23"/>
        <v>10591</v>
      </c>
      <c r="T96" s="75"/>
      <c r="U96" s="78">
        <v>0</v>
      </c>
    </row>
    <row r="97" spans="2:21" ht="12.6" customHeight="1" x14ac:dyDescent="0.15">
      <c r="B97" s="71"/>
      <c r="C97" s="72"/>
      <c r="D97" s="72" t="s">
        <v>215</v>
      </c>
      <c r="E97" s="73" t="s">
        <v>216</v>
      </c>
      <c r="F97" s="74">
        <f>SUM(G97:H97)</f>
        <v>19</v>
      </c>
      <c r="G97" s="75">
        <v>19</v>
      </c>
      <c r="H97" s="77">
        <v>0</v>
      </c>
      <c r="I97" s="75">
        <v>84</v>
      </c>
      <c r="J97" s="77">
        <v>0</v>
      </c>
      <c r="K97" s="77">
        <v>0</v>
      </c>
      <c r="L97" s="75">
        <v>924278</v>
      </c>
      <c r="M97" s="75">
        <v>3789</v>
      </c>
      <c r="N97" s="75">
        <v>11294</v>
      </c>
      <c r="O97" s="77">
        <v>0</v>
      </c>
      <c r="P97" s="75">
        <f t="shared" si="20"/>
        <v>4</v>
      </c>
      <c r="Q97" s="75">
        <f t="shared" si="21"/>
        <v>48646</v>
      </c>
      <c r="R97" s="75">
        <f t="shared" si="22"/>
        <v>11003</v>
      </c>
      <c r="S97" s="75">
        <f t="shared" si="23"/>
        <v>11003</v>
      </c>
      <c r="T97" s="75"/>
      <c r="U97" s="78">
        <v>0</v>
      </c>
    </row>
    <row r="98" spans="2:21" ht="12.6" customHeight="1" x14ac:dyDescent="0.15">
      <c r="B98" s="71"/>
      <c r="C98" s="72"/>
      <c r="D98" s="72" t="s">
        <v>217</v>
      </c>
      <c r="E98" s="73" t="s">
        <v>218</v>
      </c>
      <c r="F98" s="74">
        <f>SUM(G98:H98)</f>
        <v>87</v>
      </c>
      <c r="G98" s="75">
        <v>40</v>
      </c>
      <c r="H98" s="75">
        <v>47</v>
      </c>
      <c r="I98" s="75">
        <v>743</v>
      </c>
      <c r="J98" s="75">
        <v>17</v>
      </c>
      <c r="K98" s="77">
        <v>0</v>
      </c>
      <c r="L98" s="75">
        <v>2282322</v>
      </c>
      <c r="M98" s="75">
        <v>3198</v>
      </c>
      <c r="N98" s="75">
        <v>150564</v>
      </c>
      <c r="O98" s="77">
        <v>0</v>
      </c>
      <c r="P98" s="75">
        <f t="shared" si="20"/>
        <v>9</v>
      </c>
      <c r="Q98" s="75">
        <f t="shared" si="21"/>
        <v>26234</v>
      </c>
      <c r="R98" s="75">
        <f t="shared" si="22"/>
        <v>3072</v>
      </c>
      <c r="S98" s="75">
        <f t="shared" si="23"/>
        <v>3003</v>
      </c>
      <c r="T98" s="75"/>
      <c r="U98" s="78">
        <v>0</v>
      </c>
    </row>
    <row r="99" spans="2:21" ht="12.6" customHeight="1" x14ac:dyDescent="0.15">
      <c r="B99" s="71"/>
      <c r="C99" s="72"/>
      <c r="D99" s="72" t="s">
        <v>219</v>
      </c>
      <c r="E99" s="73" t="s">
        <v>220</v>
      </c>
      <c r="F99" s="74">
        <f>SUM(G99:H99)</f>
        <v>10</v>
      </c>
      <c r="G99" s="75">
        <v>8</v>
      </c>
      <c r="H99" s="75">
        <v>2</v>
      </c>
      <c r="I99" s="75">
        <v>87</v>
      </c>
      <c r="J99" s="77">
        <v>0</v>
      </c>
      <c r="K99" s="77">
        <v>0</v>
      </c>
      <c r="L99" s="75">
        <v>161700</v>
      </c>
      <c r="M99" s="75">
        <v>52</v>
      </c>
      <c r="N99" s="75">
        <v>14396</v>
      </c>
      <c r="O99" s="77">
        <v>0</v>
      </c>
      <c r="P99" s="75">
        <f t="shared" si="20"/>
        <v>9</v>
      </c>
      <c r="Q99" s="75">
        <f t="shared" si="21"/>
        <v>16170</v>
      </c>
      <c r="R99" s="75">
        <f t="shared" si="22"/>
        <v>1859</v>
      </c>
      <c r="S99" s="75">
        <f t="shared" si="23"/>
        <v>1859</v>
      </c>
      <c r="T99" s="75"/>
      <c r="U99" s="78">
        <v>0</v>
      </c>
    </row>
    <row r="100" spans="2:21" ht="12.6" customHeight="1" x14ac:dyDescent="0.15">
      <c r="B100" s="71"/>
      <c r="C100" s="72" t="s">
        <v>221</v>
      </c>
      <c r="D100" s="72"/>
      <c r="E100" s="73" t="s">
        <v>222</v>
      </c>
      <c r="F100" s="74">
        <f t="shared" ref="F100:O100" si="35">SUM(F101:F108)</f>
        <v>294</v>
      </c>
      <c r="G100" s="75">
        <f t="shared" si="35"/>
        <v>215</v>
      </c>
      <c r="H100" s="75">
        <f t="shared" si="35"/>
        <v>79</v>
      </c>
      <c r="I100" s="75">
        <f t="shared" si="35"/>
        <v>2007</v>
      </c>
      <c r="J100" s="75">
        <f t="shared" si="35"/>
        <v>45</v>
      </c>
      <c r="K100" s="75">
        <f t="shared" si="35"/>
        <v>8</v>
      </c>
      <c r="L100" s="75">
        <f t="shared" si="35"/>
        <v>9174932</v>
      </c>
      <c r="M100" s="75">
        <f t="shared" si="35"/>
        <v>281485</v>
      </c>
      <c r="N100" s="75">
        <f t="shared" si="35"/>
        <v>591143</v>
      </c>
      <c r="O100" s="77">
        <f t="shared" si="35"/>
        <v>0</v>
      </c>
      <c r="P100" s="75">
        <f t="shared" si="20"/>
        <v>7</v>
      </c>
      <c r="Q100" s="75">
        <f t="shared" si="21"/>
        <v>31207</v>
      </c>
      <c r="R100" s="75">
        <f t="shared" si="22"/>
        <v>4571</v>
      </c>
      <c r="S100" s="75">
        <f t="shared" si="23"/>
        <v>4454</v>
      </c>
      <c r="T100" s="75"/>
      <c r="U100" s="78">
        <v>0</v>
      </c>
    </row>
    <row r="101" spans="2:21" ht="12.6" customHeight="1" x14ac:dyDescent="0.15">
      <c r="B101" s="71"/>
      <c r="C101" s="72"/>
      <c r="D101" s="72" t="s">
        <v>223</v>
      </c>
      <c r="E101" s="73" t="s">
        <v>224</v>
      </c>
      <c r="F101" s="74">
        <f t="shared" ref="F101:F108" si="36">SUM(G101:H101)</f>
        <v>53</v>
      </c>
      <c r="G101" s="75">
        <v>36</v>
      </c>
      <c r="H101" s="75">
        <v>17</v>
      </c>
      <c r="I101" s="75">
        <v>350</v>
      </c>
      <c r="J101" s="77">
        <v>0</v>
      </c>
      <c r="K101" s="75">
        <v>2</v>
      </c>
      <c r="L101" s="75">
        <v>839215</v>
      </c>
      <c r="M101" s="75">
        <v>3342</v>
      </c>
      <c r="N101" s="75">
        <v>89437</v>
      </c>
      <c r="O101" s="77">
        <v>0</v>
      </c>
      <c r="P101" s="75">
        <f t="shared" si="20"/>
        <v>7</v>
      </c>
      <c r="Q101" s="75">
        <f t="shared" si="21"/>
        <v>15834</v>
      </c>
      <c r="R101" s="75">
        <f t="shared" si="22"/>
        <v>2398</v>
      </c>
      <c r="S101" s="75">
        <f t="shared" si="23"/>
        <v>2384</v>
      </c>
      <c r="T101" s="75"/>
      <c r="U101" s="78">
        <v>0</v>
      </c>
    </row>
    <row r="102" spans="2:21" ht="12.6" customHeight="1" x14ac:dyDescent="0.15">
      <c r="B102" s="71"/>
      <c r="C102" s="72"/>
      <c r="D102" s="72" t="s">
        <v>225</v>
      </c>
      <c r="E102" s="73" t="s">
        <v>226</v>
      </c>
      <c r="F102" s="74">
        <f t="shared" si="36"/>
        <v>26</v>
      </c>
      <c r="G102" s="75">
        <v>17</v>
      </c>
      <c r="H102" s="75">
        <v>9</v>
      </c>
      <c r="I102" s="75">
        <v>142</v>
      </c>
      <c r="J102" s="75">
        <v>2</v>
      </c>
      <c r="K102" s="75">
        <v>2</v>
      </c>
      <c r="L102" s="75">
        <v>366825</v>
      </c>
      <c r="M102" s="75">
        <v>633</v>
      </c>
      <c r="N102" s="75">
        <v>46637</v>
      </c>
      <c r="O102" s="77">
        <v>0</v>
      </c>
      <c r="P102" s="75">
        <f t="shared" si="20"/>
        <v>5</v>
      </c>
      <c r="Q102" s="75">
        <f t="shared" si="21"/>
        <v>14109</v>
      </c>
      <c r="R102" s="75">
        <f t="shared" si="22"/>
        <v>2583</v>
      </c>
      <c r="S102" s="75">
        <f t="shared" si="23"/>
        <v>2513</v>
      </c>
      <c r="T102" s="75"/>
      <c r="U102" s="78">
        <v>0</v>
      </c>
    </row>
    <row r="103" spans="2:21" ht="12.6" customHeight="1" x14ac:dyDescent="0.15">
      <c r="B103" s="71"/>
      <c r="C103" s="72"/>
      <c r="D103" s="72" t="s">
        <v>227</v>
      </c>
      <c r="E103" s="73" t="s">
        <v>228</v>
      </c>
      <c r="F103" s="74">
        <f t="shared" si="36"/>
        <v>16</v>
      </c>
      <c r="G103" s="75">
        <v>14</v>
      </c>
      <c r="H103" s="75">
        <v>2</v>
      </c>
      <c r="I103" s="75">
        <v>153</v>
      </c>
      <c r="J103" s="75">
        <v>11</v>
      </c>
      <c r="K103" s="75">
        <v>2</v>
      </c>
      <c r="L103" s="75">
        <v>742299</v>
      </c>
      <c r="M103" s="75">
        <v>57242</v>
      </c>
      <c r="N103" s="75">
        <v>82940</v>
      </c>
      <c r="O103" s="77">
        <v>0</v>
      </c>
      <c r="P103" s="75">
        <f t="shared" si="20"/>
        <v>10</v>
      </c>
      <c r="Q103" s="75">
        <f t="shared" si="21"/>
        <v>46394</v>
      </c>
      <c r="R103" s="75">
        <f t="shared" si="22"/>
        <v>4852</v>
      </c>
      <c r="S103" s="75">
        <f t="shared" si="23"/>
        <v>4472</v>
      </c>
      <c r="T103" s="75"/>
      <c r="U103" s="78">
        <v>0</v>
      </c>
    </row>
    <row r="104" spans="2:21" ht="12.6" customHeight="1" x14ac:dyDescent="0.15">
      <c r="B104" s="71"/>
      <c r="C104" s="72"/>
      <c r="D104" s="72" t="s">
        <v>229</v>
      </c>
      <c r="E104" s="73" t="s">
        <v>230</v>
      </c>
      <c r="F104" s="74">
        <f t="shared" si="36"/>
        <v>16</v>
      </c>
      <c r="G104" s="75">
        <v>8</v>
      </c>
      <c r="H104" s="75">
        <v>8</v>
      </c>
      <c r="I104" s="75">
        <v>62</v>
      </c>
      <c r="J104" s="77">
        <v>0</v>
      </c>
      <c r="K104" s="75">
        <v>1</v>
      </c>
      <c r="L104" s="75">
        <v>695472</v>
      </c>
      <c r="M104" s="75">
        <v>107360</v>
      </c>
      <c r="N104" s="75">
        <v>23208</v>
      </c>
      <c r="O104" s="77">
        <v>0</v>
      </c>
      <c r="P104" s="75">
        <f t="shared" si="20"/>
        <v>4</v>
      </c>
      <c r="Q104" s="75">
        <f t="shared" si="21"/>
        <v>43467</v>
      </c>
      <c r="R104" s="75">
        <f t="shared" si="22"/>
        <v>11217</v>
      </c>
      <c r="S104" s="75">
        <f t="shared" si="23"/>
        <v>11039</v>
      </c>
      <c r="T104" s="75"/>
      <c r="U104" s="78">
        <v>0</v>
      </c>
    </row>
    <row r="105" spans="2:21" ht="12.6" customHeight="1" x14ac:dyDescent="0.15">
      <c r="B105" s="71"/>
      <c r="C105" s="72"/>
      <c r="D105" s="72" t="s">
        <v>231</v>
      </c>
      <c r="E105" s="73" t="s">
        <v>232</v>
      </c>
      <c r="F105" s="74">
        <f t="shared" si="36"/>
        <v>10</v>
      </c>
      <c r="G105" s="75">
        <v>5</v>
      </c>
      <c r="H105" s="75">
        <v>5</v>
      </c>
      <c r="I105" s="75">
        <v>64</v>
      </c>
      <c r="J105" s="77">
        <v>0</v>
      </c>
      <c r="K105" s="77">
        <v>0</v>
      </c>
      <c r="L105" s="75">
        <v>1912209</v>
      </c>
      <c r="M105" s="75">
        <v>12</v>
      </c>
      <c r="N105" s="75">
        <v>318</v>
      </c>
      <c r="O105" s="77">
        <v>0</v>
      </c>
      <c r="P105" s="75">
        <f t="shared" si="20"/>
        <v>6</v>
      </c>
      <c r="Q105" s="75">
        <f t="shared" si="21"/>
        <v>191221</v>
      </c>
      <c r="R105" s="75">
        <f t="shared" si="22"/>
        <v>29878</v>
      </c>
      <c r="S105" s="75">
        <f t="shared" si="23"/>
        <v>29878</v>
      </c>
      <c r="T105" s="75"/>
      <c r="U105" s="78">
        <v>0</v>
      </c>
    </row>
    <row r="106" spans="2:21" ht="12.6" customHeight="1" x14ac:dyDescent="0.15">
      <c r="B106" s="71"/>
      <c r="C106" s="72"/>
      <c r="D106" s="72" t="s">
        <v>233</v>
      </c>
      <c r="E106" s="73" t="s">
        <v>234</v>
      </c>
      <c r="F106" s="74">
        <f t="shared" si="36"/>
        <v>3</v>
      </c>
      <c r="G106" s="75">
        <v>3</v>
      </c>
      <c r="H106" s="77">
        <v>0</v>
      </c>
      <c r="I106" s="75">
        <v>16</v>
      </c>
      <c r="J106" s="77">
        <v>0</v>
      </c>
      <c r="K106" s="77">
        <v>0</v>
      </c>
      <c r="L106" s="75">
        <v>54470</v>
      </c>
      <c r="M106" s="77">
        <v>0</v>
      </c>
      <c r="N106" s="75">
        <v>4700</v>
      </c>
      <c r="O106" s="77">
        <v>0</v>
      </c>
      <c r="P106" s="75">
        <f t="shared" si="20"/>
        <v>5</v>
      </c>
      <c r="Q106" s="75">
        <f t="shared" si="21"/>
        <v>18157</v>
      </c>
      <c r="R106" s="75">
        <f t="shared" si="22"/>
        <v>3404</v>
      </c>
      <c r="S106" s="75">
        <f t="shared" si="23"/>
        <v>3404</v>
      </c>
      <c r="T106" s="75"/>
      <c r="U106" s="78">
        <v>0</v>
      </c>
    </row>
    <row r="107" spans="2:21" ht="12.6" customHeight="1" x14ac:dyDescent="0.15">
      <c r="B107" s="71"/>
      <c r="C107" s="72"/>
      <c r="D107" s="72" t="s">
        <v>235</v>
      </c>
      <c r="E107" s="73" t="s">
        <v>236</v>
      </c>
      <c r="F107" s="74">
        <f t="shared" si="36"/>
        <v>7</v>
      </c>
      <c r="G107" s="75">
        <v>6</v>
      </c>
      <c r="H107" s="75">
        <v>1</v>
      </c>
      <c r="I107" s="75">
        <v>25</v>
      </c>
      <c r="J107" s="75">
        <v>1</v>
      </c>
      <c r="K107" s="75">
        <v>1</v>
      </c>
      <c r="L107" s="75">
        <v>20</v>
      </c>
      <c r="M107" s="75">
        <v>27514</v>
      </c>
      <c r="N107" s="77">
        <v>0</v>
      </c>
      <c r="O107" s="77">
        <v>0</v>
      </c>
      <c r="P107" s="75">
        <f t="shared" si="20"/>
        <v>4</v>
      </c>
      <c r="Q107" s="75">
        <f t="shared" si="21"/>
        <v>3</v>
      </c>
      <c r="R107" s="75">
        <f t="shared" si="22"/>
        <v>1</v>
      </c>
      <c r="S107" s="75">
        <f t="shared" si="23"/>
        <v>1</v>
      </c>
      <c r="T107" s="75"/>
      <c r="U107" s="78">
        <v>0</v>
      </c>
    </row>
    <row r="108" spans="2:21" ht="12.6" customHeight="1" x14ac:dyDescent="0.15">
      <c r="B108" s="71"/>
      <c r="C108" s="72"/>
      <c r="D108" s="72" t="s">
        <v>237</v>
      </c>
      <c r="E108" s="73" t="s">
        <v>238</v>
      </c>
      <c r="F108" s="74">
        <f t="shared" si="36"/>
        <v>163</v>
      </c>
      <c r="G108" s="75">
        <v>126</v>
      </c>
      <c r="H108" s="75">
        <v>37</v>
      </c>
      <c r="I108" s="75">
        <v>1195</v>
      </c>
      <c r="J108" s="75">
        <v>31</v>
      </c>
      <c r="K108" s="77">
        <v>0</v>
      </c>
      <c r="L108" s="75">
        <v>4564422</v>
      </c>
      <c r="M108" s="75">
        <v>85382</v>
      </c>
      <c r="N108" s="75">
        <v>343903</v>
      </c>
      <c r="O108" s="77">
        <v>0</v>
      </c>
      <c r="P108" s="75">
        <f t="shared" si="20"/>
        <v>7</v>
      </c>
      <c r="Q108" s="75">
        <f t="shared" si="21"/>
        <v>28003</v>
      </c>
      <c r="R108" s="75">
        <f t="shared" si="22"/>
        <v>3820</v>
      </c>
      <c r="S108" s="75">
        <f t="shared" si="23"/>
        <v>3723</v>
      </c>
      <c r="T108" s="75"/>
      <c r="U108" s="78">
        <v>0</v>
      </c>
    </row>
    <row r="109" spans="2:21" ht="12.6" customHeight="1" x14ac:dyDescent="0.15">
      <c r="B109" s="71" t="s">
        <v>32</v>
      </c>
      <c r="C109" s="72"/>
      <c r="D109" s="72"/>
      <c r="E109" s="73" t="s">
        <v>34</v>
      </c>
      <c r="F109" s="74">
        <f t="shared" ref="F109:O109" si="37">F110+F115+F131+F160+F168+F183</f>
        <v>14995</v>
      </c>
      <c r="G109" s="75">
        <f t="shared" si="37"/>
        <v>5696</v>
      </c>
      <c r="H109" s="75">
        <f t="shared" si="37"/>
        <v>9299</v>
      </c>
      <c r="I109" s="75">
        <f t="shared" si="37"/>
        <v>75123</v>
      </c>
      <c r="J109" s="75">
        <f t="shared" si="37"/>
        <v>1660</v>
      </c>
      <c r="K109" s="75">
        <f t="shared" si="37"/>
        <v>874</v>
      </c>
      <c r="L109" s="75">
        <f t="shared" si="37"/>
        <v>118177931</v>
      </c>
      <c r="M109" s="75">
        <f t="shared" si="37"/>
        <v>4767316</v>
      </c>
      <c r="N109" s="75">
        <f t="shared" si="37"/>
        <v>12304258</v>
      </c>
      <c r="O109" s="75">
        <f t="shared" si="37"/>
        <v>1566034</v>
      </c>
      <c r="P109" s="75">
        <f t="shared" si="20"/>
        <v>5</v>
      </c>
      <c r="Q109" s="75">
        <f t="shared" si="21"/>
        <v>7881</v>
      </c>
      <c r="R109" s="75">
        <f t="shared" si="22"/>
        <v>1573</v>
      </c>
      <c r="S109" s="75">
        <f t="shared" si="23"/>
        <v>1522</v>
      </c>
      <c r="T109" s="75">
        <f>T110+T115+T131+T160+T168+T183</f>
        <v>29988701</v>
      </c>
      <c r="U109" s="76">
        <f t="shared" ref="U109:U152" si="38">ROUND((L109-T109)/O109,0)</f>
        <v>56</v>
      </c>
    </row>
    <row r="110" spans="2:21" ht="12.6" customHeight="1" x14ac:dyDescent="0.15">
      <c r="B110" s="71" t="s">
        <v>23</v>
      </c>
      <c r="C110" s="72"/>
      <c r="D110" s="72"/>
      <c r="E110" s="73" t="s">
        <v>35</v>
      </c>
      <c r="F110" s="74">
        <f t="shared" ref="F110:O110" si="39">F111+F113</f>
        <v>53</v>
      </c>
      <c r="G110" s="75">
        <f t="shared" si="39"/>
        <v>44</v>
      </c>
      <c r="H110" s="75">
        <f t="shared" si="39"/>
        <v>9</v>
      </c>
      <c r="I110" s="75">
        <f t="shared" si="39"/>
        <v>4416</v>
      </c>
      <c r="J110" s="75">
        <f t="shared" si="39"/>
        <v>18</v>
      </c>
      <c r="K110" s="75">
        <f t="shared" si="39"/>
        <v>421</v>
      </c>
      <c r="L110" s="75">
        <f t="shared" si="39"/>
        <v>9591903</v>
      </c>
      <c r="M110" s="75">
        <f t="shared" si="39"/>
        <v>65538</v>
      </c>
      <c r="N110" s="75">
        <f t="shared" si="39"/>
        <v>912864</v>
      </c>
      <c r="O110" s="75">
        <f t="shared" si="39"/>
        <v>196950</v>
      </c>
      <c r="P110" s="75">
        <f t="shared" si="20"/>
        <v>83</v>
      </c>
      <c r="Q110" s="75">
        <f t="shared" si="21"/>
        <v>180979</v>
      </c>
      <c r="R110" s="75">
        <f t="shared" si="22"/>
        <v>2172</v>
      </c>
      <c r="S110" s="75">
        <f t="shared" si="23"/>
        <v>1976</v>
      </c>
      <c r="T110" s="75">
        <f>T111+T113</f>
        <v>0</v>
      </c>
      <c r="U110" s="76">
        <f t="shared" si="38"/>
        <v>49</v>
      </c>
    </row>
    <row r="111" spans="2:21" ht="12.6" customHeight="1" x14ac:dyDescent="0.15">
      <c r="B111" s="71"/>
      <c r="C111" s="72" t="s">
        <v>239</v>
      </c>
      <c r="D111" s="72"/>
      <c r="E111" s="73" t="s">
        <v>240</v>
      </c>
      <c r="F111" s="74">
        <f t="shared" ref="F111:O111" si="40">F112</f>
        <v>21</v>
      </c>
      <c r="G111" s="75">
        <f t="shared" si="40"/>
        <v>21</v>
      </c>
      <c r="H111" s="77">
        <f t="shared" si="40"/>
        <v>0</v>
      </c>
      <c r="I111" s="75">
        <f t="shared" si="40"/>
        <v>4275</v>
      </c>
      <c r="J111" s="75">
        <f t="shared" si="40"/>
        <v>15</v>
      </c>
      <c r="K111" s="75">
        <f t="shared" si="40"/>
        <v>417</v>
      </c>
      <c r="L111" s="75">
        <f t="shared" si="40"/>
        <v>9235125</v>
      </c>
      <c r="M111" s="75">
        <f t="shared" si="40"/>
        <v>63705</v>
      </c>
      <c r="N111" s="75">
        <f t="shared" si="40"/>
        <v>867246</v>
      </c>
      <c r="O111" s="75">
        <f t="shared" si="40"/>
        <v>189198</v>
      </c>
      <c r="P111" s="75">
        <f t="shared" si="20"/>
        <v>204</v>
      </c>
      <c r="Q111" s="75">
        <f t="shared" si="21"/>
        <v>439768</v>
      </c>
      <c r="R111" s="75">
        <f t="shared" si="22"/>
        <v>2160</v>
      </c>
      <c r="S111" s="75">
        <f t="shared" si="23"/>
        <v>1962</v>
      </c>
      <c r="T111" s="75">
        <f>T112</f>
        <v>0</v>
      </c>
      <c r="U111" s="76">
        <f t="shared" si="38"/>
        <v>49</v>
      </c>
    </row>
    <row r="112" spans="2:21" ht="12.6" customHeight="1" x14ac:dyDescent="0.15">
      <c r="B112" s="71"/>
      <c r="C112" s="72"/>
      <c r="D112" s="72" t="s">
        <v>241</v>
      </c>
      <c r="E112" s="73" t="s">
        <v>242</v>
      </c>
      <c r="F112" s="74">
        <f>SUM(G112:H112)</f>
        <v>21</v>
      </c>
      <c r="G112" s="75">
        <v>21</v>
      </c>
      <c r="H112" s="77">
        <v>0</v>
      </c>
      <c r="I112" s="75">
        <v>4275</v>
      </c>
      <c r="J112" s="75">
        <v>15</v>
      </c>
      <c r="K112" s="75">
        <v>417</v>
      </c>
      <c r="L112" s="75">
        <v>9235125</v>
      </c>
      <c r="M112" s="75">
        <v>63705</v>
      </c>
      <c r="N112" s="75">
        <v>867246</v>
      </c>
      <c r="O112" s="75">
        <v>189198</v>
      </c>
      <c r="P112" s="75">
        <f t="shared" si="20"/>
        <v>204</v>
      </c>
      <c r="Q112" s="75">
        <f t="shared" si="21"/>
        <v>439768</v>
      </c>
      <c r="R112" s="75">
        <f t="shared" si="22"/>
        <v>2160</v>
      </c>
      <c r="S112" s="75">
        <f t="shared" si="23"/>
        <v>1962</v>
      </c>
      <c r="T112" s="75">
        <v>0</v>
      </c>
      <c r="U112" s="76">
        <f t="shared" si="38"/>
        <v>49</v>
      </c>
    </row>
    <row r="113" spans="2:21" ht="12.6" customHeight="1" x14ac:dyDescent="0.15">
      <c r="B113" s="71"/>
      <c r="C113" s="72" t="s">
        <v>243</v>
      </c>
      <c r="D113" s="72"/>
      <c r="E113" s="73" t="s">
        <v>244</v>
      </c>
      <c r="F113" s="74">
        <f t="shared" ref="F113:O113" si="41">F114</f>
        <v>32</v>
      </c>
      <c r="G113" s="75">
        <f t="shared" si="41"/>
        <v>23</v>
      </c>
      <c r="H113" s="75">
        <f t="shared" si="41"/>
        <v>9</v>
      </c>
      <c r="I113" s="75">
        <f t="shared" si="41"/>
        <v>141</v>
      </c>
      <c r="J113" s="75">
        <f t="shared" si="41"/>
        <v>3</v>
      </c>
      <c r="K113" s="75">
        <f t="shared" si="41"/>
        <v>4</v>
      </c>
      <c r="L113" s="75">
        <f t="shared" si="41"/>
        <v>356778</v>
      </c>
      <c r="M113" s="75">
        <f t="shared" si="41"/>
        <v>1833</v>
      </c>
      <c r="N113" s="75">
        <f t="shared" si="41"/>
        <v>45618</v>
      </c>
      <c r="O113" s="75">
        <f t="shared" si="41"/>
        <v>7752</v>
      </c>
      <c r="P113" s="75">
        <f t="shared" si="20"/>
        <v>4</v>
      </c>
      <c r="Q113" s="75">
        <f t="shared" si="21"/>
        <v>11149</v>
      </c>
      <c r="R113" s="75">
        <f t="shared" si="22"/>
        <v>2530</v>
      </c>
      <c r="S113" s="75">
        <f t="shared" si="23"/>
        <v>2411</v>
      </c>
      <c r="T113" s="75">
        <f>T114</f>
        <v>0</v>
      </c>
      <c r="U113" s="76">
        <f t="shared" si="38"/>
        <v>46</v>
      </c>
    </row>
    <row r="114" spans="2:21" ht="12.6" customHeight="1" x14ac:dyDescent="0.15">
      <c r="B114" s="71"/>
      <c r="C114" s="72"/>
      <c r="D114" s="72" t="s">
        <v>245</v>
      </c>
      <c r="E114" s="73" t="s">
        <v>246</v>
      </c>
      <c r="F114" s="74">
        <f>SUM(G114:H114)</f>
        <v>32</v>
      </c>
      <c r="G114" s="75">
        <v>23</v>
      </c>
      <c r="H114" s="75">
        <v>9</v>
      </c>
      <c r="I114" s="75">
        <v>141</v>
      </c>
      <c r="J114" s="75">
        <v>3</v>
      </c>
      <c r="K114" s="75">
        <v>4</v>
      </c>
      <c r="L114" s="75">
        <v>356778</v>
      </c>
      <c r="M114" s="75">
        <v>1833</v>
      </c>
      <c r="N114" s="75">
        <v>45618</v>
      </c>
      <c r="O114" s="75">
        <v>7752</v>
      </c>
      <c r="P114" s="75">
        <f t="shared" si="20"/>
        <v>4</v>
      </c>
      <c r="Q114" s="75">
        <f t="shared" si="21"/>
        <v>11149</v>
      </c>
      <c r="R114" s="75">
        <f t="shared" si="22"/>
        <v>2530</v>
      </c>
      <c r="S114" s="75">
        <f t="shared" si="23"/>
        <v>2411</v>
      </c>
      <c r="T114" s="75">
        <v>0</v>
      </c>
      <c r="U114" s="76">
        <f t="shared" si="38"/>
        <v>46</v>
      </c>
    </row>
    <row r="115" spans="2:21" ht="12.6" customHeight="1" x14ac:dyDescent="0.15">
      <c r="B115" s="71" t="s">
        <v>15</v>
      </c>
      <c r="C115" s="72"/>
      <c r="D115" s="72"/>
      <c r="E115" s="73" t="s">
        <v>19</v>
      </c>
      <c r="F115" s="74">
        <f t="shared" ref="F115:O115" si="42">F116+F119+F121+F124+F127</f>
        <v>1936</v>
      </c>
      <c r="G115" s="75">
        <f t="shared" si="42"/>
        <v>924</v>
      </c>
      <c r="H115" s="75">
        <f t="shared" si="42"/>
        <v>1012</v>
      </c>
      <c r="I115" s="75">
        <f t="shared" si="42"/>
        <v>6490</v>
      </c>
      <c r="J115" s="75">
        <f t="shared" si="42"/>
        <v>146</v>
      </c>
      <c r="K115" s="75">
        <f t="shared" si="42"/>
        <v>184</v>
      </c>
      <c r="L115" s="75">
        <f t="shared" si="42"/>
        <v>9195613</v>
      </c>
      <c r="M115" s="75">
        <f t="shared" si="42"/>
        <v>94849</v>
      </c>
      <c r="N115" s="75">
        <f t="shared" si="42"/>
        <v>2193257</v>
      </c>
      <c r="O115" s="75">
        <f t="shared" si="42"/>
        <v>248562</v>
      </c>
      <c r="P115" s="75">
        <f t="shared" si="20"/>
        <v>3</v>
      </c>
      <c r="Q115" s="75">
        <f t="shared" si="21"/>
        <v>4750</v>
      </c>
      <c r="R115" s="75">
        <f t="shared" si="22"/>
        <v>1417</v>
      </c>
      <c r="S115" s="75">
        <f t="shared" si="23"/>
        <v>1348</v>
      </c>
      <c r="T115" s="75">
        <f>T116+T119+T121+T124+T127</f>
        <v>405512</v>
      </c>
      <c r="U115" s="76">
        <f t="shared" si="38"/>
        <v>35</v>
      </c>
    </row>
    <row r="116" spans="2:21" ht="12.6" customHeight="1" x14ac:dyDescent="0.15">
      <c r="B116" s="71"/>
      <c r="C116" s="72" t="s">
        <v>247</v>
      </c>
      <c r="D116" s="72"/>
      <c r="E116" s="73" t="s">
        <v>248</v>
      </c>
      <c r="F116" s="74">
        <f t="shared" ref="F116:O116" si="43">SUM(F117:F118)</f>
        <v>349</v>
      </c>
      <c r="G116" s="75">
        <f t="shared" si="43"/>
        <v>176</v>
      </c>
      <c r="H116" s="75">
        <f t="shared" si="43"/>
        <v>173</v>
      </c>
      <c r="I116" s="75">
        <f t="shared" si="43"/>
        <v>1324</v>
      </c>
      <c r="J116" s="75">
        <f t="shared" si="43"/>
        <v>35</v>
      </c>
      <c r="K116" s="75">
        <f t="shared" si="43"/>
        <v>1</v>
      </c>
      <c r="L116" s="75">
        <f t="shared" si="43"/>
        <v>1594810</v>
      </c>
      <c r="M116" s="75">
        <f t="shared" si="43"/>
        <v>26977</v>
      </c>
      <c r="N116" s="75">
        <f t="shared" si="43"/>
        <v>508696</v>
      </c>
      <c r="O116" s="75">
        <f t="shared" si="43"/>
        <v>34733</v>
      </c>
      <c r="P116" s="75">
        <f t="shared" si="20"/>
        <v>4</v>
      </c>
      <c r="Q116" s="75">
        <f t="shared" si="21"/>
        <v>4570</v>
      </c>
      <c r="R116" s="75">
        <f t="shared" si="22"/>
        <v>1205</v>
      </c>
      <c r="S116" s="75">
        <f t="shared" si="23"/>
        <v>1173</v>
      </c>
      <c r="T116" s="75">
        <f>SUM(T117:T118)</f>
        <v>180668</v>
      </c>
      <c r="U116" s="76">
        <f t="shared" si="38"/>
        <v>41</v>
      </c>
    </row>
    <row r="117" spans="2:21" ht="12.6" customHeight="1" x14ac:dyDescent="0.15">
      <c r="B117" s="71"/>
      <c r="C117" s="72"/>
      <c r="D117" s="72" t="s">
        <v>249</v>
      </c>
      <c r="E117" s="73" t="s">
        <v>250</v>
      </c>
      <c r="F117" s="74">
        <f>SUM(G117:H117)</f>
        <v>199</v>
      </c>
      <c r="G117" s="75">
        <v>117</v>
      </c>
      <c r="H117" s="75">
        <v>82</v>
      </c>
      <c r="I117" s="75">
        <v>860</v>
      </c>
      <c r="J117" s="75">
        <v>29</v>
      </c>
      <c r="K117" s="75">
        <v>1</v>
      </c>
      <c r="L117" s="75">
        <v>1122075</v>
      </c>
      <c r="M117" s="75">
        <v>20659</v>
      </c>
      <c r="N117" s="75">
        <v>415021</v>
      </c>
      <c r="O117" s="75">
        <v>23474</v>
      </c>
      <c r="P117" s="75">
        <f t="shared" si="20"/>
        <v>4</v>
      </c>
      <c r="Q117" s="75">
        <f t="shared" si="21"/>
        <v>5639</v>
      </c>
      <c r="R117" s="75">
        <f t="shared" si="22"/>
        <v>1305</v>
      </c>
      <c r="S117" s="75">
        <f t="shared" si="23"/>
        <v>1261</v>
      </c>
      <c r="T117" s="75">
        <v>111503</v>
      </c>
      <c r="U117" s="76">
        <f t="shared" si="38"/>
        <v>43</v>
      </c>
    </row>
    <row r="118" spans="2:21" ht="12.6" customHeight="1" x14ac:dyDescent="0.15">
      <c r="B118" s="71"/>
      <c r="C118" s="72"/>
      <c r="D118" s="72" t="s">
        <v>251</v>
      </c>
      <c r="E118" s="73" t="s">
        <v>252</v>
      </c>
      <c r="F118" s="74">
        <f>SUM(G118:H118)</f>
        <v>150</v>
      </c>
      <c r="G118" s="75">
        <v>59</v>
      </c>
      <c r="H118" s="75">
        <v>91</v>
      </c>
      <c r="I118" s="75">
        <v>464</v>
      </c>
      <c r="J118" s="75">
        <v>6</v>
      </c>
      <c r="K118" s="77">
        <v>0</v>
      </c>
      <c r="L118" s="75">
        <v>472735</v>
      </c>
      <c r="M118" s="75">
        <v>6318</v>
      </c>
      <c r="N118" s="75">
        <v>93675</v>
      </c>
      <c r="O118" s="75">
        <v>11259</v>
      </c>
      <c r="P118" s="75">
        <f t="shared" si="20"/>
        <v>3</v>
      </c>
      <c r="Q118" s="75">
        <f t="shared" si="21"/>
        <v>3152</v>
      </c>
      <c r="R118" s="75">
        <f t="shared" si="22"/>
        <v>1019</v>
      </c>
      <c r="S118" s="75">
        <f t="shared" si="23"/>
        <v>1006</v>
      </c>
      <c r="T118" s="75">
        <v>69165</v>
      </c>
      <c r="U118" s="76">
        <f t="shared" si="38"/>
        <v>36</v>
      </c>
    </row>
    <row r="119" spans="2:21" ht="12.6" customHeight="1" x14ac:dyDescent="0.15">
      <c r="B119" s="71"/>
      <c r="C119" s="72" t="s">
        <v>253</v>
      </c>
      <c r="D119" s="72"/>
      <c r="E119" s="73" t="s">
        <v>254</v>
      </c>
      <c r="F119" s="74">
        <f t="shared" ref="F119:O119" si="44">F120</f>
        <v>221</v>
      </c>
      <c r="G119" s="75">
        <f t="shared" si="44"/>
        <v>104</v>
      </c>
      <c r="H119" s="75">
        <f t="shared" si="44"/>
        <v>117</v>
      </c>
      <c r="I119" s="75">
        <f t="shared" si="44"/>
        <v>724</v>
      </c>
      <c r="J119" s="75">
        <f t="shared" si="44"/>
        <v>6</v>
      </c>
      <c r="K119" s="75">
        <f t="shared" si="44"/>
        <v>5</v>
      </c>
      <c r="L119" s="75">
        <f t="shared" si="44"/>
        <v>1138795</v>
      </c>
      <c r="M119" s="75">
        <f t="shared" si="44"/>
        <v>4212</v>
      </c>
      <c r="N119" s="75">
        <f t="shared" si="44"/>
        <v>321428</v>
      </c>
      <c r="O119" s="75">
        <f t="shared" si="44"/>
        <v>36024</v>
      </c>
      <c r="P119" s="75">
        <f t="shared" si="20"/>
        <v>3</v>
      </c>
      <c r="Q119" s="75">
        <f t="shared" si="21"/>
        <v>5153</v>
      </c>
      <c r="R119" s="75">
        <f t="shared" si="22"/>
        <v>1573</v>
      </c>
      <c r="S119" s="75">
        <f t="shared" si="23"/>
        <v>1549</v>
      </c>
      <c r="T119" s="75">
        <f>T120</f>
        <v>167599</v>
      </c>
      <c r="U119" s="76">
        <f t="shared" si="38"/>
        <v>27</v>
      </c>
    </row>
    <row r="120" spans="2:21" ht="12.6" customHeight="1" x14ac:dyDescent="0.15">
      <c r="B120" s="71"/>
      <c r="C120" s="72"/>
      <c r="D120" s="72" t="s">
        <v>255</v>
      </c>
      <c r="E120" s="73" t="s">
        <v>256</v>
      </c>
      <c r="F120" s="74">
        <f>SUM(G120:H120)</f>
        <v>221</v>
      </c>
      <c r="G120" s="75">
        <v>104</v>
      </c>
      <c r="H120" s="75">
        <v>117</v>
      </c>
      <c r="I120" s="75">
        <v>724</v>
      </c>
      <c r="J120" s="75">
        <v>6</v>
      </c>
      <c r="K120" s="75">
        <v>5</v>
      </c>
      <c r="L120" s="75">
        <v>1138795</v>
      </c>
      <c r="M120" s="75">
        <v>4212</v>
      </c>
      <c r="N120" s="75">
        <v>321428</v>
      </c>
      <c r="O120" s="75">
        <v>36024</v>
      </c>
      <c r="P120" s="75">
        <f t="shared" ref="P120:P183" si="45">ROUND(I120/F120,0)</f>
        <v>3</v>
      </c>
      <c r="Q120" s="75">
        <f t="shared" ref="Q120:Q183" si="46">ROUND(L120/F120,0)</f>
        <v>5153</v>
      </c>
      <c r="R120" s="75">
        <f t="shared" ref="R120:R183" si="47">ROUND(L120/I120,0)</f>
        <v>1573</v>
      </c>
      <c r="S120" s="75">
        <f t="shared" ref="S120:S183" si="48">ROUND(L120/(I120+J120+K120),0)</f>
        <v>1549</v>
      </c>
      <c r="T120" s="75">
        <v>167599</v>
      </c>
      <c r="U120" s="76">
        <f t="shared" si="38"/>
        <v>27</v>
      </c>
    </row>
    <row r="121" spans="2:21" ht="12.6" customHeight="1" x14ac:dyDescent="0.15">
      <c r="B121" s="71"/>
      <c r="C121" s="72" t="s">
        <v>257</v>
      </c>
      <c r="D121" s="72"/>
      <c r="E121" s="73" t="s">
        <v>258</v>
      </c>
      <c r="F121" s="74">
        <f t="shared" ref="F121:O121" si="49">SUM(F122:F123)</f>
        <v>879</v>
      </c>
      <c r="G121" s="75">
        <f t="shared" si="49"/>
        <v>433</v>
      </c>
      <c r="H121" s="75">
        <f t="shared" si="49"/>
        <v>446</v>
      </c>
      <c r="I121" s="75">
        <f t="shared" si="49"/>
        <v>2860</v>
      </c>
      <c r="J121" s="75">
        <f t="shared" si="49"/>
        <v>91</v>
      </c>
      <c r="K121" s="75">
        <f t="shared" si="49"/>
        <v>156</v>
      </c>
      <c r="L121" s="75">
        <f t="shared" si="49"/>
        <v>3968261</v>
      </c>
      <c r="M121" s="75">
        <f t="shared" si="49"/>
        <v>42237</v>
      </c>
      <c r="N121" s="75">
        <f t="shared" si="49"/>
        <v>904108</v>
      </c>
      <c r="O121" s="75">
        <f t="shared" si="49"/>
        <v>109507</v>
      </c>
      <c r="P121" s="75">
        <f t="shared" si="45"/>
        <v>3</v>
      </c>
      <c r="Q121" s="75">
        <f t="shared" si="46"/>
        <v>4515</v>
      </c>
      <c r="R121" s="75">
        <f t="shared" si="47"/>
        <v>1388</v>
      </c>
      <c r="S121" s="75">
        <f t="shared" si="48"/>
        <v>1277</v>
      </c>
      <c r="T121" s="75">
        <f>SUM(T122:T123)</f>
        <v>33786</v>
      </c>
      <c r="U121" s="76">
        <f t="shared" si="38"/>
        <v>36</v>
      </c>
    </row>
    <row r="122" spans="2:21" ht="12.6" customHeight="1" x14ac:dyDescent="0.15">
      <c r="B122" s="71"/>
      <c r="C122" s="72"/>
      <c r="D122" s="72" t="s">
        <v>259</v>
      </c>
      <c r="E122" s="73" t="s">
        <v>260</v>
      </c>
      <c r="F122" s="74">
        <f>SUM(G122:H122)</f>
        <v>859</v>
      </c>
      <c r="G122" s="75">
        <v>423</v>
      </c>
      <c r="H122" s="75">
        <v>436</v>
      </c>
      <c r="I122" s="75">
        <v>2797</v>
      </c>
      <c r="J122" s="75">
        <v>91</v>
      </c>
      <c r="K122" s="75">
        <v>156</v>
      </c>
      <c r="L122" s="75">
        <v>3900388</v>
      </c>
      <c r="M122" s="75">
        <v>42217</v>
      </c>
      <c r="N122" s="75">
        <v>879066</v>
      </c>
      <c r="O122" s="75">
        <v>107904</v>
      </c>
      <c r="P122" s="75">
        <f t="shared" si="45"/>
        <v>3</v>
      </c>
      <c r="Q122" s="75">
        <f t="shared" si="46"/>
        <v>4541</v>
      </c>
      <c r="R122" s="75">
        <f t="shared" si="47"/>
        <v>1394</v>
      </c>
      <c r="S122" s="75">
        <f t="shared" si="48"/>
        <v>1281</v>
      </c>
      <c r="T122" s="75">
        <v>33786</v>
      </c>
      <c r="U122" s="76">
        <f t="shared" si="38"/>
        <v>36</v>
      </c>
    </row>
    <row r="123" spans="2:21" ht="12.6" customHeight="1" x14ac:dyDescent="0.15">
      <c r="B123" s="71"/>
      <c r="C123" s="72"/>
      <c r="D123" s="72" t="s">
        <v>261</v>
      </c>
      <c r="E123" s="73" t="s">
        <v>262</v>
      </c>
      <c r="F123" s="74">
        <f>SUM(G123:H123)</f>
        <v>20</v>
      </c>
      <c r="G123" s="75">
        <v>10</v>
      </c>
      <c r="H123" s="75">
        <v>10</v>
      </c>
      <c r="I123" s="75">
        <v>63</v>
      </c>
      <c r="J123" s="77">
        <v>0</v>
      </c>
      <c r="K123" s="77">
        <v>0</v>
      </c>
      <c r="L123" s="75">
        <v>67873</v>
      </c>
      <c r="M123" s="75">
        <v>20</v>
      </c>
      <c r="N123" s="75">
        <v>25042</v>
      </c>
      <c r="O123" s="75">
        <v>1603</v>
      </c>
      <c r="P123" s="75">
        <f t="shared" si="45"/>
        <v>3</v>
      </c>
      <c r="Q123" s="75">
        <f t="shared" si="46"/>
        <v>3394</v>
      </c>
      <c r="R123" s="75">
        <f t="shared" si="47"/>
        <v>1077</v>
      </c>
      <c r="S123" s="75">
        <f t="shared" si="48"/>
        <v>1077</v>
      </c>
      <c r="T123" s="75">
        <v>0</v>
      </c>
      <c r="U123" s="76">
        <f t="shared" si="38"/>
        <v>42</v>
      </c>
    </row>
    <row r="124" spans="2:21" ht="12.6" customHeight="1" x14ac:dyDescent="0.15">
      <c r="B124" s="71"/>
      <c r="C124" s="72" t="s">
        <v>263</v>
      </c>
      <c r="D124" s="72"/>
      <c r="E124" s="73" t="s">
        <v>264</v>
      </c>
      <c r="F124" s="74">
        <f t="shared" ref="F124:O124" si="50">SUM(F125:F126)</f>
        <v>174</v>
      </c>
      <c r="G124" s="75">
        <f t="shared" si="50"/>
        <v>68</v>
      </c>
      <c r="H124" s="75">
        <f t="shared" si="50"/>
        <v>106</v>
      </c>
      <c r="I124" s="75">
        <f t="shared" si="50"/>
        <v>475</v>
      </c>
      <c r="J124" s="75">
        <f t="shared" si="50"/>
        <v>1</v>
      </c>
      <c r="K124" s="75">
        <f t="shared" si="50"/>
        <v>2</v>
      </c>
      <c r="L124" s="75">
        <f t="shared" si="50"/>
        <v>569872</v>
      </c>
      <c r="M124" s="75">
        <f t="shared" si="50"/>
        <v>2885</v>
      </c>
      <c r="N124" s="75">
        <f t="shared" si="50"/>
        <v>175134</v>
      </c>
      <c r="O124" s="75">
        <f t="shared" si="50"/>
        <v>20296</v>
      </c>
      <c r="P124" s="75">
        <f t="shared" si="45"/>
        <v>3</v>
      </c>
      <c r="Q124" s="75">
        <f t="shared" si="46"/>
        <v>3275</v>
      </c>
      <c r="R124" s="75">
        <f t="shared" si="47"/>
        <v>1200</v>
      </c>
      <c r="S124" s="75">
        <f t="shared" si="48"/>
        <v>1192</v>
      </c>
      <c r="T124" s="75">
        <f>SUM(T125:T126)</f>
        <v>0</v>
      </c>
      <c r="U124" s="76">
        <f t="shared" si="38"/>
        <v>28</v>
      </c>
    </row>
    <row r="125" spans="2:21" ht="12.6" customHeight="1" x14ac:dyDescent="0.15">
      <c r="B125" s="71"/>
      <c r="C125" s="72"/>
      <c r="D125" s="72" t="s">
        <v>265</v>
      </c>
      <c r="E125" s="73" t="s">
        <v>266</v>
      </c>
      <c r="F125" s="74">
        <f>SUM(G125:H125)</f>
        <v>140</v>
      </c>
      <c r="G125" s="75">
        <v>65</v>
      </c>
      <c r="H125" s="75">
        <v>75</v>
      </c>
      <c r="I125" s="75">
        <v>421</v>
      </c>
      <c r="J125" s="75">
        <v>1</v>
      </c>
      <c r="K125" s="75">
        <v>2</v>
      </c>
      <c r="L125" s="75">
        <v>552985</v>
      </c>
      <c r="M125" s="75">
        <v>1761</v>
      </c>
      <c r="N125" s="75">
        <v>170358</v>
      </c>
      <c r="O125" s="75">
        <v>19054</v>
      </c>
      <c r="P125" s="75">
        <f t="shared" si="45"/>
        <v>3</v>
      </c>
      <c r="Q125" s="75">
        <f t="shared" si="46"/>
        <v>3950</v>
      </c>
      <c r="R125" s="75">
        <f t="shared" si="47"/>
        <v>1314</v>
      </c>
      <c r="S125" s="75">
        <f t="shared" si="48"/>
        <v>1304</v>
      </c>
      <c r="T125" s="75">
        <v>0</v>
      </c>
      <c r="U125" s="76">
        <f t="shared" si="38"/>
        <v>29</v>
      </c>
    </row>
    <row r="126" spans="2:21" ht="12.6" customHeight="1" x14ac:dyDescent="0.15">
      <c r="B126" s="71"/>
      <c r="C126" s="72"/>
      <c r="D126" s="72" t="s">
        <v>267</v>
      </c>
      <c r="E126" s="73" t="s">
        <v>268</v>
      </c>
      <c r="F126" s="74">
        <f>SUM(G126:H126)</f>
        <v>34</v>
      </c>
      <c r="G126" s="75">
        <v>3</v>
      </c>
      <c r="H126" s="75">
        <v>31</v>
      </c>
      <c r="I126" s="75">
        <v>54</v>
      </c>
      <c r="J126" s="77">
        <v>0</v>
      </c>
      <c r="K126" s="77">
        <v>0</v>
      </c>
      <c r="L126" s="75">
        <v>16887</v>
      </c>
      <c r="M126" s="75">
        <v>1124</v>
      </c>
      <c r="N126" s="75">
        <v>4776</v>
      </c>
      <c r="O126" s="75">
        <v>1242</v>
      </c>
      <c r="P126" s="75">
        <f t="shared" si="45"/>
        <v>2</v>
      </c>
      <c r="Q126" s="75">
        <f t="shared" si="46"/>
        <v>497</v>
      </c>
      <c r="R126" s="75">
        <f t="shared" si="47"/>
        <v>313</v>
      </c>
      <c r="S126" s="75">
        <f t="shared" si="48"/>
        <v>313</v>
      </c>
      <c r="T126" s="75">
        <v>0</v>
      </c>
      <c r="U126" s="76">
        <f t="shared" si="38"/>
        <v>14</v>
      </c>
    </row>
    <row r="127" spans="2:21" ht="12.6" customHeight="1" x14ac:dyDescent="0.15">
      <c r="B127" s="71"/>
      <c r="C127" s="72" t="s">
        <v>269</v>
      </c>
      <c r="D127" s="72"/>
      <c r="E127" s="73" t="s">
        <v>270</v>
      </c>
      <c r="F127" s="74">
        <f t="shared" ref="F127:O127" si="51">SUM(F128:F130)</f>
        <v>313</v>
      </c>
      <c r="G127" s="75">
        <f t="shared" si="51"/>
        <v>143</v>
      </c>
      <c r="H127" s="75">
        <f t="shared" si="51"/>
        <v>170</v>
      </c>
      <c r="I127" s="75">
        <f t="shared" si="51"/>
        <v>1107</v>
      </c>
      <c r="J127" s="75">
        <f t="shared" si="51"/>
        <v>13</v>
      </c>
      <c r="K127" s="75">
        <f t="shared" si="51"/>
        <v>20</v>
      </c>
      <c r="L127" s="75">
        <f t="shared" si="51"/>
        <v>1923875</v>
      </c>
      <c r="M127" s="75">
        <f t="shared" si="51"/>
        <v>18538</v>
      </c>
      <c r="N127" s="75">
        <f t="shared" si="51"/>
        <v>283891</v>
      </c>
      <c r="O127" s="75">
        <f t="shared" si="51"/>
        <v>48002</v>
      </c>
      <c r="P127" s="75">
        <f t="shared" si="45"/>
        <v>4</v>
      </c>
      <c r="Q127" s="75">
        <f t="shared" si="46"/>
        <v>6147</v>
      </c>
      <c r="R127" s="75">
        <f t="shared" si="47"/>
        <v>1738</v>
      </c>
      <c r="S127" s="75">
        <f t="shared" si="48"/>
        <v>1688</v>
      </c>
      <c r="T127" s="75">
        <f>SUM(T128:T130)</f>
        <v>23459</v>
      </c>
      <c r="U127" s="76">
        <f t="shared" si="38"/>
        <v>40</v>
      </c>
    </row>
    <row r="128" spans="2:21" ht="12.6" customHeight="1" x14ac:dyDescent="0.15">
      <c r="B128" s="71"/>
      <c r="C128" s="72"/>
      <c r="D128" s="72" t="s">
        <v>271</v>
      </c>
      <c r="E128" s="73" t="s">
        <v>272</v>
      </c>
      <c r="F128" s="74">
        <f>SUM(G128:H128)</f>
        <v>55</v>
      </c>
      <c r="G128" s="75">
        <v>32</v>
      </c>
      <c r="H128" s="75">
        <v>23</v>
      </c>
      <c r="I128" s="75">
        <v>164</v>
      </c>
      <c r="J128" s="77">
        <v>0</v>
      </c>
      <c r="K128" s="77">
        <v>0</v>
      </c>
      <c r="L128" s="75">
        <v>749934</v>
      </c>
      <c r="M128" s="75">
        <v>2093</v>
      </c>
      <c r="N128" s="75">
        <v>38147</v>
      </c>
      <c r="O128" s="75">
        <v>15275</v>
      </c>
      <c r="P128" s="75">
        <f t="shared" si="45"/>
        <v>3</v>
      </c>
      <c r="Q128" s="75">
        <f t="shared" si="46"/>
        <v>13635</v>
      </c>
      <c r="R128" s="75">
        <f t="shared" si="47"/>
        <v>4573</v>
      </c>
      <c r="S128" s="75">
        <f t="shared" si="48"/>
        <v>4573</v>
      </c>
      <c r="T128" s="75">
        <v>1580</v>
      </c>
      <c r="U128" s="76">
        <f t="shared" si="38"/>
        <v>49</v>
      </c>
    </row>
    <row r="129" spans="2:21" ht="12.6" customHeight="1" x14ac:dyDescent="0.15">
      <c r="B129" s="71"/>
      <c r="C129" s="72"/>
      <c r="D129" s="72" t="s">
        <v>273</v>
      </c>
      <c r="E129" s="73" t="s">
        <v>274</v>
      </c>
      <c r="F129" s="74">
        <f>SUM(G129:H129)</f>
        <v>217</v>
      </c>
      <c r="G129" s="75">
        <v>89</v>
      </c>
      <c r="H129" s="75">
        <v>128</v>
      </c>
      <c r="I129" s="75">
        <v>717</v>
      </c>
      <c r="J129" s="75">
        <v>7</v>
      </c>
      <c r="K129" s="75">
        <v>10</v>
      </c>
      <c r="L129" s="75">
        <v>815051</v>
      </c>
      <c r="M129" s="75">
        <v>5339</v>
      </c>
      <c r="N129" s="75">
        <v>171749</v>
      </c>
      <c r="O129" s="75">
        <v>21908</v>
      </c>
      <c r="P129" s="75">
        <f t="shared" si="45"/>
        <v>3</v>
      </c>
      <c r="Q129" s="75">
        <f t="shared" si="46"/>
        <v>3756</v>
      </c>
      <c r="R129" s="75">
        <f t="shared" si="47"/>
        <v>1137</v>
      </c>
      <c r="S129" s="75">
        <f t="shared" si="48"/>
        <v>1110</v>
      </c>
      <c r="T129" s="75">
        <v>19996</v>
      </c>
      <c r="U129" s="76">
        <f t="shared" si="38"/>
        <v>36</v>
      </c>
    </row>
    <row r="130" spans="2:21" ht="12.6" customHeight="1" x14ac:dyDescent="0.15">
      <c r="B130" s="71"/>
      <c r="C130" s="72"/>
      <c r="D130" s="72" t="s">
        <v>275</v>
      </c>
      <c r="E130" s="73" t="s">
        <v>276</v>
      </c>
      <c r="F130" s="74">
        <f>SUM(G130:H130)</f>
        <v>41</v>
      </c>
      <c r="G130" s="75">
        <v>22</v>
      </c>
      <c r="H130" s="75">
        <v>19</v>
      </c>
      <c r="I130" s="75">
        <v>226</v>
      </c>
      <c r="J130" s="75">
        <v>6</v>
      </c>
      <c r="K130" s="75">
        <v>10</v>
      </c>
      <c r="L130" s="75">
        <v>358890</v>
      </c>
      <c r="M130" s="75">
        <v>11106</v>
      </c>
      <c r="N130" s="75">
        <v>73995</v>
      </c>
      <c r="O130" s="75">
        <v>10819</v>
      </c>
      <c r="P130" s="75">
        <f t="shared" si="45"/>
        <v>6</v>
      </c>
      <c r="Q130" s="75">
        <f t="shared" si="46"/>
        <v>8753</v>
      </c>
      <c r="R130" s="75">
        <f t="shared" si="47"/>
        <v>1588</v>
      </c>
      <c r="S130" s="75">
        <f t="shared" si="48"/>
        <v>1483</v>
      </c>
      <c r="T130" s="75">
        <v>1883</v>
      </c>
      <c r="U130" s="76">
        <f t="shared" si="38"/>
        <v>33</v>
      </c>
    </row>
    <row r="131" spans="2:21" ht="12.6" customHeight="1" x14ac:dyDescent="0.15">
      <c r="B131" s="71" t="s">
        <v>36</v>
      </c>
      <c r="C131" s="72"/>
      <c r="D131" s="72"/>
      <c r="E131" s="73" t="s">
        <v>38</v>
      </c>
      <c r="F131" s="74">
        <f t="shared" ref="F131:O131" si="52">F132+F134+F136+F139+F141+F144+F149+F151</f>
        <v>6016</v>
      </c>
      <c r="G131" s="75">
        <f t="shared" si="52"/>
        <v>1464</v>
      </c>
      <c r="H131" s="75">
        <f t="shared" si="52"/>
        <v>4552</v>
      </c>
      <c r="I131" s="75">
        <f t="shared" si="52"/>
        <v>29022</v>
      </c>
      <c r="J131" s="75">
        <f t="shared" si="52"/>
        <v>814</v>
      </c>
      <c r="K131" s="75">
        <f t="shared" si="52"/>
        <v>139</v>
      </c>
      <c r="L131" s="75">
        <f t="shared" si="52"/>
        <v>39597167</v>
      </c>
      <c r="M131" s="75">
        <f t="shared" si="52"/>
        <v>531717</v>
      </c>
      <c r="N131" s="75">
        <f t="shared" si="52"/>
        <v>2116683</v>
      </c>
      <c r="O131" s="75">
        <f t="shared" si="52"/>
        <v>514889</v>
      </c>
      <c r="P131" s="75">
        <f t="shared" si="45"/>
        <v>5</v>
      </c>
      <c r="Q131" s="75">
        <f t="shared" si="46"/>
        <v>6582</v>
      </c>
      <c r="R131" s="75">
        <f t="shared" si="47"/>
        <v>1364</v>
      </c>
      <c r="S131" s="75">
        <f t="shared" si="48"/>
        <v>1321</v>
      </c>
      <c r="T131" s="75">
        <f>T132+T134+T136+T139+T141+T144+T149+T151</f>
        <v>2334338</v>
      </c>
      <c r="U131" s="76">
        <f t="shared" si="38"/>
        <v>72</v>
      </c>
    </row>
    <row r="132" spans="2:21" ht="12.6" customHeight="1" x14ac:dyDescent="0.15">
      <c r="B132" s="71"/>
      <c r="C132" s="72" t="s">
        <v>277</v>
      </c>
      <c r="D132" s="72"/>
      <c r="E132" s="73" t="s">
        <v>278</v>
      </c>
      <c r="F132" s="74">
        <f t="shared" ref="F132:O132" si="53">F133</f>
        <v>572</v>
      </c>
      <c r="G132" s="75">
        <f t="shared" si="53"/>
        <v>224</v>
      </c>
      <c r="H132" s="75">
        <f t="shared" si="53"/>
        <v>348</v>
      </c>
      <c r="I132" s="75">
        <f t="shared" si="53"/>
        <v>7471</v>
      </c>
      <c r="J132" s="75">
        <f t="shared" si="53"/>
        <v>336</v>
      </c>
      <c r="K132" s="75">
        <f t="shared" si="53"/>
        <v>22</v>
      </c>
      <c r="L132" s="75">
        <f t="shared" si="53"/>
        <v>15339198</v>
      </c>
      <c r="M132" s="75">
        <f t="shared" si="53"/>
        <v>96226</v>
      </c>
      <c r="N132" s="75">
        <f t="shared" si="53"/>
        <v>534957</v>
      </c>
      <c r="O132" s="75">
        <f t="shared" si="53"/>
        <v>183081</v>
      </c>
      <c r="P132" s="75">
        <f t="shared" si="45"/>
        <v>13</v>
      </c>
      <c r="Q132" s="75">
        <f t="shared" si="46"/>
        <v>26817</v>
      </c>
      <c r="R132" s="75">
        <f t="shared" si="47"/>
        <v>2053</v>
      </c>
      <c r="S132" s="75">
        <f t="shared" si="48"/>
        <v>1959</v>
      </c>
      <c r="T132" s="75">
        <f>T133</f>
        <v>17597</v>
      </c>
      <c r="U132" s="76">
        <f t="shared" si="38"/>
        <v>84</v>
      </c>
    </row>
    <row r="133" spans="2:21" ht="12.6" customHeight="1" x14ac:dyDescent="0.15">
      <c r="B133" s="71"/>
      <c r="C133" s="72"/>
      <c r="D133" s="72" t="s">
        <v>279</v>
      </c>
      <c r="E133" s="73" t="s">
        <v>280</v>
      </c>
      <c r="F133" s="74">
        <f>SUM(G133:H133)</f>
        <v>572</v>
      </c>
      <c r="G133" s="75">
        <v>224</v>
      </c>
      <c r="H133" s="75">
        <v>348</v>
      </c>
      <c r="I133" s="75">
        <v>7471</v>
      </c>
      <c r="J133" s="75">
        <v>336</v>
      </c>
      <c r="K133" s="75">
        <v>22</v>
      </c>
      <c r="L133" s="75">
        <v>15339198</v>
      </c>
      <c r="M133" s="75">
        <v>96226</v>
      </c>
      <c r="N133" s="75">
        <v>534957</v>
      </c>
      <c r="O133" s="75">
        <v>183081</v>
      </c>
      <c r="P133" s="75">
        <f t="shared" si="45"/>
        <v>13</v>
      </c>
      <c r="Q133" s="75">
        <f t="shared" si="46"/>
        <v>26817</v>
      </c>
      <c r="R133" s="75">
        <f t="shared" si="47"/>
        <v>2053</v>
      </c>
      <c r="S133" s="75">
        <f t="shared" si="48"/>
        <v>1959</v>
      </c>
      <c r="T133" s="75">
        <v>17597</v>
      </c>
      <c r="U133" s="76">
        <f t="shared" si="38"/>
        <v>84</v>
      </c>
    </row>
    <row r="134" spans="2:21" ht="12.6" customHeight="1" x14ac:dyDescent="0.15">
      <c r="B134" s="71"/>
      <c r="C134" s="72" t="s">
        <v>281</v>
      </c>
      <c r="D134" s="72"/>
      <c r="E134" s="73" t="s">
        <v>282</v>
      </c>
      <c r="F134" s="74">
        <f t="shared" ref="F134:O134" si="54">F135</f>
        <v>1139</v>
      </c>
      <c r="G134" s="75">
        <f t="shared" si="54"/>
        <v>199</v>
      </c>
      <c r="H134" s="75">
        <f t="shared" si="54"/>
        <v>940</v>
      </c>
      <c r="I134" s="75">
        <f t="shared" si="54"/>
        <v>2881</v>
      </c>
      <c r="J134" s="75">
        <f t="shared" si="54"/>
        <v>29</v>
      </c>
      <c r="K134" s="75">
        <f t="shared" si="54"/>
        <v>31</v>
      </c>
      <c r="L134" s="75">
        <f t="shared" si="54"/>
        <v>4704479</v>
      </c>
      <c r="M134" s="75">
        <f t="shared" si="54"/>
        <v>77633</v>
      </c>
      <c r="N134" s="75">
        <f t="shared" si="54"/>
        <v>398020</v>
      </c>
      <c r="O134" s="75">
        <f t="shared" si="54"/>
        <v>73742</v>
      </c>
      <c r="P134" s="75">
        <f t="shared" si="45"/>
        <v>3</v>
      </c>
      <c r="Q134" s="75">
        <f t="shared" si="46"/>
        <v>4130</v>
      </c>
      <c r="R134" s="75">
        <f t="shared" si="47"/>
        <v>1633</v>
      </c>
      <c r="S134" s="75">
        <f t="shared" si="48"/>
        <v>1600</v>
      </c>
      <c r="T134" s="75">
        <f>T135</f>
        <v>0</v>
      </c>
      <c r="U134" s="76">
        <f t="shared" si="38"/>
        <v>64</v>
      </c>
    </row>
    <row r="135" spans="2:21" ht="12.6" customHeight="1" x14ac:dyDescent="0.15">
      <c r="B135" s="71"/>
      <c r="C135" s="72"/>
      <c r="D135" s="72" t="s">
        <v>283</v>
      </c>
      <c r="E135" s="73" t="s">
        <v>284</v>
      </c>
      <c r="F135" s="74">
        <f>SUM(G135:H135)</f>
        <v>1139</v>
      </c>
      <c r="G135" s="75">
        <v>199</v>
      </c>
      <c r="H135" s="75">
        <v>940</v>
      </c>
      <c r="I135" s="75">
        <v>2881</v>
      </c>
      <c r="J135" s="75">
        <v>29</v>
      </c>
      <c r="K135" s="75">
        <v>31</v>
      </c>
      <c r="L135" s="75">
        <v>4704479</v>
      </c>
      <c r="M135" s="75">
        <v>77633</v>
      </c>
      <c r="N135" s="75">
        <v>398020</v>
      </c>
      <c r="O135" s="75">
        <v>73742</v>
      </c>
      <c r="P135" s="75">
        <f t="shared" si="45"/>
        <v>3</v>
      </c>
      <c r="Q135" s="75">
        <f t="shared" si="46"/>
        <v>4130</v>
      </c>
      <c r="R135" s="75">
        <f t="shared" si="47"/>
        <v>1633</v>
      </c>
      <c r="S135" s="75">
        <f t="shared" si="48"/>
        <v>1600</v>
      </c>
      <c r="T135" s="75">
        <v>0</v>
      </c>
      <c r="U135" s="76">
        <f t="shared" si="38"/>
        <v>64</v>
      </c>
    </row>
    <row r="136" spans="2:21" ht="12.6" customHeight="1" x14ac:dyDescent="0.15">
      <c r="B136" s="71"/>
      <c r="C136" s="72" t="s">
        <v>285</v>
      </c>
      <c r="D136" s="72"/>
      <c r="E136" s="73" t="s">
        <v>286</v>
      </c>
      <c r="F136" s="74">
        <f t="shared" ref="F136:O136" si="55">SUM(F137:F138)</f>
        <v>158</v>
      </c>
      <c r="G136" s="75">
        <f t="shared" si="55"/>
        <v>32</v>
      </c>
      <c r="H136" s="75">
        <f t="shared" si="55"/>
        <v>126</v>
      </c>
      <c r="I136" s="75">
        <f t="shared" si="55"/>
        <v>528</v>
      </c>
      <c r="J136" s="75">
        <f t="shared" si="55"/>
        <v>11</v>
      </c>
      <c r="K136" s="77">
        <f t="shared" si="55"/>
        <v>0</v>
      </c>
      <c r="L136" s="75">
        <f t="shared" si="55"/>
        <v>430568</v>
      </c>
      <c r="M136" s="75">
        <f t="shared" si="55"/>
        <v>1822</v>
      </c>
      <c r="N136" s="75">
        <f t="shared" si="55"/>
        <v>12032</v>
      </c>
      <c r="O136" s="75">
        <f t="shared" si="55"/>
        <v>6558</v>
      </c>
      <c r="P136" s="75">
        <f t="shared" si="45"/>
        <v>3</v>
      </c>
      <c r="Q136" s="75">
        <f t="shared" si="46"/>
        <v>2725</v>
      </c>
      <c r="R136" s="75">
        <f t="shared" si="47"/>
        <v>815</v>
      </c>
      <c r="S136" s="75">
        <f t="shared" si="48"/>
        <v>799</v>
      </c>
      <c r="T136" s="75">
        <f>SUM(T137:T138)</f>
        <v>17619</v>
      </c>
      <c r="U136" s="76">
        <f t="shared" si="38"/>
        <v>63</v>
      </c>
    </row>
    <row r="137" spans="2:21" ht="12.6" customHeight="1" x14ac:dyDescent="0.15">
      <c r="B137" s="71"/>
      <c r="C137" s="72"/>
      <c r="D137" s="72" t="s">
        <v>287</v>
      </c>
      <c r="E137" s="73" t="s">
        <v>288</v>
      </c>
      <c r="F137" s="74">
        <f>SUM(G137:H137)</f>
        <v>147</v>
      </c>
      <c r="G137" s="75">
        <v>30</v>
      </c>
      <c r="H137" s="75">
        <v>117</v>
      </c>
      <c r="I137" s="75">
        <v>508</v>
      </c>
      <c r="J137" s="75">
        <v>10</v>
      </c>
      <c r="K137" s="77">
        <v>0</v>
      </c>
      <c r="L137" s="75">
        <v>420379</v>
      </c>
      <c r="M137" s="75">
        <v>1822</v>
      </c>
      <c r="N137" s="75">
        <v>11824</v>
      </c>
      <c r="O137" s="75">
        <v>6333</v>
      </c>
      <c r="P137" s="75">
        <f t="shared" si="45"/>
        <v>3</v>
      </c>
      <c r="Q137" s="75">
        <f t="shared" si="46"/>
        <v>2860</v>
      </c>
      <c r="R137" s="75">
        <f t="shared" si="47"/>
        <v>828</v>
      </c>
      <c r="S137" s="75">
        <f t="shared" si="48"/>
        <v>812</v>
      </c>
      <c r="T137" s="75">
        <v>17619</v>
      </c>
      <c r="U137" s="76">
        <f t="shared" si="38"/>
        <v>64</v>
      </c>
    </row>
    <row r="138" spans="2:21" ht="12.6" customHeight="1" x14ac:dyDescent="0.15">
      <c r="B138" s="71"/>
      <c r="C138" s="72"/>
      <c r="D138" s="72" t="s">
        <v>289</v>
      </c>
      <c r="E138" s="73" t="s">
        <v>290</v>
      </c>
      <c r="F138" s="74">
        <f>SUM(G138:H138)</f>
        <v>11</v>
      </c>
      <c r="G138" s="75">
        <v>2</v>
      </c>
      <c r="H138" s="75">
        <v>9</v>
      </c>
      <c r="I138" s="75">
        <v>20</v>
      </c>
      <c r="J138" s="75">
        <v>1</v>
      </c>
      <c r="K138" s="77">
        <v>0</v>
      </c>
      <c r="L138" s="75">
        <v>10189</v>
      </c>
      <c r="M138" s="77">
        <v>0</v>
      </c>
      <c r="N138" s="75">
        <v>208</v>
      </c>
      <c r="O138" s="75">
        <v>225</v>
      </c>
      <c r="P138" s="75">
        <f t="shared" si="45"/>
        <v>2</v>
      </c>
      <c r="Q138" s="75">
        <f t="shared" si="46"/>
        <v>926</v>
      </c>
      <c r="R138" s="75">
        <f t="shared" si="47"/>
        <v>509</v>
      </c>
      <c r="S138" s="75">
        <f t="shared" si="48"/>
        <v>485</v>
      </c>
      <c r="T138" s="75">
        <v>0</v>
      </c>
      <c r="U138" s="76">
        <f t="shared" si="38"/>
        <v>45</v>
      </c>
    </row>
    <row r="139" spans="2:21" ht="12.6" customHeight="1" x14ac:dyDescent="0.15">
      <c r="B139" s="71"/>
      <c r="C139" s="72" t="s">
        <v>291</v>
      </c>
      <c r="D139" s="72"/>
      <c r="E139" s="73" t="s">
        <v>292</v>
      </c>
      <c r="F139" s="74">
        <f t="shared" ref="F139:O139" si="56">F140</f>
        <v>417</v>
      </c>
      <c r="G139" s="75">
        <f t="shared" si="56"/>
        <v>40</v>
      </c>
      <c r="H139" s="75">
        <f t="shared" si="56"/>
        <v>377</v>
      </c>
      <c r="I139" s="75">
        <f t="shared" si="56"/>
        <v>977</v>
      </c>
      <c r="J139" s="75">
        <f t="shared" si="56"/>
        <v>35</v>
      </c>
      <c r="K139" s="77">
        <f t="shared" si="56"/>
        <v>0</v>
      </c>
      <c r="L139" s="75">
        <f t="shared" si="56"/>
        <v>1111885</v>
      </c>
      <c r="M139" s="75">
        <f t="shared" si="56"/>
        <v>11180</v>
      </c>
      <c r="N139" s="75">
        <f t="shared" si="56"/>
        <v>28231</v>
      </c>
      <c r="O139" s="75">
        <f t="shared" si="56"/>
        <v>20216</v>
      </c>
      <c r="P139" s="75">
        <f t="shared" si="45"/>
        <v>2</v>
      </c>
      <c r="Q139" s="75">
        <f t="shared" si="46"/>
        <v>2666</v>
      </c>
      <c r="R139" s="75">
        <f t="shared" si="47"/>
        <v>1138</v>
      </c>
      <c r="S139" s="75">
        <f t="shared" si="48"/>
        <v>1099</v>
      </c>
      <c r="T139" s="75">
        <f>T140</f>
        <v>54650</v>
      </c>
      <c r="U139" s="76">
        <f t="shared" si="38"/>
        <v>52</v>
      </c>
    </row>
    <row r="140" spans="2:21" ht="12.6" customHeight="1" x14ac:dyDescent="0.15">
      <c r="B140" s="71"/>
      <c r="C140" s="72"/>
      <c r="D140" s="72" t="s">
        <v>293</v>
      </c>
      <c r="E140" s="73" t="s">
        <v>294</v>
      </c>
      <c r="F140" s="74">
        <f>SUM(G140:H140)</f>
        <v>417</v>
      </c>
      <c r="G140" s="75">
        <v>40</v>
      </c>
      <c r="H140" s="75">
        <v>377</v>
      </c>
      <c r="I140" s="75">
        <v>977</v>
      </c>
      <c r="J140" s="75">
        <v>35</v>
      </c>
      <c r="K140" s="77">
        <v>0</v>
      </c>
      <c r="L140" s="75">
        <v>1111885</v>
      </c>
      <c r="M140" s="75">
        <v>11180</v>
      </c>
      <c r="N140" s="75">
        <v>28231</v>
      </c>
      <c r="O140" s="75">
        <v>20216</v>
      </c>
      <c r="P140" s="75">
        <f t="shared" si="45"/>
        <v>2</v>
      </c>
      <c r="Q140" s="75">
        <f t="shared" si="46"/>
        <v>2666</v>
      </c>
      <c r="R140" s="75">
        <f t="shared" si="47"/>
        <v>1138</v>
      </c>
      <c r="S140" s="75">
        <f t="shared" si="48"/>
        <v>1099</v>
      </c>
      <c r="T140" s="75">
        <v>54650</v>
      </c>
      <c r="U140" s="76">
        <f t="shared" si="38"/>
        <v>52</v>
      </c>
    </row>
    <row r="141" spans="2:21" ht="12.6" customHeight="1" x14ac:dyDescent="0.15">
      <c r="B141" s="71"/>
      <c r="C141" s="72" t="s">
        <v>295</v>
      </c>
      <c r="D141" s="72"/>
      <c r="E141" s="73" t="s">
        <v>296</v>
      </c>
      <c r="F141" s="74">
        <f t="shared" ref="F141:O141" si="57">SUM(F142:F143)</f>
        <v>357</v>
      </c>
      <c r="G141" s="75">
        <f t="shared" si="57"/>
        <v>36</v>
      </c>
      <c r="H141" s="75">
        <f t="shared" si="57"/>
        <v>321</v>
      </c>
      <c r="I141" s="75">
        <f t="shared" si="57"/>
        <v>1201</v>
      </c>
      <c r="J141" s="75">
        <f t="shared" si="57"/>
        <v>46</v>
      </c>
      <c r="K141" s="75">
        <f t="shared" si="57"/>
        <v>1</v>
      </c>
      <c r="L141" s="75">
        <f t="shared" si="57"/>
        <v>871428</v>
      </c>
      <c r="M141" s="75">
        <f t="shared" si="57"/>
        <v>7356</v>
      </c>
      <c r="N141" s="75">
        <f t="shared" si="57"/>
        <v>28014</v>
      </c>
      <c r="O141" s="75">
        <f t="shared" si="57"/>
        <v>19050</v>
      </c>
      <c r="P141" s="75">
        <f t="shared" si="45"/>
        <v>3</v>
      </c>
      <c r="Q141" s="75">
        <f t="shared" si="46"/>
        <v>2441</v>
      </c>
      <c r="R141" s="75">
        <f t="shared" si="47"/>
        <v>726</v>
      </c>
      <c r="S141" s="75">
        <f t="shared" si="48"/>
        <v>698</v>
      </c>
      <c r="T141" s="75">
        <f>SUM(T142:T143)</f>
        <v>18114</v>
      </c>
      <c r="U141" s="76">
        <f t="shared" si="38"/>
        <v>45</v>
      </c>
    </row>
    <row r="142" spans="2:21" ht="12.6" customHeight="1" x14ac:dyDescent="0.15">
      <c r="B142" s="71"/>
      <c r="C142" s="72"/>
      <c r="D142" s="72" t="s">
        <v>297</v>
      </c>
      <c r="E142" s="73" t="s">
        <v>298</v>
      </c>
      <c r="F142" s="74">
        <f>SUM(G142:H142)</f>
        <v>236</v>
      </c>
      <c r="G142" s="75">
        <v>25</v>
      </c>
      <c r="H142" s="75">
        <v>211</v>
      </c>
      <c r="I142" s="75">
        <v>897</v>
      </c>
      <c r="J142" s="75">
        <v>38</v>
      </c>
      <c r="K142" s="75">
        <v>1</v>
      </c>
      <c r="L142" s="75">
        <v>634020</v>
      </c>
      <c r="M142" s="75">
        <v>6420</v>
      </c>
      <c r="N142" s="75">
        <v>20133</v>
      </c>
      <c r="O142" s="75">
        <v>13193</v>
      </c>
      <c r="P142" s="75">
        <f t="shared" si="45"/>
        <v>4</v>
      </c>
      <c r="Q142" s="75">
        <f t="shared" si="46"/>
        <v>2687</v>
      </c>
      <c r="R142" s="75">
        <f t="shared" si="47"/>
        <v>707</v>
      </c>
      <c r="S142" s="75">
        <f t="shared" si="48"/>
        <v>677</v>
      </c>
      <c r="T142" s="75">
        <v>9342</v>
      </c>
      <c r="U142" s="76">
        <f t="shared" si="38"/>
        <v>47</v>
      </c>
    </row>
    <row r="143" spans="2:21" ht="12.6" customHeight="1" x14ac:dyDescent="0.15">
      <c r="B143" s="71"/>
      <c r="C143" s="72"/>
      <c r="D143" s="72" t="s">
        <v>299</v>
      </c>
      <c r="E143" s="73" t="s">
        <v>300</v>
      </c>
      <c r="F143" s="74">
        <f>SUM(G143:H143)</f>
        <v>121</v>
      </c>
      <c r="G143" s="75">
        <v>11</v>
      </c>
      <c r="H143" s="75">
        <v>110</v>
      </c>
      <c r="I143" s="75">
        <v>304</v>
      </c>
      <c r="J143" s="75">
        <v>8</v>
      </c>
      <c r="K143" s="77">
        <v>0</v>
      </c>
      <c r="L143" s="75">
        <v>237408</v>
      </c>
      <c r="M143" s="75">
        <v>936</v>
      </c>
      <c r="N143" s="75">
        <v>7881</v>
      </c>
      <c r="O143" s="75">
        <v>5857</v>
      </c>
      <c r="P143" s="75">
        <f t="shared" si="45"/>
        <v>3</v>
      </c>
      <c r="Q143" s="75">
        <f t="shared" si="46"/>
        <v>1962</v>
      </c>
      <c r="R143" s="75">
        <f t="shared" si="47"/>
        <v>781</v>
      </c>
      <c r="S143" s="75">
        <f t="shared" si="48"/>
        <v>761</v>
      </c>
      <c r="T143" s="75">
        <v>8772</v>
      </c>
      <c r="U143" s="76">
        <f t="shared" si="38"/>
        <v>39</v>
      </c>
    </row>
    <row r="144" spans="2:21" ht="12.6" customHeight="1" x14ac:dyDescent="0.15">
      <c r="B144" s="71"/>
      <c r="C144" s="72" t="s">
        <v>301</v>
      </c>
      <c r="D144" s="72"/>
      <c r="E144" s="73" t="s">
        <v>302</v>
      </c>
      <c r="F144" s="74">
        <f t="shared" ref="F144:O144" si="58">SUM(F145:F148)</f>
        <v>840</v>
      </c>
      <c r="G144" s="75">
        <f t="shared" si="58"/>
        <v>209</v>
      </c>
      <c r="H144" s="75">
        <f t="shared" si="58"/>
        <v>631</v>
      </c>
      <c r="I144" s="75">
        <f t="shared" si="58"/>
        <v>2904</v>
      </c>
      <c r="J144" s="75">
        <f t="shared" si="58"/>
        <v>33</v>
      </c>
      <c r="K144" s="77">
        <f t="shared" si="58"/>
        <v>0</v>
      </c>
      <c r="L144" s="75">
        <f t="shared" si="58"/>
        <v>1631241</v>
      </c>
      <c r="M144" s="75">
        <f t="shared" si="58"/>
        <v>37271</v>
      </c>
      <c r="N144" s="75">
        <f t="shared" si="58"/>
        <v>96016</v>
      </c>
      <c r="O144" s="75">
        <f t="shared" si="58"/>
        <v>35766</v>
      </c>
      <c r="P144" s="75">
        <f t="shared" si="45"/>
        <v>3</v>
      </c>
      <c r="Q144" s="75">
        <f t="shared" si="46"/>
        <v>1942</v>
      </c>
      <c r="R144" s="75">
        <f t="shared" si="47"/>
        <v>562</v>
      </c>
      <c r="S144" s="75">
        <f t="shared" si="48"/>
        <v>555</v>
      </c>
      <c r="T144" s="75">
        <f>SUM(T145:T148)</f>
        <v>28879</v>
      </c>
      <c r="U144" s="76">
        <f t="shared" si="38"/>
        <v>45</v>
      </c>
    </row>
    <row r="145" spans="2:21" ht="12.6" customHeight="1" x14ac:dyDescent="0.15">
      <c r="B145" s="71"/>
      <c r="C145" s="72"/>
      <c r="D145" s="72" t="s">
        <v>303</v>
      </c>
      <c r="E145" s="73" t="s">
        <v>304</v>
      </c>
      <c r="F145" s="74">
        <f>SUM(G145:H145)</f>
        <v>381</v>
      </c>
      <c r="G145" s="75">
        <v>84</v>
      </c>
      <c r="H145" s="75">
        <v>297</v>
      </c>
      <c r="I145" s="75">
        <v>1720</v>
      </c>
      <c r="J145" s="75">
        <v>29</v>
      </c>
      <c r="K145" s="77">
        <v>0</v>
      </c>
      <c r="L145" s="75">
        <v>938420</v>
      </c>
      <c r="M145" s="75">
        <v>22642</v>
      </c>
      <c r="N145" s="75">
        <v>65105</v>
      </c>
      <c r="O145" s="75">
        <v>16904</v>
      </c>
      <c r="P145" s="75">
        <f t="shared" si="45"/>
        <v>5</v>
      </c>
      <c r="Q145" s="75">
        <f t="shared" si="46"/>
        <v>2463</v>
      </c>
      <c r="R145" s="75">
        <f t="shared" si="47"/>
        <v>546</v>
      </c>
      <c r="S145" s="75">
        <f t="shared" si="48"/>
        <v>537</v>
      </c>
      <c r="T145" s="75">
        <v>3000</v>
      </c>
      <c r="U145" s="76">
        <f t="shared" si="38"/>
        <v>55</v>
      </c>
    </row>
    <row r="146" spans="2:21" ht="12.6" customHeight="1" x14ac:dyDescent="0.15">
      <c r="B146" s="71"/>
      <c r="C146" s="72"/>
      <c r="D146" s="72" t="s">
        <v>305</v>
      </c>
      <c r="E146" s="73" t="s">
        <v>306</v>
      </c>
      <c r="F146" s="74">
        <f>SUM(G146:H146)</f>
        <v>397</v>
      </c>
      <c r="G146" s="75">
        <v>96</v>
      </c>
      <c r="H146" s="75">
        <v>301</v>
      </c>
      <c r="I146" s="75">
        <v>822</v>
      </c>
      <c r="J146" s="75">
        <v>2</v>
      </c>
      <c r="K146" s="77">
        <v>0</v>
      </c>
      <c r="L146" s="75">
        <v>535337</v>
      </c>
      <c r="M146" s="75">
        <v>13520</v>
      </c>
      <c r="N146" s="75">
        <v>26862</v>
      </c>
      <c r="O146" s="75">
        <v>16260</v>
      </c>
      <c r="P146" s="75">
        <f t="shared" si="45"/>
        <v>2</v>
      </c>
      <c r="Q146" s="75">
        <f t="shared" si="46"/>
        <v>1348</v>
      </c>
      <c r="R146" s="75">
        <f t="shared" si="47"/>
        <v>651</v>
      </c>
      <c r="S146" s="75">
        <f t="shared" si="48"/>
        <v>650</v>
      </c>
      <c r="T146" s="75">
        <v>9256</v>
      </c>
      <c r="U146" s="76">
        <f t="shared" si="38"/>
        <v>32</v>
      </c>
    </row>
    <row r="147" spans="2:21" ht="12.6" customHeight="1" x14ac:dyDescent="0.15">
      <c r="B147" s="71"/>
      <c r="C147" s="72"/>
      <c r="D147" s="72" t="s">
        <v>307</v>
      </c>
      <c r="E147" s="73" t="s">
        <v>308</v>
      </c>
      <c r="F147" s="74">
        <f>SUM(G147:H147)</f>
        <v>35</v>
      </c>
      <c r="G147" s="75">
        <v>22</v>
      </c>
      <c r="H147" s="75">
        <v>13</v>
      </c>
      <c r="I147" s="75">
        <v>274</v>
      </c>
      <c r="J147" s="75">
        <v>2</v>
      </c>
      <c r="K147" s="77">
        <v>0</v>
      </c>
      <c r="L147" s="75">
        <v>108816</v>
      </c>
      <c r="M147" s="75">
        <v>1040</v>
      </c>
      <c r="N147" s="75">
        <v>2355</v>
      </c>
      <c r="O147" s="75">
        <v>1496</v>
      </c>
      <c r="P147" s="75">
        <f t="shared" si="45"/>
        <v>8</v>
      </c>
      <c r="Q147" s="75">
        <f t="shared" si="46"/>
        <v>3109</v>
      </c>
      <c r="R147" s="75">
        <f t="shared" si="47"/>
        <v>397</v>
      </c>
      <c r="S147" s="75">
        <f t="shared" si="48"/>
        <v>394</v>
      </c>
      <c r="T147" s="75">
        <v>2183</v>
      </c>
      <c r="U147" s="76">
        <f t="shared" si="38"/>
        <v>71</v>
      </c>
    </row>
    <row r="148" spans="2:21" ht="12.6" customHeight="1" x14ac:dyDescent="0.15">
      <c r="B148" s="71"/>
      <c r="C148" s="72"/>
      <c r="D148" s="72" t="s">
        <v>309</v>
      </c>
      <c r="E148" s="73" t="s">
        <v>310</v>
      </c>
      <c r="F148" s="74">
        <f>SUM(G148:H148)</f>
        <v>27</v>
      </c>
      <c r="G148" s="75">
        <v>7</v>
      </c>
      <c r="H148" s="75">
        <v>20</v>
      </c>
      <c r="I148" s="75">
        <v>88</v>
      </c>
      <c r="J148" s="77">
        <v>0</v>
      </c>
      <c r="K148" s="77">
        <v>0</v>
      </c>
      <c r="L148" s="75">
        <v>48668</v>
      </c>
      <c r="M148" s="75">
        <v>69</v>
      </c>
      <c r="N148" s="75">
        <v>1694</v>
      </c>
      <c r="O148" s="75">
        <v>1106</v>
      </c>
      <c r="P148" s="75">
        <f t="shared" si="45"/>
        <v>3</v>
      </c>
      <c r="Q148" s="75">
        <f t="shared" si="46"/>
        <v>1803</v>
      </c>
      <c r="R148" s="75">
        <f t="shared" si="47"/>
        <v>553</v>
      </c>
      <c r="S148" s="75">
        <f t="shared" si="48"/>
        <v>553</v>
      </c>
      <c r="T148" s="75">
        <v>14440</v>
      </c>
      <c r="U148" s="76">
        <f t="shared" si="38"/>
        <v>31</v>
      </c>
    </row>
    <row r="149" spans="2:21" ht="12.6" customHeight="1" x14ac:dyDescent="0.15">
      <c r="B149" s="71"/>
      <c r="C149" s="72" t="s">
        <v>311</v>
      </c>
      <c r="D149" s="72"/>
      <c r="E149" s="73" t="s">
        <v>312</v>
      </c>
      <c r="F149" s="74">
        <f t="shared" ref="F149:O149" si="59">F150</f>
        <v>198</v>
      </c>
      <c r="G149" s="75">
        <f t="shared" si="59"/>
        <v>48</v>
      </c>
      <c r="H149" s="75">
        <f t="shared" si="59"/>
        <v>150</v>
      </c>
      <c r="I149" s="75">
        <f t="shared" si="59"/>
        <v>658</v>
      </c>
      <c r="J149" s="75">
        <f t="shared" si="59"/>
        <v>6</v>
      </c>
      <c r="K149" s="77">
        <f t="shared" si="59"/>
        <v>0</v>
      </c>
      <c r="L149" s="75">
        <f t="shared" si="59"/>
        <v>1282303</v>
      </c>
      <c r="M149" s="75">
        <f t="shared" si="59"/>
        <v>9945</v>
      </c>
      <c r="N149" s="75">
        <f t="shared" si="59"/>
        <v>284298</v>
      </c>
      <c r="O149" s="75">
        <f t="shared" si="59"/>
        <v>11719</v>
      </c>
      <c r="P149" s="75">
        <f t="shared" si="45"/>
        <v>3</v>
      </c>
      <c r="Q149" s="75">
        <f t="shared" si="46"/>
        <v>6476</v>
      </c>
      <c r="R149" s="75">
        <f t="shared" si="47"/>
        <v>1949</v>
      </c>
      <c r="S149" s="75">
        <f t="shared" si="48"/>
        <v>1931</v>
      </c>
      <c r="T149" s="75">
        <f>T150</f>
        <v>243244</v>
      </c>
      <c r="U149" s="76">
        <f t="shared" si="38"/>
        <v>89</v>
      </c>
    </row>
    <row r="150" spans="2:21" ht="12.6" customHeight="1" x14ac:dyDescent="0.15">
      <c r="B150" s="71"/>
      <c r="C150" s="72"/>
      <c r="D150" s="72" t="s">
        <v>313</v>
      </c>
      <c r="E150" s="73" t="s">
        <v>314</v>
      </c>
      <c r="F150" s="74">
        <f>SUM(G150:H150)</f>
        <v>198</v>
      </c>
      <c r="G150" s="75">
        <v>48</v>
      </c>
      <c r="H150" s="75">
        <v>150</v>
      </c>
      <c r="I150" s="75">
        <v>658</v>
      </c>
      <c r="J150" s="75">
        <v>6</v>
      </c>
      <c r="K150" s="77">
        <v>0</v>
      </c>
      <c r="L150" s="75">
        <v>1282303</v>
      </c>
      <c r="M150" s="75">
        <v>9945</v>
      </c>
      <c r="N150" s="75">
        <v>284298</v>
      </c>
      <c r="O150" s="75">
        <v>11719</v>
      </c>
      <c r="P150" s="75">
        <f t="shared" si="45"/>
        <v>3</v>
      </c>
      <c r="Q150" s="75">
        <f t="shared" si="46"/>
        <v>6476</v>
      </c>
      <c r="R150" s="75">
        <f t="shared" si="47"/>
        <v>1949</v>
      </c>
      <c r="S150" s="75">
        <f t="shared" si="48"/>
        <v>1931</v>
      </c>
      <c r="T150" s="75">
        <v>243244</v>
      </c>
      <c r="U150" s="76">
        <f t="shared" si="38"/>
        <v>89</v>
      </c>
    </row>
    <row r="151" spans="2:21" ht="12.6" customHeight="1" x14ac:dyDescent="0.15">
      <c r="B151" s="71"/>
      <c r="C151" s="72" t="s">
        <v>315</v>
      </c>
      <c r="D151" s="72"/>
      <c r="E151" s="73" t="s">
        <v>316</v>
      </c>
      <c r="F151" s="74">
        <f t="shared" ref="F151:O151" si="60">SUM(F152:F159)</f>
        <v>2335</v>
      </c>
      <c r="G151" s="75">
        <f t="shared" si="60"/>
        <v>676</v>
      </c>
      <c r="H151" s="75">
        <f t="shared" si="60"/>
        <v>1659</v>
      </c>
      <c r="I151" s="75">
        <f t="shared" si="60"/>
        <v>12402</v>
      </c>
      <c r="J151" s="75">
        <f t="shared" si="60"/>
        <v>318</v>
      </c>
      <c r="K151" s="75">
        <f t="shared" si="60"/>
        <v>85</v>
      </c>
      <c r="L151" s="75">
        <f t="shared" si="60"/>
        <v>14226065</v>
      </c>
      <c r="M151" s="75">
        <f t="shared" si="60"/>
        <v>290284</v>
      </c>
      <c r="N151" s="75">
        <f t="shared" si="60"/>
        <v>735115</v>
      </c>
      <c r="O151" s="75">
        <f t="shared" si="60"/>
        <v>164757</v>
      </c>
      <c r="P151" s="75">
        <f t="shared" si="45"/>
        <v>5</v>
      </c>
      <c r="Q151" s="75">
        <f t="shared" si="46"/>
        <v>6093</v>
      </c>
      <c r="R151" s="75">
        <f t="shared" si="47"/>
        <v>1147</v>
      </c>
      <c r="S151" s="75">
        <f t="shared" si="48"/>
        <v>1111</v>
      </c>
      <c r="T151" s="75">
        <f>SUM(T152:T159)</f>
        <v>1954235</v>
      </c>
      <c r="U151" s="76">
        <f t="shared" si="38"/>
        <v>74</v>
      </c>
    </row>
    <row r="152" spans="2:21" ht="12.6" customHeight="1" x14ac:dyDescent="0.15">
      <c r="B152" s="71"/>
      <c r="C152" s="72"/>
      <c r="D152" s="72" t="s">
        <v>317</v>
      </c>
      <c r="E152" s="73" t="s">
        <v>318</v>
      </c>
      <c r="F152" s="74">
        <f t="shared" ref="F152:F159" si="61">SUM(G152:H152)</f>
        <v>405</v>
      </c>
      <c r="G152" s="75">
        <v>170</v>
      </c>
      <c r="H152" s="75">
        <v>235</v>
      </c>
      <c r="I152" s="75">
        <v>3746</v>
      </c>
      <c r="J152" s="75">
        <v>43</v>
      </c>
      <c r="K152" s="75">
        <v>32</v>
      </c>
      <c r="L152" s="75">
        <v>4806662</v>
      </c>
      <c r="M152" s="75">
        <v>49407</v>
      </c>
      <c r="N152" s="75">
        <v>227216</v>
      </c>
      <c r="O152" s="75">
        <v>41247</v>
      </c>
      <c r="P152" s="75">
        <f t="shared" si="45"/>
        <v>9</v>
      </c>
      <c r="Q152" s="75">
        <f t="shared" si="46"/>
        <v>11868</v>
      </c>
      <c r="R152" s="75">
        <f t="shared" si="47"/>
        <v>1283</v>
      </c>
      <c r="S152" s="75">
        <f t="shared" si="48"/>
        <v>1258</v>
      </c>
      <c r="T152" s="75">
        <v>0</v>
      </c>
      <c r="U152" s="76">
        <f t="shared" si="38"/>
        <v>117</v>
      </c>
    </row>
    <row r="153" spans="2:21" ht="12.6" customHeight="1" x14ac:dyDescent="0.15">
      <c r="B153" s="71"/>
      <c r="C153" s="72"/>
      <c r="D153" s="72" t="s">
        <v>319</v>
      </c>
      <c r="E153" s="73" t="s">
        <v>320</v>
      </c>
      <c r="F153" s="74">
        <f t="shared" si="61"/>
        <v>119</v>
      </c>
      <c r="G153" s="75">
        <v>19</v>
      </c>
      <c r="H153" s="75">
        <v>100</v>
      </c>
      <c r="I153" s="75">
        <v>453</v>
      </c>
      <c r="J153" s="75">
        <v>16</v>
      </c>
      <c r="K153" s="77">
        <v>0</v>
      </c>
      <c r="L153" s="75">
        <v>245699</v>
      </c>
      <c r="M153" s="75">
        <v>1548</v>
      </c>
      <c r="N153" s="75">
        <v>7456</v>
      </c>
      <c r="O153" s="77">
        <v>0</v>
      </c>
      <c r="P153" s="75">
        <f t="shared" si="45"/>
        <v>4</v>
      </c>
      <c r="Q153" s="75">
        <f t="shared" si="46"/>
        <v>2065</v>
      </c>
      <c r="R153" s="75">
        <f t="shared" si="47"/>
        <v>542</v>
      </c>
      <c r="S153" s="75">
        <f t="shared" si="48"/>
        <v>524</v>
      </c>
      <c r="T153" s="75">
        <v>245669</v>
      </c>
      <c r="U153" s="78">
        <v>0</v>
      </c>
    </row>
    <row r="154" spans="2:21" ht="12.6" customHeight="1" x14ac:dyDescent="0.15">
      <c r="B154" s="71"/>
      <c r="C154" s="72"/>
      <c r="D154" s="72" t="s">
        <v>321</v>
      </c>
      <c r="E154" s="73" t="s">
        <v>322</v>
      </c>
      <c r="F154" s="74">
        <f t="shared" si="61"/>
        <v>558</v>
      </c>
      <c r="G154" s="75">
        <v>75</v>
      </c>
      <c r="H154" s="75">
        <v>483</v>
      </c>
      <c r="I154" s="75">
        <v>1173</v>
      </c>
      <c r="J154" s="75">
        <v>17</v>
      </c>
      <c r="K154" s="75">
        <v>5</v>
      </c>
      <c r="L154" s="75">
        <v>1455350</v>
      </c>
      <c r="M154" s="75">
        <v>15645</v>
      </c>
      <c r="N154" s="75">
        <v>73971</v>
      </c>
      <c r="O154" s="75">
        <v>20241</v>
      </c>
      <c r="P154" s="75">
        <f t="shared" si="45"/>
        <v>2</v>
      </c>
      <c r="Q154" s="75">
        <f t="shared" si="46"/>
        <v>2608</v>
      </c>
      <c r="R154" s="75">
        <f t="shared" si="47"/>
        <v>1241</v>
      </c>
      <c r="S154" s="75">
        <f t="shared" si="48"/>
        <v>1218</v>
      </c>
      <c r="T154" s="75">
        <v>634762</v>
      </c>
      <c r="U154" s="76">
        <f t="shared" ref="U154:U161" si="62">ROUND((L154-T154)/O154,0)</f>
        <v>41</v>
      </c>
    </row>
    <row r="155" spans="2:21" ht="12.6" customHeight="1" x14ac:dyDescent="0.15">
      <c r="B155" s="71"/>
      <c r="C155" s="72"/>
      <c r="D155" s="72" t="s">
        <v>323</v>
      </c>
      <c r="E155" s="73" t="s">
        <v>324</v>
      </c>
      <c r="F155" s="74">
        <f t="shared" si="61"/>
        <v>101</v>
      </c>
      <c r="G155" s="75">
        <v>29</v>
      </c>
      <c r="H155" s="75">
        <v>72</v>
      </c>
      <c r="I155" s="75">
        <v>281</v>
      </c>
      <c r="J155" s="75">
        <v>2</v>
      </c>
      <c r="K155" s="75">
        <v>1</v>
      </c>
      <c r="L155" s="75">
        <v>263176</v>
      </c>
      <c r="M155" s="75">
        <v>1524</v>
      </c>
      <c r="N155" s="75">
        <v>39855</v>
      </c>
      <c r="O155" s="75">
        <v>3881</v>
      </c>
      <c r="P155" s="75">
        <f t="shared" si="45"/>
        <v>3</v>
      </c>
      <c r="Q155" s="75">
        <f t="shared" si="46"/>
        <v>2606</v>
      </c>
      <c r="R155" s="75">
        <f t="shared" si="47"/>
        <v>937</v>
      </c>
      <c r="S155" s="75">
        <f t="shared" si="48"/>
        <v>927</v>
      </c>
      <c r="T155" s="75">
        <v>93418</v>
      </c>
      <c r="U155" s="76">
        <f t="shared" si="62"/>
        <v>44</v>
      </c>
    </row>
    <row r="156" spans="2:21" ht="12.6" customHeight="1" x14ac:dyDescent="0.15">
      <c r="B156" s="71"/>
      <c r="C156" s="72"/>
      <c r="D156" s="72" t="s">
        <v>325</v>
      </c>
      <c r="E156" s="73" t="s">
        <v>326</v>
      </c>
      <c r="F156" s="74">
        <f t="shared" si="61"/>
        <v>502</v>
      </c>
      <c r="G156" s="75">
        <v>224</v>
      </c>
      <c r="H156" s="75">
        <v>278</v>
      </c>
      <c r="I156" s="75">
        <v>3514</v>
      </c>
      <c r="J156" s="75">
        <v>140</v>
      </c>
      <c r="K156" s="75">
        <v>23</v>
      </c>
      <c r="L156" s="75">
        <v>1825987</v>
      </c>
      <c r="M156" s="75">
        <v>53831</v>
      </c>
      <c r="N156" s="75">
        <v>37113</v>
      </c>
      <c r="O156" s="75">
        <v>20829</v>
      </c>
      <c r="P156" s="75">
        <f t="shared" si="45"/>
        <v>7</v>
      </c>
      <c r="Q156" s="75">
        <f t="shared" si="46"/>
        <v>3637</v>
      </c>
      <c r="R156" s="75">
        <f t="shared" si="47"/>
        <v>520</v>
      </c>
      <c r="S156" s="75">
        <f t="shared" si="48"/>
        <v>497</v>
      </c>
      <c r="T156" s="75">
        <v>639128</v>
      </c>
      <c r="U156" s="76">
        <f t="shared" si="62"/>
        <v>57</v>
      </c>
    </row>
    <row r="157" spans="2:21" ht="12.6" customHeight="1" x14ac:dyDescent="0.15">
      <c r="B157" s="71"/>
      <c r="C157" s="72"/>
      <c r="D157" s="72" t="s">
        <v>327</v>
      </c>
      <c r="E157" s="73" t="s">
        <v>328</v>
      </c>
      <c r="F157" s="74">
        <f t="shared" si="61"/>
        <v>74</v>
      </c>
      <c r="G157" s="75">
        <v>18</v>
      </c>
      <c r="H157" s="75">
        <v>56</v>
      </c>
      <c r="I157" s="75">
        <v>220</v>
      </c>
      <c r="J157" s="75">
        <v>12</v>
      </c>
      <c r="K157" s="75">
        <v>6</v>
      </c>
      <c r="L157" s="75">
        <v>236550</v>
      </c>
      <c r="M157" s="75">
        <v>10435</v>
      </c>
      <c r="N157" s="75">
        <v>14650</v>
      </c>
      <c r="O157" s="75">
        <v>3071</v>
      </c>
      <c r="P157" s="75">
        <f t="shared" si="45"/>
        <v>3</v>
      </c>
      <c r="Q157" s="75">
        <f t="shared" si="46"/>
        <v>3197</v>
      </c>
      <c r="R157" s="75">
        <f t="shared" si="47"/>
        <v>1075</v>
      </c>
      <c r="S157" s="75">
        <f t="shared" si="48"/>
        <v>994</v>
      </c>
      <c r="T157" s="75">
        <v>62155</v>
      </c>
      <c r="U157" s="76">
        <f t="shared" si="62"/>
        <v>57</v>
      </c>
    </row>
    <row r="158" spans="2:21" ht="12.6" customHeight="1" x14ac:dyDescent="0.15">
      <c r="B158" s="71"/>
      <c r="C158" s="72"/>
      <c r="D158" s="72" t="s">
        <v>329</v>
      </c>
      <c r="E158" s="73" t="s">
        <v>330</v>
      </c>
      <c r="F158" s="74">
        <f t="shared" si="61"/>
        <v>44</v>
      </c>
      <c r="G158" s="75">
        <v>9</v>
      </c>
      <c r="H158" s="75">
        <v>35</v>
      </c>
      <c r="I158" s="75">
        <v>161</v>
      </c>
      <c r="J158" s="75">
        <v>2</v>
      </c>
      <c r="K158" s="77">
        <v>0</v>
      </c>
      <c r="L158" s="75">
        <v>242743</v>
      </c>
      <c r="M158" s="75">
        <v>103476</v>
      </c>
      <c r="N158" s="75">
        <v>13541</v>
      </c>
      <c r="O158" s="75">
        <v>1725</v>
      </c>
      <c r="P158" s="75">
        <f t="shared" si="45"/>
        <v>4</v>
      </c>
      <c r="Q158" s="75">
        <f t="shared" si="46"/>
        <v>5517</v>
      </c>
      <c r="R158" s="75">
        <f t="shared" si="47"/>
        <v>1508</v>
      </c>
      <c r="S158" s="75">
        <f t="shared" si="48"/>
        <v>1489</v>
      </c>
      <c r="T158" s="75">
        <v>3097</v>
      </c>
      <c r="U158" s="76">
        <f t="shared" si="62"/>
        <v>139</v>
      </c>
    </row>
    <row r="159" spans="2:21" ht="12.6" customHeight="1" x14ac:dyDescent="0.15">
      <c r="B159" s="71"/>
      <c r="C159" s="72"/>
      <c r="D159" s="72" t="s">
        <v>331</v>
      </c>
      <c r="E159" s="73" t="s">
        <v>332</v>
      </c>
      <c r="F159" s="74">
        <f t="shared" si="61"/>
        <v>532</v>
      </c>
      <c r="G159" s="75">
        <v>132</v>
      </c>
      <c r="H159" s="75">
        <v>400</v>
      </c>
      <c r="I159" s="75">
        <v>2854</v>
      </c>
      <c r="J159" s="75">
        <v>86</v>
      </c>
      <c r="K159" s="75">
        <v>18</v>
      </c>
      <c r="L159" s="75">
        <v>5149898</v>
      </c>
      <c r="M159" s="75">
        <v>54418</v>
      </c>
      <c r="N159" s="75">
        <v>321313</v>
      </c>
      <c r="O159" s="75">
        <v>73763</v>
      </c>
      <c r="P159" s="75">
        <f t="shared" si="45"/>
        <v>5</v>
      </c>
      <c r="Q159" s="75">
        <f t="shared" si="46"/>
        <v>9680</v>
      </c>
      <c r="R159" s="75">
        <f t="shared" si="47"/>
        <v>1804</v>
      </c>
      <c r="S159" s="75">
        <f t="shared" si="48"/>
        <v>1741</v>
      </c>
      <c r="T159" s="75">
        <v>276006</v>
      </c>
      <c r="U159" s="76">
        <f t="shared" si="62"/>
        <v>66</v>
      </c>
    </row>
    <row r="160" spans="2:21" ht="12.6" customHeight="1" x14ac:dyDescent="0.15">
      <c r="B160" s="71" t="s">
        <v>0</v>
      </c>
      <c r="C160" s="72"/>
      <c r="D160" s="72"/>
      <c r="E160" s="73" t="s">
        <v>39</v>
      </c>
      <c r="F160" s="74">
        <f t="shared" ref="F160:O160" si="63">F161+F166</f>
        <v>932</v>
      </c>
      <c r="G160" s="75">
        <f t="shared" si="63"/>
        <v>475</v>
      </c>
      <c r="H160" s="75">
        <f t="shared" si="63"/>
        <v>457</v>
      </c>
      <c r="I160" s="75">
        <f t="shared" si="63"/>
        <v>5087</v>
      </c>
      <c r="J160" s="75">
        <f t="shared" si="63"/>
        <v>28</v>
      </c>
      <c r="K160" s="75">
        <f t="shared" si="63"/>
        <v>18</v>
      </c>
      <c r="L160" s="75">
        <f t="shared" si="63"/>
        <v>12569703</v>
      </c>
      <c r="M160" s="75">
        <f t="shared" si="63"/>
        <v>2599728</v>
      </c>
      <c r="N160" s="75">
        <f t="shared" si="63"/>
        <v>1015447</v>
      </c>
      <c r="O160" s="75">
        <f t="shared" si="63"/>
        <v>37673</v>
      </c>
      <c r="P160" s="75">
        <f t="shared" si="45"/>
        <v>5</v>
      </c>
      <c r="Q160" s="75">
        <f t="shared" si="46"/>
        <v>13487</v>
      </c>
      <c r="R160" s="75">
        <f t="shared" si="47"/>
        <v>2471</v>
      </c>
      <c r="S160" s="75">
        <f t="shared" si="48"/>
        <v>2449</v>
      </c>
      <c r="T160" s="75">
        <f>T161+T166</f>
        <v>11048641</v>
      </c>
      <c r="U160" s="76">
        <f t="shared" si="62"/>
        <v>40</v>
      </c>
    </row>
    <row r="161" spans="2:21" ht="12.6" customHeight="1" x14ac:dyDescent="0.15">
      <c r="B161" s="71"/>
      <c r="C161" s="72" t="s">
        <v>333</v>
      </c>
      <c r="D161" s="72"/>
      <c r="E161" s="73" t="s">
        <v>334</v>
      </c>
      <c r="F161" s="74">
        <f t="shared" ref="F161:O161" si="64">SUM(F162:F165)</f>
        <v>723</v>
      </c>
      <c r="G161" s="75">
        <f t="shared" si="64"/>
        <v>460</v>
      </c>
      <c r="H161" s="75">
        <f t="shared" si="64"/>
        <v>263</v>
      </c>
      <c r="I161" s="75">
        <f t="shared" si="64"/>
        <v>4774</v>
      </c>
      <c r="J161" s="75">
        <f t="shared" si="64"/>
        <v>25</v>
      </c>
      <c r="K161" s="75">
        <f t="shared" si="64"/>
        <v>18</v>
      </c>
      <c r="L161" s="75">
        <f t="shared" si="64"/>
        <v>12459500</v>
      </c>
      <c r="M161" s="75">
        <f t="shared" si="64"/>
        <v>2583087</v>
      </c>
      <c r="N161" s="75">
        <f t="shared" si="64"/>
        <v>988176</v>
      </c>
      <c r="O161" s="75">
        <f t="shared" si="64"/>
        <v>27115</v>
      </c>
      <c r="P161" s="75">
        <f t="shared" si="45"/>
        <v>7</v>
      </c>
      <c r="Q161" s="75">
        <f t="shared" si="46"/>
        <v>17233</v>
      </c>
      <c r="R161" s="75">
        <f t="shared" si="47"/>
        <v>2610</v>
      </c>
      <c r="S161" s="75">
        <f t="shared" si="48"/>
        <v>2587</v>
      </c>
      <c r="T161" s="75">
        <f>SUM(T162:T165)</f>
        <v>11048326</v>
      </c>
      <c r="U161" s="76">
        <f t="shared" si="62"/>
        <v>52</v>
      </c>
    </row>
    <row r="162" spans="2:21" ht="12.6" customHeight="1" x14ac:dyDescent="0.15">
      <c r="B162" s="71"/>
      <c r="C162" s="72"/>
      <c r="D162" s="72" t="s">
        <v>335</v>
      </c>
      <c r="E162" s="73" t="s">
        <v>336</v>
      </c>
      <c r="F162" s="74">
        <f>SUM(G162:H162)</f>
        <v>291</v>
      </c>
      <c r="G162" s="75">
        <v>232</v>
      </c>
      <c r="H162" s="75">
        <v>59</v>
      </c>
      <c r="I162" s="75">
        <v>2959</v>
      </c>
      <c r="J162" s="75">
        <v>10</v>
      </c>
      <c r="K162" s="75">
        <v>10</v>
      </c>
      <c r="L162" s="75">
        <v>8052366</v>
      </c>
      <c r="M162" s="75">
        <v>2200230</v>
      </c>
      <c r="N162" s="75">
        <v>509684</v>
      </c>
      <c r="O162" s="77">
        <v>0</v>
      </c>
      <c r="P162" s="75">
        <f t="shared" si="45"/>
        <v>10</v>
      </c>
      <c r="Q162" s="75">
        <f t="shared" si="46"/>
        <v>27671</v>
      </c>
      <c r="R162" s="75">
        <f t="shared" si="47"/>
        <v>2721</v>
      </c>
      <c r="S162" s="75">
        <f t="shared" si="48"/>
        <v>2703</v>
      </c>
      <c r="T162" s="75">
        <v>8052366</v>
      </c>
      <c r="U162" s="78">
        <v>0</v>
      </c>
    </row>
    <row r="163" spans="2:21" ht="12.6" customHeight="1" x14ac:dyDescent="0.15">
      <c r="B163" s="71"/>
      <c r="C163" s="72"/>
      <c r="D163" s="72" t="s">
        <v>337</v>
      </c>
      <c r="E163" s="73" t="s">
        <v>338</v>
      </c>
      <c r="F163" s="74">
        <f>SUM(G163:H163)</f>
        <v>193</v>
      </c>
      <c r="G163" s="75">
        <v>137</v>
      </c>
      <c r="H163" s="75">
        <v>56</v>
      </c>
      <c r="I163" s="75">
        <v>933</v>
      </c>
      <c r="J163" s="75">
        <v>3</v>
      </c>
      <c r="K163" s="75">
        <v>1</v>
      </c>
      <c r="L163" s="75">
        <v>2875922</v>
      </c>
      <c r="M163" s="75">
        <v>271849</v>
      </c>
      <c r="N163" s="75">
        <v>298137</v>
      </c>
      <c r="O163" s="77">
        <v>0</v>
      </c>
      <c r="P163" s="75">
        <f t="shared" si="45"/>
        <v>5</v>
      </c>
      <c r="Q163" s="75">
        <f t="shared" si="46"/>
        <v>14901</v>
      </c>
      <c r="R163" s="75">
        <f t="shared" si="47"/>
        <v>3082</v>
      </c>
      <c r="S163" s="75">
        <f t="shared" si="48"/>
        <v>3069</v>
      </c>
      <c r="T163" s="75">
        <v>2875922</v>
      </c>
      <c r="U163" s="78">
        <v>0</v>
      </c>
    </row>
    <row r="164" spans="2:21" ht="12.6" customHeight="1" x14ac:dyDescent="0.15">
      <c r="B164" s="71"/>
      <c r="C164" s="72"/>
      <c r="D164" s="72" t="s">
        <v>339</v>
      </c>
      <c r="E164" s="73" t="s">
        <v>340</v>
      </c>
      <c r="F164" s="74">
        <f>SUM(G164:H164)</f>
        <v>157</v>
      </c>
      <c r="G164" s="75">
        <v>79</v>
      </c>
      <c r="H164" s="75">
        <v>78</v>
      </c>
      <c r="I164" s="75">
        <v>696</v>
      </c>
      <c r="J164" s="75">
        <v>12</v>
      </c>
      <c r="K164" s="75">
        <v>7</v>
      </c>
      <c r="L164" s="75">
        <v>1276252</v>
      </c>
      <c r="M164" s="75">
        <v>84967</v>
      </c>
      <c r="N164" s="75">
        <v>130789</v>
      </c>
      <c r="O164" s="75">
        <v>20811</v>
      </c>
      <c r="P164" s="75">
        <f t="shared" si="45"/>
        <v>4</v>
      </c>
      <c r="Q164" s="75">
        <f t="shared" si="46"/>
        <v>8129</v>
      </c>
      <c r="R164" s="75">
        <f t="shared" si="47"/>
        <v>1834</v>
      </c>
      <c r="S164" s="75">
        <f t="shared" si="48"/>
        <v>1785</v>
      </c>
      <c r="T164" s="75">
        <v>99950</v>
      </c>
      <c r="U164" s="76">
        <f t="shared" ref="U164:U170" si="65">ROUND((L164-T164)/O164,0)</f>
        <v>57</v>
      </c>
    </row>
    <row r="165" spans="2:21" ht="12.6" customHeight="1" x14ac:dyDescent="0.15">
      <c r="B165" s="71"/>
      <c r="C165" s="72"/>
      <c r="D165" s="72" t="s">
        <v>341</v>
      </c>
      <c r="E165" s="73" t="s">
        <v>342</v>
      </c>
      <c r="F165" s="74">
        <f>SUM(G165:H165)</f>
        <v>82</v>
      </c>
      <c r="G165" s="75">
        <v>12</v>
      </c>
      <c r="H165" s="75">
        <v>70</v>
      </c>
      <c r="I165" s="75">
        <v>186</v>
      </c>
      <c r="J165" s="77">
        <v>0</v>
      </c>
      <c r="K165" s="77">
        <v>0</v>
      </c>
      <c r="L165" s="75">
        <v>254960</v>
      </c>
      <c r="M165" s="75">
        <v>26041</v>
      </c>
      <c r="N165" s="75">
        <v>49566</v>
      </c>
      <c r="O165" s="75">
        <v>6304</v>
      </c>
      <c r="P165" s="75">
        <f t="shared" si="45"/>
        <v>2</v>
      </c>
      <c r="Q165" s="75">
        <f t="shared" si="46"/>
        <v>3109</v>
      </c>
      <c r="R165" s="75">
        <f t="shared" si="47"/>
        <v>1371</v>
      </c>
      <c r="S165" s="75">
        <f t="shared" si="48"/>
        <v>1371</v>
      </c>
      <c r="T165" s="75">
        <v>20088</v>
      </c>
      <c r="U165" s="76">
        <f t="shared" si="65"/>
        <v>37</v>
      </c>
    </row>
    <row r="166" spans="2:21" ht="12.6" customHeight="1" x14ac:dyDescent="0.15">
      <c r="B166" s="71"/>
      <c r="C166" s="72" t="s">
        <v>343</v>
      </c>
      <c r="D166" s="72"/>
      <c r="E166" s="73" t="s">
        <v>344</v>
      </c>
      <c r="F166" s="74">
        <f t="shared" ref="F166:O166" si="66">F167</f>
        <v>209</v>
      </c>
      <c r="G166" s="75">
        <f t="shared" si="66"/>
        <v>15</v>
      </c>
      <c r="H166" s="75">
        <f t="shared" si="66"/>
        <v>194</v>
      </c>
      <c r="I166" s="75">
        <f t="shared" si="66"/>
        <v>313</v>
      </c>
      <c r="J166" s="75">
        <f t="shared" si="66"/>
        <v>3</v>
      </c>
      <c r="K166" s="77">
        <f t="shared" si="66"/>
        <v>0</v>
      </c>
      <c r="L166" s="75">
        <f t="shared" si="66"/>
        <v>110203</v>
      </c>
      <c r="M166" s="75">
        <f t="shared" si="66"/>
        <v>16641</v>
      </c>
      <c r="N166" s="75">
        <f t="shared" si="66"/>
        <v>27271</v>
      </c>
      <c r="O166" s="75">
        <f t="shared" si="66"/>
        <v>10558</v>
      </c>
      <c r="P166" s="75">
        <f t="shared" si="45"/>
        <v>1</v>
      </c>
      <c r="Q166" s="75">
        <f t="shared" si="46"/>
        <v>527</v>
      </c>
      <c r="R166" s="75">
        <f t="shared" si="47"/>
        <v>352</v>
      </c>
      <c r="S166" s="75">
        <f t="shared" si="48"/>
        <v>349</v>
      </c>
      <c r="T166" s="75">
        <f>T167</f>
        <v>315</v>
      </c>
      <c r="U166" s="76">
        <f t="shared" si="65"/>
        <v>10</v>
      </c>
    </row>
    <row r="167" spans="2:21" ht="12.6" customHeight="1" x14ac:dyDescent="0.15">
      <c r="B167" s="71"/>
      <c r="C167" s="72"/>
      <c r="D167" s="72" t="s">
        <v>345</v>
      </c>
      <c r="E167" s="73" t="s">
        <v>346</v>
      </c>
      <c r="F167" s="74">
        <f>SUM(G167:H167)</f>
        <v>209</v>
      </c>
      <c r="G167" s="75">
        <v>15</v>
      </c>
      <c r="H167" s="75">
        <v>194</v>
      </c>
      <c r="I167" s="75">
        <v>313</v>
      </c>
      <c r="J167" s="75">
        <v>3</v>
      </c>
      <c r="K167" s="77">
        <v>0</v>
      </c>
      <c r="L167" s="75">
        <v>110203</v>
      </c>
      <c r="M167" s="75">
        <v>16641</v>
      </c>
      <c r="N167" s="75">
        <v>27271</v>
      </c>
      <c r="O167" s="75">
        <v>10558</v>
      </c>
      <c r="P167" s="75">
        <f t="shared" si="45"/>
        <v>1</v>
      </c>
      <c r="Q167" s="75">
        <f t="shared" si="46"/>
        <v>527</v>
      </c>
      <c r="R167" s="75">
        <f t="shared" si="47"/>
        <v>352</v>
      </c>
      <c r="S167" s="75">
        <f t="shared" si="48"/>
        <v>349</v>
      </c>
      <c r="T167" s="75">
        <v>315</v>
      </c>
      <c r="U167" s="76">
        <f t="shared" si="65"/>
        <v>10</v>
      </c>
    </row>
    <row r="168" spans="2:21" ht="12.6" customHeight="1" x14ac:dyDescent="0.15">
      <c r="B168" s="71" t="s">
        <v>40</v>
      </c>
      <c r="C168" s="72"/>
      <c r="D168" s="72"/>
      <c r="E168" s="73" t="s">
        <v>4</v>
      </c>
      <c r="F168" s="74">
        <f t="shared" ref="F168:O168" si="67">F169+F174+F178</f>
        <v>1405</v>
      </c>
      <c r="G168" s="75">
        <f t="shared" si="67"/>
        <v>453</v>
      </c>
      <c r="H168" s="75">
        <f t="shared" si="67"/>
        <v>952</v>
      </c>
      <c r="I168" s="75">
        <f t="shared" si="67"/>
        <v>4926</v>
      </c>
      <c r="J168" s="75">
        <f t="shared" si="67"/>
        <v>68</v>
      </c>
      <c r="K168" s="75">
        <f t="shared" si="67"/>
        <v>12</v>
      </c>
      <c r="L168" s="75">
        <f t="shared" si="67"/>
        <v>8156938</v>
      </c>
      <c r="M168" s="75">
        <f t="shared" si="67"/>
        <v>254598</v>
      </c>
      <c r="N168" s="75">
        <f t="shared" si="67"/>
        <v>1424080</v>
      </c>
      <c r="O168" s="75">
        <f t="shared" si="67"/>
        <v>177053</v>
      </c>
      <c r="P168" s="75">
        <f t="shared" si="45"/>
        <v>4</v>
      </c>
      <c r="Q168" s="75">
        <f t="shared" si="46"/>
        <v>5806</v>
      </c>
      <c r="R168" s="75">
        <f t="shared" si="47"/>
        <v>1656</v>
      </c>
      <c r="S168" s="75">
        <f t="shared" si="48"/>
        <v>1629</v>
      </c>
      <c r="T168" s="75">
        <f>T169+T174+T178</f>
        <v>576763</v>
      </c>
      <c r="U168" s="76">
        <f t="shared" si="65"/>
        <v>43</v>
      </c>
    </row>
    <row r="169" spans="2:21" ht="12.6" customHeight="1" x14ac:dyDescent="0.15">
      <c r="B169" s="71"/>
      <c r="C169" s="72" t="s">
        <v>347</v>
      </c>
      <c r="D169" s="72"/>
      <c r="E169" s="73" t="s">
        <v>348</v>
      </c>
      <c r="F169" s="74">
        <f t="shared" ref="F169:O169" si="68">SUM(F170:F173)</f>
        <v>412</v>
      </c>
      <c r="G169" s="75">
        <f t="shared" si="68"/>
        <v>103</v>
      </c>
      <c r="H169" s="75">
        <f t="shared" si="68"/>
        <v>309</v>
      </c>
      <c r="I169" s="75">
        <f t="shared" si="68"/>
        <v>1247</v>
      </c>
      <c r="J169" s="75">
        <f t="shared" si="68"/>
        <v>33</v>
      </c>
      <c r="K169" s="75">
        <f t="shared" si="68"/>
        <v>2</v>
      </c>
      <c r="L169" s="75">
        <f t="shared" si="68"/>
        <v>1640682</v>
      </c>
      <c r="M169" s="75">
        <f t="shared" si="68"/>
        <v>46175</v>
      </c>
      <c r="N169" s="75">
        <f t="shared" si="68"/>
        <v>388475</v>
      </c>
      <c r="O169" s="75">
        <f t="shared" si="68"/>
        <v>69205</v>
      </c>
      <c r="P169" s="75">
        <f t="shared" si="45"/>
        <v>3</v>
      </c>
      <c r="Q169" s="75">
        <f t="shared" si="46"/>
        <v>3982</v>
      </c>
      <c r="R169" s="75">
        <f t="shared" si="47"/>
        <v>1316</v>
      </c>
      <c r="S169" s="75">
        <f t="shared" si="48"/>
        <v>1280</v>
      </c>
      <c r="T169" s="75">
        <f>SUM(T170:T173)</f>
        <v>321734</v>
      </c>
      <c r="U169" s="76">
        <f t="shared" si="65"/>
        <v>19</v>
      </c>
    </row>
    <row r="170" spans="2:21" ht="12.6" customHeight="1" x14ac:dyDescent="0.15">
      <c r="B170" s="71"/>
      <c r="C170" s="72"/>
      <c r="D170" s="72" t="s">
        <v>349</v>
      </c>
      <c r="E170" s="73" t="s">
        <v>350</v>
      </c>
      <c r="F170" s="74">
        <f>SUM(G170:H170)</f>
        <v>122</v>
      </c>
      <c r="G170" s="75">
        <v>57</v>
      </c>
      <c r="H170" s="75">
        <v>65</v>
      </c>
      <c r="I170" s="75">
        <v>583</v>
      </c>
      <c r="J170" s="75">
        <v>14</v>
      </c>
      <c r="K170" s="75">
        <v>1</v>
      </c>
      <c r="L170" s="75">
        <v>1053138</v>
      </c>
      <c r="M170" s="75">
        <v>21161</v>
      </c>
      <c r="N170" s="75">
        <v>234694</v>
      </c>
      <c r="O170" s="75">
        <v>57351</v>
      </c>
      <c r="P170" s="75">
        <f t="shared" si="45"/>
        <v>5</v>
      </c>
      <c r="Q170" s="75">
        <f t="shared" si="46"/>
        <v>8632</v>
      </c>
      <c r="R170" s="75">
        <f t="shared" si="47"/>
        <v>1806</v>
      </c>
      <c r="S170" s="75">
        <f t="shared" si="48"/>
        <v>1761</v>
      </c>
      <c r="T170" s="75">
        <v>179517</v>
      </c>
      <c r="U170" s="76">
        <f t="shared" si="65"/>
        <v>15</v>
      </c>
    </row>
    <row r="171" spans="2:21" ht="12.6" customHeight="1" x14ac:dyDescent="0.15">
      <c r="B171" s="71"/>
      <c r="C171" s="72"/>
      <c r="D171" s="72" t="s">
        <v>351</v>
      </c>
      <c r="E171" s="73" t="s">
        <v>352</v>
      </c>
      <c r="F171" s="74">
        <f>SUM(G171:H171)</f>
        <v>101</v>
      </c>
      <c r="G171" s="75">
        <v>3</v>
      </c>
      <c r="H171" s="75">
        <v>98</v>
      </c>
      <c r="I171" s="75">
        <v>156</v>
      </c>
      <c r="J171" s="75">
        <v>6</v>
      </c>
      <c r="K171" s="77">
        <v>0</v>
      </c>
      <c r="L171" s="75">
        <v>72304</v>
      </c>
      <c r="M171" s="75">
        <v>2400</v>
      </c>
      <c r="N171" s="75">
        <v>8168</v>
      </c>
      <c r="O171" s="77">
        <v>0</v>
      </c>
      <c r="P171" s="75">
        <f t="shared" si="45"/>
        <v>2</v>
      </c>
      <c r="Q171" s="75">
        <f t="shared" si="46"/>
        <v>716</v>
      </c>
      <c r="R171" s="75">
        <f t="shared" si="47"/>
        <v>463</v>
      </c>
      <c r="S171" s="75">
        <f t="shared" si="48"/>
        <v>446</v>
      </c>
      <c r="T171" s="75">
        <v>72304</v>
      </c>
      <c r="U171" s="78">
        <v>0</v>
      </c>
    </row>
    <row r="172" spans="2:21" ht="12.6" customHeight="1" x14ac:dyDescent="0.15">
      <c r="B172" s="71"/>
      <c r="C172" s="72"/>
      <c r="D172" s="72" t="s">
        <v>353</v>
      </c>
      <c r="E172" s="73" t="s">
        <v>354</v>
      </c>
      <c r="F172" s="74">
        <f>SUM(G172:H172)</f>
        <v>115</v>
      </c>
      <c r="G172" s="75">
        <v>4</v>
      </c>
      <c r="H172" s="75">
        <v>111</v>
      </c>
      <c r="I172" s="75">
        <v>187</v>
      </c>
      <c r="J172" s="75">
        <v>3</v>
      </c>
      <c r="K172" s="77">
        <v>0</v>
      </c>
      <c r="L172" s="75">
        <v>68293</v>
      </c>
      <c r="M172" s="75">
        <v>8435</v>
      </c>
      <c r="N172" s="75">
        <v>7129</v>
      </c>
      <c r="O172" s="77">
        <v>0</v>
      </c>
      <c r="P172" s="75">
        <f t="shared" si="45"/>
        <v>2</v>
      </c>
      <c r="Q172" s="75">
        <f t="shared" si="46"/>
        <v>594</v>
      </c>
      <c r="R172" s="75">
        <f t="shared" si="47"/>
        <v>365</v>
      </c>
      <c r="S172" s="75">
        <f t="shared" si="48"/>
        <v>359</v>
      </c>
      <c r="T172" s="75">
        <v>68293</v>
      </c>
      <c r="U172" s="78">
        <v>0</v>
      </c>
    </row>
    <row r="173" spans="2:21" ht="12.6" customHeight="1" x14ac:dyDescent="0.15">
      <c r="B173" s="71"/>
      <c r="C173" s="72"/>
      <c r="D173" s="72" t="s">
        <v>355</v>
      </c>
      <c r="E173" s="73" t="s">
        <v>356</v>
      </c>
      <c r="F173" s="74">
        <f>SUM(G173:H173)</f>
        <v>74</v>
      </c>
      <c r="G173" s="75">
        <v>39</v>
      </c>
      <c r="H173" s="75">
        <v>35</v>
      </c>
      <c r="I173" s="75">
        <v>321</v>
      </c>
      <c r="J173" s="75">
        <v>10</v>
      </c>
      <c r="K173" s="75">
        <v>1</v>
      </c>
      <c r="L173" s="75">
        <v>446947</v>
      </c>
      <c r="M173" s="75">
        <v>14179</v>
      </c>
      <c r="N173" s="75">
        <v>138484</v>
      </c>
      <c r="O173" s="75">
        <v>11854</v>
      </c>
      <c r="P173" s="75">
        <f t="shared" si="45"/>
        <v>4</v>
      </c>
      <c r="Q173" s="75">
        <f t="shared" si="46"/>
        <v>6040</v>
      </c>
      <c r="R173" s="75">
        <f t="shared" si="47"/>
        <v>1392</v>
      </c>
      <c r="S173" s="75">
        <f t="shared" si="48"/>
        <v>1346</v>
      </c>
      <c r="T173" s="75">
        <v>1620</v>
      </c>
      <c r="U173" s="76">
        <f t="shared" ref="U173:U192" si="69">ROUND((L173-T173)/O173,0)</f>
        <v>38</v>
      </c>
    </row>
    <row r="174" spans="2:21" ht="12.6" customHeight="1" x14ac:dyDescent="0.15">
      <c r="B174" s="71"/>
      <c r="C174" s="72" t="s">
        <v>357</v>
      </c>
      <c r="D174" s="72"/>
      <c r="E174" s="73" t="s">
        <v>358</v>
      </c>
      <c r="F174" s="74">
        <f t="shared" ref="F174:O174" si="70">SUM(F175:F177)</f>
        <v>669</v>
      </c>
      <c r="G174" s="75">
        <f t="shared" si="70"/>
        <v>256</v>
      </c>
      <c r="H174" s="75">
        <f t="shared" si="70"/>
        <v>413</v>
      </c>
      <c r="I174" s="75">
        <f t="shared" si="70"/>
        <v>2355</v>
      </c>
      <c r="J174" s="75">
        <f t="shared" si="70"/>
        <v>22</v>
      </c>
      <c r="K174" s="75">
        <f t="shared" si="70"/>
        <v>7</v>
      </c>
      <c r="L174" s="75">
        <f t="shared" si="70"/>
        <v>4540053</v>
      </c>
      <c r="M174" s="75">
        <f t="shared" si="70"/>
        <v>193322</v>
      </c>
      <c r="N174" s="75">
        <f t="shared" si="70"/>
        <v>574658</v>
      </c>
      <c r="O174" s="75">
        <f t="shared" si="70"/>
        <v>45762</v>
      </c>
      <c r="P174" s="75">
        <f t="shared" si="45"/>
        <v>4</v>
      </c>
      <c r="Q174" s="75">
        <f t="shared" si="46"/>
        <v>6786</v>
      </c>
      <c r="R174" s="75">
        <f t="shared" si="47"/>
        <v>1928</v>
      </c>
      <c r="S174" s="75">
        <f t="shared" si="48"/>
        <v>1904</v>
      </c>
      <c r="T174" s="75">
        <f>SUM(T175:T177)</f>
        <v>236368</v>
      </c>
      <c r="U174" s="76">
        <f t="shared" si="69"/>
        <v>94</v>
      </c>
    </row>
    <row r="175" spans="2:21" ht="12.6" customHeight="1" x14ac:dyDescent="0.15">
      <c r="B175" s="71"/>
      <c r="C175" s="72"/>
      <c r="D175" s="72" t="s">
        <v>359</v>
      </c>
      <c r="E175" s="73" t="s">
        <v>360</v>
      </c>
      <c r="F175" s="74">
        <f>SUM(G175:H175)</f>
        <v>546</v>
      </c>
      <c r="G175" s="75">
        <v>176</v>
      </c>
      <c r="H175" s="75">
        <v>370</v>
      </c>
      <c r="I175" s="75">
        <v>1782</v>
      </c>
      <c r="J175" s="75">
        <v>18</v>
      </c>
      <c r="K175" s="75">
        <v>2</v>
      </c>
      <c r="L175" s="75">
        <v>3490342</v>
      </c>
      <c r="M175" s="75">
        <v>129416</v>
      </c>
      <c r="N175" s="75">
        <v>467786</v>
      </c>
      <c r="O175" s="75">
        <v>35879</v>
      </c>
      <c r="P175" s="75">
        <f t="shared" si="45"/>
        <v>3</v>
      </c>
      <c r="Q175" s="75">
        <f t="shared" si="46"/>
        <v>6393</v>
      </c>
      <c r="R175" s="75">
        <f t="shared" si="47"/>
        <v>1959</v>
      </c>
      <c r="S175" s="75">
        <f t="shared" si="48"/>
        <v>1937</v>
      </c>
      <c r="T175" s="75">
        <v>97266</v>
      </c>
      <c r="U175" s="76">
        <f t="shared" si="69"/>
        <v>95</v>
      </c>
    </row>
    <row r="176" spans="2:21" ht="12.6" customHeight="1" x14ac:dyDescent="0.15">
      <c r="B176" s="71"/>
      <c r="C176" s="72"/>
      <c r="D176" s="72" t="s">
        <v>361</v>
      </c>
      <c r="E176" s="73" t="s">
        <v>362</v>
      </c>
      <c r="F176" s="74">
        <f>SUM(G176:H176)</f>
        <v>69</v>
      </c>
      <c r="G176" s="75">
        <v>59</v>
      </c>
      <c r="H176" s="75">
        <v>10</v>
      </c>
      <c r="I176" s="75">
        <v>355</v>
      </c>
      <c r="J176" s="75">
        <v>1</v>
      </c>
      <c r="K176" s="75">
        <v>4</v>
      </c>
      <c r="L176" s="75">
        <v>798128</v>
      </c>
      <c r="M176" s="75">
        <v>41347</v>
      </c>
      <c r="N176" s="75">
        <v>90959</v>
      </c>
      <c r="O176" s="75">
        <v>6928</v>
      </c>
      <c r="P176" s="75">
        <f t="shared" si="45"/>
        <v>5</v>
      </c>
      <c r="Q176" s="75">
        <f t="shared" si="46"/>
        <v>11567</v>
      </c>
      <c r="R176" s="75">
        <f t="shared" si="47"/>
        <v>2248</v>
      </c>
      <c r="S176" s="75">
        <f t="shared" si="48"/>
        <v>2217</v>
      </c>
      <c r="T176" s="75">
        <v>65746</v>
      </c>
      <c r="U176" s="76">
        <f t="shared" si="69"/>
        <v>106</v>
      </c>
    </row>
    <row r="177" spans="2:21" ht="12.6" customHeight="1" x14ac:dyDescent="0.15">
      <c r="B177" s="71"/>
      <c r="C177" s="72"/>
      <c r="D177" s="72" t="s">
        <v>363</v>
      </c>
      <c r="E177" s="73" t="s">
        <v>364</v>
      </c>
      <c r="F177" s="74">
        <f>SUM(G177:H177)</f>
        <v>54</v>
      </c>
      <c r="G177" s="75">
        <v>21</v>
      </c>
      <c r="H177" s="75">
        <v>33</v>
      </c>
      <c r="I177" s="75">
        <v>218</v>
      </c>
      <c r="J177" s="75">
        <v>3</v>
      </c>
      <c r="K177" s="75">
        <v>1</v>
      </c>
      <c r="L177" s="75">
        <v>251583</v>
      </c>
      <c r="M177" s="75">
        <v>22559</v>
      </c>
      <c r="N177" s="75">
        <v>15913</v>
      </c>
      <c r="O177" s="75">
        <v>2955</v>
      </c>
      <c r="P177" s="75">
        <f t="shared" si="45"/>
        <v>4</v>
      </c>
      <c r="Q177" s="75">
        <f t="shared" si="46"/>
        <v>4659</v>
      </c>
      <c r="R177" s="75">
        <f t="shared" si="47"/>
        <v>1154</v>
      </c>
      <c r="S177" s="75">
        <f t="shared" si="48"/>
        <v>1133</v>
      </c>
      <c r="T177" s="75">
        <v>73356</v>
      </c>
      <c r="U177" s="76">
        <f t="shared" si="69"/>
        <v>60</v>
      </c>
    </row>
    <row r="178" spans="2:21" ht="12.6" customHeight="1" x14ac:dyDescent="0.15">
      <c r="B178" s="71"/>
      <c r="C178" s="72" t="s">
        <v>365</v>
      </c>
      <c r="D178" s="72"/>
      <c r="E178" s="73" t="s">
        <v>366</v>
      </c>
      <c r="F178" s="74">
        <f t="shared" ref="F178:O178" si="71">SUM(F179:F182)</f>
        <v>324</v>
      </c>
      <c r="G178" s="75">
        <f t="shared" si="71"/>
        <v>94</v>
      </c>
      <c r="H178" s="75">
        <f t="shared" si="71"/>
        <v>230</v>
      </c>
      <c r="I178" s="75">
        <f t="shared" si="71"/>
        <v>1324</v>
      </c>
      <c r="J178" s="75">
        <f t="shared" si="71"/>
        <v>13</v>
      </c>
      <c r="K178" s="75">
        <f t="shared" si="71"/>
        <v>3</v>
      </c>
      <c r="L178" s="75">
        <f t="shared" si="71"/>
        <v>1976203</v>
      </c>
      <c r="M178" s="75">
        <f t="shared" si="71"/>
        <v>15101</v>
      </c>
      <c r="N178" s="75">
        <f t="shared" si="71"/>
        <v>460947</v>
      </c>
      <c r="O178" s="75">
        <f t="shared" si="71"/>
        <v>62086</v>
      </c>
      <c r="P178" s="75">
        <f t="shared" si="45"/>
        <v>4</v>
      </c>
      <c r="Q178" s="75">
        <f t="shared" si="46"/>
        <v>6099</v>
      </c>
      <c r="R178" s="75">
        <f t="shared" si="47"/>
        <v>1493</v>
      </c>
      <c r="S178" s="75">
        <f t="shared" si="48"/>
        <v>1475</v>
      </c>
      <c r="T178" s="75">
        <f>SUM(T179:T182)</f>
        <v>18661</v>
      </c>
      <c r="U178" s="76">
        <f t="shared" si="69"/>
        <v>32</v>
      </c>
    </row>
    <row r="179" spans="2:21" ht="12.6" customHeight="1" x14ac:dyDescent="0.15">
      <c r="B179" s="71"/>
      <c r="C179" s="72"/>
      <c r="D179" s="72" t="s">
        <v>367</v>
      </c>
      <c r="E179" s="73" t="s">
        <v>368</v>
      </c>
      <c r="F179" s="74">
        <f>SUM(G179:H179)</f>
        <v>119</v>
      </c>
      <c r="G179" s="75">
        <v>31</v>
      </c>
      <c r="H179" s="75">
        <v>88</v>
      </c>
      <c r="I179" s="75">
        <v>349</v>
      </c>
      <c r="J179" s="77">
        <v>0</v>
      </c>
      <c r="K179" s="75">
        <v>2</v>
      </c>
      <c r="L179" s="75">
        <v>372272</v>
      </c>
      <c r="M179" s="75">
        <v>4273</v>
      </c>
      <c r="N179" s="75">
        <v>132046</v>
      </c>
      <c r="O179" s="75">
        <v>11843</v>
      </c>
      <c r="P179" s="75">
        <f t="shared" si="45"/>
        <v>3</v>
      </c>
      <c r="Q179" s="75">
        <f t="shared" si="46"/>
        <v>3128</v>
      </c>
      <c r="R179" s="75">
        <f t="shared" si="47"/>
        <v>1067</v>
      </c>
      <c r="S179" s="75">
        <f t="shared" si="48"/>
        <v>1061</v>
      </c>
      <c r="T179" s="75">
        <v>5360</v>
      </c>
      <c r="U179" s="76">
        <f t="shared" si="69"/>
        <v>31</v>
      </c>
    </row>
    <row r="180" spans="2:21" ht="12.6" customHeight="1" x14ac:dyDescent="0.15">
      <c r="B180" s="71"/>
      <c r="C180" s="72"/>
      <c r="D180" s="72" t="s">
        <v>369</v>
      </c>
      <c r="E180" s="73" t="s">
        <v>370</v>
      </c>
      <c r="F180" s="74">
        <f>SUM(G180:H180)</f>
        <v>114</v>
      </c>
      <c r="G180" s="75">
        <v>41</v>
      </c>
      <c r="H180" s="75">
        <v>73</v>
      </c>
      <c r="I180" s="75">
        <v>750</v>
      </c>
      <c r="J180" s="75">
        <v>4</v>
      </c>
      <c r="K180" s="75">
        <v>1</v>
      </c>
      <c r="L180" s="75">
        <v>1446916</v>
      </c>
      <c r="M180" s="75">
        <v>7006</v>
      </c>
      <c r="N180" s="75">
        <v>262823</v>
      </c>
      <c r="O180" s="75">
        <v>43336</v>
      </c>
      <c r="P180" s="75">
        <f t="shared" si="45"/>
        <v>7</v>
      </c>
      <c r="Q180" s="75">
        <f t="shared" si="46"/>
        <v>12692</v>
      </c>
      <c r="R180" s="75">
        <f t="shared" si="47"/>
        <v>1929</v>
      </c>
      <c r="S180" s="75">
        <f t="shared" si="48"/>
        <v>1916</v>
      </c>
      <c r="T180" s="75">
        <v>4704</v>
      </c>
      <c r="U180" s="76">
        <f t="shared" si="69"/>
        <v>33</v>
      </c>
    </row>
    <row r="181" spans="2:21" ht="12.6" customHeight="1" x14ac:dyDescent="0.15">
      <c r="B181" s="71"/>
      <c r="C181" s="72"/>
      <c r="D181" s="72" t="s">
        <v>371</v>
      </c>
      <c r="E181" s="73" t="s">
        <v>372</v>
      </c>
      <c r="F181" s="74">
        <f>SUM(G181:H181)</f>
        <v>64</v>
      </c>
      <c r="G181" s="75">
        <v>18</v>
      </c>
      <c r="H181" s="75">
        <v>46</v>
      </c>
      <c r="I181" s="75">
        <v>155</v>
      </c>
      <c r="J181" s="75">
        <v>8</v>
      </c>
      <c r="K181" s="77">
        <v>0</v>
      </c>
      <c r="L181" s="75">
        <v>98983</v>
      </c>
      <c r="M181" s="75">
        <v>3083</v>
      </c>
      <c r="N181" s="75">
        <v>45702</v>
      </c>
      <c r="O181" s="75">
        <v>5597</v>
      </c>
      <c r="P181" s="75">
        <f t="shared" si="45"/>
        <v>2</v>
      </c>
      <c r="Q181" s="75">
        <f t="shared" si="46"/>
        <v>1547</v>
      </c>
      <c r="R181" s="75">
        <f t="shared" si="47"/>
        <v>639</v>
      </c>
      <c r="S181" s="75">
        <f t="shared" si="48"/>
        <v>607</v>
      </c>
      <c r="T181" s="75">
        <v>1963</v>
      </c>
      <c r="U181" s="76">
        <f t="shared" si="69"/>
        <v>17</v>
      </c>
    </row>
    <row r="182" spans="2:21" ht="12.6" customHeight="1" x14ac:dyDescent="0.15">
      <c r="B182" s="71"/>
      <c r="C182" s="72"/>
      <c r="D182" s="72" t="s">
        <v>373</v>
      </c>
      <c r="E182" s="73" t="s">
        <v>374</v>
      </c>
      <c r="F182" s="74">
        <f>SUM(G182:H182)</f>
        <v>27</v>
      </c>
      <c r="G182" s="75">
        <v>4</v>
      </c>
      <c r="H182" s="75">
        <v>23</v>
      </c>
      <c r="I182" s="75">
        <v>70</v>
      </c>
      <c r="J182" s="75">
        <v>1</v>
      </c>
      <c r="K182" s="77">
        <v>0</v>
      </c>
      <c r="L182" s="75">
        <v>58032</v>
      </c>
      <c r="M182" s="75">
        <v>739</v>
      </c>
      <c r="N182" s="75">
        <v>20376</v>
      </c>
      <c r="O182" s="75">
        <v>1310</v>
      </c>
      <c r="P182" s="75">
        <f t="shared" si="45"/>
        <v>3</v>
      </c>
      <c r="Q182" s="75">
        <f t="shared" si="46"/>
        <v>2149</v>
      </c>
      <c r="R182" s="75">
        <f t="shared" si="47"/>
        <v>829</v>
      </c>
      <c r="S182" s="75">
        <f t="shared" si="48"/>
        <v>817</v>
      </c>
      <c r="T182" s="75">
        <v>6634</v>
      </c>
      <c r="U182" s="76">
        <f t="shared" si="69"/>
        <v>39</v>
      </c>
    </row>
    <row r="183" spans="2:21" ht="12.6" customHeight="1" x14ac:dyDescent="0.15">
      <c r="B183" s="71" t="s">
        <v>33</v>
      </c>
      <c r="C183" s="72"/>
      <c r="D183" s="72"/>
      <c r="E183" s="73" t="s">
        <v>42</v>
      </c>
      <c r="F183" s="74">
        <f t="shared" ref="F183:O183" si="72">F184+F188+F192+F195+F199+F203+F205+F207</f>
        <v>4653</v>
      </c>
      <c r="G183" s="75">
        <f t="shared" si="72"/>
        <v>2336</v>
      </c>
      <c r="H183" s="75">
        <f t="shared" si="72"/>
        <v>2317</v>
      </c>
      <c r="I183" s="75">
        <f t="shared" si="72"/>
        <v>25182</v>
      </c>
      <c r="J183" s="75">
        <f t="shared" si="72"/>
        <v>586</v>
      </c>
      <c r="K183" s="75">
        <f t="shared" si="72"/>
        <v>100</v>
      </c>
      <c r="L183" s="75">
        <f t="shared" si="72"/>
        <v>39066607</v>
      </c>
      <c r="M183" s="75">
        <f t="shared" si="72"/>
        <v>1220886</v>
      </c>
      <c r="N183" s="75">
        <f t="shared" si="72"/>
        <v>4641927</v>
      </c>
      <c r="O183" s="75">
        <f t="shared" si="72"/>
        <v>390907</v>
      </c>
      <c r="P183" s="75">
        <f t="shared" si="45"/>
        <v>5</v>
      </c>
      <c r="Q183" s="75">
        <f t="shared" si="46"/>
        <v>8396</v>
      </c>
      <c r="R183" s="75">
        <f t="shared" si="47"/>
        <v>1551</v>
      </c>
      <c r="S183" s="75">
        <f t="shared" si="48"/>
        <v>1510</v>
      </c>
      <c r="T183" s="75">
        <f>T184+T188+T192+T195+T199+T203+T205+T207</f>
        <v>15623447</v>
      </c>
      <c r="U183" s="76">
        <f t="shared" si="69"/>
        <v>60</v>
      </c>
    </row>
    <row r="184" spans="2:21" ht="12.6" customHeight="1" x14ac:dyDescent="0.15">
      <c r="B184" s="71"/>
      <c r="C184" s="72" t="s">
        <v>375</v>
      </c>
      <c r="D184" s="72"/>
      <c r="E184" s="73" t="s">
        <v>376</v>
      </c>
      <c r="F184" s="74">
        <f t="shared" ref="F184:O184" si="73">SUM(F185:F187)</f>
        <v>888</v>
      </c>
      <c r="G184" s="75">
        <f t="shared" si="73"/>
        <v>532</v>
      </c>
      <c r="H184" s="75">
        <f t="shared" si="73"/>
        <v>356</v>
      </c>
      <c r="I184" s="75">
        <f t="shared" si="73"/>
        <v>3897</v>
      </c>
      <c r="J184" s="75">
        <f t="shared" si="73"/>
        <v>46</v>
      </c>
      <c r="K184" s="75">
        <f t="shared" si="73"/>
        <v>32</v>
      </c>
      <c r="L184" s="75">
        <f t="shared" si="73"/>
        <v>7070089</v>
      </c>
      <c r="M184" s="75">
        <f t="shared" si="73"/>
        <v>65072</v>
      </c>
      <c r="N184" s="75">
        <f t="shared" si="73"/>
        <v>806935</v>
      </c>
      <c r="O184" s="75">
        <f t="shared" si="73"/>
        <v>50475</v>
      </c>
      <c r="P184" s="75">
        <f t="shared" ref="P184:P215" si="74">ROUND(I184/F184,0)</f>
        <v>4</v>
      </c>
      <c r="Q184" s="75">
        <f t="shared" ref="Q184:Q215" si="75">ROUND(L184/F184,0)</f>
        <v>7962</v>
      </c>
      <c r="R184" s="75">
        <f t="shared" ref="R184:R215" si="76">ROUND(L184/I184,0)</f>
        <v>1814</v>
      </c>
      <c r="S184" s="75">
        <f t="shared" ref="S184:S215" si="77">ROUND(L184/(I184+J184+K184),0)</f>
        <v>1779</v>
      </c>
      <c r="T184" s="75">
        <f>SUM(T185:T187)</f>
        <v>310730</v>
      </c>
      <c r="U184" s="76">
        <f t="shared" si="69"/>
        <v>134</v>
      </c>
    </row>
    <row r="185" spans="2:21" ht="12.6" customHeight="1" x14ac:dyDescent="0.15">
      <c r="B185" s="71"/>
      <c r="C185" s="72"/>
      <c r="D185" s="72" t="s">
        <v>377</v>
      </c>
      <c r="E185" s="73" t="s">
        <v>378</v>
      </c>
      <c r="F185" s="74">
        <f>SUM(G185:H185)</f>
        <v>287</v>
      </c>
      <c r="G185" s="75">
        <v>150</v>
      </c>
      <c r="H185" s="75">
        <v>137</v>
      </c>
      <c r="I185" s="75">
        <v>1058</v>
      </c>
      <c r="J185" s="75">
        <v>4</v>
      </c>
      <c r="K185" s="75">
        <v>3</v>
      </c>
      <c r="L185" s="75">
        <v>1440768</v>
      </c>
      <c r="M185" s="75">
        <v>2942</v>
      </c>
      <c r="N185" s="75">
        <v>281353</v>
      </c>
      <c r="O185" s="75">
        <v>19527</v>
      </c>
      <c r="P185" s="75">
        <f t="shared" si="74"/>
        <v>4</v>
      </c>
      <c r="Q185" s="75">
        <f t="shared" si="75"/>
        <v>5020</v>
      </c>
      <c r="R185" s="75">
        <f t="shared" si="76"/>
        <v>1362</v>
      </c>
      <c r="S185" s="75">
        <f t="shared" si="77"/>
        <v>1353</v>
      </c>
      <c r="T185" s="75">
        <v>252336</v>
      </c>
      <c r="U185" s="76">
        <f t="shared" si="69"/>
        <v>61</v>
      </c>
    </row>
    <row r="186" spans="2:21" ht="12.6" customHeight="1" x14ac:dyDescent="0.15">
      <c r="B186" s="71"/>
      <c r="C186" s="72"/>
      <c r="D186" s="72" t="s">
        <v>379</v>
      </c>
      <c r="E186" s="73" t="s">
        <v>380</v>
      </c>
      <c r="F186" s="74">
        <f>SUM(G186:H186)</f>
        <v>360</v>
      </c>
      <c r="G186" s="75">
        <v>313</v>
      </c>
      <c r="H186" s="75">
        <v>47</v>
      </c>
      <c r="I186" s="75">
        <v>2203</v>
      </c>
      <c r="J186" s="75">
        <v>37</v>
      </c>
      <c r="K186" s="75">
        <v>22</v>
      </c>
      <c r="L186" s="75">
        <v>5081654</v>
      </c>
      <c r="M186" s="75">
        <v>50232</v>
      </c>
      <c r="N186" s="75">
        <v>377351</v>
      </c>
      <c r="O186" s="75">
        <v>19432</v>
      </c>
      <c r="P186" s="75">
        <f t="shared" si="74"/>
        <v>6</v>
      </c>
      <c r="Q186" s="75">
        <f t="shared" si="75"/>
        <v>14116</v>
      </c>
      <c r="R186" s="75">
        <f t="shared" si="76"/>
        <v>2307</v>
      </c>
      <c r="S186" s="75">
        <f t="shared" si="77"/>
        <v>2247</v>
      </c>
      <c r="T186" s="75">
        <v>32424</v>
      </c>
      <c r="U186" s="76">
        <f t="shared" si="69"/>
        <v>260</v>
      </c>
    </row>
    <row r="187" spans="2:21" ht="12.6" customHeight="1" x14ac:dyDescent="0.15">
      <c r="B187" s="71"/>
      <c r="C187" s="72"/>
      <c r="D187" s="72" t="s">
        <v>381</v>
      </c>
      <c r="E187" s="73" t="s">
        <v>382</v>
      </c>
      <c r="F187" s="74">
        <f>SUM(G187:H187)</f>
        <v>241</v>
      </c>
      <c r="G187" s="75">
        <v>69</v>
      </c>
      <c r="H187" s="75">
        <v>172</v>
      </c>
      <c r="I187" s="75">
        <v>636</v>
      </c>
      <c r="J187" s="75">
        <v>5</v>
      </c>
      <c r="K187" s="75">
        <v>7</v>
      </c>
      <c r="L187" s="75">
        <v>547667</v>
      </c>
      <c r="M187" s="75">
        <v>11898</v>
      </c>
      <c r="N187" s="75">
        <v>148231</v>
      </c>
      <c r="O187" s="75">
        <v>11516</v>
      </c>
      <c r="P187" s="75">
        <f t="shared" si="74"/>
        <v>3</v>
      </c>
      <c r="Q187" s="75">
        <f t="shared" si="75"/>
        <v>2272</v>
      </c>
      <c r="R187" s="75">
        <f t="shared" si="76"/>
        <v>861</v>
      </c>
      <c r="S187" s="75">
        <f t="shared" si="77"/>
        <v>845</v>
      </c>
      <c r="T187" s="75">
        <v>25970</v>
      </c>
      <c r="U187" s="76">
        <f t="shared" si="69"/>
        <v>45</v>
      </c>
    </row>
    <row r="188" spans="2:21" ht="12.6" customHeight="1" x14ac:dyDescent="0.15">
      <c r="B188" s="71"/>
      <c r="C188" s="72" t="s">
        <v>383</v>
      </c>
      <c r="D188" s="72"/>
      <c r="E188" s="73" t="s">
        <v>384</v>
      </c>
      <c r="F188" s="74">
        <f t="shared" ref="F188:O188" si="78">SUM(F189:F191)</f>
        <v>365</v>
      </c>
      <c r="G188" s="75">
        <f t="shared" si="78"/>
        <v>177</v>
      </c>
      <c r="H188" s="75">
        <f t="shared" si="78"/>
        <v>188</v>
      </c>
      <c r="I188" s="75">
        <f t="shared" si="78"/>
        <v>1551</v>
      </c>
      <c r="J188" s="75">
        <f t="shared" si="78"/>
        <v>68</v>
      </c>
      <c r="K188" s="75">
        <f t="shared" si="78"/>
        <v>1</v>
      </c>
      <c r="L188" s="75">
        <f t="shared" si="78"/>
        <v>3891140</v>
      </c>
      <c r="M188" s="75">
        <f t="shared" si="78"/>
        <v>248939</v>
      </c>
      <c r="N188" s="75">
        <f t="shared" si="78"/>
        <v>861788</v>
      </c>
      <c r="O188" s="75">
        <f t="shared" si="78"/>
        <v>35932</v>
      </c>
      <c r="P188" s="75">
        <f t="shared" si="74"/>
        <v>4</v>
      </c>
      <c r="Q188" s="75">
        <f t="shared" si="75"/>
        <v>10661</v>
      </c>
      <c r="R188" s="75">
        <f t="shared" si="76"/>
        <v>2509</v>
      </c>
      <c r="S188" s="75">
        <f t="shared" si="77"/>
        <v>2402</v>
      </c>
      <c r="T188" s="75">
        <f>SUM(T189:T191)</f>
        <v>544301</v>
      </c>
      <c r="U188" s="76">
        <f t="shared" si="69"/>
        <v>93</v>
      </c>
    </row>
    <row r="189" spans="2:21" ht="12.6" customHeight="1" x14ac:dyDescent="0.15">
      <c r="B189" s="71"/>
      <c r="C189" s="72"/>
      <c r="D189" s="72" t="s">
        <v>385</v>
      </c>
      <c r="E189" s="73" t="s">
        <v>386</v>
      </c>
      <c r="F189" s="74">
        <f>SUM(G189:H189)</f>
        <v>195</v>
      </c>
      <c r="G189" s="75">
        <v>102</v>
      </c>
      <c r="H189" s="75">
        <v>93</v>
      </c>
      <c r="I189" s="75">
        <v>822</v>
      </c>
      <c r="J189" s="75">
        <v>30</v>
      </c>
      <c r="K189" s="75">
        <v>1</v>
      </c>
      <c r="L189" s="75">
        <v>1742367</v>
      </c>
      <c r="M189" s="75">
        <v>205199</v>
      </c>
      <c r="N189" s="75">
        <v>444008</v>
      </c>
      <c r="O189" s="75">
        <v>18042</v>
      </c>
      <c r="P189" s="75">
        <f t="shared" si="74"/>
        <v>4</v>
      </c>
      <c r="Q189" s="75">
        <f t="shared" si="75"/>
        <v>8935</v>
      </c>
      <c r="R189" s="75">
        <f t="shared" si="76"/>
        <v>2120</v>
      </c>
      <c r="S189" s="75">
        <f t="shared" si="77"/>
        <v>2043</v>
      </c>
      <c r="T189" s="75">
        <v>244789</v>
      </c>
      <c r="U189" s="76">
        <f t="shared" si="69"/>
        <v>83</v>
      </c>
    </row>
    <row r="190" spans="2:21" ht="12.6" customHeight="1" x14ac:dyDescent="0.15">
      <c r="B190" s="71"/>
      <c r="C190" s="72"/>
      <c r="D190" s="72" t="s">
        <v>387</v>
      </c>
      <c r="E190" s="73" t="s">
        <v>388</v>
      </c>
      <c r="F190" s="74">
        <f>SUM(G190:H190)</f>
        <v>60</v>
      </c>
      <c r="G190" s="75">
        <v>9</v>
      </c>
      <c r="H190" s="75">
        <v>51</v>
      </c>
      <c r="I190" s="75">
        <v>173</v>
      </c>
      <c r="J190" s="75">
        <v>8</v>
      </c>
      <c r="K190" s="77">
        <v>0</v>
      </c>
      <c r="L190" s="75">
        <v>191521</v>
      </c>
      <c r="M190" s="75">
        <v>6012</v>
      </c>
      <c r="N190" s="75">
        <v>40751</v>
      </c>
      <c r="O190" s="75">
        <v>4275</v>
      </c>
      <c r="P190" s="75">
        <f t="shared" si="74"/>
        <v>3</v>
      </c>
      <c r="Q190" s="75">
        <f t="shared" si="75"/>
        <v>3192</v>
      </c>
      <c r="R190" s="75">
        <f t="shared" si="76"/>
        <v>1107</v>
      </c>
      <c r="S190" s="75">
        <f t="shared" si="77"/>
        <v>1058</v>
      </c>
      <c r="T190" s="75">
        <v>0</v>
      </c>
      <c r="U190" s="76">
        <f t="shared" si="69"/>
        <v>45</v>
      </c>
    </row>
    <row r="191" spans="2:21" ht="12.6" customHeight="1" x14ac:dyDescent="0.15">
      <c r="B191" s="71"/>
      <c r="C191" s="72"/>
      <c r="D191" s="72" t="s">
        <v>389</v>
      </c>
      <c r="E191" s="73" t="s">
        <v>390</v>
      </c>
      <c r="F191" s="74">
        <f>SUM(G191:H191)</f>
        <v>110</v>
      </c>
      <c r="G191" s="75">
        <v>66</v>
      </c>
      <c r="H191" s="75">
        <v>44</v>
      </c>
      <c r="I191" s="75">
        <v>556</v>
      </c>
      <c r="J191" s="75">
        <v>30</v>
      </c>
      <c r="K191" s="77">
        <v>0</v>
      </c>
      <c r="L191" s="75">
        <v>1957252</v>
      </c>
      <c r="M191" s="75">
        <v>37728</v>
      </c>
      <c r="N191" s="75">
        <v>377029</v>
      </c>
      <c r="O191" s="75">
        <v>13615</v>
      </c>
      <c r="P191" s="75">
        <f t="shared" si="74"/>
        <v>5</v>
      </c>
      <c r="Q191" s="75">
        <f t="shared" si="75"/>
        <v>17793</v>
      </c>
      <c r="R191" s="75">
        <f t="shared" si="76"/>
        <v>3520</v>
      </c>
      <c r="S191" s="75">
        <f t="shared" si="77"/>
        <v>3340</v>
      </c>
      <c r="T191" s="75">
        <v>299512</v>
      </c>
      <c r="U191" s="76">
        <f t="shared" si="69"/>
        <v>122</v>
      </c>
    </row>
    <row r="192" spans="2:21" ht="12.6" customHeight="1" x14ac:dyDescent="0.15">
      <c r="B192" s="71"/>
      <c r="C192" s="72" t="s">
        <v>391</v>
      </c>
      <c r="D192" s="72"/>
      <c r="E192" s="73" t="s">
        <v>392</v>
      </c>
      <c r="F192" s="74">
        <f t="shared" ref="F192:O192" si="79">SUM(F193:F194)</f>
        <v>956</v>
      </c>
      <c r="G192" s="75">
        <f t="shared" si="79"/>
        <v>710</v>
      </c>
      <c r="H192" s="75">
        <f t="shared" si="79"/>
        <v>246</v>
      </c>
      <c r="I192" s="75">
        <f t="shared" si="79"/>
        <v>5311</v>
      </c>
      <c r="J192" s="75">
        <f t="shared" si="79"/>
        <v>137</v>
      </c>
      <c r="K192" s="75">
        <f t="shared" si="79"/>
        <v>22</v>
      </c>
      <c r="L192" s="75">
        <f t="shared" si="79"/>
        <v>14684815</v>
      </c>
      <c r="M192" s="75">
        <f t="shared" si="79"/>
        <v>260394</v>
      </c>
      <c r="N192" s="75">
        <f t="shared" si="79"/>
        <v>401993</v>
      </c>
      <c r="O192" s="75">
        <f t="shared" si="79"/>
        <v>15453</v>
      </c>
      <c r="P192" s="75">
        <f t="shared" si="74"/>
        <v>6</v>
      </c>
      <c r="Q192" s="75">
        <f t="shared" si="75"/>
        <v>15361</v>
      </c>
      <c r="R192" s="75">
        <f t="shared" si="76"/>
        <v>2765</v>
      </c>
      <c r="S192" s="75">
        <f t="shared" si="77"/>
        <v>2685</v>
      </c>
      <c r="T192" s="75">
        <f>SUM(T193:T194)</f>
        <v>12764166</v>
      </c>
      <c r="U192" s="76">
        <f t="shared" si="69"/>
        <v>124</v>
      </c>
    </row>
    <row r="193" spans="2:21" ht="12.6" customHeight="1" x14ac:dyDescent="0.15">
      <c r="B193" s="71"/>
      <c r="C193" s="72"/>
      <c r="D193" s="72" t="s">
        <v>393</v>
      </c>
      <c r="E193" s="73" t="s">
        <v>394</v>
      </c>
      <c r="F193" s="74">
        <f>SUM(G193:H193)</f>
        <v>615</v>
      </c>
      <c r="G193" s="75">
        <v>543</v>
      </c>
      <c r="H193" s="75">
        <v>72</v>
      </c>
      <c r="I193" s="75">
        <v>3628</v>
      </c>
      <c r="J193" s="75">
        <v>111</v>
      </c>
      <c r="K193" s="75">
        <v>12</v>
      </c>
      <c r="L193" s="75">
        <v>11745955</v>
      </c>
      <c r="M193" s="75">
        <v>187391</v>
      </c>
      <c r="N193" s="75">
        <v>275687</v>
      </c>
      <c r="O193" s="77">
        <v>0</v>
      </c>
      <c r="P193" s="75">
        <f t="shared" si="74"/>
        <v>6</v>
      </c>
      <c r="Q193" s="75">
        <f t="shared" si="75"/>
        <v>19099</v>
      </c>
      <c r="R193" s="75">
        <f t="shared" si="76"/>
        <v>3238</v>
      </c>
      <c r="S193" s="75">
        <f t="shared" si="77"/>
        <v>3131</v>
      </c>
      <c r="T193" s="75">
        <v>11745955</v>
      </c>
      <c r="U193" s="78">
        <v>0</v>
      </c>
    </row>
    <row r="194" spans="2:21" ht="12.6" customHeight="1" x14ac:dyDescent="0.15">
      <c r="B194" s="71"/>
      <c r="C194" s="72"/>
      <c r="D194" s="72" t="s">
        <v>395</v>
      </c>
      <c r="E194" s="73" t="s">
        <v>396</v>
      </c>
      <c r="F194" s="74">
        <f>SUM(G194:H194)</f>
        <v>341</v>
      </c>
      <c r="G194" s="75">
        <v>167</v>
      </c>
      <c r="H194" s="75">
        <v>174</v>
      </c>
      <c r="I194" s="75">
        <v>1683</v>
      </c>
      <c r="J194" s="75">
        <v>26</v>
      </c>
      <c r="K194" s="75">
        <v>10</v>
      </c>
      <c r="L194" s="75">
        <v>2938860</v>
      </c>
      <c r="M194" s="75">
        <v>73003</v>
      </c>
      <c r="N194" s="75">
        <v>126306</v>
      </c>
      <c r="O194" s="75">
        <v>15453</v>
      </c>
      <c r="P194" s="75">
        <f t="shared" si="74"/>
        <v>5</v>
      </c>
      <c r="Q194" s="75">
        <f t="shared" si="75"/>
        <v>8618</v>
      </c>
      <c r="R194" s="75">
        <f t="shared" si="76"/>
        <v>1746</v>
      </c>
      <c r="S194" s="75">
        <f t="shared" si="77"/>
        <v>1710</v>
      </c>
      <c r="T194" s="75">
        <v>1018211</v>
      </c>
      <c r="U194" s="76">
        <f>ROUND((L194-T194)/O194,0)</f>
        <v>124</v>
      </c>
    </row>
    <row r="195" spans="2:21" ht="12.6" customHeight="1" x14ac:dyDescent="0.15">
      <c r="B195" s="71"/>
      <c r="C195" s="72" t="s">
        <v>397</v>
      </c>
      <c r="D195" s="72"/>
      <c r="E195" s="73" t="s">
        <v>398</v>
      </c>
      <c r="F195" s="74">
        <f t="shared" ref="F195:O195" si="80">SUM(F196:F198)</f>
        <v>554</v>
      </c>
      <c r="G195" s="75">
        <f t="shared" si="80"/>
        <v>222</v>
      </c>
      <c r="H195" s="75">
        <f t="shared" si="80"/>
        <v>332</v>
      </c>
      <c r="I195" s="75">
        <f t="shared" si="80"/>
        <v>7123</v>
      </c>
      <c r="J195" s="75">
        <f t="shared" si="80"/>
        <v>119</v>
      </c>
      <c r="K195" s="75">
        <f t="shared" si="80"/>
        <v>10</v>
      </c>
      <c r="L195" s="75">
        <f t="shared" si="80"/>
        <v>3704397</v>
      </c>
      <c r="M195" s="75">
        <f t="shared" si="80"/>
        <v>325320</v>
      </c>
      <c r="N195" s="75">
        <f t="shared" si="80"/>
        <v>537591</v>
      </c>
      <c r="O195" s="75">
        <f t="shared" si="80"/>
        <v>42200</v>
      </c>
      <c r="P195" s="75">
        <f t="shared" si="74"/>
        <v>13</v>
      </c>
      <c r="Q195" s="75">
        <f t="shared" si="75"/>
        <v>6687</v>
      </c>
      <c r="R195" s="75">
        <f t="shared" si="76"/>
        <v>520</v>
      </c>
      <c r="S195" s="75">
        <f t="shared" si="77"/>
        <v>511</v>
      </c>
      <c r="T195" s="75">
        <f>SUM(T196:T198)</f>
        <v>1552816</v>
      </c>
      <c r="U195" s="76">
        <f>ROUND((L195-T195)/O195,0)</f>
        <v>51</v>
      </c>
    </row>
    <row r="196" spans="2:21" ht="12.6" customHeight="1" x14ac:dyDescent="0.15">
      <c r="B196" s="71"/>
      <c r="C196" s="72"/>
      <c r="D196" s="72" t="s">
        <v>399</v>
      </c>
      <c r="E196" s="73" t="s">
        <v>400</v>
      </c>
      <c r="F196" s="74">
        <f>SUM(G196:H196)</f>
        <v>213</v>
      </c>
      <c r="G196" s="75">
        <v>114</v>
      </c>
      <c r="H196" s="75">
        <v>99</v>
      </c>
      <c r="I196" s="75">
        <v>1253</v>
      </c>
      <c r="J196" s="75">
        <v>27</v>
      </c>
      <c r="K196" s="75">
        <v>10</v>
      </c>
      <c r="L196" s="75">
        <v>1690931</v>
      </c>
      <c r="M196" s="75">
        <v>71660</v>
      </c>
      <c r="N196" s="75">
        <v>436310</v>
      </c>
      <c r="O196" s="75">
        <v>34124</v>
      </c>
      <c r="P196" s="75">
        <f t="shared" si="74"/>
        <v>6</v>
      </c>
      <c r="Q196" s="75">
        <f t="shared" si="75"/>
        <v>7939</v>
      </c>
      <c r="R196" s="75">
        <f t="shared" si="76"/>
        <v>1350</v>
      </c>
      <c r="S196" s="75">
        <f t="shared" si="77"/>
        <v>1311</v>
      </c>
      <c r="T196" s="75">
        <v>125793</v>
      </c>
      <c r="U196" s="76">
        <f>ROUND((L196-T196)/O196,0)</f>
        <v>46</v>
      </c>
    </row>
    <row r="197" spans="2:21" ht="12.6" customHeight="1" x14ac:dyDescent="0.15">
      <c r="B197" s="71"/>
      <c r="C197" s="72"/>
      <c r="D197" s="72" t="s">
        <v>401</v>
      </c>
      <c r="E197" s="73" t="s">
        <v>402</v>
      </c>
      <c r="F197" s="74">
        <f>SUM(G197:H197)</f>
        <v>205</v>
      </c>
      <c r="G197" s="75">
        <v>57</v>
      </c>
      <c r="H197" s="75">
        <v>148</v>
      </c>
      <c r="I197" s="75">
        <v>5463</v>
      </c>
      <c r="J197" s="75">
        <v>91</v>
      </c>
      <c r="K197" s="77">
        <v>0</v>
      </c>
      <c r="L197" s="75">
        <v>1386401</v>
      </c>
      <c r="M197" s="75">
        <v>238750</v>
      </c>
      <c r="N197" s="75">
        <v>13164</v>
      </c>
      <c r="O197" s="77">
        <v>0</v>
      </c>
      <c r="P197" s="75">
        <f t="shared" si="74"/>
        <v>27</v>
      </c>
      <c r="Q197" s="75">
        <f t="shared" si="75"/>
        <v>6763</v>
      </c>
      <c r="R197" s="75">
        <f t="shared" si="76"/>
        <v>254</v>
      </c>
      <c r="S197" s="75">
        <f t="shared" si="77"/>
        <v>250</v>
      </c>
      <c r="T197" s="75">
        <v>1386401</v>
      </c>
      <c r="U197" s="78">
        <v>0</v>
      </c>
    </row>
    <row r="198" spans="2:21" ht="12.6" customHeight="1" x14ac:dyDescent="0.15">
      <c r="B198" s="71"/>
      <c r="C198" s="72"/>
      <c r="D198" s="72" t="s">
        <v>403</v>
      </c>
      <c r="E198" s="73" t="s">
        <v>404</v>
      </c>
      <c r="F198" s="74">
        <f>SUM(G198:H198)</f>
        <v>136</v>
      </c>
      <c r="G198" s="75">
        <v>51</v>
      </c>
      <c r="H198" s="75">
        <v>85</v>
      </c>
      <c r="I198" s="75">
        <v>407</v>
      </c>
      <c r="J198" s="75">
        <v>1</v>
      </c>
      <c r="K198" s="77">
        <v>0</v>
      </c>
      <c r="L198" s="75">
        <v>627065</v>
      </c>
      <c r="M198" s="75">
        <v>14910</v>
      </c>
      <c r="N198" s="75">
        <v>88117</v>
      </c>
      <c r="O198" s="75">
        <v>8076</v>
      </c>
      <c r="P198" s="75">
        <f t="shared" si="74"/>
        <v>3</v>
      </c>
      <c r="Q198" s="75">
        <f t="shared" si="75"/>
        <v>4611</v>
      </c>
      <c r="R198" s="75">
        <f t="shared" si="76"/>
        <v>1541</v>
      </c>
      <c r="S198" s="75">
        <f t="shared" si="77"/>
        <v>1537</v>
      </c>
      <c r="T198" s="75">
        <v>40622</v>
      </c>
      <c r="U198" s="76">
        <f t="shared" ref="U198:U215" si="81">ROUND((L198-T198)/O198,0)</f>
        <v>73</v>
      </c>
    </row>
    <row r="199" spans="2:21" ht="12.6" customHeight="1" x14ac:dyDescent="0.15">
      <c r="B199" s="71"/>
      <c r="C199" s="72" t="s">
        <v>405</v>
      </c>
      <c r="D199" s="72"/>
      <c r="E199" s="73" t="s">
        <v>406</v>
      </c>
      <c r="F199" s="74">
        <f t="shared" ref="F199:O199" si="82">SUM(F200:F202)</f>
        <v>338</v>
      </c>
      <c r="G199" s="75">
        <f t="shared" si="82"/>
        <v>158</v>
      </c>
      <c r="H199" s="75">
        <f t="shared" si="82"/>
        <v>180</v>
      </c>
      <c r="I199" s="75">
        <f t="shared" si="82"/>
        <v>1440</v>
      </c>
      <c r="J199" s="75">
        <f t="shared" si="82"/>
        <v>39</v>
      </c>
      <c r="K199" s="75">
        <f t="shared" si="82"/>
        <v>5</v>
      </c>
      <c r="L199" s="75">
        <f t="shared" si="82"/>
        <v>2303889</v>
      </c>
      <c r="M199" s="75">
        <f t="shared" si="82"/>
        <v>122032</v>
      </c>
      <c r="N199" s="75">
        <f t="shared" si="82"/>
        <v>564382</v>
      </c>
      <c r="O199" s="75">
        <f t="shared" si="82"/>
        <v>58393</v>
      </c>
      <c r="P199" s="75">
        <f t="shared" si="74"/>
        <v>4</v>
      </c>
      <c r="Q199" s="75">
        <f t="shared" si="75"/>
        <v>6816</v>
      </c>
      <c r="R199" s="75">
        <f t="shared" si="76"/>
        <v>1600</v>
      </c>
      <c r="S199" s="75">
        <f t="shared" si="77"/>
        <v>1552</v>
      </c>
      <c r="T199" s="75">
        <f>SUM(T200:T202)</f>
        <v>10855</v>
      </c>
      <c r="U199" s="76">
        <f t="shared" si="81"/>
        <v>39</v>
      </c>
    </row>
    <row r="200" spans="2:21" ht="12.6" customHeight="1" x14ac:dyDescent="0.15">
      <c r="B200" s="71"/>
      <c r="C200" s="72"/>
      <c r="D200" s="72" t="s">
        <v>407</v>
      </c>
      <c r="E200" s="73" t="s">
        <v>408</v>
      </c>
      <c r="F200" s="74">
        <f>SUM(G200:H200)</f>
        <v>197</v>
      </c>
      <c r="G200" s="75">
        <v>84</v>
      </c>
      <c r="H200" s="75">
        <v>113</v>
      </c>
      <c r="I200" s="75">
        <v>731</v>
      </c>
      <c r="J200" s="75">
        <v>5</v>
      </c>
      <c r="K200" s="75">
        <v>4</v>
      </c>
      <c r="L200" s="75">
        <v>1301722</v>
      </c>
      <c r="M200" s="75">
        <v>12036</v>
      </c>
      <c r="N200" s="75">
        <v>345686</v>
      </c>
      <c r="O200" s="75">
        <v>34434</v>
      </c>
      <c r="P200" s="75">
        <f t="shared" si="74"/>
        <v>4</v>
      </c>
      <c r="Q200" s="75">
        <f t="shared" si="75"/>
        <v>6608</v>
      </c>
      <c r="R200" s="75">
        <f t="shared" si="76"/>
        <v>1781</v>
      </c>
      <c r="S200" s="75">
        <f t="shared" si="77"/>
        <v>1759</v>
      </c>
      <c r="T200" s="75">
        <v>10849</v>
      </c>
      <c r="U200" s="76">
        <f t="shared" si="81"/>
        <v>37</v>
      </c>
    </row>
    <row r="201" spans="2:21" ht="12.6" customHeight="1" x14ac:dyDescent="0.15">
      <c r="B201" s="71"/>
      <c r="C201" s="72"/>
      <c r="D201" s="72" t="s">
        <v>409</v>
      </c>
      <c r="E201" s="73" t="s">
        <v>410</v>
      </c>
      <c r="F201" s="74">
        <f>SUM(G201:H201)</f>
        <v>86</v>
      </c>
      <c r="G201" s="75">
        <v>30</v>
      </c>
      <c r="H201" s="75">
        <v>56</v>
      </c>
      <c r="I201" s="75">
        <v>376</v>
      </c>
      <c r="J201" s="75">
        <v>7</v>
      </c>
      <c r="K201" s="75">
        <v>1</v>
      </c>
      <c r="L201" s="75">
        <v>575326</v>
      </c>
      <c r="M201" s="75">
        <v>11403</v>
      </c>
      <c r="N201" s="75">
        <v>91146</v>
      </c>
      <c r="O201" s="75">
        <v>16009</v>
      </c>
      <c r="P201" s="75">
        <f t="shared" si="74"/>
        <v>4</v>
      </c>
      <c r="Q201" s="75">
        <f t="shared" si="75"/>
        <v>6690</v>
      </c>
      <c r="R201" s="75">
        <f t="shared" si="76"/>
        <v>1530</v>
      </c>
      <c r="S201" s="75">
        <f t="shared" si="77"/>
        <v>1498</v>
      </c>
      <c r="T201" s="75">
        <v>6</v>
      </c>
      <c r="U201" s="76">
        <f t="shared" si="81"/>
        <v>36</v>
      </c>
    </row>
    <row r="202" spans="2:21" ht="12.6" customHeight="1" x14ac:dyDescent="0.15">
      <c r="B202" s="71"/>
      <c r="C202" s="72"/>
      <c r="D202" s="72" t="s">
        <v>411</v>
      </c>
      <c r="E202" s="73" t="s">
        <v>412</v>
      </c>
      <c r="F202" s="74">
        <f>SUM(G202:H202)</f>
        <v>55</v>
      </c>
      <c r="G202" s="75">
        <v>44</v>
      </c>
      <c r="H202" s="75">
        <v>11</v>
      </c>
      <c r="I202" s="75">
        <v>333</v>
      </c>
      <c r="J202" s="75">
        <v>27</v>
      </c>
      <c r="K202" s="77">
        <v>0</v>
      </c>
      <c r="L202" s="75">
        <v>426841</v>
      </c>
      <c r="M202" s="75">
        <v>98593</v>
      </c>
      <c r="N202" s="75">
        <v>127550</v>
      </c>
      <c r="O202" s="75">
        <v>7950</v>
      </c>
      <c r="P202" s="75">
        <f t="shared" si="74"/>
        <v>6</v>
      </c>
      <c r="Q202" s="75">
        <f t="shared" si="75"/>
        <v>7761</v>
      </c>
      <c r="R202" s="75">
        <f t="shared" si="76"/>
        <v>1282</v>
      </c>
      <c r="S202" s="75">
        <f t="shared" si="77"/>
        <v>1186</v>
      </c>
      <c r="T202" s="75">
        <v>0</v>
      </c>
      <c r="U202" s="76">
        <f t="shared" si="81"/>
        <v>54</v>
      </c>
    </row>
    <row r="203" spans="2:21" ht="12.6" customHeight="1" x14ac:dyDescent="0.15">
      <c r="B203" s="71"/>
      <c r="C203" s="72" t="s">
        <v>413</v>
      </c>
      <c r="D203" s="72"/>
      <c r="E203" s="73" t="s">
        <v>414</v>
      </c>
      <c r="F203" s="74">
        <f t="shared" ref="F203:O203" si="83">F204</f>
        <v>75</v>
      </c>
      <c r="G203" s="75">
        <f t="shared" si="83"/>
        <v>35</v>
      </c>
      <c r="H203" s="75">
        <f t="shared" si="83"/>
        <v>40</v>
      </c>
      <c r="I203" s="75">
        <f t="shared" si="83"/>
        <v>280</v>
      </c>
      <c r="J203" s="75">
        <f t="shared" si="83"/>
        <v>5</v>
      </c>
      <c r="K203" s="75">
        <f t="shared" si="83"/>
        <v>5</v>
      </c>
      <c r="L203" s="75">
        <f t="shared" si="83"/>
        <v>277423</v>
      </c>
      <c r="M203" s="75">
        <f t="shared" si="83"/>
        <v>58835</v>
      </c>
      <c r="N203" s="75">
        <f t="shared" si="83"/>
        <v>50642</v>
      </c>
      <c r="O203" s="75">
        <f t="shared" si="83"/>
        <v>4956</v>
      </c>
      <c r="P203" s="75">
        <f t="shared" si="74"/>
        <v>4</v>
      </c>
      <c r="Q203" s="75">
        <f t="shared" si="75"/>
        <v>3699</v>
      </c>
      <c r="R203" s="75">
        <f t="shared" si="76"/>
        <v>991</v>
      </c>
      <c r="S203" s="75">
        <f t="shared" si="77"/>
        <v>957</v>
      </c>
      <c r="T203" s="75">
        <f>T204</f>
        <v>0</v>
      </c>
      <c r="U203" s="76">
        <f t="shared" si="81"/>
        <v>56</v>
      </c>
    </row>
    <row r="204" spans="2:21" ht="12.6" customHeight="1" x14ac:dyDescent="0.15">
      <c r="B204" s="71"/>
      <c r="C204" s="72"/>
      <c r="D204" s="72" t="s">
        <v>415</v>
      </c>
      <c r="E204" s="73" t="s">
        <v>416</v>
      </c>
      <c r="F204" s="74">
        <f>SUM(G204:H204)</f>
        <v>75</v>
      </c>
      <c r="G204" s="75">
        <v>35</v>
      </c>
      <c r="H204" s="75">
        <v>40</v>
      </c>
      <c r="I204" s="75">
        <v>280</v>
      </c>
      <c r="J204" s="75">
        <v>5</v>
      </c>
      <c r="K204" s="75">
        <v>5</v>
      </c>
      <c r="L204" s="75">
        <v>277423</v>
      </c>
      <c r="M204" s="75">
        <v>58835</v>
      </c>
      <c r="N204" s="75">
        <v>50642</v>
      </c>
      <c r="O204" s="75">
        <v>4956</v>
      </c>
      <c r="P204" s="75">
        <f t="shared" si="74"/>
        <v>4</v>
      </c>
      <c r="Q204" s="75">
        <f t="shared" si="75"/>
        <v>3699</v>
      </c>
      <c r="R204" s="75">
        <f t="shared" si="76"/>
        <v>991</v>
      </c>
      <c r="S204" s="75">
        <f t="shared" si="77"/>
        <v>957</v>
      </c>
      <c r="T204" s="75">
        <v>0</v>
      </c>
      <c r="U204" s="76">
        <f t="shared" si="81"/>
        <v>56</v>
      </c>
    </row>
    <row r="205" spans="2:21" ht="12.6" customHeight="1" x14ac:dyDescent="0.15">
      <c r="B205" s="71"/>
      <c r="C205" s="72" t="s">
        <v>417</v>
      </c>
      <c r="D205" s="72"/>
      <c r="E205" s="73" t="s">
        <v>418</v>
      </c>
      <c r="F205" s="74">
        <f t="shared" ref="F205:O205" si="84">F206</f>
        <v>238</v>
      </c>
      <c r="G205" s="75">
        <f t="shared" si="84"/>
        <v>107</v>
      </c>
      <c r="H205" s="75">
        <f t="shared" si="84"/>
        <v>131</v>
      </c>
      <c r="I205" s="75">
        <f t="shared" si="84"/>
        <v>738</v>
      </c>
      <c r="J205" s="75">
        <f t="shared" si="84"/>
        <v>2</v>
      </c>
      <c r="K205" s="77">
        <f t="shared" si="84"/>
        <v>0</v>
      </c>
      <c r="L205" s="75">
        <f t="shared" si="84"/>
        <v>817668</v>
      </c>
      <c r="M205" s="75">
        <f t="shared" si="84"/>
        <v>12151</v>
      </c>
      <c r="N205" s="75">
        <f t="shared" si="84"/>
        <v>313751</v>
      </c>
      <c r="O205" s="75">
        <f t="shared" si="84"/>
        <v>15446</v>
      </c>
      <c r="P205" s="75">
        <f t="shared" si="74"/>
        <v>3</v>
      </c>
      <c r="Q205" s="75">
        <f t="shared" si="75"/>
        <v>3436</v>
      </c>
      <c r="R205" s="75">
        <f t="shared" si="76"/>
        <v>1108</v>
      </c>
      <c r="S205" s="75">
        <f t="shared" si="77"/>
        <v>1105</v>
      </c>
      <c r="T205" s="75">
        <f>T206</f>
        <v>14037</v>
      </c>
      <c r="U205" s="76">
        <f t="shared" si="81"/>
        <v>52</v>
      </c>
    </row>
    <row r="206" spans="2:21" ht="12.6" customHeight="1" x14ac:dyDescent="0.15">
      <c r="B206" s="71"/>
      <c r="C206" s="72"/>
      <c r="D206" s="72" t="s">
        <v>419</v>
      </c>
      <c r="E206" s="73" t="s">
        <v>420</v>
      </c>
      <c r="F206" s="74">
        <f>SUM(G206:H206)</f>
        <v>238</v>
      </c>
      <c r="G206" s="75">
        <v>107</v>
      </c>
      <c r="H206" s="75">
        <v>131</v>
      </c>
      <c r="I206" s="75">
        <v>738</v>
      </c>
      <c r="J206" s="75">
        <v>2</v>
      </c>
      <c r="K206" s="77">
        <v>0</v>
      </c>
      <c r="L206" s="75">
        <v>817668</v>
      </c>
      <c r="M206" s="75">
        <v>12151</v>
      </c>
      <c r="N206" s="75">
        <v>313751</v>
      </c>
      <c r="O206" s="75">
        <v>15446</v>
      </c>
      <c r="P206" s="75">
        <f t="shared" si="74"/>
        <v>3</v>
      </c>
      <c r="Q206" s="75">
        <f t="shared" si="75"/>
        <v>3436</v>
      </c>
      <c r="R206" s="75">
        <f t="shared" si="76"/>
        <v>1108</v>
      </c>
      <c r="S206" s="75">
        <f t="shared" si="77"/>
        <v>1105</v>
      </c>
      <c r="T206" s="75">
        <v>14037</v>
      </c>
      <c r="U206" s="76">
        <f t="shared" si="81"/>
        <v>52</v>
      </c>
    </row>
    <row r="207" spans="2:21" ht="12.6" customHeight="1" x14ac:dyDescent="0.15">
      <c r="B207" s="71"/>
      <c r="C207" s="72" t="s">
        <v>421</v>
      </c>
      <c r="D207" s="72"/>
      <c r="E207" s="73" t="s">
        <v>422</v>
      </c>
      <c r="F207" s="74">
        <f t="shared" ref="F207:O207" si="85">SUM(F208:F215)</f>
        <v>1239</v>
      </c>
      <c r="G207" s="75">
        <f t="shared" si="85"/>
        <v>395</v>
      </c>
      <c r="H207" s="75">
        <f t="shared" si="85"/>
        <v>844</v>
      </c>
      <c r="I207" s="75">
        <f t="shared" si="85"/>
        <v>4842</v>
      </c>
      <c r="J207" s="75">
        <f t="shared" si="85"/>
        <v>170</v>
      </c>
      <c r="K207" s="75">
        <f t="shared" si="85"/>
        <v>25</v>
      </c>
      <c r="L207" s="75">
        <f t="shared" si="85"/>
        <v>6317186</v>
      </c>
      <c r="M207" s="75">
        <f t="shared" si="85"/>
        <v>128143</v>
      </c>
      <c r="N207" s="75">
        <f t="shared" si="85"/>
        <v>1104845</v>
      </c>
      <c r="O207" s="75">
        <f t="shared" si="85"/>
        <v>168052</v>
      </c>
      <c r="P207" s="75">
        <f t="shared" si="74"/>
        <v>4</v>
      </c>
      <c r="Q207" s="75">
        <f t="shared" si="75"/>
        <v>5099</v>
      </c>
      <c r="R207" s="75">
        <f t="shared" si="76"/>
        <v>1305</v>
      </c>
      <c r="S207" s="75">
        <f t="shared" si="77"/>
        <v>1254</v>
      </c>
      <c r="T207" s="75">
        <f>SUM(T208:T215)</f>
        <v>426542</v>
      </c>
      <c r="U207" s="76">
        <f t="shared" si="81"/>
        <v>35</v>
      </c>
    </row>
    <row r="208" spans="2:21" ht="12.6" customHeight="1" x14ac:dyDescent="0.15">
      <c r="B208" s="71"/>
      <c r="C208" s="72"/>
      <c r="D208" s="72" t="s">
        <v>423</v>
      </c>
      <c r="E208" s="73" t="s">
        <v>424</v>
      </c>
      <c r="F208" s="74">
        <f t="shared" ref="F208:F215" si="86">SUM(G208:H208)</f>
        <v>236</v>
      </c>
      <c r="G208" s="75">
        <v>11</v>
      </c>
      <c r="H208" s="75">
        <v>225</v>
      </c>
      <c r="I208" s="75">
        <v>331</v>
      </c>
      <c r="J208" s="75">
        <v>2</v>
      </c>
      <c r="K208" s="75">
        <v>1</v>
      </c>
      <c r="L208" s="75">
        <v>154183</v>
      </c>
      <c r="M208" s="75">
        <v>5234</v>
      </c>
      <c r="N208" s="75">
        <v>12470</v>
      </c>
      <c r="O208" s="75">
        <v>4724</v>
      </c>
      <c r="P208" s="75">
        <f t="shared" si="74"/>
        <v>1</v>
      </c>
      <c r="Q208" s="75">
        <f t="shared" si="75"/>
        <v>653</v>
      </c>
      <c r="R208" s="75">
        <f t="shared" si="76"/>
        <v>466</v>
      </c>
      <c r="S208" s="75">
        <f t="shared" si="77"/>
        <v>462</v>
      </c>
      <c r="T208" s="75">
        <v>434</v>
      </c>
      <c r="U208" s="76">
        <f t="shared" si="81"/>
        <v>33</v>
      </c>
    </row>
    <row r="209" spans="2:21" ht="12.6" customHeight="1" x14ac:dyDescent="0.15">
      <c r="B209" s="71"/>
      <c r="C209" s="72"/>
      <c r="D209" s="72" t="s">
        <v>425</v>
      </c>
      <c r="E209" s="73" t="s">
        <v>426</v>
      </c>
      <c r="F209" s="74">
        <f t="shared" si="86"/>
        <v>217</v>
      </c>
      <c r="G209" s="75">
        <v>57</v>
      </c>
      <c r="H209" s="75">
        <v>160</v>
      </c>
      <c r="I209" s="75">
        <v>767</v>
      </c>
      <c r="J209" s="75">
        <v>40</v>
      </c>
      <c r="K209" s="77">
        <v>0</v>
      </c>
      <c r="L209" s="75">
        <v>598831</v>
      </c>
      <c r="M209" s="75">
        <v>10541</v>
      </c>
      <c r="N209" s="75">
        <v>36771</v>
      </c>
      <c r="O209" s="75">
        <v>15634</v>
      </c>
      <c r="P209" s="75">
        <f t="shared" si="74"/>
        <v>4</v>
      </c>
      <c r="Q209" s="75">
        <f t="shared" si="75"/>
        <v>2760</v>
      </c>
      <c r="R209" s="75">
        <f t="shared" si="76"/>
        <v>781</v>
      </c>
      <c r="S209" s="75">
        <f t="shared" si="77"/>
        <v>742</v>
      </c>
      <c r="T209" s="75">
        <v>5889</v>
      </c>
      <c r="U209" s="76">
        <f t="shared" si="81"/>
        <v>38</v>
      </c>
    </row>
    <row r="210" spans="2:21" ht="12.6" customHeight="1" x14ac:dyDescent="0.15">
      <c r="B210" s="71"/>
      <c r="C210" s="72"/>
      <c r="D210" s="72" t="s">
        <v>427</v>
      </c>
      <c r="E210" s="73" t="s">
        <v>428</v>
      </c>
      <c r="F210" s="74">
        <f t="shared" si="86"/>
        <v>94</v>
      </c>
      <c r="G210" s="75">
        <v>41</v>
      </c>
      <c r="H210" s="75">
        <v>53</v>
      </c>
      <c r="I210" s="75">
        <v>692</v>
      </c>
      <c r="J210" s="75">
        <v>3</v>
      </c>
      <c r="K210" s="75">
        <v>9</v>
      </c>
      <c r="L210" s="75">
        <v>1328346</v>
      </c>
      <c r="M210" s="75">
        <v>5027</v>
      </c>
      <c r="N210" s="75">
        <v>225047</v>
      </c>
      <c r="O210" s="75">
        <v>40578</v>
      </c>
      <c r="P210" s="75">
        <f t="shared" si="74"/>
        <v>7</v>
      </c>
      <c r="Q210" s="75">
        <f t="shared" si="75"/>
        <v>14131</v>
      </c>
      <c r="R210" s="75">
        <f t="shared" si="76"/>
        <v>1920</v>
      </c>
      <c r="S210" s="75">
        <f t="shared" si="77"/>
        <v>1887</v>
      </c>
      <c r="T210" s="75">
        <v>64604</v>
      </c>
      <c r="U210" s="76">
        <f t="shared" si="81"/>
        <v>31</v>
      </c>
    </row>
    <row r="211" spans="2:21" ht="12.6" customHeight="1" x14ac:dyDescent="0.15">
      <c r="B211" s="71"/>
      <c r="C211" s="72"/>
      <c r="D211" s="72" t="s">
        <v>429</v>
      </c>
      <c r="E211" s="73" t="s">
        <v>430</v>
      </c>
      <c r="F211" s="74">
        <f t="shared" si="86"/>
        <v>72</v>
      </c>
      <c r="G211" s="75">
        <v>44</v>
      </c>
      <c r="H211" s="75">
        <v>28</v>
      </c>
      <c r="I211" s="75">
        <v>250</v>
      </c>
      <c r="J211" s="75">
        <v>6</v>
      </c>
      <c r="K211" s="75">
        <v>4</v>
      </c>
      <c r="L211" s="75">
        <v>339414</v>
      </c>
      <c r="M211" s="75">
        <v>1073</v>
      </c>
      <c r="N211" s="75">
        <v>214907</v>
      </c>
      <c r="O211" s="75">
        <v>4445</v>
      </c>
      <c r="P211" s="75">
        <f t="shared" si="74"/>
        <v>3</v>
      </c>
      <c r="Q211" s="75">
        <f t="shared" si="75"/>
        <v>4714</v>
      </c>
      <c r="R211" s="75">
        <f t="shared" si="76"/>
        <v>1358</v>
      </c>
      <c r="S211" s="75">
        <f t="shared" si="77"/>
        <v>1305</v>
      </c>
      <c r="T211" s="75">
        <v>2276</v>
      </c>
      <c r="U211" s="76">
        <f t="shared" si="81"/>
        <v>76</v>
      </c>
    </row>
    <row r="212" spans="2:21" ht="12.6" customHeight="1" x14ac:dyDescent="0.15">
      <c r="B212" s="71"/>
      <c r="C212" s="72"/>
      <c r="D212" s="72" t="s">
        <v>431</v>
      </c>
      <c r="E212" s="73" t="s">
        <v>432</v>
      </c>
      <c r="F212" s="74">
        <f t="shared" si="86"/>
        <v>38</v>
      </c>
      <c r="G212" s="75">
        <v>8</v>
      </c>
      <c r="H212" s="75">
        <v>30</v>
      </c>
      <c r="I212" s="75">
        <v>111</v>
      </c>
      <c r="J212" s="75">
        <v>1</v>
      </c>
      <c r="K212" s="77">
        <v>0</v>
      </c>
      <c r="L212" s="75">
        <v>80494</v>
      </c>
      <c r="M212" s="75">
        <v>14677</v>
      </c>
      <c r="N212" s="75">
        <v>24832</v>
      </c>
      <c r="O212" s="75">
        <v>2858</v>
      </c>
      <c r="P212" s="75">
        <f t="shared" si="74"/>
        <v>3</v>
      </c>
      <c r="Q212" s="75">
        <f t="shared" si="75"/>
        <v>2118</v>
      </c>
      <c r="R212" s="75">
        <f t="shared" si="76"/>
        <v>725</v>
      </c>
      <c r="S212" s="75">
        <f t="shared" si="77"/>
        <v>719</v>
      </c>
      <c r="T212" s="75">
        <v>0</v>
      </c>
      <c r="U212" s="76">
        <f t="shared" si="81"/>
        <v>28</v>
      </c>
    </row>
    <row r="213" spans="2:21" ht="12.6" customHeight="1" x14ac:dyDescent="0.15">
      <c r="B213" s="71"/>
      <c r="C213" s="72"/>
      <c r="D213" s="72" t="s">
        <v>433</v>
      </c>
      <c r="E213" s="73" t="s">
        <v>434</v>
      </c>
      <c r="F213" s="74">
        <f t="shared" si="86"/>
        <v>27</v>
      </c>
      <c r="G213" s="75">
        <v>1</v>
      </c>
      <c r="H213" s="75">
        <v>26</v>
      </c>
      <c r="I213" s="75">
        <v>44</v>
      </c>
      <c r="J213" s="75">
        <v>2</v>
      </c>
      <c r="K213" s="77">
        <v>0</v>
      </c>
      <c r="L213" s="75">
        <v>24346</v>
      </c>
      <c r="M213" s="75">
        <v>628</v>
      </c>
      <c r="N213" s="75">
        <v>22345</v>
      </c>
      <c r="O213" s="75">
        <v>1110</v>
      </c>
      <c r="P213" s="75">
        <f t="shared" si="74"/>
        <v>2</v>
      </c>
      <c r="Q213" s="75">
        <f t="shared" si="75"/>
        <v>902</v>
      </c>
      <c r="R213" s="75">
        <f t="shared" si="76"/>
        <v>553</v>
      </c>
      <c r="S213" s="75">
        <f t="shared" si="77"/>
        <v>529</v>
      </c>
      <c r="T213" s="75">
        <v>180</v>
      </c>
      <c r="U213" s="76">
        <f t="shared" si="81"/>
        <v>22</v>
      </c>
    </row>
    <row r="214" spans="2:21" ht="12.6" customHeight="1" x14ac:dyDescent="0.15">
      <c r="B214" s="71"/>
      <c r="C214" s="72"/>
      <c r="D214" s="72" t="s">
        <v>435</v>
      </c>
      <c r="E214" s="73" t="s">
        <v>436</v>
      </c>
      <c r="F214" s="74">
        <f t="shared" si="86"/>
        <v>43</v>
      </c>
      <c r="G214" s="75">
        <v>14</v>
      </c>
      <c r="H214" s="75">
        <v>29</v>
      </c>
      <c r="I214" s="75">
        <v>127</v>
      </c>
      <c r="J214" s="75">
        <v>1</v>
      </c>
      <c r="K214" s="77">
        <v>0</v>
      </c>
      <c r="L214" s="75">
        <v>69619</v>
      </c>
      <c r="M214" s="75">
        <v>208</v>
      </c>
      <c r="N214" s="75">
        <v>22309</v>
      </c>
      <c r="O214" s="75">
        <v>7904</v>
      </c>
      <c r="P214" s="75">
        <f t="shared" si="74"/>
        <v>3</v>
      </c>
      <c r="Q214" s="75">
        <f t="shared" si="75"/>
        <v>1619</v>
      </c>
      <c r="R214" s="75">
        <f t="shared" si="76"/>
        <v>548</v>
      </c>
      <c r="S214" s="75">
        <f t="shared" si="77"/>
        <v>544</v>
      </c>
      <c r="T214" s="75">
        <v>0</v>
      </c>
      <c r="U214" s="76">
        <f t="shared" si="81"/>
        <v>9</v>
      </c>
    </row>
    <row r="215" spans="2:21" ht="12.6" customHeight="1" x14ac:dyDescent="0.15">
      <c r="B215" s="83"/>
      <c r="C215" s="84"/>
      <c r="D215" s="84" t="s">
        <v>437</v>
      </c>
      <c r="E215" s="85" t="s">
        <v>438</v>
      </c>
      <c r="F215" s="86">
        <f t="shared" si="86"/>
        <v>512</v>
      </c>
      <c r="G215" s="87">
        <v>219</v>
      </c>
      <c r="H215" s="87">
        <v>293</v>
      </c>
      <c r="I215" s="87">
        <v>2520</v>
      </c>
      <c r="J215" s="87">
        <v>115</v>
      </c>
      <c r="K215" s="87">
        <v>11</v>
      </c>
      <c r="L215" s="87">
        <v>3721953</v>
      </c>
      <c r="M215" s="87">
        <v>90755</v>
      </c>
      <c r="N215" s="87">
        <v>546164</v>
      </c>
      <c r="O215" s="87">
        <v>90799</v>
      </c>
      <c r="P215" s="87">
        <f t="shared" si="74"/>
        <v>5</v>
      </c>
      <c r="Q215" s="87">
        <f t="shared" si="75"/>
        <v>7269</v>
      </c>
      <c r="R215" s="87">
        <f t="shared" si="76"/>
        <v>1477</v>
      </c>
      <c r="S215" s="87">
        <f t="shared" si="77"/>
        <v>1407</v>
      </c>
      <c r="T215" s="87">
        <v>353159</v>
      </c>
      <c r="U215" s="88">
        <f t="shared" si="81"/>
        <v>37</v>
      </c>
    </row>
  </sheetData>
  <mergeCells count="19">
    <mergeCell ref="T3:T5"/>
    <mergeCell ref="U3:U5"/>
    <mergeCell ref="F4:F5"/>
    <mergeCell ref="G4:G5"/>
    <mergeCell ref="H4:H5"/>
    <mergeCell ref="P4:P5"/>
    <mergeCell ref="Q4:Q5"/>
    <mergeCell ref="M3:M5"/>
    <mergeCell ref="N3:N5"/>
    <mergeCell ref="O3:O5"/>
    <mergeCell ref="P3:Q3"/>
    <mergeCell ref="R3:R5"/>
    <mergeCell ref="S3:S5"/>
    <mergeCell ref="B3:E5"/>
    <mergeCell ref="F3:H3"/>
    <mergeCell ref="I3:I5"/>
    <mergeCell ref="J3:J5"/>
    <mergeCell ref="K3:K5"/>
    <mergeCell ref="L3:L5"/>
  </mergeCells>
  <phoneticPr fontId="6"/>
  <pageMargins left="0.39" right="0.19685039370078741" top="0.39370078740157483" bottom="0.39370078740157483" header="0" footer="0"/>
  <pageSetup paperSize="8" scale="90" pageOrder="overThenDown" orientation="landscape" r:id="rId1"/>
  <headerFooter alignWithMargins="0">
    <oddHeader>&amp;R&amp;P /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AA59-27DA-4354-956A-522D300C2A25}">
  <dimension ref="B1:AS217"/>
  <sheetViews>
    <sheetView workbookViewId="0">
      <selection activeCell="E13" sqref="E13"/>
    </sheetView>
  </sheetViews>
  <sheetFormatPr defaultRowHeight="12.6" customHeight="1" x14ac:dyDescent="0.15"/>
  <cols>
    <col min="1" max="1" width="3.875" style="44" customWidth="1"/>
    <col min="2" max="2" width="1.125" style="44" customWidth="1"/>
    <col min="3" max="3" width="1" style="45" customWidth="1"/>
    <col min="4" max="4" width="6" style="45" customWidth="1"/>
    <col min="5" max="5" width="43.5" style="44" customWidth="1"/>
    <col min="6" max="8" width="9.5" style="46" bestFit="1" customWidth="1"/>
    <col min="9" max="9" width="10.625" style="46" bestFit="1" customWidth="1"/>
    <col min="10" max="10" width="9.5" style="46" bestFit="1" customWidth="1"/>
    <col min="11" max="11" width="9.625" style="46" bestFit="1" customWidth="1"/>
    <col min="12" max="14" width="9.75" style="46" bestFit="1" customWidth="1"/>
    <col min="15" max="16" width="8.5" style="46" bestFit="1" customWidth="1"/>
    <col min="17" max="20" width="9.75" style="46" bestFit="1" customWidth="1"/>
    <col min="21" max="22" width="8.5" style="46" bestFit="1" customWidth="1"/>
    <col min="23" max="23" width="9.75" style="46" bestFit="1" customWidth="1"/>
    <col min="24" max="25" width="6" style="46" bestFit="1" customWidth="1"/>
    <col min="26" max="27" width="5.25" style="46" bestFit="1" customWidth="1"/>
    <col min="28" max="31" width="9.75" style="46" bestFit="1" customWidth="1"/>
    <col min="32" max="33" width="7.25" style="46" bestFit="1" customWidth="1"/>
    <col min="34" max="34" width="9.75" style="46" bestFit="1" customWidth="1"/>
    <col min="35" max="36" width="8.5" style="46" bestFit="1" customWidth="1"/>
    <col min="37" max="40" width="7.375" style="46" bestFit="1" customWidth="1"/>
    <col min="41" max="42" width="5.125" style="46" bestFit="1" customWidth="1"/>
    <col min="43" max="43" width="5" style="46" customWidth="1"/>
    <col min="44" max="44" width="5.125" style="46" bestFit="1" customWidth="1"/>
    <col min="45" max="45" width="9.75" style="46" customWidth="1"/>
    <col min="46" max="256" width="9" style="44" bestFit="1" customWidth="1"/>
    <col min="257" max="257" width="9" style="44" customWidth="1"/>
    <col min="258" max="16384" width="9" style="44"/>
  </cols>
  <sheetData>
    <row r="1" spans="2:45" ht="12.6" customHeight="1" x14ac:dyDescent="0.15">
      <c r="E1" s="46" t="s">
        <v>439</v>
      </c>
    </row>
    <row r="3" spans="2:45" ht="12.6" customHeight="1" x14ac:dyDescent="0.15">
      <c r="B3" s="47" t="s">
        <v>17</v>
      </c>
      <c r="C3" s="48"/>
      <c r="D3" s="48"/>
      <c r="E3" s="49"/>
      <c r="F3" s="50" t="s">
        <v>440</v>
      </c>
      <c r="G3" s="51"/>
      <c r="H3" s="51"/>
      <c r="I3" s="51"/>
      <c r="J3" s="51"/>
      <c r="K3" s="52"/>
      <c r="L3" s="50" t="s">
        <v>20</v>
      </c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2"/>
      <c r="AC3" s="53" t="s">
        <v>11</v>
      </c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</row>
    <row r="4" spans="2:45" ht="12.6" customHeight="1" x14ac:dyDescent="0.15">
      <c r="B4" s="57"/>
      <c r="C4" s="58"/>
      <c r="D4" s="58"/>
      <c r="E4" s="59"/>
      <c r="F4" s="47" t="s">
        <v>441</v>
      </c>
      <c r="G4" s="48"/>
      <c r="H4" s="49"/>
      <c r="I4" s="47" t="s">
        <v>3</v>
      </c>
      <c r="J4" s="48"/>
      <c r="K4" s="49"/>
      <c r="L4" s="89" t="s">
        <v>10</v>
      </c>
      <c r="M4" s="90"/>
      <c r="N4" s="91"/>
      <c r="O4" s="54" t="s">
        <v>442</v>
      </c>
      <c r="P4" s="54"/>
      <c r="Q4" s="53" t="s">
        <v>443</v>
      </c>
      <c r="R4" s="53"/>
      <c r="S4" s="53"/>
      <c r="T4" s="53"/>
      <c r="U4" s="53"/>
      <c r="V4" s="53"/>
      <c r="W4" s="50"/>
      <c r="X4" s="92" t="s">
        <v>12</v>
      </c>
      <c r="Y4" s="91"/>
      <c r="Z4" s="93" t="s">
        <v>444</v>
      </c>
      <c r="AA4" s="94"/>
      <c r="AB4" s="95" t="s">
        <v>445</v>
      </c>
      <c r="AC4" s="47" t="s">
        <v>10</v>
      </c>
      <c r="AD4" s="48"/>
      <c r="AE4" s="49"/>
      <c r="AF4" s="93" t="s">
        <v>446</v>
      </c>
      <c r="AG4" s="96"/>
      <c r="AH4" s="53" t="s">
        <v>443</v>
      </c>
      <c r="AI4" s="53"/>
      <c r="AJ4" s="53"/>
      <c r="AK4" s="53"/>
      <c r="AL4" s="53"/>
      <c r="AM4" s="53"/>
      <c r="AN4" s="50"/>
      <c r="AO4" s="92" t="s">
        <v>12</v>
      </c>
      <c r="AP4" s="91"/>
      <c r="AQ4" s="93" t="s">
        <v>444</v>
      </c>
      <c r="AR4" s="94"/>
      <c r="AS4" s="95" t="s">
        <v>445</v>
      </c>
    </row>
    <row r="5" spans="2:45" ht="12.6" customHeight="1" x14ac:dyDescent="0.15">
      <c r="B5" s="57"/>
      <c r="C5" s="58"/>
      <c r="D5" s="58"/>
      <c r="E5" s="59"/>
      <c r="F5" s="57"/>
      <c r="G5" s="58"/>
      <c r="H5" s="59"/>
      <c r="I5" s="57"/>
      <c r="J5" s="58"/>
      <c r="K5" s="59"/>
      <c r="L5" s="97"/>
      <c r="M5" s="98"/>
      <c r="N5" s="99"/>
      <c r="O5" s="54"/>
      <c r="P5" s="54"/>
      <c r="Q5" s="53" t="s">
        <v>10</v>
      </c>
      <c r="R5" s="53"/>
      <c r="S5" s="53"/>
      <c r="T5" s="53" t="s">
        <v>447</v>
      </c>
      <c r="U5" s="53"/>
      <c r="V5" s="54" t="s">
        <v>448</v>
      </c>
      <c r="W5" s="100"/>
      <c r="X5" s="101"/>
      <c r="Y5" s="99"/>
      <c r="Z5" s="102"/>
      <c r="AA5" s="103"/>
      <c r="AB5" s="95"/>
      <c r="AC5" s="57"/>
      <c r="AD5" s="58"/>
      <c r="AE5" s="59"/>
      <c r="AF5" s="102"/>
      <c r="AG5" s="104"/>
      <c r="AH5" s="53" t="s">
        <v>10</v>
      </c>
      <c r="AI5" s="53"/>
      <c r="AJ5" s="53"/>
      <c r="AK5" s="53" t="s">
        <v>447</v>
      </c>
      <c r="AL5" s="53"/>
      <c r="AM5" s="54" t="s">
        <v>448</v>
      </c>
      <c r="AN5" s="100"/>
      <c r="AO5" s="101"/>
      <c r="AP5" s="99"/>
      <c r="AQ5" s="102"/>
      <c r="AR5" s="103"/>
      <c r="AS5" s="95"/>
    </row>
    <row r="6" spans="2:45" ht="12.6" customHeight="1" x14ac:dyDescent="0.15">
      <c r="B6" s="57"/>
      <c r="C6" s="58"/>
      <c r="D6" s="58"/>
      <c r="E6" s="59"/>
      <c r="F6" s="61"/>
      <c r="G6" s="62"/>
      <c r="H6" s="63"/>
      <c r="I6" s="61"/>
      <c r="J6" s="62"/>
      <c r="K6" s="63"/>
      <c r="L6" s="105"/>
      <c r="M6" s="106"/>
      <c r="N6" s="107"/>
      <c r="O6" s="54"/>
      <c r="P6" s="54"/>
      <c r="Q6" s="53"/>
      <c r="R6" s="53"/>
      <c r="S6" s="53"/>
      <c r="T6" s="53"/>
      <c r="U6" s="53"/>
      <c r="V6" s="54"/>
      <c r="W6" s="100"/>
      <c r="X6" s="108"/>
      <c r="Y6" s="107"/>
      <c r="Z6" s="109"/>
      <c r="AA6" s="110"/>
      <c r="AB6" s="95"/>
      <c r="AC6" s="61"/>
      <c r="AD6" s="62"/>
      <c r="AE6" s="63"/>
      <c r="AF6" s="109"/>
      <c r="AG6" s="111"/>
      <c r="AH6" s="53"/>
      <c r="AI6" s="53"/>
      <c r="AJ6" s="53"/>
      <c r="AK6" s="53"/>
      <c r="AL6" s="53"/>
      <c r="AM6" s="54"/>
      <c r="AN6" s="100"/>
      <c r="AO6" s="108"/>
      <c r="AP6" s="107"/>
      <c r="AQ6" s="109"/>
      <c r="AR6" s="110"/>
      <c r="AS6" s="95"/>
    </row>
    <row r="7" spans="2:45" ht="12.6" customHeight="1" x14ac:dyDescent="0.15">
      <c r="B7" s="61"/>
      <c r="C7" s="62"/>
      <c r="D7" s="62"/>
      <c r="E7" s="63"/>
      <c r="F7" s="112" t="s">
        <v>10</v>
      </c>
      <c r="G7" s="112" t="s">
        <v>449</v>
      </c>
      <c r="H7" s="112" t="s">
        <v>450</v>
      </c>
      <c r="I7" s="112" t="s">
        <v>10</v>
      </c>
      <c r="J7" s="112" t="s">
        <v>449</v>
      </c>
      <c r="K7" s="112" t="s">
        <v>450</v>
      </c>
      <c r="L7" s="112" t="s">
        <v>10</v>
      </c>
      <c r="M7" s="112" t="s">
        <v>449</v>
      </c>
      <c r="N7" s="112" t="s">
        <v>450</v>
      </c>
      <c r="O7" s="112" t="s">
        <v>449</v>
      </c>
      <c r="P7" s="112" t="s">
        <v>450</v>
      </c>
      <c r="Q7" s="112" t="s">
        <v>10</v>
      </c>
      <c r="R7" s="112" t="s">
        <v>449</v>
      </c>
      <c r="S7" s="112" t="s">
        <v>450</v>
      </c>
      <c r="T7" s="112" t="s">
        <v>449</v>
      </c>
      <c r="U7" s="112" t="s">
        <v>450</v>
      </c>
      <c r="V7" s="112" t="s">
        <v>449</v>
      </c>
      <c r="W7" s="113" t="s">
        <v>450</v>
      </c>
      <c r="X7" s="114" t="s">
        <v>449</v>
      </c>
      <c r="Y7" s="112" t="s">
        <v>450</v>
      </c>
      <c r="Z7" s="112" t="s">
        <v>449</v>
      </c>
      <c r="AA7" s="115" t="s">
        <v>450</v>
      </c>
      <c r="AB7" s="95"/>
      <c r="AC7" s="112" t="s">
        <v>10</v>
      </c>
      <c r="AD7" s="112" t="s">
        <v>449</v>
      </c>
      <c r="AE7" s="112" t="s">
        <v>450</v>
      </c>
      <c r="AF7" s="112" t="s">
        <v>449</v>
      </c>
      <c r="AG7" s="112" t="s">
        <v>450</v>
      </c>
      <c r="AH7" s="112" t="s">
        <v>10</v>
      </c>
      <c r="AI7" s="112" t="s">
        <v>449</v>
      </c>
      <c r="AJ7" s="112" t="s">
        <v>450</v>
      </c>
      <c r="AK7" s="112" t="s">
        <v>449</v>
      </c>
      <c r="AL7" s="112" t="s">
        <v>450</v>
      </c>
      <c r="AM7" s="112" t="s">
        <v>449</v>
      </c>
      <c r="AN7" s="113" t="s">
        <v>450</v>
      </c>
      <c r="AO7" s="114" t="s">
        <v>449</v>
      </c>
      <c r="AP7" s="112" t="s">
        <v>450</v>
      </c>
      <c r="AQ7" s="112" t="s">
        <v>449</v>
      </c>
      <c r="AR7" s="115" t="s">
        <v>450</v>
      </c>
      <c r="AS7" s="95"/>
    </row>
    <row r="8" spans="2:45" ht="12.6" customHeight="1" x14ac:dyDescent="0.15">
      <c r="B8" s="65"/>
      <c r="C8" s="66"/>
      <c r="D8" s="66"/>
      <c r="E8" s="67"/>
      <c r="F8" s="68" t="s">
        <v>46</v>
      </c>
      <c r="G8" s="69" t="s">
        <v>46</v>
      </c>
      <c r="H8" s="69" t="s">
        <v>46</v>
      </c>
      <c r="I8" s="69" t="s">
        <v>46</v>
      </c>
      <c r="J8" s="69" t="s">
        <v>46</v>
      </c>
      <c r="K8" s="69" t="s">
        <v>46</v>
      </c>
      <c r="L8" s="69" t="s">
        <v>46</v>
      </c>
      <c r="M8" s="69" t="s">
        <v>46</v>
      </c>
      <c r="N8" s="69" t="s">
        <v>46</v>
      </c>
      <c r="O8" s="69" t="s">
        <v>46</v>
      </c>
      <c r="P8" s="69" t="s">
        <v>46</v>
      </c>
      <c r="Q8" s="69" t="s">
        <v>46</v>
      </c>
      <c r="R8" s="69" t="s">
        <v>46</v>
      </c>
      <c r="S8" s="69" t="s">
        <v>46</v>
      </c>
      <c r="T8" s="69" t="s">
        <v>46</v>
      </c>
      <c r="U8" s="69" t="s">
        <v>46</v>
      </c>
      <c r="V8" s="69" t="s">
        <v>46</v>
      </c>
      <c r="W8" s="69" t="s">
        <v>46</v>
      </c>
      <c r="X8" s="69" t="s">
        <v>46</v>
      </c>
      <c r="Y8" s="69" t="s">
        <v>46</v>
      </c>
      <c r="Z8" s="69" t="s">
        <v>46</v>
      </c>
      <c r="AA8" s="69" t="s">
        <v>46</v>
      </c>
      <c r="AB8" s="69" t="s">
        <v>46</v>
      </c>
      <c r="AC8" s="69" t="s">
        <v>46</v>
      </c>
      <c r="AD8" s="69" t="s">
        <v>46</v>
      </c>
      <c r="AE8" s="69" t="s">
        <v>46</v>
      </c>
      <c r="AF8" s="69" t="s">
        <v>46</v>
      </c>
      <c r="AG8" s="69" t="s">
        <v>46</v>
      </c>
      <c r="AH8" s="69" t="s">
        <v>46</v>
      </c>
      <c r="AI8" s="69" t="s">
        <v>46</v>
      </c>
      <c r="AJ8" s="69" t="s">
        <v>46</v>
      </c>
      <c r="AK8" s="69" t="s">
        <v>46</v>
      </c>
      <c r="AL8" s="69" t="s">
        <v>46</v>
      </c>
      <c r="AM8" s="69" t="s">
        <v>46</v>
      </c>
      <c r="AN8" s="69" t="s">
        <v>46</v>
      </c>
      <c r="AO8" s="69" t="s">
        <v>46</v>
      </c>
      <c r="AP8" s="69" t="s">
        <v>46</v>
      </c>
      <c r="AQ8" s="69" t="s">
        <v>46</v>
      </c>
      <c r="AR8" s="69" t="s">
        <v>46</v>
      </c>
      <c r="AS8" s="70" t="s">
        <v>46</v>
      </c>
    </row>
    <row r="9" spans="2:45" ht="12.6" customHeight="1" x14ac:dyDescent="0.15">
      <c r="B9" s="71"/>
      <c r="C9" s="72"/>
      <c r="D9" s="72"/>
      <c r="E9" s="73" t="s">
        <v>37</v>
      </c>
      <c r="F9" s="116">
        <f t="shared" ref="F9:H72" si="0">L9+AC9</f>
        <v>103486</v>
      </c>
      <c r="G9" s="117">
        <f>G10+G111</f>
        <v>51094</v>
      </c>
      <c r="H9" s="117">
        <f>H10+H111</f>
        <v>52392</v>
      </c>
      <c r="I9" s="117">
        <f t="shared" ref="I9:I72" si="1">SUM(J9:K9)</f>
        <v>100238</v>
      </c>
      <c r="J9" s="117">
        <f>J10+J111</f>
        <v>49802</v>
      </c>
      <c r="K9" s="117">
        <f>K10+K111</f>
        <v>50436</v>
      </c>
      <c r="L9" s="117">
        <f t="shared" ref="L9:L72" si="2">SUM(M9:N9)</f>
        <v>76386</v>
      </c>
      <c r="M9" s="117">
        <f>M10+M111</f>
        <v>38595</v>
      </c>
      <c r="N9" s="117">
        <f>N10+N111</f>
        <v>37791</v>
      </c>
      <c r="O9" s="117">
        <f>O10+O111</f>
        <v>5683</v>
      </c>
      <c r="P9" s="117">
        <f>P10+P111</f>
        <v>2906</v>
      </c>
      <c r="Q9" s="117">
        <f t="shared" ref="Q9:Q72" si="3">SUM(R9:S9)</f>
        <v>65213</v>
      </c>
      <c r="R9" s="117">
        <f t="shared" ref="R9:AA9" si="4">R10+R111</f>
        <v>31891</v>
      </c>
      <c r="S9" s="117">
        <f t="shared" si="4"/>
        <v>33322</v>
      </c>
      <c r="T9" s="117">
        <f t="shared" si="4"/>
        <v>26136</v>
      </c>
      <c r="U9" s="117">
        <f t="shared" si="4"/>
        <v>12786</v>
      </c>
      <c r="V9" s="117">
        <f t="shared" si="4"/>
        <v>5755</v>
      </c>
      <c r="W9" s="117">
        <f t="shared" si="4"/>
        <v>20536</v>
      </c>
      <c r="X9" s="117">
        <f t="shared" si="4"/>
        <v>538</v>
      </c>
      <c r="Y9" s="117">
        <f t="shared" si="4"/>
        <v>858</v>
      </c>
      <c r="Z9" s="117">
        <f t="shared" si="4"/>
        <v>483</v>
      </c>
      <c r="AA9" s="117">
        <f t="shared" si="4"/>
        <v>705</v>
      </c>
      <c r="AB9" s="117">
        <v>17770</v>
      </c>
      <c r="AC9" s="117">
        <f t="shared" ref="AC9:AC72" si="5">SUM(AD9:AE9)</f>
        <v>27100</v>
      </c>
      <c r="AD9" s="117">
        <f>AD10+AD111</f>
        <v>12499</v>
      </c>
      <c r="AE9" s="117">
        <f>AE10+AE111</f>
        <v>14601</v>
      </c>
      <c r="AF9" s="117">
        <f>AF10+AF111</f>
        <v>7732</v>
      </c>
      <c r="AG9" s="117">
        <f>AG10+AG111</f>
        <v>8262</v>
      </c>
      <c r="AH9" s="117">
        <f t="shared" ref="AH9:AH72" si="6">SUM(AI9:AJ9)</f>
        <v>10442</v>
      </c>
      <c r="AI9" s="117">
        <f t="shared" ref="AI9:AS9" si="7">AI10+AI111</f>
        <v>4496</v>
      </c>
      <c r="AJ9" s="117">
        <f t="shared" si="7"/>
        <v>5946</v>
      </c>
      <c r="AK9" s="117">
        <f t="shared" si="7"/>
        <v>1686</v>
      </c>
      <c r="AL9" s="117">
        <f t="shared" si="7"/>
        <v>1850</v>
      </c>
      <c r="AM9" s="117">
        <f t="shared" si="7"/>
        <v>2810</v>
      </c>
      <c r="AN9" s="117">
        <f t="shared" si="7"/>
        <v>4096</v>
      </c>
      <c r="AO9" s="117">
        <f t="shared" si="7"/>
        <v>259</v>
      </c>
      <c r="AP9" s="117">
        <f t="shared" si="7"/>
        <v>373</v>
      </c>
      <c r="AQ9" s="117">
        <f t="shared" si="7"/>
        <v>12</v>
      </c>
      <c r="AR9" s="117">
        <f t="shared" si="7"/>
        <v>20</v>
      </c>
      <c r="AS9" s="118">
        <f t="shared" si="7"/>
        <v>3704</v>
      </c>
    </row>
    <row r="10" spans="2:45" ht="12.6" customHeight="1" x14ac:dyDescent="0.15">
      <c r="B10" s="71" t="s">
        <v>2</v>
      </c>
      <c r="C10" s="72"/>
      <c r="D10" s="72"/>
      <c r="E10" s="73" t="s">
        <v>16</v>
      </c>
      <c r="F10" s="116">
        <f t="shared" si="0"/>
        <v>25829</v>
      </c>
      <c r="G10" s="117">
        <f>G11+G15+G30+G49+G71+G89</f>
        <v>17519</v>
      </c>
      <c r="H10" s="117">
        <f>H11+H15+H30+H49+H71+H89</f>
        <v>8310</v>
      </c>
      <c r="I10" s="117">
        <f t="shared" si="1"/>
        <v>25115</v>
      </c>
      <c r="J10" s="117">
        <f>J11+J15+J30+J49+J71+J89</f>
        <v>17055</v>
      </c>
      <c r="K10" s="117">
        <f>K11+K15+K30+K49+K71+K89</f>
        <v>8060</v>
      </c>
      <c r="L10" s="117">
        <f t="shared" si="2"/>
        <v>23759</v>
      </c>
      <c r="M10" s="117">
        <f>M11+M15+M30+M49+M71+M89</f>
        <v>16370</v>
      </c>
      <c r="N10" s="117">
        <f>N11+N15+N30+N49+N71+N89</f>
        <v>7389</v>
      </c>
      <c r="O10" s="117">
        <f>O11+O15+O30+O49+O71+O89</f>
        <v>2209</v>
      </c>
      <c r="P10" s="117">
        <f>P11+P15+P30+P49+P71+P89</f>
        <v>752</v>
      </c>
      <c r="Q10" s="117">
        <f t="shared" si="3"/>
        <v>20206</v>
      </c>
      <c r="R10" s="117">
        <f t="shared" ref="R10:AB10" si="8">R11+R15+R30+R49+R71+R89</f>
        <v>13759</v>
      </c>
      <c r="S10" s="117">
        <f t="shared" si="8"/>
        <v>6447</v>
      </c>
      <c r="T10" s="117">
        <f t="shared" si="8"/>
        <v>12977</v>
      </c>
      <c r="U10" s="117">
        <f t="shared" si="8"/>
        <v>4135</v>
      </c>
      <c r="V10" s="117">
        <f t="shared" si="8"/>
        <v>782</v>
      </c>
      <c r="W10" s="117">
        <f t="shared" si="8"/>
        <v>2312</v>
      </c>
      <c r="X10" s="117">
        <f t="shared" si="8"/>
        <v>163</v>
      </c>
      <c r="Y10" s="117">
        <f t="shared" si="8"/>
        <v>92</v>
      </c>
      <c r="Z10" s="117">
        <f t="shared" si="8"/>
        <v>239</v>
      </c>
      <c r="AA10" s="117">
        <f t="shared" si="8"/>
        <v>98</v>
      </c>
      <c r="AB10" s="117">
        <f t="shared" si="8"/>
        <v>2490</v>
      </c>
      <c r="AC10" s="117">
        <f t="shared" si="5"/>
        <v>2070</v>
      </c>
      <c r="AD10" s="117">
        <f>AD11+AD15+AD30+AD49+AD71+AD89</f>
        <v>1149</v>
      </c>
      <c r="AE10" s="117">
        <f>AE11+AE15+AE30+AE49+AE71+AE89</f>
        <v>921</v>
      </c>
      <c r="AF10" s="117">
        <f>AF11+AF15+AF30+AF49+AF71+AF89</f>
        <v>672</v>
      </c>
      <c r="AG10" s="117">
        <f>AG11+AG15+AG30+AG49+AG71+AG89</f>
        <v>484</v>
      </c>
      <c r="AH10" s="117">
        <f t="shared" si="6"/>
        <v>792</v>
      </c>
      <c r="AI10" s="117">
        <f t="shared" ref="AI10:AS10" si="9">AI11+AI15+AI30+AI49+AI71+AI89</f>
        <v>415</v>
      </c>
      <c r="AJ10" s="117">
        <f t="shared" si="9"/>
        <v>377</v>
      </c>
      <c r="AK10" s="117">
        <f t="shared" si="9"/>
        <v>289</v>
      </c>
      <c r="AL10" s="117">
        <f t="shared" si="9"/>
        <v>199</v>
      </c>
      <c r="AM10" s="117">
        <f t="shared" si="9"/>
        <v>126</v>
      </c>
      <c r="AN10" s="117">
        <f t="shared" si="9"/>
        <v>178</v>
      </c>
      <c r="AO10" s="117">
        <f t="shared" si="9"/>
        <v>58</v>
      </c>
      <c r="AP10" s="117">
        <f t="shared" si="9"/>
        <v>55</v>
      </c>
      <c r="AQ10" s="117">
        <f t="shared" si="9"/>
        <v>4</v>
      </c>
      <c r="AR10" s="117">
        <f t="shared" si="9"/>
        <v>5</v>
      </c>
      <c r="AS10" s="118">
        <f t="shared" si="9"/>
        <v>232</v>
      </c>
    </row>
    <row r="11" spans="2:45" ht="12.6" customHeight="1" x14ac:dyDescent="0.15">
      <c r="B11" s="71" t="s">
        <v>18</v>
      </c>
      <c r="C11" s="72"/>
      <c r="D11" s="72"/>
      <c r="E11" s="73" t="s">
        <v>21</v>
      </c>
      <c r="F11" s="116">
        <f t="shared" si="0"/>
        <v>189</v>
      </c>
      <c r="G11" s="117">
        <f>G12</f>
        <v>137</v>
      </c>
      <c r="H11" s="117">
        <f>H12</f>
        <v>52</v>
      </c>
      <c r="I11" s="117">
        <f t="shared" si="1"/>
        <v>181</v>
      </c>
      <c r="J11" s="117">
        <f>J12</f>
        <v>130</v>
      </c>
      <c r="K11" s="117">
        <f>K12</f>
        <v>51</v>
      </c>
      <c r="L11" s="117">
        <f t="shared" si="2"/>
        <v>189</v>
      </c>
      <c r="M11" s="117">
        <f>M12</f>
        <v>137</v>
      </c>
      <c r="N11" s="117">
        <f>N12</f>
        <v>52</v>
      </c>
      <c r="O11" s="117">
        <f>O12</f>
        <v>15</v>
      </c>
      <c r="P11" s="117">
        <f>P12</f>
        <v>2</v>
      </c>
      <c r="Q11" s="117">
        <f t="shared" si="3"/>
        <v>164</v>
      </c>
      <c r="R11" s="117">
        <f t="shared" ref="R11:AB11" si="10">R12</f>
        <v>115</v>
      </c>
      <c r="S11" s="117">
        <f t="shared" si="10"/>
        <v>49</v>
      </c>
      <c r="T11" s="117">
        <f t="shared" si="10"/>
        <v>114</v>
      </c>
      <c r="U11" s="117">
        <f t="shared" si="10"/>
        <v>46</v>
      </c>
      <c r="V11" s="117">
        <f t="shared" si="10"/>
        <v>1</v>
      </c>
      <c r="W11" s="117">
        <f t="shared" si="10"/>
        <v>3</v>
      </c>
      <c r="X11" s="117">
        <f t="shared" si="10"/>
        <v>0</v>
      </c>
      <c r="Y11" s="117">
        <f t="shared" si="10"/>
        <v>0</v>
      </c>
      <c r="Z11" s="117">
        <f t="shared" si="10"/>
        <v>7</v>
      </c>
      <c r="AA11" s="117">
        <f t="shared" si="10"/>
        <v>1</v>
      </c>
      <c r="AB11" s="117">
        <f t="shared" si="10"/>
        <v>4</v>
      </c>
      <c r="AC11" s="117">
        <f t="shared" si="5"/>
        <v>0</v>
      </c>
      <c r="AD11" s="117">
        <f>AD12</f>
        <v>0</v>
      </c>
      <c r="AE11" s="117">
        <f>AE12</f>
        <v>0</v>
      </c>
      <c r="AF11" s="117">
        <f>AF12</f>
        <v>0</v>
      </c>
      <c r="AG11" s="117">
        <f>AG12</f>
        <v>0</v>
      </c>
      <c r="AH11" s="117">
        <f t="shared" si="6"/>
        <v>0</v>
      </c>
      <c r="AI11" s="117">
        <f t="shared" ref="AI11:AS11" si="11">AI12</f>
        <v>0</v>
      </c>
      <c r="AJ11" s="117">
        <f t="shared" si="11"/>
        <v>0</v>
      </c>
      <c r="AK11" s="117">
        <f t="shared" si="11"/>
        <v>0</v>
      </c>
      <c r="AL11" s="117">
        <f t="shared" si="11"/>
        <v>0</v>
      </c>
      <c r="AM11" s="117">
        <f t="shared" si="11"/>
        <v>0</v>
      </c>
      <c r="AN11" s="117">
        <f t="shared" si="11"/>
        <v>0</v>
      </c>
      <c r="AO11" s="117">
        <f t="shared" si="11"/>
        <v>0</v>
      </c>
      <c r="AP11" s="117">
        <f t="shared" si="11"/>
        <v>0</v>
      </c>
      <c r="AQ11" s="117">
        <f t="shared" si="11"/>
        <v>0</v>
      </c>
      <c r="AR11" s="117">
        <f t="shared" si="11"/>
        <v>0</v>
      </c>
      <c r="AS11" s="118">
        <f t="shared" si="11"/>
        <v>0</v>
      </c>
    </row>
    <row r="12" spans="2:45" ht="12.6" customHeight="1" x14ac:dyDescent="0.15">
      <c r="B12" s="71"/>
      <c r="C12" s="72" t="s">
        <v>51</v>
      </c>
      <c r="D12" s="72"/>
      <c r="E12" s="73" t="s">
        <v>52</v>
      </c>
      <c r="F12" s="116">
        <f t="shared" si="0"/>
        <v>189</v>
      </c>
      <c r="G12" s="117">
        <f>SUM(G13:G14)</f>
        <v>137</v>
      </c>
      <c r="H12" s="117">
        <f>SUM(H13:H14)</f>
        <v>52</v>
      </c>
      <c r="I12" s="117">
        <f t="shared" si="1"/>
        <v>181</v>
      </c>
      <c r="J12" s="117">
        <f>SUM(J13:J14)</f>
        <v>130</v>
      </c>
      <c r="K12" s="117">
        <f>SUM(K13:K14)</f>
        <v>51</v>
      </c>
      <c r="L12" s="117">
        <f t="shared" si="2"/>
        <v>189</v>
      </c>
      <c r="M12" s="117">
        <f>SUM(M13:M14)</f>
        <v>137</v>
      </c>
      <c r="N12" s="117">
        <f>SUM(N13:N14)</f>
        <v>52</v>
      </c>
      <c r="O12" s="117">
        <f>SUM(O13:O14)</f>
        <v>15</v>
      </c>
      <c r="P12" s="117">
        <f>SUM(P13:P14)</f>
        <v>2</v>
      </c>
      <c r="Q12" s="117">
        <f t="shared" si="3"/>
        <v>164</v>
      </c>
      <c r="R12" s="117">
        <f t="shared" ref="R12:AB12" si="12">SUM(R13:R14)</f>
        <v>115</v>
      </c>
      <c r="S12" s="117">
        <f t="shared" si="12"/>
        <v>49</v>
      </c>
      <c r="T12" s="117">
        <f t="shared" si="12"/>
        <v>114</v>
      </c>
      <c r="U12" s="117">
        <f t="shared" si="12"/>
        <v>46</v>
      </c>
      <c r="V12" s="117">
        <f t="shared" si="12"/>
        <v>1</v>
      </c>
      <c r="W12" s="117">
        <f t="shared" si="12"/>
        <v>3</v>
      </c>
      <c r="X12" s="117">
        <f t="shared" si="12"/>
        <v>0</v>
      </c>
      <c r="Y12" s="117">
        <f t="shared" si="12"/>
        <v>0</v>
      </c>
      <c r="Z12" s="117">
        <f t="shared" si="12"/>
        <v>7</v>
      </c>
      <c r="AA12" s="117">
        <f t="shared" si="12"/>
        <v>1</v>
      </c>
      <c r="AB12" s="117">
        <f t="shared" si="12"/>
        <v>4</v>
      </c>
      <c r="AC12" s="117">
        <f t="shared" si="5"/>
        <v>0</v>
      </c>
      <c r="AD12" s="117">
        <f>SUM(AD13:AD14)</f>
        <v>0</v>
      </c>
      <c r="AE12" s="117">
        <f>SUM(AE13:AE14)</f>
        <v>0</v>
      </c>
      <c r="AF12" s="117">
        <f>SUM(AF13:AF14)</f>
        <v>0</v>
      </c>
      <c r="AG12" s="117">
        <f>SUM(AG13:AG14)</f>
        <v>0</v>
      </c>
      <c r="AH12" s="117">
        <f t="shared" si="6"/>
        <v>0</v>
      </c>
      <c r="AI12" s="117">
        <f t="shared" ref="AI12:AS12" si="13">SUM(AI13:AI14)</f>
        <v>0</v>
      </c>
      <c r="AJ12" s="117">
        <f t="shared" si="13"/>
        <v>0</v>
      </c>
      <c r="AK12" s="117">
        <f t="shared" si="13"/>
        <v>0</v>
      </c>
      <c r="AL12" s="117">
        <f t="shared" si="13"/>
        <v>0</v>
      </c>
      <c r="AM12" s="117">
        <f t="shared" si="13"/>
        <v>0</v>
      </c>
      <c r="AN12" s="117">
        <f t="shared" si="13"/>
        <v>0</v>
      </c>
      <c r="AO12" s="117">
        <f t="shared" si="13"/>
        <v>0</v>
      </c>
      <c r="AP12" s="117">
        <f t="shared" si="13"/>
        <v>0</v>
      </c>
      <c r="AQ12" s="117">
        <f t="shared" si="13"/>
        <v>0</v>
      </c>
      <c r="AR12" s="117">
        <f t="shared" si="13"/>
        <v>0</v>
      </c>
      <c r="AS12" s="118">
        <f t="shared" si="13"/>
        <v>0</v>
      </c>
    </row>
    <row r="13" spans="2:45" ht="12.6" customHeight="1" x14ac:dyDescent="0.15">
      <c r="B13" s="71"/>
      <c r="C13" s="72"/>
      <c r="D13" s="72" t="s">
        <v>53</v>
      </c>
      <c r="E13" s="73" t="s">
        <v>54</v>
      </c>
      <c r="F13" s="116">
        <f t="shared" si="0"/>
        <v>0</v>
      </c>
      <c r="G13" s="117">
        <f>M13+AD13</f>
        <v>0</v>
      </c>
      <c r="H13" s="117">
        <f>N13+AE13</f>
        <v>0</v>
      </c>
      <c r="I13" s="117">
        <f t="shared" si="1"/>
        <v>0</v>
      </c>
      <c r="J13" s="117">
        <f>O13+R13+AF13+AI13</f>
        <v>0</v>
      </c>
      <c r="K13" s="117">
        <f>P13+S13+AG13+AJ13</f>
        <v>0</v>
      </c>
      <c r="L13" s="117">
        <f t="shared" si="2"/>
        <v>0</v>
      </c>
      <c r="M13" s="117">
        <f>O13+R13+X13+Z13</f>
        <v>0</v>
      </c>
      <c r="N13" s="117">
        <f>P13+S13+Y13+AA13</f>
        <v>0</v>
      </c>
      <c r="O13" s="117">
        <v>0</v>
      </c>
      <c r="P13" s="117">
        <v>0</v>
      </c>
      <c r="Q13" s="117">
        <f t="shared" si="3"/>
        <v>0</v>
      </c>
      <c r="R13" s="117">
        <f>T13+V13</f>
        <v>0</v>
      </c>
      <c r="S13" s="117">
        <f>U13+W13</f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f t="shared" si="5"/>
        <v>0</v>
      </c>
      <c r="AD13" s="117">
        <f>AF13+AI13+AO13+AQ13</f>
        <v>0</v>
      </c>
      <c r="AE13" s="117">
        <f>AG13+AJ13+AP13+AR13</f>
        <v>0</v>
      </c>
      <c r="AF13" s="117">
        <v>0</v>
      </c>
      <c r="AG13" s="117">
        <v>0</v>
      </c>
      <c r="AH13" s="117">
        <f t="shared" si="6"/>
        <v>0</v>
      </c>
      <c r="AI13" s="117">
        <f>AK13+AM13</f>
        <v>0</v>
      </c>
      <c r="AJ13" s="117">
        <f>AL13+AN13</f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9">
        <v>0</v>
      </c>
      <c r="AS13" s="120">
        <v>0</v>
      </c>
    </row>
    <row r="14" spans="2:45" ht="12.6" customHeight="1" x14ac:dyDescent="0.15">
      <c r="B14" s="71"/>
      <c r="C14" s="72"/>
      <c r="D14" s="72" t="s">
        <v>55</v>
      </c>
      <c r="E14" s="73" t="s">
        <v>56</v>
      </c>
      <c r="F14" s="116">
        <f t="shared" si="0"/>
        <v>189</v>
      </c>
      <c r="G14" s="117">
        <f>M14+AD14</f>
        <v>137</v>
      </c>
      <c r="H14" s="117">
        <f>N14+AE14</f>
        <v>52</v>
      </c>
      <c r="I14" s="117">
        <f t="shared" si="1"/>
        <v>181</v>
      </c>
      <c r="J14" s="117">
        <f>O14+R14+AF14+AI14</f>
        <v>130</v>
      </c>
      <c r="K14" s="117">
        <f>P14+S14+AG14+AJ14</f>
        <v>51</v>
      </c>
      <c r="L14" s="117">
        <f t="shared" si="2"/>
        <v>189</v>
      </c>
      <c r="M14" s="117">
        <f>O14+R14+X14+Z14</f>
        <v>137</v>
      </c>
      <c r="N14" s="117">
        <f>P14+S14+Y14+AA14</f>
        <v>52</v>
      </c>
      <c r="O14" s="117">
        <v>15</v>
      </c>
      <c r="P14" s="117">
        <v>2</v>
      </c>
      <c r="Q14" s="117">
        <f t="shared" si="3"/>
        <v>164</v>
      </c>
      <c r="R14" s="117">
        <f>T14+V14</f>
        <v>115</v>
      </c>
      <c r="S14" s="117">
        <f>U14+W14</f>
        <v>49</v>
      </c>
      <c r="T14" s="117">
        <v>114</v>
      </c>
      <c r="U14" s="117">
        <v>46</v>
      </c>
      <c r="V14" s="117">
        <v>1</v>
      </c>
      <c r="W14" s="117">
        <v>3</v>
      </c>
      <c r="X14" s="117">
        <v>0</v>
      </c>
      <c r="Y14" s="117">
        <v>0</v>
      </c>
      <c r="Z14" s="117">
        <v>7</v>
      </c>
      <c r="AA14" s="117">
        <v>1</v>
      </c>
      <c r="AB14" s="117">
        <v>4</v>
      </c>
      <c r="AC14" s="117">
        <f t="shared" si="5"/>
        <v>0</v>
      </c>
      <c r="AD14" s="117">
        <f>AF14+AI14+AO14+AQ14</f>
        <v>0</v>
      </c>
      <c r="AE14" s="117">
        <f>AG14+AJ14+AP14+AR14</f>
        <v>0</v>
      </c>
      <c r="AF14" s="117">
        <v>0</v>
      </c>
      <c r="AG14" s="117">
        <v>0</v>
      </c>
      <c r="AH14" s="117">
        <f t="shared" si="6"/>
        <v>0</v>
      </c>
      <c r="AI14" s="117">
        <f>AK14+AM14</f>
        <v>0</v>
      </c>
      <c r="AJ14" s="117">
        <f>AL14+AN14</f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9">
        <v>0</v>
      </c>
      <c r="AS14" s="120">
        <v>0</v>
      </c>
    </row>
    <row r="15" spans="2:45" ht="12.6" customHeight="1" x14ac:dyDescent="0.15">
      <c r="B15" s="71" t="s">
        <v>25</v>
      </c>
      <c r="C15" s="72"/>
      <c r="D15" s="72"/>
      <c r="E15" s="73" t="s">
        <v>8</v>
      </c>
      <c r="F15" s="116">
        <f t="shared" si="0"/>
        <v>574</v>
      </c>
      <c r="G15" s="117">
        <f>G16+G21</f>
        <v>314</v>
      </c>
      <c r="H15" s="117">
        <f>H16+H21</f>
        <v>260</v>
      </c>
      <c r="I15" s="117">
        <f t="shared" si="1"/>
        <v>558</v>
      </c>
      <c r="J15" s="117">
        <f>J16+J21</f>
        <v>305</v>
      </c>
      <c r="K15" s="117">
        <f>K16+K21</f>
        <v>253</v>
      </c>
      <c r="L15" s="117">
        <f t="shared" si="2"/>
        <v>515</v>
      </c>
      <c r="M15" s="117">
        <f>M16+M21</f>
        <v>291</v>
      </c>
      <c r="N15" s="117">
        <f>N16+N21</f>
        <v>224</v>
      </c>
      <c r="O15" s="117">
        <f>O16+O21</f>
        <v>73</v>
      </c>
      <c r="P15" s="117">
        <f>P16+P21</f>
        <v>25</v>
      </c>
      <c r="Q15" s="117">
        <f t="shared" si="3"/>
        <v>406</v>
      </c>
      <c r="R15" s="117">
        <f t="shared" ref="R15:AB15" si="14">R16+R21</f>
        <v>211</v>
      </c>
      <c r="S15" s="117">
        <f t="shared" si="14"/>
        <v>195</v>
      </c>
      <c r="T15" s="117">
        <f t="shared" si="14"/>
        <v>185</v>
      </c>
      <c r="U15" s="117">
        <f t="shared" si="14"/>
        <v>124</v>
      </c>
      <c r="V15" s="117">
        <f t="shared" si="14"/>
        <v>26</v>
      </c>
      <c r="W15" s="117">
        <f t="shared" si="14"/>
        <v>71</v>
      </c>
      <c r="X15" s="117">
        <f t="shared" si="14"/>
        <v>3</v>
      </c>
      <c r="Y15" s="117">
        <f t="shared" si="14"/>
        <v>4</v>
      </c>
      <c r="Z15" s="117">
        <f t="shared" si="14"/>
        <v>4</v>
      </c>
      <c r="AA15" s="117">
        <f t="shared" si="14"/>
        <v>0</v>
      </c>
      <c r="AB15" s="117">
        <f t="shared" si="14"/>
        <v>89</v>
      </c>
      <c r="AC15" s="117">
        <f t="shared" si="5"/>
        <v>59</v>
      </c>
      <c r="AD15" s="117">
        <f>AD16+AD21</f>
        <v>23</v>
      </c>
      <c r="AE15" s="117">
        <f>AE16+AE21</f>
        <v>36</v>
      </c>
      <c r="AF15" s="117">
        <f>AF16+AF21</f>
        <v>15</v>
      </c>
      <c r="AG15" s="117">
        <f>AG16+AG21</f>
        <v>17</v>
      </c>
      <c r="AH15" s="117">
        <f t="shared" si="6"/>
        <v>22</v>
      </c>
      <c r="AI15" s="117">
        <f t="shared" ref="AI15:AS15" si="15">AI16+AI21</f>
        <v>6</v>
      </c>
      <c r="AJ15" s="117">
        <f t="shared" si="15"/>
        <v>16</v>
      </c>
      <c r="AK15" s="117">
        <f t="shared" si="15"/>
        <v>5</v>
      </c>
      <c r="AL15" s="117">
        <f t="shared" si="15"/>
        <v>7</v>
      </c>
      <c r="AM15" s="117">
        <f t="shared" si="15"/>
        <v>1</v>
      </c>
      <c r="AN15" s="117">
        <f t="shared" si="15"/>
        <v>9</v>
      </c>
      <c r="AO15" s="117">
        <f t="shared" si="15"/>
        <v>0</v>
      </c>
      <c r="AP15" s="117">
        <f t="shared" si="15"/>
        <v>1</v>
      </c>
      <c r="AQ15" s="117">
        <f t="shared" si="15"/>
        <v>2</v>
      </c>
      <c r="AR15" s="117">
        <f t="shared" si="15"/>
        <v>2</v>
      </c>
      <c r="AS15" s="118">
        <f t="shared" si="15"/>
        <v>7</v>
      </c>
    </row>
    <row r="16" spans="2:45" ht="12.6" customHeight="1" x14ac:dyDescent="0.15">
      <c r="B16" s="71"/>
      <c r="C16" s="72" t="s">
        <v>57</v>
      </c>
      <c r="D16" s="72"/>
      <c r="E16" s="73" t="s">
        <v>58</v>
      </c>
      <c r="F16" s="116">
        <f t="shared" si="0"/>
        <v>30</v>
      </c>
      <c r="G16" s="117">
        <f>SUM(G17:G20)</f>
        <v>14</v>
      </c>
      <c r="H16" s="117">
        <f>SUM(H17:H20)</f>
        <v>16</v>
      </c>
      <c r="I16" s="117">
        <f t="shared" si="1"/>
        <v>30</v>
      </c>
      <c r="J16" s="117">
        <f>SUM(J17:J20)</f>
        <v>14</v>
      </c>
      <c r="K16" s="117">
        <f>SUM(K17:K20)</f>
        <v>16</v>
      </c>
      <c r="L16" s="117">
        <f t="shared" si="2"/>
        <v>22</v>
      </c>
      <c r="M16" s="117">
        <f>SUM(M17:M20)</f>
        <v>11</v>
      </c>
      <c r="N16" s="117">
        <f>SUM(N17:N20)</f>
        <v>11</v>
      </c>
      <c r="O16" s="117">
        <f>SUM(O17:O20)</f>
        <v>0</v>
      </c>
      <c r="P16" s="117">
        <f>SUM(P17:P20)</f>
        <v>0</v>
      </c>
      <c r="Q16" s="117">
        <f t="shared" si="3"/>
        <v>22</v>
      </c>
      <c r="R16" s="117">
        <f t="shared" ref="R16:AB16" si="16">SUM(R17:R20)</f>
        <v>11</v>
      </c>
      <c r="S16" s="117">
        <f t="shared" si="16"/>
        <v>11</v>
      </c>
      <c r="T16" s="117">
        <f t="shared" si="16"/>
        <v>11</v>
      </c>
      <c r="U16" s="117">
        <f t="shared" si="16"/>
        <v>10</v>
      </c>
      <c r="V16" s="117">
        <f t="shared" si="16"/>
        <v>0</v>
      </c>
      <c r="W16" s="117">
        <f t="shared" si="16"/>
        <v>1</v>
      </c>
      <c r="X16" s="117">
        <f t="shared" si="16"/>
        <v>0</v>
      </c>
      <c r="Y16" s="117">
        <f t="shared" si="16"/>
        <v>0</v>
      </c>
      <c r="Z16" s="117">
        <f t="shared" si="16"/>
        <v>0</v>
      </c>
      <c r="AA16" s="117">
        <f t="shared" si="16"/>
        <v>0</v>
      </c>
      <c r="AB16" s="117">
        <f t="shared" si="16"/>
        <v>1</v>
      </c>
      <c r="AC16" s="117">
        <f t="shared" si="5"/>
        <v>8</v>
      </c>
      <c r="AD16" s="117">
        <f>SUM(AD17:AD20)</f>
        <v>3</v>
      </c>
      <c r="AE16" s="117">
        <f>SUM(AE17:AE20)</f>
        <v>5</v>
      </c>
      <c r="AF16" s="117">
        <f>SUM(AF17:AF20)</f>
        <v>3</v>
      </c>
      <c r="AG16" s="117">
        <f>SUM(AG17:AG20)</f>
        <v>2</v>
      </c>
      <c r="AH16" s="117">
        <f t="shared" si="6"/>
        <v>3</v>
      </c>
      <c r="AI16" s="117">
        <f t="shared" ref="AI16:AS16" si="17">SUM(AI17:AI20)</f>
        <v>0</v>
      </c>
      <c r="AJ16" s="117">
        <f t="shared" si="17"/>
        <v>3</v>
      </c>
      <c r="AK16" s="117">
        <f t="shared" si="17"/>
        <v>0</v>
      </c>
      <c r="AL16" s="117">
        <f t="shared" si="17"/>
        <v>2</v>
      </c>
      <c r="AM16" s="117">
        <f t="shared" si="17"/>
        <v>0</v>
      </c>
      <c r="AN16" s="117">
        <f t="shared" si="17"/>
        <v>1</v>
      </c>
      <c r="AO16" s="117">
        <f t="shared" si="17"/>
        <v>0</v>
      </c>
      <c r="AP16" s="117">
        <f t="shared" si="17"/>
        <v>0</v>
      </c>
      <c r="AQ16" s="117">
        <f t="shared" si="17"/>
        <v>0</v>
      </c>
      <c r="AR16" s="117">
        <f t="shared" si="17"/>
        <v>0</v>
      </c>
      <c r="AS16" s="118">
        <f t="shared" si="17"/>
        <v>1</v>
      </c>
    </row>
    <row r="17" spans="2:45" ht="12.6" customHeight="1" x14ac:dyDescent="0.15">
      <c r="B17" s="71"/>
      <c r="C17" s="72"/>
      <c r="D17" s="72" t="s">
        <v>59</v>
      </c>
      <c r="E17" s="73" t="s">
        <v>60</v>
      </c>
      <c r="F17" s="116">
        <f t="shared" si="0"/>
        <v>0</v>
      </c>
      <c r="G17" s="117">
        <f t="shared" si="0"/>
        <v>0</v>
      </c>
      <c r="H17" s="117">
        <f t="shared" si="0"/>
        <v>0</v>
      </c>
      <c r="I17" s="117">
        <f t="shared" si="1"/>
        <v>0</v>
      </c>
      <c r="J17" s="117">
        <f t="shared" ref="J17:K20" si="18">O17+R17+AF17+AI17</f>
        <v>0</v>
      </c>
      <c r="K17" s="117">
        <f t="shared" si="18"/>
        <v>0</v>
      </c>
      <c r="L17" s="117">
        <f t="shared" si="2"/>
        <v>0</v>
      </c>
      <c r="M17" s="117">
        <f t="shared" ref="M17:N20" si="19">O17+R17+X17+Z17</f>
        <v>0</v>
      </c>
      <c r="N17" s="117">
        <f t="shared" si="19"/>
        <v>0</v>
      </c>
      <c r="O17" s="117">
        <v>0</v>
      </c>
      <c r="P17" s="117">
        <v>0</v>
      </c>
      <c r="Q17" s="117">
        <f t="shared" si="3"/>
        <v>0</v>
      </c>
      <c r="R17" s="117">
        <f t="shared" ref="R17:S20" si="20">T17+V17</f>
        <v>0</v>
      </c>
      <c r="S17" s="117">
        <f t="shared" si="20"/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f t="shared" si="5"/>
        <v>0</v>
      </c>
      <c r="AD17" s="117">
        <f t="shared" ref="AD17:AE20" si="21">AF17+AI17+AO17+AQ17</f>
        <v>0</v>
      </c>
      <c r="AE17" s="117">
        <f t="shared" si="21"/>
        <v>0</v>
      </c>
      <c r="AF17" s="117">
        <v>0</v>
      </c>
      <c r="AG17" s="117">
        <v>0</v>
      </c>
      <c r="AH17" s="117">
        <f t="shared" si="6"/>
        <v>0</v>
      </c>
      <c r="AI17" s="117">
        <f t="shared" ref="AI17:AJ20" si="22">AK17+AM17</f>
        <v>0</v>
      </c>
      <c r="AJ17" s="117">
        <f t="shared" si="22"/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  <c r="AS17" s="118">
        <v>0</v>
      </c>
    </row>
    <row r="18" spans="2:45" ht="12.6" customHeight="1" x14ac:dyDescent="0.15">
      <c r="B18" s="71"/>
      <c r="C18" s="72"/>
      <c r="D18" s="72" t="s">
        <v>61</v>
      </c>
      <c r="E18" s="73" t="s">
        <v>62</v>
      </c>
      <c r="F18" s="116">
        <f t="shared" si="0"/>
        <v>0</v>
      </c>
      <c r="G18" s="117">
        <f t="shared" si="0"/>
        <v>0</v>
      </c>
      <c r="H18" s="117">
        <f t="shared" si="0"/>
        <v>0</v>
      </c>
      <c r="I18" s="117">
        <f t="shared" si="1"/>
        <v>0</v>
      </c>
      <c r="J18" s="117">
        <f t="shared" si="18"/>
        <v>0</v>
      </c>
      <c r="K18" s="117">
        <f t="shared" si="18"/>
        <v>0</v>
      </c>
      <c r="L18" s="117">
        <f t="shared" si="2"/>
        <v>0</v>
      </c>
      <c r="M18" s="117">
        <f t="shared" si="19"/>
        <v>0</v>
      </c>
      <c r="N18" s="117">
        <f t="shared" si="19"/>
        <v>0</v>
      </c>
      <c r="O18" s="117">
        <v>0</v>
      </c>
      <c r="P18" s="117">
        <v>0</v>
      </c>
      <c r="Q18" s="117">
        <f t="shared" si="3"/>
        <v>0</v>
      </c>
      <c r="R18" s="117">
        <f t="shared" si="20"/>
        <v>0</v>
      </c>
      <c r="S18" s="117">
        <f t="shared" si="20"/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f t="shared" si="5"/>
        <v>0</v>
      </c>
      <c r="AD18" s="117">
        <f t="shared" si="21"/>
        <v>0</v>
      </c>
      <c r="AE18" s="117">
        <f t="shared" si="21"/>
        <v>0</v>
      </c>
      <c r="AF18" s="117">
        <v>0</v>
      </c>
      <c r="AG18" s="117">
        <v>0</v>
      </c>
      <c r="AH18" s="117">
        <f t="shared" si="6"/>
        <v>0</v>
      </c>
      <c r="AI18" s="117">
        <f t="shared" si="22"/>
        <v>0</v>
      </c>
      <c r="AJ18" s="117">
        <f t="shared" si="22"/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  <c r="AS18" s="118">
        <v>0</v>
      </c>
    </row>
    <row r="19" spans="2:45" ht="12.6" customHeight="1" x14ac:dyDescent="0.15">
      <c r="B19" s="71"/>
      <c r="C19" s="72"/>
      <c r="D19" s="72" t="s">
        <v>63</v>
      </c>
      <c r="E19" s="73" t="s">
        <v>64</v>
      </c>
      <c r="F19" s="116">
        <f t="shared" si="0"/>
        <v>27</v>
      </c>
      <c r="G19" s="117">
        <f t="shared" si="0"/>
        <v>12</v>
      </c>
      <c r="H19" s="117">
        <f t="shared" si="0"/>
        <v>15</v>
      </c>
      <c r="I19" s="117">
        <f t="shared" si="1"/>
        <v>27</v>
      </c>
      <c r="J19" s="117">
        <f t="shared" si="18"/>
        <v>12</v>
      </c>
      <c r="K19" s="117">
        <f t="shared" si="18"/>
        <v>15</v>
      </c>
      <c r="L19" s="117">
        <f t="shared" si="2"/>
        <v>22</v>
      </c>
      <c r="M19" s="117">
        <f t="shared" si="19"/>
        <v>11</v>
      </c>
      <c r="N19" s="117">
        <f t="shared" si="19"/>
        <v>11</v>
      </c>
      <c r="O19" s="117">
        <v>0</v>
      </c>
      <c r="P19" s="117">
        <v>0</v>
      </c>
      <c r="Q19" s="117">
        <f t="shared" si="3"/>
        <v>22</v>
      </c>
      <c r="R19" s="117">
        <f t="shared" si="20"/>
        <v>11</v>
      </c>
      <c r="S19" s="117">
        <f t="shared" si="20"/>
        <v>11</v>
      </c>
      <c r="T19" s="117">
        <v>11</v>
      </c>
      <c r="U19" s="117">
        <v>10</v>
      </c>
      <c r="V19" s="117">
        <v>0</v>
      </c>
      <c r="W19" s="117">
        <v>1</v>
      </c>
      <c r="X19" s="117">
        <v>0</v>
      </c>
      <c r="Y19" s="117">
        <v>0</v>
      </c>
      <c r="Z19" s="117">
        <v>0</v>
      </c>
      <c r="AA19" s="117">
        <v>0</v>
      </c>
      <c r="AB19" s="117">
        <v>1</v>
      </c>
      <c r="AC19" s="117">
        <f t="shared" si="5"/>
        <v>5</v>
      </c>
      <c r="AD19" s="117">
        <f t="shared" si="21"/>
        <v>1</v>
      </c>
      <c r="AE19" s="117">
        <f t="shared" si="21"/>
        <v>4</v>
      </c>
      <c r="AF19" s="117">
        <v>1</v>
      </c>
      <c r="AG19" s="117">
        <v>2</v>
      </c>
      <c r="AH19" s="117">
        <f t="shared" si="6"/>
        <v>2</v>
      </c>
      <c r="AI19" s="117">
        <f t="shared" si="22"/>
        <v>0</v>
      </c>
      <c r="AJ19" s="117">
        <f t="shared" si="22"/>
        <v>2</v>
      </c>
      <c r="AK19" s="117">
        <v>0</v>
      </c>
      <c r="AL19" s="117">
        <v>1</v>
      </c>
      <c r="AM19" s="117">
        <v>0</v>
      </c>
      <c r="AN19" s="117">
        <v>1</v>
      </c>
      <c r="AO19" s="117">
        <v>0</v>
      </c>
      <c r="AP19" s="117">
        <v>0</v>
      </c>
      <c r="AQ19" s="117">
        <v>0</v>
      </c>
      <c r="AR19" s="117">
        <v>0</v>
      </c>
      <c r="AS19" s="118">
        <v>1</v>
      </c>
    </row>
    <row r="20" spans="2:45" ht="12.6" customHeight="1" x14ac:dyDescent="0.15">
      <c r="B20" s="71"/>
      <c r="C20" s="72"/>
      <c r="D20" s="72" t="s">
        <v>65</v>
      </c>
      <c r="E20" s="73" t="s">
        <v>66</v>
      </c>
      <c r="F20" s="116">
        <f t="shared" si="0"/>
        <v>3</v>
      </c>
      <c r="G20" s="117">
        <f t="shared" si="0"/>
        <v>2</v>
      </c>
      <c r="H20" s="117">
        <f t="shared" si="0"/>
        <v>1</v>
      </c>
      <c r="I20" s="117">
        <f t="shared" si="1"/>
        <v>3</v>
      </c>
      <c r="J20" s="117">
        <f t="shared" si="18"/>
        <v>2</v>
      </c>
      <c r="K20" s="117">
        <f t="shared" si="18"/>
        <v>1</v>
      </c>
      <c r="L20" s="117">
        <f t="shared" si="2"/>
        <v>0</v>
      </c>
      <c r="M20" s="117">
        <f t="shared" si="19"/>
        <v>0</v>
      </c>
      <c r="N20" s="117">
        <f t="shared" si="19"/>
        <v>0</v>
      </c>
      <c r="O20" s="117">
        <v>0</v>
      </c>
      <c r="P20" s="117">
        <v>0</v>
      </c>
      <c r="Q20" s="117">
        <f t="shared" si="3"/>
        <v>0</v>
      </c>
      <c r="R20" s="117">
        <f t="shared" si="20"/>
        <v>0</v>
      </c>
      <c r="S20" s="117">
        <f t="shared" si="20"/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f t="shared" si="5"/>
        <v>3</v>
      </c>
      <c r="AD20" s="117">
        <f t="shared" si="21"/>
        <v>2</v>
      </c>
      <c r="AE20" s="117">
        <f t="shared" si="21"/>
        <v>1</v>
      </c>
      <c r="AF20" s="117">
        <v>2</v>
      </c>
      <c r="AG20" s="117">
        <v>0</v>
      </c>
      <c r="AH20" s="117">
        <f t="shared" si="6"/>
        <v>1</v>
      </c>
      <c r="AI20" s="117">
        <f t="shared" si="22"/>
        <v>0</v>
      </c>
      <c r="AJ20" s="117">
        <f t="shared" si="22"/>
        <v>1</v>
      </c>
      <c r="AK20" s="117">
        <v>0</v>
      </c>
      <c r="AL20" s="117">
        <v>1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  <c r="AS20" s="118">
        <v>0</v>
      </c>
    </row>
    <row r="21" spans="2:45" ht="12.6" customHeight="1" x14ac:dyDescent="0.15">
      <c r="B21" s="71"/>
      <c r="C21" s="72" t="s">
        <v>67</v>
      </c>
      <c r="D21" s="72"/>
      <c r="E21" s="73" t="s">
        <v>68</v>
      </c>
      <c r="F21" s="116">
        <f t="shared" si="0"/>
        <v>544</v>
      </c>
      <c r="G21" s="117">
        <f>SUM(G22:G29)</f>
        <v>300</v>
      </c>
      <c r="H21" s="117">
        <f>SUM(H22:H29)</f>
        <v>244</v>
      </c>
      <c r="I21" s="117">
        <f t="shared" si="1"/>
        <v>528</v>
      </c>
      <c r="J21" s="117">
        <f>SUM(J22:J29)</f>
        <v>291</v>
      </c>
      <c r="K21" s="117">
        <f>SUM(K22:K29)</f>
        <v>237</v>
      </c>
      <c r="L21" s="117">
        <f t="shared" si="2"/>
        <v>493</v>
      </c>
      <c r="M21" s="117">
        <f>SUM(M22:M29)</f>
        <v>280</v>
      </c>
      <c r="N21" s="117">
        <f>SUM(N22:N29)</f>
        <v>213</v>
      </c>
      <c r="O21" s="117">
        <f>SUM(O22:O29)</f>
        <v>73</v>
      </c>
      <c r="P21" s="117">
        <f>SUM(P22:P29)</f>
        <v>25</v>
      </c>
      <c r="Q21" s="117">
        <f t="shared" si="3"/>
        <v>384</v>
      </c>
      <c r="R21" s="117">
        <f t="shared" ref="R21:AB21" si="23">SUM(R22:R29)</f>
        <v>200</v>
      </c>
      <c r="S21" s="117">
        <f t="shared" si="23"/>
        <v>184</v>
      </c>
      <c r="T21" s="117">
        <f t="shared" si="23"/>
        <v>174</v>
      </c>
      <c r="U21" s="117">
        <f t="shared" si="23"/>
        <v>114</v>
      </c>
      <c r="V21" s="117">
        <f t="shared" si="23"/>
        <v>26</v>
      </c>
      <c r="W21" s="117">
        <f t="shared" si="23"/>
        <v>70</v>
      </c>
      <c r="X21" s="117">
        <f t="shared" si="23"/>
        <v>3</v>
      </c>
      <c r="Y21" s="117">
        <f t="shared" si="23"/>
        <v>4</v>
      </c>
      <c r="Z21" s="117">
        <f t="shared" si="23"/>
        <v>4</v>
      </c>
      <c r="AA21" s="117">
        <f t="shared" si="23"/>
        <v>0</v>
      </c>
      <c r="AB21" s="117">
        <f t="shared" si="23"/>
        <v>88</v>
      </c>
      <c r="AC21" s="117">
        <f t="shared" si="5"/>
        <v>51</v>
      </c>
      <c r="AD21" s="117">
        <f>SUM(AD22:AD29)</f>
        <v>20</v>
      </c>
      <c r="AE21" s="117">
        <f>SUM(AE22:AE29)</f>
        <v>31</v>
      </c>
      <c r="AF21" s="117">
        <f>SUM(AF22:AF29)</f>
        <v>12</v>
      </c>
      <c r="AG21" s="117">
        <f>SUM(AG22:AG29)</f>
        <v>15</v>
      </c>
      <c r="AH21" s="117">
        <f t="shared" si="6"/>
        <v>19</v>
      </c>
      <c r="AI21" s="117">
        <f t="shared" ref="AI21:AS21" si="24">SUM(AI22:AI29)</f>
        <v>6</v>
      </c>
      <c r="AJ21" s="117">
        <f t="shared" si="24"/>
        <v>13</v>
      </c>
      <c r="AK21" s="117">
        <f t="shared" si="24"/>
        <v>5</v>
      </c>
      <c r="AL21" s="117">
        <f t="shared" si="24"/>
        <v>5</v>
      </c>
      <c r="AM21" s="117">
        <f t="shared" si="24"/>
        <v>1</v>
      </c>
      <c r="AN21" s="117">
        <f t="shared" si="24"/>
        <v>8</v>
      </c>
      <c r="AO21" s="117">
        <f t="shared" si="24"/>
        <v>0</v>
      </c>
      <c r="AP21" s="117">
        <f t="shared" si="24"/>
        <v>1</v>
      </c>
      <c r="AQ21" s="117">
        <f t="shared" si="24"/>
        <v>2</v>
      </c>
      <c r="AR21" s="117">
        <f t="shared" si="24"/>
        <v>2</v>
      </c>
      <c r="AS21" s="118">
        <f t="shared" si="24"/>
        <v>6</v>
      </c>
    </row>
    <row r="22" spans="2:45" ht="12.6" customHeight="1" x14ac:dyDescent="0.15">
      <c r="B22" s="71"/>
      <c r="C22" s="72"/>
      <c r="D22" s="72" t="s">
        <v>69</v>
      </c>
      <c r="E22" s="73" t="s">
        <v>70</v>
      </c>
      <c r="F22" s="116">
        <f t="shared" si="0"/>
        <v>106</v>
      </c>
      <c r="G22" s="117">
        <f t="shared" si="0"/>
        <v>64</v>
      </c>
      <c r="H22" s="117">
        <f t="shared" si="0"/>
        <v>42</v>
      </c>
      <c r="I22" s="117">
        <f t="shared" si="1"/>
        <v>101</v>
      </c>
      <c r="J22" s="117">
        <f t="shared" ref="J22:K29" si="25">O22+R22+AF22+AI22</f>
        <v>61</v>
      </c>
      <c r="K22" s="117">
        <f t="shared" si="25"/>
        <v>40</v>
      </c>
      <c r="L22" s="117">
        <f t="shared" si="2"/>
        <v>94</v>
      </c>
      <c r="M22" s="117">
        <f t="shared" ref="M22:N29" si="26">O22+R22+X22+Z22</f>
        <v>58</v>
      </c>
      <c r="N22" s="117">
        <f t="shared" si="26"/>
        <v>36</v>
      </c>
      <c r="O22" s="117">
        <v>22</v>
      </c>
      <c r="P22" s="117">
        <v>9</v>
      </c>
      <c r="Q22" s="117">
        <f t="shared" si="3"/>
        <v>62</v>
      </c>
      <c r="R22" s="117">
        <f t="shared" ref="R22:S29" si="27">T22+V22</f>
        <v>35</v>
      </c>
      <c r="S22" s="117">
        <f t="shared" si="27"/>
        <v>27</v>
      </c>
      <c r="T22" s="117">
        <v>34</v>
      </c>
      <c r="U22" s="117">
        <v>22</v>
      </c>
      <c r="V22" s="117">
        <v>1</v>
      </c>
      <c r="W22" s="117">
        <v>5</v>
      </c>
      <c r="X22" s="117">
        <v>0</v>
      </c>
      <c r="Y22" s="117">
        <v>0</v>
      </c>
      <c r="Z22" s="117">
        <v>1</v>
      </c>
      <c r="AA22" s="117">
        <v>0</v>
      </c>
      <c r="AB22" s="117">
        <v>5</v>
      </c>
      <c r="AC22" s="117">
        <f t="shared" si="5"/>
        <v>12</v>
      </c>
      <c r="AD22" s="117">
        <f t="shared" ref="AD22:AE29" si="28">AF22+AI22+AO22+AQ22</f>
        <v>6</v>
      </c>
      <c r="AE22" s="117">
        <f t="shared" si="28"/>
        <v>6</v>
      </c>
      <c r="AF22" s="117">
        <v>3</v>
      </c>
      <c r="AG22" s="117">
        <v>3</v>
      </c>
      <c r="AH22" s="117">
        <f t="shared" si="6"/>
        <v>2</v>
      </c>
      <c r="AI22" s="117">
        <f t="shared" ref="AI22:AJ29" si="29">AK22+AM22</f>
        <v>1</v>
      </c>
      <c r="AJ22" s="117">
        <f t="shared" si="29"/>
        <v>1</v>
      </c>
      <c r="AK22" s="117">
        <v>0</v>
      </c>
      <c r="AL22" s="117">
        <v>0</v>
      </c>
      <c r="AM22" s="117">
        <v>1</v>
      </c>
      <c r="AN22" s="117">
        <v>1</v>
      </c>
      <c r="AO22" s="117">
        <v>0</v>
      </c>
      <c r="AP22" s="117">
        <v>0</v>
      </c>
      <c r="AQ22" s="117">
        <v>2</v>
      </c>
      <c r="AR22" s="117">
        <v>2</v>
      </c>
      <c r="AS22" s="118">
        <v>1</v>
      </c>
    </row>
    <row r="23" spans="2:45" ht="12.6" customHeight="1" x14ac:dyDescent="0.15">
      <c r="B23" s="71"/>
      <c r="C23" s="72"/>
      <c r="D23" s="72" t="s">
        <v>71</v>
      </c>
      <c r="E23" s="73" t="s">
        <v>72</v>
      </c>
      <c r="F23" s="116">
        <f t="shared" si="0"/>
        <v>154</v>
      </c>
      <c r="G23" s="117">
        <f t="shared" si="0"/>
        <v>74</v>
      </c>
      <c r="H23" s="117">
        <f t="shared" si="0"/>
        <v>80</v>
      </c>
      <c r="I23" s="117">
        <f t="shared" si="1"/>
        <v>148</v>
      </c>
      <c r="J23" s="117">
        <f t="shared" si="25"/>
        <v>71</v>
      </c>
      <c r="K23" s="117">
        <f t="shared" si="25"/>
        <v>77</v>
      </c>
      <c r="L23" s="117">
        <f t="shared" si="2"/>
        <v>143</v>
      </c>
      <c r="M23" s="117">
        <f t="shared" si="26"/>
        <v>70</v>
      </c>
      <c r="N23" s="117">
        <f t="shared" si="26"/>
        <v>73</v>
      </c>
      <c r="O23" s="117">
        <v>17</v>
      </c>
      <c r="P23" s="117">
        <v>7</v>
      </c>
      <c r="Q23" s="117">
        <f t="shared" si="3"/>
        <v>113</v>
      </c>
      <c r="R23" s="117">
        <f t="shared" si="27"/>
        <v>50</v>
      </c>
      <c r="S23" s="117">
        <f t="shared" si="27"/>
        <v>63</v>
      </c>
      <c r="T23" s="117">
        <v>47</v>
      </c>
      <c r="U23" s="117">
        <v>39</v>
      </c>
      <c r="V23" s="117">
        <v>3</v>
      </c>
      <c r="W23" s="117">
        <v>24</v>
      </c>
      <c r="X23" s="117">
        <v>3</v>
      </c>
      <c r="Y23" s="117">
        <v>3</v>
      </c>
      <c r="Z23" s="117">
        <v>0</v>
      </c>
      <c r="AA23" s="117">
        <v>0</v>
      </c>
      <c r="AB23" s="117">
        <v>25</v>
      </c>
      <c r="AC23" s="117">
        <f t="shared" si="5"/>
        <v>11</v>
      </c>
      <c r="AD23" s="117">
        <f t="shared" si="28"/>
        <v>4</v>
      </c>
      <c r="AE23" s="117">
        <f t="shared" si="28"/>
        <v>7</v>
      </c>
      <c r="AF23" s="117">
        <v>2</v>
      </c>
      <c r="AG23" s="117">
        <v>1</v>
      </c>
      <c r="AH23" s="117">
        <f t="shared" si="6"/>
        <v>8</v>
      </c>
      <c r="AI23" s="117">
        <f t="shared" si="29"/>
        <v>2</v>
      </c>
      <c r="AJ23" s="117">
        <f t="shared" si="29"/>
        <v>6</v>
      </c>
      <c r="AK23" s="117">
        <v>2</v>
      </c>
      <c r="AL23" s="117">
        <v>2</v>
      </c>
      <c r="AM23" s="117">
        <v>0</v>
      </c>
      <c r="AN23" s="117">
        <v>4</v>
      </c>
      <c r="AO23" s="117">
        <v>0</v>
      </c>
      <c r="AP23" s="117">
        <v>0</v>
      </c>
      <c r="AQ23" s="117">
        <v>0</v>
      </c>
      <c r="AR23" s="117">
        <v>0</v>
      </c>
      <c r="AS23" s="118">
        <v>2</v>
      </c>
    </row>
    <row r="24" spans="2:45" ht="12.6" customHeight="1" x14ac:dyDescent="0.15">
      <c r="B24" s="71"/>
      <c r="C24" s="72"/>
      <c r="D24" s="72" t="s">
        <v>73</v>
      </c>
      <c r="E24" s="73" t="s">
        <v>74</v>
      </c>
      <c r="F24" s="116">
        <f t="shared" si="0"/>
        <v>58</v>
      </c>
      <c r="G24" s="117">
        <f t="shared" si="0"/>
        <v>28</v>
      </c>
      <c r="H24" s="117">
        <f t="shared" si="0"/>
        <v>30</v>
      </c>
      <c r="I24" s="117">
        <f t="shared" si="1"/>
        <v>56</v>
      </c>
      <c r="J24" s="117">
        <f t="shared" si="25"/>
        <v>28</v>
      </c>
      <c r="K24" s="117">
        <f t="shared" si="25"/>
        <v>28</v>
      </c>
      <c r="L24" s="117">
        <f t="shared" si="2"/>
        <v>53</v>
      </c>
      <c r="M24" s="117">
        <f t="shared" si="26"/>
        <v>28</v>
      </c>
      <c r="N24" s="117">
        <f t="shared" si="26"/>
        <v>25</v>
      </c>
      <c r="O24" s="117">
        <v>7</v>
      </c>
      <c r="P24" s="117">
        <v>2</v>
      </c>
      <c r="Q24" s="117">
        <f t="shared" si="3"/>
        <v>43</v>
      </c>
      <c r="R24" s="117">
        <f t="shared" si="27"/>
        <v>21</v>
      </c>
      <c r="S24" s="117">
        <f t="shared" si="27"/>
        <v>22</v>
      </c>
      <c r="T24" s="117">
        <v>21</v>
      </c>
      <c r="U24" s="117">
        <v>18</v>
      </c>
      <c r="V24" s="117">
        <v>0</v>
      </c>
      <c r="W24" s="117">
        <v>4</v>
      </c>
      <c r="X24" s="117">
        <v>0</v>
      </c>
      <c r="Y24" s="117">
        <v>1</v>
      </c>
      <c r="Z24" s="117">
        <v>0</v>
      </c>
      <c r="AA24" s="117">
        <v>0</v>
      </c>
      <c r="AB24" s="117">
        <v>4</v>
      </c>
      <c r="AC24" s="117">
        <f t="shared" si="5"/>
        <v>5</v>
      </c>
      <c r="AD24" s="117">
        <f t="shared" si="28"/>
        <v>0</v>
      </c>
      <c r="AE24" s="117">
        <f t="shared" si="28"/>
        <v>5</v>
      </c>
      <c r="AF24" s="117">
        <v>0</v>
      </c>
      <c r="AG24" s="117">
        <v>3</v>
      </c>
      <c r="AH24" s="117">
        <f t="shared" si="6"/>
        <v>1</v>
      </c>
      <c r="AI24" s="117">
        <f t="shared" si="29"/>
        <v>0</v>
      </c>
      <c r="AJ24" s="117">
        <f t="shared" si="29"/>
        <v>1</v>
      </c>
      <c r="AK24" s="117">
        <v>0</v>
      </c>
      <c r="AL24" s="117">
        <v>0</v>
      </c>
      <c r="AM24" s="117">
        <v>0</v>
      </c>
      <c r="AN24" s="117">
        <v>1</v>
      </c>
      <c r="AO24" s="117">
        <v>0</v>
      </c>
      <c r="AP24" s="117">
        <v>1</v>
      </c>
      <c r="AQ24" s="117">
        <v>0</v>
      </c>
      <c r="AR24" s="117">
        <v>0</v>
      </c>
      <c r="AS24" s="118">
        <v>1</v>
      </c>
    </row>
    <row r="25" spans="2:45" ht="12.6" customHeight="1" x14ac:dyDescent="0.15">
      <c r="B25" s="71"/>
      <c r="C25" s="72"/>
      <c r="D25" s="72" t="s">
        <v>75</v>
      </c>
      <c r="E25" s="73" t="s">
        <v>76</v>
      </c>
      <c r="F25" s="116">
        <f t="shared" si="0"/>
        <v>56</v>
      </c>
      <c r="G25" s="117">
        <f t="shared" si="0"/>
        <v>29</v>
      </c>
      <c r="H25" s="117">
        <f t="shared" si="0"/>
        <v>27</v>
      </c>
      <c r="I25" s="117">
        <f t="shared" si="1"/>
        <v>56</v>
      </c>
      <c r="J25" s="117">
        <f t="shared" si="25"/>
        <v>29</v>
      </c>
      <c r="K25" s="117">
        <f t="shared" si="25"/>
        <v>27</v>
      </c>
      <c r="L25" s="117">
        <f t="shared" si="2"/>
        <v>51</v>
      </c>
      <c r="M25" s="117">
        <f t="shared" si="26"/>
        <v>27</v>
      </c>
      <c r="N25" s="117">
        <f t="shared" si="26"/>
        <v>24</v>
      </c>
      <c r="O25" s="117">
        <v>8</v>
      </c>
      <c r="P25" s="117">
        <v>4</v>
      </c>
      <c r="Q25" s="117">
        <f t="shared" si="3"/>
        <v>39</v>
      </c>
      <c r="R25" s="117">
        <f t="shared" si="27"/>
        <v>19</v>
      </c>
      <c r="S25" s="117">
        <f t="shared" si="27"/>
        <v>20</v>
      </c>
      <c r="T25" s="117">
        <v>18</v>
      </c>
      <c r="U25" s="117">
        <v>13</v>
      </c>
      <c r="V25" s="117">
        <v>1</v>
      </c>
      <c r="W25" s="117">
        <v>7</v>
      </c>
      <c r="X25" s="117">
        <v>0</v>
      </c>
      <c r="Y25" s="117">
        <v>0</v>
      </c>
      <c r="Z25" s="117">
        <v>0</v>
      </c>
      <c r="AA25" s="117">
        <v>0</v>
      </c>
      <c r="AB25" s="117">
        <v>7</v>
      </c>
      <c r="AC25" s="117">
        <f t="shared" si="5"/>
        <v>5</v>
      </c>
      <c r="AD25" s="117">
        <f t="shared" si="28"/>
        <v>2</v>
      </c>
      <c r="AE25" s="117">
        <f t="shared" si="28"/>
        <v>3</v>
      </c>
      <c r="AF25" s="117">
        <v>2</v>
      </c>
      <c r="AG25" s="117">
        <v>3</v>
      </c>
      <c r="AH25" s="117">
        <f t="shared" si="6"/>
        <v>0</v>
      </c>
      <c r="AI25" s="117">
        <f t="shared" si="29"/>
        <v>0</v>
      </c>
      <c r="AJ25" s="117">
        <f t="shared" si="29"/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  <c r="AS25" s="118">
        <v>0</v>
      </c>
    </row>
    <row r="26" spans="2:45" ht="12.6" customHeight="1" x14ac:dyDescent="0.15">
      <c r="B26" s="71"/>
      <c r="C26" s="72"/>
      <c r="D26" s="72" t="s">
        <v>77</v>
      </c>
      <c r="E26" s="73" t="s">
        <v>78</v>
      </c>
      <c r="F26" s="116">
        <f t="shared" si="0"/>
        <v>37</v>
      </c>
      <c r="G26" s="117">
        <f t="shared" si="0"/>
        <v>25</v>
      </c>
      <c r="H26" s="117">
        <f t="shared" si="0"/>
        <v>12</v>
      </c>
      <c r="I26" s="117">
        <f t="shared" si="1"/>
        <v>34</v>
      </c>
      <c r="J26" s="117">
        <f t="shared" si="25"/>
        <v>22</v>
      </c>
      <c r="K26" s="117">
        <f t="shared" si="25"/>
        <v>12</v>
      </c>
      <c r="L26" s="117">
        <f t="shared" si="2"/>
        <v>37</v>
      </c>
      <c r="M26" s="117">
        <f t="shared" si="26"/>
        <v>25</v>
      </c>
      <c r="N26" s="117">
        <f t="shared" si="26"/>
        <v>12</v>
      </c>
      <c r="O26" s="117">
        <v>1</v>
      </c>
      <c r="P26" s="117">
        <v>0</v>
      </c>
      <c r="Q26" s="117">
        <f t="shared" si="3"/>
        <v>33</v>
      </c>
      <c r="R26" s="117">
        <f t="shared" si="27"/>
        <v>21</v>
      </c>
      <c r="S26" s="117">
        <f t="shared" si="27"/>
        <v>12</v>
      </c>
      <c r="T26" s="117">
        <v>19</v>
      </c>
      <c r="U26" s="117">
        <v>3</v>
      </c>
      <c r="V26" s="117">
        <v>2</v>
      </c>
      <c r="W26" s="117">
        <v>9</v>
      </c>
      <c r="X26" s="117">
        <v>0</v>
      </c>
      <c r="Y26" s="117">
        <v>0</v>
      </c>
      <c r="Z26" s="117">
        <v>3</v>
      </c>
      <c r="AA26" s="117">
        <v>0</v>
      </c>
      <c r="AB26" s="117">
        <v>9</v>
      </c>
      <c r="AC26" s="117">
        <f t="shared" si="5"/>
        <v>0</v>
      </c>
      <c r="AD26" s="117">
        <f t="shared" si="28"/>
        <v>0</v>
      </c>
      <c r="AE26" s="117">
        <f t="shared" si="28"/>
        <v>0</v>
      </c>
      <c r="AF26" s="117">
        <v>0</v>
      </c>
      <c r="AG26" s="117">
        <v>0</v>
      </c>
      <c r="AH26" s="117">
        <f t="shared" si="6"/>
        <v>0</v>
      </c>
      <c r="AI26" s="117">
        <f t="shared" si="29"/>
        <v>0</v>
      </c>
      <c r="AJ26" s="117">
        <f t="shared" si="29"/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  <c r="AS26" s="118">
        <v>0</v>
      </c>
    </row>
    <row r="27" spans="2:45" ht="12.6" customHeight="1" x14ac:dyDescent="0.15">
      <c r="B27" s="71"/>
      <c r="C27" s="72"/>
      <c r="D27" s="72" t="s">
        <v>79</v>
      </c>
      <c r="E27" s="73" t="s">
        <v>80</v>
      </c>
      <c r="F27" s="116">
        <f t="shared" si="0"/>
        <v>24</v>
      </c>
      <c r="G27" s="117">
        <f t="shared" si="0"/>
        <v>12</v>
      </c>
      <c r="H27" s="117">
        <f t="shared" si="0"/>
        <v>12</v>
      </c>
      <c r="I27" s="117">
        <f t="shared" si="1"/>
        <v>24</v>
      </c>
      <c r="J27" s="117">
        <f t="shared" si="25"/>
        <v>12</v>
      </c>
      <c r="K27" s="117">
        <f t="shared" si="25"/>
        <v>12</v>
      </c>
      <c r="L27" s="117">
        <f t="shared" si="2"/>
        <v>14</v>
      </c>
      <c r="M27" s="117">
        <f t="shared" si="26"/>
        <v>7</v>
      </c>
      <c r="N27" s="117">
        <f t="shared" si="26"/>
        <v>7</v>
      </c>
      <c r="O27" s="117">
        <v>0</v>
      </c>
      <c r="P27" s="117">
        <v>0</v>
      </c>
      <c r="Q27" s="117">
        <f t="shared" si="3"/>
        <v>14</v>
      </c>
      <c r="R27" s="117">
        <f t="shared" si="27"/>
        <v>7</v>
      </c>
      <c r="S27" s="117">
        <f t="shared" si="27"/>
        <v>7</v>
      </c>
      <c r="T27" s="117">
        <v>6</v>
      </c>
      <c r="U27" s="117">
        <v>1</v>
      </c>
      <c r="V27" s="117">
        <v>1</v>
      </c>
      <c r="W27" s="117">
        <v>6</v>
      </c>
      <c r="X27" s="117">
        <v>0</v>
      </c>
      <c r="Y27" s="117">
        <v>0</v>
      </c>
      <c r="Z27" s="117">
        <v>0</v>
      </c>
      <c r="AA27" s="117">
        <v>0</v>
      </c>
      <c r="AB27" s="117">
        <v>7</v>
      </c>
      <c r="AC27" s="117">
        <f t="shared" si="5"/>
        <v>10</v>
      </c>
      <c r="AD27" s="117">
        <f t="shared" si="28"/>
        <v>5</v>
      </c>
      <c r="AE27" s="117">
        <f t="shared" si="28"/>
        <v>5</v>
      </c>
      <c r="AF27" s="117">
        <v>3</v>
      </c>
      <c r="AG27" s="117">
        <v>2</v>
      </c>
      <c r="AH27" s="117">
        <f t="shared" si="6"/>
        <v>5</v>
      </c>
      <c r="AI27" s="117">
        <f t="shared" si="29"/>
        <v>2</v>
      </c>
      <c r="AJ27" s="117">
        <f t="shared" si="29"/>
        <v>3</v>
      </c>
      <c r="AK27" s="117">
        <v>2</v>
      </c>
      <c r="AL27" s="117">
        <v>1</v>
      </c>
      <c r="AM27" s="117">
        <v>0</v>
      </c>
      <c r="AN27" s="117">
        <v>2</v>
      </c>
      <c r="AO27" s="117">
        <v>0</v>
      </c>
      <c r="AP27" s="117">
        <v>0</v>
      </c>
      <c r="AQ27" s="117">
        <v>0</v>
      </c>
      <c r="AR27" s="117">
        <v>0</v>
      </c>
      <c r="AS27" s="118">
        <v>2</v>
      </c>
    </row>
    <row r="28" spans="2:45" ht="12.6" customHeight="1" x14ac:dyDescent="0.15">
      <c r="B28" s="71"/>
      <c r="C28" s="72"/>
      <c r="D28" s="72" t="s">
        <v>81</v>
      </c>
      <c r="E28" s="73" t="s">
        <v>82</v>
      </c>
      <c r="F28" s="116">
        <f t="shared" si="0"/>
        <v>6</v>
      </c>
      <c r="G28" s="117">
        <f t="shared" si="0"/>
        <v>6</v>
      </c>
      <c r="H28" s="117">
        <f t="shared" si="0"/>
        <v>0</v>
      </c>
      <c r="I28" s="117">
        <f t="shared" si="1"/>
        <v>6</v>
      </c>
      <c r="J28" s="117">
        <f t="shared" si="25"/>
        <v>6</v>
      </c>
      <c r="K28" s="117">
        <f t="shared" si="25"/>
        <v>0</v>
      </c>
      <c r="L28" s="117">
        <f t="shared" si="2"/>
        <v>6</v>
      </c>
      <c r="M28" s="117">
        <f t="shared" si="26"/>
        <v>6</v>
      </c>
      <c r="N28" s="117">
        <f t="shared" si="26"/>
        <v>0</v>
      </c>
      <c r="O28" s="117">
        <v>1</v>
      </c>
      <c r="P28" s="117">
        <v>0</v>
      </c>
      <c r="Q28" s="117">
        <f t="shared" si="3"/>
        <v>5</v>
      </c>
      <c r="R28" s="117">
        <f t="shared" si="27"/>
        <v>5</v>
      </c>
      <c r="S28" s="117">
        <f t="shared" si="27"/>
        <v>0</v>
      </c>
      <c r="T28" s="117">
        <v>5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f t="shared" si="5"/>
        <v>0</v>
      </c>
      <c r="AD28" s="117">
        <f t="shared" si="28"/>
        <v>0</v>
      </c>
      <c r="AE28" s="117">
        <f t="shared" si="28"/>
        <v>0</v>
      </c>
      <c r="AF28" s="117">
        <v>0</v>
      </c>
      <c r="AG28" s="117">
        <v>0</v>
      </c>
      <c r="AH28" s="117">
        <f t="shared" si="6"/>
        <v>0</v>
      </c>
      <c r="AI28" s="117">
        <f t="shared" si="29"/>
        <v>0</v>
      </c>
      <c r="AJ28" s="117">
        <f t="shared" si="29"/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  <c r="AS28" s="118">
        <v>0</v>
      </c>
    </row>
    <row r="29" spans="2:45" ht="12.6" customHeight="1" x14ac:dyDescent="0.15">
      <c r="B29" s="71"/>
      <c r="C29" s="72"/>
      <c r="D29" s="72" t="s">
        <v>83</v>
      </c>
      <c r="E29" s="73" t="s">
        <v>84</v>
      </c>
      <c r="F29" s="116">
        <f t="shared" si="0"/>
        <v>103</v>
      </c>
      <c r="G29" s="117">
        <f t="shared" si="0"/>
        <v>62</v>
      </c>
      <c r="H29" s="117">
        <f t="shared" si="0"/>
        <v>41</v>
      </c>
      <c r="I29" s="117">
        <f t="shared" si="1"/>
        <v>103</v>
      </c>
      <c r="J29" s="117">
        <f t="shared" si="25"/>
        <v>62</v>
      </c>
      <c r="K29" s="117">
        <f t="shared" si="25"/>
        <v>41</v>
      </c>
      <c r="L29" s="117">
        <f t="shared" si="2"/>
        <v>95</v>
      </c>
      <c r="M29" s="117">
        <f t="shared" si="26"/>
        <v>59</v>
      </c>
      <c r="N29" s="117">
        <f t="shared" si="26"/>
        <v>36</v>
      </c>
      <c r="O29" s="117">
        <v>17</v>
      </c>
      <c r="P29" s="117">
        <v>3</v>
      </c>
      <c r="Q29" s="117">
        <f t="shared" si="3"/>
        <v>75</v>
      </c>
      <c r="R29" s="117">
        <f t="shared" si="27"/>
        <v>42</v>
      </c>
      <c r="S29" s="117">
        <f t="shared" si="27"/>
        <v>33</v>
      </c>
      <c r="T29" s="117">
        <v>24</v>
      </c>
      <c r="U29" s="117">
        <v>18</v>
      </c>
      <c r="V29" s="117">
        <v>18</v>
      </c>
      <c r="W29" s="117">
        <v>15</v>
      </c>
      <c r="X29" s="117">
        <v>0</v>
      </c>
      <c r="Y29" s="117">
        <v>0</v>
      </c>
      <c r="Z29" s="117">
        <v>0</v>
      </c>
      <c r="AA29" s="117">
        <v>0</v>
      </c>
      <c r="AB29" s="117">
        <v>31</v>
      </c>
      <c r="AC29" s="117">
        <f t="shared" si="5"/>
        <v>8</v>
      </c>
      <c r="AD29" s="117">
        <f t="shared" si="28"/>
        <v>3</v>
      </c>
      <c r="AE29" s="117">
        <f t="shared" si="28"/>
        <v>5</v>
      </c>
      <c r="AF29" s="117">
        <v>2</v>
      </c>
      <c r="AG29" s="117">
        <v>3</v>
      </c>
      <c r="AH29" s="117">
        <f t="shared" si="6"/>
        <v>3</v>
      </c>
      <c r="AI29" s="117">
        <f t="shared" si="29"/>
        <v>1</v>
      </c>
      <c r="AJ29" s="117">
        <f t="shared" si="29"/>
        <v>2</v>
      </c>
      <c r="AK29" s="117">
        <v>1</v>
      </c>
      <c r="AL29" s="117">
        <v>2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  <c r="AS29" s="118">
        <v>0</v>
      </c>
    </row>
    <row r="30" spans="2:45" ht="12.6" customHeight="1" x14ac:dyDescent="0.15">
      <c r="B30" s="71" t="s">
        <v>27</v>
      </c>
      <c r="C30" s="72"/>
      <c r="D30" s="72"/>
      <c r="E30" s="73" t="s">
        <v>28</v>
      </c>
      <c r="F30" s="116">
        <f t="shared" si="0"/>
        <v>8883</v>
      </c>
      <c r="G30" s="117">
        <f>G31+G39</f>
        <v>5588</v>
      </c>
      <c r="H30" s="117">
        <f>H31+H39</f>
        <v>3295</v>
      </c>
      <c r="I30" s="117">
        <f t="shared" si="1"/>
        <v>8646</v>
      </c>
      <c r="J30" s="117">
        <f>J31+J39</f>
        <v>5473</v>
      </c>
      <c r="K30" s="117">
        <f>K31+K39</f>
        <v>3173</v>
      </c>
      <c r="L30" s="117">
        <f t="shared" si="2"/>
        <v>7881</v>
      </c>
      <c r="M30" s="117">
        <f>M31+M39</f>
        <v>5081</v>
      </c>
      <c r="N30" s="117">
        <f>N31+N39</f>
        <v>2800</v>
      </c>
      <c r="O30" s="117">
        <f>O31+O39</f>
        <v>742</v>
      </c>
      <c r="P30" s="117">
        <f>P31+P39</f>
        <v>257</v>
      </c>
      <c r="Q30" s="117">
        <f t="shared" si="3"/>
        <v>6715</v>
      </c>
      <c r="R30" s="117">
        <f t="shared" ref="R30:AB30" si="30">R31+R39</f>
        <v>4258</v>
      </c>
      <c r="S30" s="117">
        <f t="shared" si="30"/>
        <v>2457</v>
      </c>
      <c r="T30" s="117">
        <f t="shared" si="30"/>
        <v>3817</v>
      </c>
      <c r="U30" s="117">
        <f t="shared" si="30"/>
        <v>1208</v>
      </c>
      <c r="V30" s="117">
        <f t="shared" si="30"/>
        <v>441</v>
      </c>
      <c r="W30" s="117">
        <f t="shared" si="30"/>
        <v>1249</v>
      </c>
      <c r="X30" s="117">
        <f t="shared" si="30"/>
        <v>40</v>
      </c>
      <c r="Y30" s="117">
        <f t="shared" si="30"/>
        <v>67</v>
      </c>
      <c r="Z30" s="117">
        <f t="shared" si="30"/>
        <v>41</v>
      </c>
      <c r="AA30" s="117">
        <f t="shared" si="30"/>
        <v>19</v>
      </c>
      <c r="AB30" s="117">
        <f t="shared" si="30"/>
        <v>1301</v>
      </c>
      <c r="AC30" s="117">
        <f t="shared" si="5"/>
        <v>1002</v>
      </c>
      <c r="AD30" s="117">
        <f>AD31+AD39</f>
        <v>507</v>
      </c>
      <c r="AE30" s="117">
        <f>AE31+AE39</f>
        <v>495</v>
      </c>
      <c r="AF30" s="117">
        <f>AF31+AF39</f>
        <v>295</v>
      </c>
      <c r="AG30" s="117">
        <f>AG31+AG39</f>
        <v>236</v>
      </c>
      <c r="AH30" s="117">
        <f t="shared" si="6"/>
        <v>401</v>
      </c>
      <c r="AI30" s="117">
        <f t="shared" ref="AI30:AS30" si="31">AI31+AI39</f>
        <v>178</v>
      </c>
      <c r="AJ30" s="117">
        <f t="shared" si="31"/>
        <v>223</v>
      </c>
      <c r="AK30" s="117">
        <f t="shared" si="31"/>
        <v>104</v>
      </c>
      <c r="AL30" s="117">
        <f t="shared" si="31"/>
        <v>106</v>
      </c>
      <c r="AM30" s="117">
        <f t="shared" si="31"/>
        <v>74</v>
      </c>
      <c r="AN30" s="117">
        <f t="shared" si="31"/>
        <v>117</v>
      </c>
      <c r="AO30" s="117">
        <f t="shared" si="31"/>
        <v>34</v>
      </c>
      <c r="AP30" s="117">
        <f t="shared" si="31"/>
        <v>34</v>
      </c>
      <c r="AQ30" s="117">
        <f t="shared" si="31"/>
        <v>0</v>
      </c>
      <c r="AR30" s="117">
        <f t="shared" si="31"/>
        <v>2</v>
      </c>
      <c r="AS30" s="118">
        <f t="shared" si="31"/>
        <v>139</v>
      </c>
    </row>
    <row r="31" spans="2:45" ht="12.6" customHeight="1" x14ac:dyDescent="0.15">
      <c r="B31" s="71"/>
      <c r="C31" s="72" t="s">
        <v>85</v>
      </c>
      <c r="D31" s="72"/>
      <c r="E31" s="73" t="s">
        <v>86</v>
      </c>
      <c r="F31" s="116">
        <f t="shared" si="0"/>
        <v>4088</v>
      </c>
      <c r="G31" s="117">
        <f>SUM(G32:G38)</f>
        <v>2621</v>
      </c>
      <c r="H31" s="117">
        <f>SUM(H32:H38)</f>
        <v>1467</v>
      </c>
      <c r="I31" s="117">
        <f t="shared" si="1"/>
        <v>3993</v>
      </c>
      <c r="J31" s="117">
        <f>SUM(J32:J38)</f>
        <v>2572</v>
      </c>
      <c r="K31" s="117">
        <f>SUM(K32:K38)</f>
        <v>1421</v>
      </c>
      <c r="L31" s="117">
        <f t="shared" si="2"/>
        <v>3610</v>
      </c>
      <c r="M31" s="117">
        <f>SUM(M32:M38)</f>
        <v>2363</v>
      </c>
      <c r="N31" s="117">
        <f>SUM(N32:N38)</f>
        <v>1247</v>
      </c>
      <c r="O31" s="117">
        <f>SUM(O32:O38)</f>
        <v>405</v>
      </c>
      <c r="P31" s="117">
        <f>SUM(P32:P38)</f>
        <v>127</v>
      </c>
      <c r="Q31" s="117">
        <f t="shared" si="3"/>
        <v>3012</v>
      </c>
      <c r="R31" s="117">
        <f t="shared" ref="R31:AB31" si="32">SUM(R32:R38)</f>
        <v>1931</v>
      </c>
      <c r="S31" s="117">
        <f t="shared" si="32"/>
        <v>1081</v>
      </c>
      <c r="T31" s="117">
        <f t="shared" si="32"/>
        <v>1743</v>
      </c>
      <c r="U31" s="117">
        <f t="shared" si="32"/>
        <v>574</v>
      </c>
      <c r="V31" s="117">
        <f t="shared" si="32"/>
        <v>188</v>
      </c>
      <c r="W31" s="117">
        <f t="shared" si="32"/>
        <v>507</v>
      </c>
      <c r="X31" s="117">
        <f t="shared" si="32"/>
        <v>18</v>
      </c>
      <c r="Y31" s="117">
        <f t="shared" si="32"/>
        <v>37</v>
      </c>
      <c r="Z31" s="117">
        <f t="shared" si="32"/>
        <v>9</v>
      </c>
      <c r="AA31" s="117">
        <f t="shared" si="32"/>
        <v>2</v>
      </c>
      <c r="AB31" s="117">
        <f t="shared" si="32"/>
        <v>517</v>
      </c>
      <c r="AC31" s="117">
        <f t="shared" si="5"/>
        <v>478</v>
      </c>
      <c r="AD31" s="117">
        <f>SUM(AD32:AD38)</f>
        <v>258</v>
      </c>
      <c r="AE31" s="117">
        <f>SUM(AE32:AE38)</f>
        <v>220</v>
      </c>
      <c r="AF31" s="117">
        <f>SUM(AF32:AF38)</f>
        <v>145</v>
      </c>
      <c r="AG31" s="117">
        <f>SUM(AG32:AG38)</f>
        <v>109</v>
      </c>
      <c r="AH31" s="117">
        <f t="shared" si="6"/>
        <v>195</v>
      </c>
      <c r="AI31" s="117">
        <f t="shared" ref="AI31:AS31" si="33">SUM(AI32:AI38)</f>
        <v>91</v>
      </c>
      <c r="AJ31" s="117">
        <f t="shared" si="33"/>
        <v>104</v>
      </c>
      <c r="AK31" s="117">
        <f t="shared" si="33"/>
        <v>58</v>
      </c>
      <c r="AL31" s="117">
        <f t="shared" si="33"/>
        <v>49</v>
      </c>
      <c r="AM31" s="117">
        <f t="shared" si="33"/>
        <v>33</v>
      </c>
      <c r="AN31" s="117">
        <f t="shared" si="33"/>
        <v>55</v>
      </c>
      <c r="AO31" s="117">
        <f t="shared" si="33"/>
        <v>22</v>
      </c>
      <c r="AP31" s="117">
        <f t="shared" si="33"/>
        <v>5</v>
      </c>
      <c r="AQ31" s="117">
        <f t="shared" si="33"/>
        <v>0</v>
      </c>
      <c r="AR31" s="117">
        <f t="shared" si="33"/>
        <v>2</v>
      </c>
      <c r="AS31" s="118">
        <f t="shared" si="33"/>
        <v>68</v>
      </c>
    </row>
    <row r="32" spans="2:45" ht="12.6" customHeight="1" x14ac:dyDescent="0.15">
      <c r="B32" s="71"/>
      <c r="C32" s="72"/>
      <c r="D32" s="72" t="s">
        <v>87</v>
      </c>
      <c r="E32" s="73" t="s">
        <v>88</v>
      </c>
      <c r="F32" s="116">
        <f t="shared" si="0"/>
        <v>967</v>
      </c>
      <c r="G32" s="117">
        <f t="shared" si="0"/>
        <v>725</v>
      </c>
      <c r="H32" s="117">
        <f t="shared" si="0"/>
        <v>242</v>
      </c>
      <c r="I32" s="117">
        <f t="shared" si="1"/>
        <v>939</v>
      </c>
      <c r="J32" s="117">
        <f t="shared" ref="J32:K38" si="34">O32+R32+AF32+AI32</f>
        <v>716</v>
      </c>
      <c r="K32" s="117">
        <f t="shared" si="34"/>
        <v>223</v>
      </c>
      <c r="L32" s="117">
        <f t="shared" si="2"/>
        <v>946</v>
      </c>
      <c r="M32" s="117">
        <f t="shared" ref="M32:N38" si="35">O32+R32+X32+Z32</f>
        <v>711</v>
      </c>
      <c r="N32" s="117">
        <f t="shared" si="35"/>
        <v>235</v>
      </c>
      <c r="O32" s="117">
        <v>94</v>
      </c>
      <c r="P32" s="117">
        <v>28</v>
      </c>
      <c r="Q32" s="117">
        <f t="shared" si="3"/>
        <v>799</v>
      </c>
      <c r="R32" s="117">
        <f t="shared" ref="R32:S38" si="36">T32+V32</f>
        <v>610</v>
      </c>
      <c r="S32" s="117">
        <f t="shared" si="36"/>
        <v>189</v>
      </c>
      <c r="T32" s="117">
        <v>572</v>
      </c>
      <c r="U32" s="117">
        <v>156</v>
      </c>
      <c r="V32" s="117">
        <v>38</v>
      </c>
      <c r="W32" s="117">
        <v>33</v>
      </c>
      <c r="X32" s="117">
        <v>7</v>
      </c>
      <c r="Y32" s="117">
        <v>18</v>
      </c>
      <c r="Z32" s="117">
        <v>0</v>
      </c>
      <c r="AA32" s="117">
        <v>0</v>
      </c>
      <c r="AB32" s="117">
        <v>67</v>
      </c>
      <c r="AC32" s="117">
        <f t="shared" si="5"/>
        <v>21</v>
      </c>
      <c r="AD32" s="117">
        <f t="shared" ref="AD32:AE38" si="37">AF32+AI32+AO32+AQ32</f>
        <v>14</v>
      </c>
      <c r="AE32" s="117">
        <f t="shared" si="37"/>
        <v>7</v>
      </c>
      <c r="AF32" s="117">
        <v>9</v>
      </c>
      <c r="AG32" s="117">
        <v>5</v>
      </c>
      <c r="AH32" s="117">
        <f t="shared" si="6"/>
        <v>4</v>
      </c>
      <c r="AI32" s="117">
        <f t="shared" ref="AI32:AJ38" si="38">AK32+AM32</f>
        <v>3</v>
      </c>
      <c r="AJ32" s="117">
        <f t="shared" si="38"/>
        <v>1</v>
      </c>
      <c r="AK32" s="117">
        <v>3</v>
      </c>
      <c r="AL32" s="117">
        <v>1</v>
      </c>
      <c r="AM32" s="117">
        <v>0</v>
      </c>
      <c r="AN32" s="117">
        <v>0</v>
      </c>
      <c r="AO32" s="117">
        <v>2</v>
      </c>
      <c r="AP32" s="117">
        <v>1</v>
      </c>
      <c r="AQ32" s="117">
        <v>0</v>
      </c>
      <c r="AR32" s="117">
        <v>0</v>
      </c>
      <c r="AS32" s="118">
        <v>0</v>
      </c>
    </row>
    <row r="33" spans="2:45" ht="12.6" customHeight="1" x14ac:dyDescent="0.15">
      <c r="B33" s="71"/>
      <c r="C33" s="72"/>
      <c r="D33" s="72" t="s">
        <v>89</v>
      </c>
      <c r="E33" s="73" t="s">
        <v>90</v>
      </c>
      <c r="F33" s="116">
        <f t="shared" si="0"/>
        <v>56</v>
      </c>
      <c r="G33" s="117">
        <f t="shared" si="0"/>
        <v>29</v>
      </c>
      <c r="H33" s="117">
        <f t="shared" si="0"/>
        <v>27</v>
      </c>
      <c r="I33" s="117">
        <f t="shared" si="1"/>
        <v>56</v>
      </c>
      <c r="J33" s="117">
        <f t="shared" si="34"/>
        <v>29</v>
      </c>
      <c r="K33" s="117">
        <f t="shared" si="34"/>
        <v>27</v>
      </c>
      <c r="L33" s="117">
        <f t="shared" si="2"/>
        <v>52</v>
      </c>
      <c r="M33" s="117">
        <f t="shared" si="35"/>
        <v>27</v>
      </c>
      <c r="N33" s="117">
        <f t="shared" si="35"/>
        <v>25</v>
      </c>
      <c r="O33" s="117">
        <v>13</v>
      </c>
      <c r="P33" s="117">
        <v>6</v>
      </c>
      <c r="Q33" s="117">
        <f t="shared" si="3"/>
        <v>33</v>
      </c>
      <c r="R33" s="117">
        <f t="shared" si="36"/>
        <v>14</v>
      </c>
      <c r="S33" s="117">
        <f t="shared" si="36"/>
        <v>19</v>
      </c>
      <c r="T33" s="117">
        <v>13</v>
      </c>
      <c r="U33" s="117">
        <v>10</v>
      </c>
      <c r="V33" s="117">
        <v>1</v>
      </c>
      <c r="W33" s="117">
        <v>9</v>
      </c>
      <c r="X33" s="117">
        <v>0</v>
      </c>
      <c r="Y33" s="117">
        <v>0</v>
      </c>
      <c r="Z33" s="117">
        <v>0</v>
      </c>
      <c r="AA33" s="117">
        <v>0</v>
      </c>
      <c r="AB33" s="117">
        <v>8</v>
      </c>
      <c r="AC33" s="117">
        <f t="shared" si="5"/>
        <v>4</v>
      </c>
      <c r="AD33" s="117">
        <f t="shared" si="37"/>
        <v>2</v>
      </c>
      <c r="AE33" s="117">
        <f t="shared" si="37"/>
        <v>2</v>
      </c>
      <c r="AF33" s="117">
        <v>2</v>
      </c>
      <c r="AG33" s="117">
        <v>2</v>
      </c>
      <c r="AH33" s="117">
        <f t="shared" si="6"/>
        <v>0</v>
      </c>
      <c r="AI33" s="117">
        <f t="shared" si="38"/>
        <v>0</v>
      </c>
      <c r="AJ33" s="117">
        <f t="shared" si="38"/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  <c r="AS33" s="118">
        <v>0</v>
      </c>
    </row>
    <row r="34" spans="2:45" ht="12.6" customHeight="1" x14ac:dyDescent="0.15">
      <c r="B34" s="71"/>
      <c r="C34" s="72"/>
      <c r="D34" s="72" t="s">
        <v>91</v>
      </c>
      <c r="E34" s="73" t="s">
        <v>92</v>
      </c>
      <c r="F34" s="116">
        <f t="shared" si="0"/>
        <v>975</v>
      </c>
      <c r="G34" s="117">
        <f t="shared" si="0"/>
        <v>605</v>
      </c>
      <c r="H34" s="117">
        <f t="shared" si="0"/>
        <v>370</v>
      </c>
      <c r="I34" s="117">
        <f t="shared" si="1"/>
        <v>962</v>
      </c>
      <c r="J34" s="117">
        <f t="shared" si="34"/>
        <v>593</v>
      </c>
      <c r="K34" s="117">
        <f t="shared" si="34"/>
        <v>369</v>
      </c>
      <c r="L34" s="117">
        <f t="shared" si="2"/>
        <v>863</v>
      </c>
      <c r="M34" s="117">
        <f t="shared" si="35"/>
        <v>552</v>
      </c>
      <c r="N34" s="117">
        <f t="shared" si="35"/>
        <v>311</v>
      </c>
      <c r="O34" s="117">
        <v>111</v>
      </c>
      <c r="P34" s="117">
        <v>23</v>
      </c>
      <c r="Q34" s="117">
        <f t="shared" si="3"/>
        <v>721</v>
      </c>
      <c r="R34" s="117">
        <f t="shared" si="36"/>
        <v>434</v>
      </c>
      <c r="S34" s="117">
        <f t="shared" si="36"/>
        <v>287</v>
      </c>
      <c r="T34" s="117">
        <v>391</v>
      </c>
      <c r="U34" s="117">
        <v>124</v>
      </c>
      <c r="V34" s="117">
        <v>43</v>
      </c>
      <c r="W34" s="117">
        <v>163</v>
      </c>
      <c r="X34" s="117">
        <v>3</v>
      </c>
      <c r="Y34" s="117">
        <v>0</v>
      </c>
      <c r="Z34" s="117">
        <v>4</v>
      </c>
      <c r="AA34" s="117">
        <v>1</v>
      </c>
      <c r="AB34" s="117">
        <v>147</v>
      </c>
      <c r="AC34" s="117">
        <f t="shared" si="5"/>
        <v>112</v>
      </c>
      <c r="AD34" s="117">
        <f t="shared" si="37"/>
        <v>53</v>
      </c>
      <c r="AE34" s="117">
        <f t="shared" si="37"/>
        <v>59</v>
      </c>
      <c r="AF34" s="117">
        <v>34</v>
      </c>
      <c r="AG34" s="117">
        <v>29</v>
      </c>
      <c r="AH34" s="117">
        <f t="shared" si="6"/>
        <v>44</v>
      </c>
      <c r="AI34" s="117">
        <f t="shared" si="38"/>
        <v>14</v>
      </c>
      <c r="AJ34" s="117">
        <f t="shared" si="38"/>
        <v>30</v>
      </c>
      <c r="AK34" s="117">
        <v>11</v>
      </c>
      <c r="AL34" s="117">
        <v>14</v>
      </c>
      <c r="AM34" s="117">
        <v>3</v>
      </c>
      <c r="AN34" s="117">
        <v>16</v>
      </c>
      <c r="AO34" s="117">
        <v>5</v>
      </c>
      <c r="AP34" s="117">
        <v>0</v>
      </c>
      <c r="AQ34" s="117">
        <v>0</v>
      </c>
      <c r="AR34" s="117">
        <v>0</v>
      </c>
      <c r="AS34" s="118">
        <v>13</v>
      </c>
    </row>
    <row r="35" spans="2:45" ht="12.6" customHeight="1" x14ac:dyDescent="0.15">
      <c r="B35" s="71"/>
      <c r="C35" s="72"/>
      <c r="D35" s="72" t="s">
        <v>93</v>
      </c>
      <c r="E35" s="73" t="s">
        <v>94</v>
      </c>
      <c r="F35" s="116">
        <f t="shared" si="0"/>
        <v>164</v>
      </c>
      <c r="G35" s="117">
        <f t="shared" si="0"/>
        <v>85</v>
      </c>
      <c r="H35" s="117">
        <f t="shared" si="0"/>
        <v>79</v>
      </c>
      <c r="I35" s="117">
        <f t="shared" si="1"/>
        <v>157</v>
      </c>
      <c r="J35" s="117">
        <f t="shared" si="34"/>
        <v>81</v>
      </c>
      <c r="K35" s="117">
        <f t="shared" si="34"/>
        <v>76</v>
      </c>
      <c r="L35" s="117">
        <f t="shared" si="2"/>
        <v>103</v>
      </c>
      <c r="M35" s="117">
        <f t="shared" si="35"/>
        <v>50</v>
      </c>
      <c r="N35" s="117">
        <f t="shared" si="35"/>
        <v>53</v>
      </c>
      <c r="O35" s="117">
        <v>14</v>
      </c>
      <c r="P35" s="117">
        <v>7</v>
      </c>
      <c r="Q35" s="117">
        <f t="shared" si="3"/>
        <v>80</v>
      </c>
      <c r="R35" s="117">
        <f t="shared" si="36"/>
        <v>35</v>
      </c>
      <c r="S35" s="117">
        <f t="shared" si="36"/>
        <v>45</v>
      </c>
      <c r="T35" s="117">
        <v>31</v>
      </c>
      <c r="U35" s="117">
        <v>18</v>
      </c>
      <c r="V35" s="117">
        <v>4</v>
      </c>
      <c r="W35" s="117">
        <v>27</v>
      </c>
      <c r="X35" s="117">
        <v>1</v>
      </c>
      <c r="Y35" s="117">
        <v>1</v>
      </c>
      <c r="Z35" s="117">
        <v>0</v>
      </c>
      <c r="AA35" s="117">
        <v>0</v>
      </c>
      <c r="AB35" s="117">
        <v>24</v>
      </c>
      <c r="AC35" s="117">
        <f t="shared" si="5"/>
        <v>61</v>
      </c>
      <c r="AD35" s="117">
        <f t="shared" si="37"/>
        <v>35</v>
      </c>
      <c r="AE35" s="117">
        <f t="shared" si="37"/>
        <v>26</v>
      </c>
      <c r="AF35" s="117">
        <v>20</v>
      </c>
      <c r="AG35" s="117">
        <v>13</v>
      </c>
      <c r="AH35" s="117">
        <f t="shared" si="6"/>
        <v>23</v>
      </c>
      <c r="AI35" s="117">
        <f t="shared" si="38"/>
        <v>12</v>
      </c>
      <c r="AJ35" s="117">
        <f t="shared" si="38"/>
        <v>11</v>
      </c>
      <c r="AK35" s="117">
        <v>8</v>
      </c>
      <c r="AL35" s="117">
        <v>7</v>
      </c>
      <c r="AM35" s="117">
        <v>4</v>
      </c>
      <c r="AN35" s="117">
        <v>4</v>
      </c>
      <c r="AO35" s="117">
        <v>3</v>
      </c>
      <c r="AP35" s="117">
        <v>2</v>
      </c>
      <c r="AQ35" s="117">
        <v>0</v>
      </c>
      <c r="AR35" s="117">
        <v>0</v>
      </c>
      <c r="AS35" s="118">
        <v>8</v>
      </c>
    </row>
    <row r="36" spans="2:45" ht="12.6" customHeight="1" x14ac:dyDescent="0.15">
      <c r="B36" s="71"/>
      <c r="C36" s="72"/>
      <c r="D36" s="72" t="s">
        <v>95</v>
      </c>
      <c r="E36" s="73" t="s">
        <v>96</v>
      </c>
      <c r="F36" s="116">
        <f t="shared" si="0"/>
        <v>658</v>
      </c>
      <c r="G36" s="117">
        <f t="shared" si="0"/>
        <v>324</v>
      </c>
      <c r="H36" s="117">
        <f t="shared" si="0"/>
        <v>334</v>
      </c>
      <c r="I36" s="117">
        <f t="shared" si="1"/>
        <v>641</v>
      </c>
      <c r="J36" s="117">
        <f t="shared" si="34"/>
        <v>321</v>
      </c>
      <c r="K36" s="117">
        <f t="shared" si="34"/>
        <v>320</v>
      </c>
      <c r="L36" s="117">
        <f t="shared" si="2"/>
        <v>550</v>
      </c>
      <c r="M36" s="117">
        <f t="shared" si="35"/>
        <v>277</v>
      </c>
      <c r="N36" s="117">
        <f t="shared" si="35"/>
        <v>273</v>
      </c>
      <c r="O36" s="117">
        <v>45</v>
      </c>
      <c r="P36" s="117">
        <v>25</v>
      </c>
      <c r="Q36" s="117">
        <f t="shared" si="3"/>
        <v>463</v>
      </c>
      <c r="R36" s="117">
        <f t="shared" si="36"/>
        <v>229</v>
      </c>
      <c r="S36" s="117">
        <f t="shared" si="36"/>
        <v>234</v>
      </c>
      <c r="T36" s="117">
        <v>209</v>
      </c>
      <c r="U36" s="117">
        <v>73</v>
      </c>
      <c r="V36" s="117">
        <v>20</v>
      </c>
      <c r="W36" s="117">
        <v>161</v>
      </c>
      <c r="X36" s="117">
        <v>2</v>
      </c>
      <c r="Y36" s="117">
        <v>14</v>
      </c>
      <c r="Z36" s="117">
        <v>1</v>
      </c>
      <c r="AA36" s="117">
        <v>0</v>
      </c>
      <c r="AB36" s="117">
        <v>120</v>
      </c>
      <c r="AC36" s="117">
        <f t="shared" si="5"/>
        <v>108</v>
      </c>
      <c r="AD36" s="117">
        <f t="shared" si="37"/>
        <v>47</v>
      </c>
      <c r="AE36" s="117">
        <f t="shared" si="37"/>
        <v>61</v>
      </c>
      <c r="AF36" s="117">
        <v>28</v>
      </c>
      <c r="AG36" s="117">
        <v>25</v>
      </c>
      <c r="AH36" s="117">
        <f t="shared" si="6"/>
        <v>55</v>
      </c>
      <c r="AI36" s="117">
        <f t="shared" si="38"/>
        <v>19</v>
      </c>
      <c r="AJ36" s="117">
        <f t="shared" si="38"/>
        <v>36</v>
      </c>
      <c r="AK36" s="117">
        <v>15</v>
      </c>
      <c r="AL36" s="117">
        <v>12</v>
      </c>
      <c r="AM36" s="117">
        <v>4</v>
      </c>
      <c r="AN36" s="117">
        <v>24</v>
      </c>
      <c r="AO36" s="117">
        <v>0</v>
      </c>
      <c r="AP36" s="117">
        <v>0</v>
      </c>
      <c r="AQ36" s="117">
        <v>0</v>
      </c>
      <c r="AR36" s="117">
        <v>0</v>
      </c>
      <c r="AS36" s="118">
        <v>21</v>
      </c>
    </row>
    <row r="37" spans="2:45" ht="12.6" customHeight="1" x14ac:dyDescent="0.15">
      <c r="B37" s="71"/>
      <c r="C37" s="72"/>
      <c r="D37" s="72" t="s">
        <v>97</v>
      </c>
      <c r="E37" s="73" t="s">
        <v>98</v>
      </c>
      <c r="F37" s="116">
        <f t="shared" si="0"/>
        <v>1140</v>
      </c>
      <c r="G37" s="117">
        <f t="shared" si="0"/>
        <v>790</v>
      </c>
      <c r="H37" s="117">
        <f t="shared" si="0"/>
        <v>350</v>
      </c>
      <c r="I37" s="117">
        <f t="shared" si="1"/>
        <v>1114</v>
      </c>
      <c r="J37" s="117">
        <f t="shared" si="34"/>
        <v>771</v>
      </c>
      <c r="K37" s="117">
        <f t="shared" si="34"/>
        <v>343</v>
      </c>
      <c r="L37" s="117">
        <f t="shared" si="2"/>
        <v>984</v>
      </c>
      <c r="M37" s="117">
        <f t="shared" si="35"/>
        <v>689</v>
      </c>
      <c r="N37" s="117">
        <f t="shared" si="35"/>
        <v>295</v>
      </c>
      <c r="O37" s="117">
        <v>113</v>
      </c>
      <c r="P37" s="117">
        <v>32</v>
      </c>
      <c r="Q37" s="117">
        <f t="shared" si="3"/>
        <v>826</v>
      </c>
      <c r="R37" s="117">
        <f t="shared" si="36"/>
        <v>568</v>
      </c>
      <c r="S37" s="117">
        <f t="shared" si="36"/>
        <v>258</v>
      </c>
      <c r="T37" s="117">
        <v>488</v>
      </c>
      <c r="U37" s="117">
        <v>164</v>
      </c>
      <c r="V37" s="117">
        <v>80</v>
      </c>
      <c r="W37" s="117">
        <v>94</v>
      </c>
      <c r="X37" s="117">
        <v>5</v>
      </c>
      <c r="Y37" s="117">
        <v>4</v>
      </c>
      <c r="Z37" s="117">
        <v>3</v>
      </c>
      <c r="AA37" s="117">
        <v>1</v>
      </c>
      <c r="AB37" s="117">
        <v>132</v>
      </c>
      <c r="AC37" s="117">
        <f t="shared" si="5"/>
        <v>156</v>
      </c>
      <c r="AD37" s="117">
        <f t="shared" si="37"/>
        <v>101</v>
      </c>
      <c r="AE37" s="117">
        <f t="shared" si="37"/>
        <v>55</v>
      </c>
      <c r="AF37" s="117">
        <v>50</v>
      </c>
      <c r="AG37" s="117">
        <v>32</v>
      </c>
      <c r="AH37" s="117">
        <f t="shared" si="6"/>
        <v>61</v>
      </c>
      <c r="AI37" s="117">
        <f t="shared" si="38"/>
        <v>40</v>
      </c>
      <c r="AJ37" s="117">
        <f t="shared" si="38"/>
        <v>21</v>
      </c>
      <c r="AK37" s="117">
        <v>19</v>
      </c>
      <c r="AL37" s="117">
        <v>14</v>
      </c>
      <c r="AM37" s="117">
        <v>21</v>
      </c>
      <c r="AN37" s="117">
        <v>7</v>
      </c>
      <c r="AO37" s="117">
        <v>11</v>
      </c>
      <c r="AP37" s="117">
        <v>2</v>
      </c>
      <c r="AQ37" s="117">
        <v>0</v>
      </c>
      <c r="AR37" s="117">
        <v>0</v>
      </c>
      <c r="AS37" s="118">
        <v>22</v>
      </c>
    </row>
    <row r="38" spans="2:45" ht="12.6" customHeight="1" x14ac:dyDescent="0.15">
      <c r="B38" s="71"/>
      <c r="C38" s="72"/>
      <c r="D38" s="72" t="s">
        <v>99</v>
      </c>
      <c r="E38" s="73" t="s">
        <v>100</v>
      </c>
      <c r="F38" s="116">
        <f t="shared" si="0"/>
        <v>128</v>
      </c>
      <c r="G38" s="117">
        <f t="shared" si="0"/>
        <v>63</v>
      </c>
      <c r="H38" s="117">
        <f t="shared" si="0"/>
        <v>65</v>
      </c>
      <c r="I38" s="117">
        <f t="shared" si="1"/>
        <v>124</v>
      </c>
      <c r="J38" s="117">
        <f t="shared" si="34"/>
        <v>61</v>
      </c>
      <c r="K38" s="117">
        <f t="shared" si="34"/>
        <v>63</v>
      </c>
      <c r="L38" s="117">
        <f t="shared" si="2"/>
        <v>112</v>
      </c>
      <c r="M38" s="117">
        <f t="shared" si="35"/>
        <v>57</v>
      </c>
      <c r="N38" s="117">
        <f t="shared" si="35"/>
        <v>55</v>
      </c>
      <c r="O38" s="117">
        <v>15</v>
      </c>
      <c r="P38" s="117">
        <v>6</v>
      </c>
      <c r="Q38" s="117">
        <f t="shared" si="3"/>
        <v>90</v>
      </c>
      <c r="R38" s="117">
        <f t="shared" si="36"/>
        <v>41</v>
      </c>
      <c r="S38" s="117">
        <f t="shared" si="36"/>
        <v>49</v>
      </c>
      <c r="T38" s="117">
        <v>39</v>
      </c>
      <c r="U38" s="117">
        <v>29</v>
      </c>
      <c r="V38" s="117">
        <v>2</v>
      </c>
      <c r="W38" s="117">
        <v>20</v>
      </c>
      <c r="X38" s="117">
        <v>0</v>
      </c>
      <c r="Y38" s="117">
        <v>0</v>
      </c>
      <c r="Z38" s="117">
        <v>1</v>
      </c>
      <c r="AA38" s="117">
        <v>0</v>
      </c>
      <c r="AB38" s="117">
        <v>19</v>
      </c>
      <c r="AC38" s="117">
        <f t="shared" si="5"/>
        <v>16</v>
      </c>
      <c r="AD38" s="117">
        <f t="shared" si="37"/>
        <v>6</v>
      </c>
      <c r="AE38" s="117">
        <f t="shared" si="37"/>
        <v>10</v>
      </c>
      <c r="AF38" s="117">
        <v>2</v>
      </c>
      <c r="AG38" s="117">
        <v>3</v>
      </c>
      <c r="AH38" s="117">
        <f t="shared" si="6"/>
        <v>8</v>
      </c>
      <c r="AI38" s="117">
        <f t="shared" si="38"/>
        <v>3</v>
      </c>
      <c r="AJ38" s="117">
        <f t="shared" si="38"/>
        <v>5</v>
      </c>
      <c r="AK38" s="117">
        <v>2</v>
      </c>
      <c r="AL38" s="117">
        <v>1</v>
      </c>
      <c r="AM38" s="117">
        <v>1</v>
      </c>
      <c r="AN38" s="117">
        <v>4</v>
      </c>
      <c r="AO38" s="117">
        <v>1</v>
      </c>
      <c r="AP38" s="117">
        <v>0</v>
      </c>
      <c r="AQ38" s="117">
        <v>0</v>
      </c>
      <c r="AR38" s="117">
        <v>2</v>
      </c>
      <c r="AS38" s="118">
        <v>4</v>
      </c>
    </row>
    <row r="39" spans="2:45" ht="12.6" customHeight="1" x14ac:dyDescent="0.15">
      <c r="B39" s="71"/>
      <c r="C39" s="72" t="s">
        <v>101</v>
      </c>
      <c r="D39" s="72"/>
      <c r="E39" s="73" t="s">
        <v>102</v>
      </c>
      <c r="F39" s="116">
        <f t="shared" si="0"/>
        <v>4795</v>
      </c>
      <c r="G39" s="117">
        <f>SUM(G40:G48)</f>
        <v>2967</v>
      </c>
      <c r="H39" s="117">
        <f>SUM(H40:H48)</f>
        <v>1828</v>
      </c>
      <c r="I39" s="117">
        <f t="shared" si="1"/>
        <v>4653</v>
      </c>
      <c r="J39" s="117">
        <f>SUM(J40:J48)</f>
        <v>2901</v>
      </c>
      <c r="K39" s="117">
        <f>SUM(K40:K48)</f>
        <v>1752</v>
      </c>
      <c r="L39" s="117">
        <f t="shared" si="2"/>
        <v>4271</v>
      </c>
      <c r="M39" s="117">
        <f>SUM(M40:M48)</f>
        <v>2718</v>
      </c>
      <c r="N39" s="117">
        <f>SUM(N40:N48)</f>
        <v>1553</v>
      </c>
      <c r="O39" s="117">
        <f>SUM(O40:O48)</f>
        <v>337</v>
      </c>
      <c r="P39" s="117">
        <f>SUM(P40:P48)</f>
        <v>130</v>
      </c>
      <c r="Q39" s="117">
        <f t="shared" si="3"/>
        <v>3703</v>
      </c>
      <c r="R39" s="117">
        <f t="shared" ref="R39:AB39" si="39">SUM(R40:R48)</f>
        <v>2327</v>
      </c>
      <c r="S39" s="117">
        <f t="shared" si="39"/>
        <v>1376</v>
      </c>
      <c r="T39" s="117">
        <f t="shared" si="39"/>
        <v>2074</v>
      </c>
      <c r="U39" s="117">
        <f t="shared" si="39"/>
        <v>634</v>
      </c>
      <c r="V39" s="117">
        <f t="shared" si="39"/>
        <v>253</v>
      </c>
      <c r="W39" s="117">
        <f t="shared" si="39"/>
        <v>742</v>
      </c>
      <c r="X39" s="117">
        <f t="shared" si="39"/>
        <v>22</v>
      </c>
      <c r="Y39" s="117">
        <f t="shared" si="39"/>
        <v>30</v>
      </c>
      <c r="Z39" s="117">
        <f t="shared" si="39"/>
        <v>32</v>
      </c>
      <c r="AA39" s="117">
        <f t="shared" si="39"/>
        <v>17</v>
      </c>
      <c r="AB39" s="117">
        <f t="shared" si="39"/>
        <v>784</v>
      </c>
      <c r="AC39" s="117">
        <f t="shared" si="5"/>
        <v>524</v>
      </c>
      <c r="AD39" s="117">
        <f>SUM(AD40:AD48)</f>
        <v>249</v>
      </c>
      <c r="AE39" s="117">
        <f>SUM(AE40:AE48)</f>
        <v>275</v>
      </c>
      <c r="AF39" s="117">
        <f>SUM(AF40:AF48)</f>
        <v>150</v>
      </c>
      <c r="AG39" s="117">
        <f>SUM(AG40:AG48)</f>
        <v>127</v>
      </c>
      <c r="AH39" s="117">
        <f t="shared" si="6"/>
        <v>206</v>
      </c>
      <c r="AI39" s="117">
        <f t="shared" ref="AI39:AS39" si="40">SUM(AI40:AI48)</f>
        <v>87</v>
      </c>
      <c r="AJ39" s="117">
        <f t="shared" si="40"/>
        <v>119</v>
      </c>
      <c r="AK39" s="117">
        <f t="shared" si="40"/>
        <v>46</v>
      </c>
      <c r="AL39" s="117">
        <f t="shared" si="40"/>
        <v>57</v>
      </c>
      <c r="AM39" s="117">
        <f t="shared" si="40"/>
        <v>41</v>
      </c>
      <c r="AN39" s="117">
        <f t="shared" si="40"/>
        <v>62</v>
      </c>
      <c r="AO39" s="117">
        <f t="shared" si="40"/>
        <v>12</v>
      </c>
      <c r="AP39" s="117">
        <f t="shared" si="40"/>
        <v>29</v>
      </c>
      <c r="AQ39" s="117">
        <f t="shared" si="40"/>
        <v>0</v>
      </c>
      <c r="AR39" s="117">
        <f t="shared" si="40"/>
        <v>0</v>
      </c>
      <c r="AS39" s="118">
        <f t="shared" si="40"/>
        <v>71</v>
      </c>
    </row>
    <row r="40" spans="2:45" ht="12.6" customHeight="1" x14ac:dyDescent="0.15">
      <c r="B40" s="71"/>
      <c r="C40" s="72"/>
      <c r="D40" s="72" t="s">
        <v>103</v>
      </c>
      <c r="E40" s="73" t="s">
        <v>104</v>
      </c>
      <c r="F40" s="116">
        <f t="shared" si="0"/>
        <v>52</v>
      </c>
      <c r="G40" s="117">
        <f t="shared" si="0"/>
        <v>40</v>
      </c>
      <c r="H40" s="117">
        <f t="shared" si="0"/>
        <v>12</v>
      </c>
      <c r="I40" s="117">
        <f t="shared" si="1"/>
        <v>51</v>
      </c>
      <c r="J40" s="117">
        <f t="shared" ref="J40:K48" si="41">O40+R40+AF40+AI40</f>
        <v>39</v>
      </c>
      <c r="K40" s="117">
        <f t="shared" si="41"/>
        <v>12</v>
      </c>
      <c r="L40" s="117">
        <f t="shared" si="2"/>
        <v>48</v>
      </c>
      <c r="M40" s="117">
        <f t="shared" ref="M40:N48" si="42">O40+R40+X40+Z40</f>
        <v>39</v>
      </c>
      <c r="N40" s="117">
        <f t="shared" si="42"/>
        <v>9</v>
      </c>
      <c r="O40" s="117">
        <v>9</v>
      </c>
      <c r="P40" s="117">
        <v>3</v>
      </c>
      <c r="Q40" s="117">
        <f t="shared" si="3"/>
        <v>35</v>
      </c>
      <c r="R40" s="117">
        <f t="shared" ref="R40:S48" si="43">T40+V40</f>
        <v>29</v>
      </c>
      <c r="S40" s="117">
        <f t="shared" si="43"/>
        <v>6</v>
      </c>
      <c r="T40" s="117">
        <v>27</v>
      </c>
      <c r="U40" s="117">
        <v>5</v>
      </c>
      <c r="V40" s="117">
        <v>2</v>
      </c>
      <c r="W40" s="117">
        <v>1</v>
      </c>
      <c r="X40" s="117">
        <v>0</v>
      </c>
      <c r="Y40" s="117">
        <v>0</v>
      </c>
      <c r="Z40" s="117">
        <v>1</v>
      </c>
      <c r="AA40" s="117">
        <v>0</v>
      </c>
      <c r="AB40" s="117">
        <v>2</v>
      </c>
      <c r="AC40" s="117">
        <f t="shared" si="5"/>
        <v>4</v>
      </c>
      <c r="AD40" s="117">
        <f t="shared" ref="AD40:AE48" si="44">AF40+AI40+AO40+AQ40</f>
        <v>1</v>
      </c>
      <c r="AE40" s="117">
        <f t="shared" si="44"/>
        <v>3</v>
      </c>
      <c r="AF40" s="117">
        <v>1</v>
      </c>
      <c r="AG40" s="117">
        <v>3</v>
      </c>
      <c r="AH40" s="117">
        <f t="shared" si="6"/>
        <v>0</v>
      </c>
      <c r="AI40" s="117">
        <f t="shared" ref="AI40:AJ48" si="45">AK40+AM40</f>
        <v>0</v>
      </c>
      <c r="AJ40" s="117">
        <f t="shared" si="45"/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  <c r="AS40" s="118">
        <v>0</v>
      </c>
    </row>
    <row r="41" spans="2:45" ht="12.6" customHeight="1" x14ac:dyDescent="0.15">
      <c r="B41" s="71"/>
      <c r="C41" s="72"/>
      <c r="D41" s="72" t="s">
        <v>105</v>
      </c>
      <c r="E41" s="73" t="s">
        <v>106</v>
      </c>
      <c r="F41" s="116">
        <f t="shared" si="0"/>
        <v>79</v>
      </c>
      <c r="G41" s="117">
        <f t="shared" si="0"/>
        <v>48</v>
      </c>
      <c r="H41" s="117">
        <f t="shared" si="0"/>
        <v>31</v>
      </c>
      <c r="I41" s="117">
        <f t="shared" si="1"/>
        <v>78</v>
      </c>
      <c r="J41" s="117">
        <f t="shared" si="41"/>
        <v>48</v>
      </c>
      <c r="K41" s="117">
        <f t="shared" si="41"/>
        <v>30</v>
      </c>
      <c r="L41" s="117">
        <f t="shared" si="2"/>
        <v>66</v>
      </c>
      <c r="M41" s="117">
        <f t="shared" si="42"/>
        <v>42</v>
      </c>
      <c r="N41" s="117">
        <f t="shared" si="42"/>
        <v>24</v>
      </c>
      <c r="O41" s="117">
        <v>3</v>
      </c>
      <c r="P41" s="117">
        <v>0</v>
      </c>
      <c r="Q41" s="117">
        <f t="shared" si="3"/>
        <v>62</v>
      </c>
      <c r="R41" s="117">
        <f t="shared" si="43"/>
        <v>39</v>
      </c>
      <c r="S41" s="117">
        <f t="shared" si="43"/>
        <v>23</v>
      </c>
      <c r="T41" s="117">
        <v>36</v>
      </c>
      <c r="U41" s="117">
        <v>13</v>
      </c>
      <c r="V41" s="117">
        <v>3</v>
      </c>
      <c r="W41" s="117">
        <v>10</v>
      </c>
      <c r="X41" s="117">
        <v>0</v>
      </c>
      <c r="Y41" s="117">
        <v>1</v>
      </c>
      <c r="Z41" s="117">
        <v>0</v>
      </c>
      <c r="AA41" s="117">
        <v>0</v>
      </c>
      <c r="AB41" s="117">
        <v>13</v>
      </c>
      <c r="AC41" s="117">
        <f t="shared" si="5"/>
        <v>13</v>
      </c>
      <c r="AD41" s="117">
        <f t="shared" si="44"/>
        <v>6</v>
      </c>
      <c r="AE41" s="117">
        <f t="shared" si="44"/>
        <v>7</v>
      </c>
      <c r="AF41" s="117">
        <v>3</v>
      </c>
      <c r="AG41" s="117">
        <v>3</v>
      </c>
      <c r="AH41" s="117">
        <f t="shared" si="6"/>
        <v>7</v>
      </c>
      <c r="AI41" s="117">
        <f t="shared" si="45"/>
        <v>3</v>
      </c>
      <c r="AJ41" s="117">
        <f t="shared" si="45"/>
        <v>4</v>
      </c>
      <c r="AK41" s="117">
        <v>3</v>
      </c>
      <c r="AL41" s="117">
        <v>3</v>
      </c>
      <c r="AM41" s="117">
        <v>0</v>
      </c>
      <c r="AN41" s="117">
        <v>1</v>
      </c>
      <c r="AO41" s="117">
        <v>0</v>
      </c>
      <c r="AP41" s="117">
        <v>0</v>
      </c>
      <c r="AQ41" s="117">
        <v>0</v>
      </c>
      <c r="AR41" s="117">
        <v>0</v>
      </c>
      <c r="AS41" s="118">
        <v>1</v>
      </c>
    </row>
    <row r="42" spans="2:45" ht="12.6" customHeight="1" x14ac:dyDescent="0.15">
      <c r="B42" s="71"/>
      <c r="C42" s="72"/>
      <c r="D42" s="72" t="s">
        <v>107</v>
      </c>
      <c r="E42" s="73" t="s">
        <v>108</v>
      </c>
      <c r="F42" s="116">
        <f t="shared" si="0"/>
        <v>767</v>
      </c>
      <c r="G42" s="117">
        <f t="shared" si="0"/>
        <v>553</v>
      </c>
      <c r="H42" s="117">
        <f t="shared" si="0"/>
        <v>214</v>
      </c>
      <c r="I42" s="117">
        <f t="shared" si="1"/>
        <v>742</v>
      </c>
      <c r="J42" s="117">
        <f t="shared" si="41"/>
        <v>537</v>
      </c>
      <c r="K42" s="117">
        <f t="shared" si="41"/>
        <v>205</v>
      </c>
      <c r="L42" s="117">
        <f t="shared" si="2"/>
        <v>726</v>
      </c>
      <c r="M42" s="117">
        <f t="shared" si="42"/>
        <v>532</v>
      </c>
      <c r="N42" s="117">
        <f t="shared" si="42"/>
        <v>194</v>
      </c>
      <c r="O42" s="117">
        <v>61</v>
      </c>
      <c r="P42" s="117">
        <v>13</v>
      </c>
      <c r="Q42" s="117">
        <f t="shared" si="3"/>
        <v>628</v>
      </c>
      <c r="R42" s="117">
        <f t="shared" si="43"/>
        <v>456</v>
      </c>
      <c r="S42" s="117">
        <f t="shared" si="43"/>
        <v>172</v>
      </c>
      <c r="T42" s="117">
        <v>424</v>
      </c>
      <c r="U42" s="117">
        <v>107</v>
      </c>
      <c r="V42" s="117">
        <v>32</v>
      </c>
      <c r="W42" s="117">
        <v>65</v>
      </c>
      <c r="X42" s="117">
        <v>1</v>
      </c>
      <c r="Y42" s="117">
        <v>0</v>
      </c>
      <c r="Z42" s="117">
        <v>14</v>
      </c>
      <c r="AA42" s="117">
        <v>9</v>
      </c>
      <c r="AB42" s="117">
        <v>80</v>
      </c>
      <c r="AC42" s="117">
        <f t="shared" si="5"/>
        <v>41</v>
      </c>
      <c r="AD42" s="117">
        <f t="shared" si="44"/>
        <v>21</v>
      </c>
      <c r="AE42" s="117">
        <f t="shared" si="44"/>
        <v>20</v>
      </c>
      <c r="AF42" s="117">
        <v>10</v>
      </c>
      <c r="AG42" s="117">
        <v>12</v>
      </c>
      <c r="AH42" s="117">
        <f t="shared" si="6"/>
        <v>18</v>
      </c>
      <c r="AI42" s="117">
        <f t="shared" si="45"/>
        <v>10</v>
      </c>
      <c r="AJ42" s="117">
        <f t="shared" si="45"/>
        <v>8</v>
      </c>
      <c r="AK42" s="117">
        <v>7</v>
      </c>
      <c r="AL42" s="117">
        <v>5</v>
      </c>
      <c r="AM42" s="117">
        <v>3</v>
      </c>
      <c r="AN42" s="117">
        <v>3</v>
      </c>
      <c r="AO42" s="117">
        <v>1</v>
      </c>
      <c r="AP42" s="117">
        <v>0</v>
      </c>
      <c r="AQ42" s="117">
        <v>0</v>
      </c>
      <c r="AR42" s="117">
        <v>0</v>
      </c>
      <c r="AS42" s="118">
        <v>6</v>
      </c>
    </row>
    <row r="43" spans="2:45" ht="12.6" customHeight="1" x14ac:dyDescent="0.15">
      <c r="B43" s="71"/>
      <c r="C43" s="72"/>
      <c r="D43" s="72" t="s">
        <v>109</v>
      </c>
      <c r="E43" s="73" t="s">
        <v>110</v>
      </c>
      <c r="F43" s="116">
        <f t="shared" si="0"/>
        <v>165</v>
      </c>
      <c r="G43" s="117">
        <f t="shared" si="0"/>
        <v>79</v>
      </c>
      <c r="H43" s="117">
        <f t="shared" si="0"/>
        <v>86</v>
      </c>
      <c r="I43" s="117">
        <f t="shared" si="1"/>
        <v>165</v>
      </c>
      <c r="J43" s="117">
        <f t="shared" si="41"/>
        <v>79</v>
      </c>
      <c r="K43" s="117">
        <f t="shared" si="41"/>
        <v>86</v>
      </c>
      <c r="L43" s="117">
        <f t="shared" si="2"/>
        <v>119</v>
      </c>
      <c r="M43" s="117">
        <f t="shared" si="42"/>
        <v>57</v>
      </c>
      <c r="N43" s="117">
        <f t="shared" si="42"/>
        <v>62</v>
      </c>
      <c r="O43" s="117">
        <v>26</v>
      </c>
      <c r="P43" s="117">
        <v>11</v>
      </c>
      <c r="Q43" s="117">
        <f t="shared" si="3"/>
        <v>82</v>
      </c>
      <c r="R43" s="117">
        <f t="shared" si="43"/>
        <v>31</v>
      </c>
      <c r="S43" s="117">
        <f t="shared" si="43"/>
        <v>51</v>
      </c>
      <c r="T43" s="117">
        <v>24</v>
      </c>
      <c r="U43" s="117">
        <v>13</v>
      </c>
      <c r="V43" s="117">
        <v>7</v>
      </c>
      <c r="W43" s="117">
        <v>38</v>
      </c>
      <c r="X43" s="117">
        <v>0</v>
      </c>
      <c r="Y43" s="117">
        <v>0</v>
      </c>
      <c r="Z43" s="117">
        <v>0</v>
      </c>
      <c r="AA43" s="117">
        <v>0</v>
      </c>
      <c r="AB43" s="117">
        <v>36</v>
      </c>
      <c r="AC43" s="117">
        <f t="shared" si="5"/>
        <v>46</v>
      </c>
      <c r="AD43" s="117">
        <f t="shared" si="44"/>
        <v>22</v>
      </c>
      <c r="AE43" s="117">
        <f t="shared" si="44"/>
        <v>24</v>
      </c>
      <c r="AF43" s="117">
        <v>14</v>
      </c>
      <c r="AG43" s="117">
        <v>12</v>
      </c>
      <c r="AH43" s="117">
        <f t="shared" si="6"/>
        <v>20</v>
      </c>
      <c r="AI43" s="117">
        <f t="shared" si="45"/>
        <v>8</v>
      </c>
      <c r="AJ43" s="117">
        <f t="shared" si="45"/>
        <v>12</v>
      </c>
      <c r="AK43" s="117">
        <v>4</v>
      </c>
      <c r="AL43" s="117">
        <v>5</v>
      </c>
      <c r="AM43" s="117">
        <v>4</v>
      </c>
      <c r="AN43" s="117">
        <v>7</v>
      </c>
      <c r="AO43" s="117">
        <v>0</v>
      </c>
      <c r="AP43" s="117">
        <v>0</v>
      </c>
      <c r="AQ43" s="117">
        <v>0</v>
      </c>
      <c r="AR43" s="117">
        <v>0</v>
      </c>
      <c r="AS43" s="118">
        <v>9</v>
      </c>
    </row>
    <row r="44" spans="2:45" ht="12.6" customHeight="1" x14ac:dyDescent="0.15">
      <c r="B44" s="71"/>
      <c r="C44" s="72"/>
      <c r="D44" s="72" t="s">
        <v>111</v>
      </c>
      <c r="E44" s="73" t="s">
        <v>112</v>
      </c>
      <c r="F44" s="116">
        <f t="shared" si="0"/>
        <v>173</v>
      </c>
      <c r="G44" s="117">
        <f t="shared" si="0"/>
        <v>123</v>
      </c>
      <c r="H44" s="117">
        <f t="shared" si="0"/>
        <v>50</v>
      </c>
      <c r="I44" s="117">
        <f t="shared" si="1"/>
        <v>169</v>
      </c>
      <c r="J44" s="117">
        <f t="shared" si="41"/>
        <v>120</v>
      </c>
      <c r="K44" s="117">
        <f t="shared" si="41"/>
        <v>49</v>
      </c>
      <c r="L44" s="117">
        <f t="shared" si="2"/>
        <v>157</v>
      </c>
      <c r="M44" s="117">
        <f t="shared" si="42"/>
        <v>115</v>
      </c>
      <c r="N44" s="117">
        <f t="shared" si="42"/>
        <v>42</v>
      </c>
      <c r="O44" s="117">
        <v>8</v>
      </c>
      <c r="P44" s="117">
        <v>4</v>
      </c>
      <c r="Q44" s="117">
        <f t="shared" si="3"/>
        <v>141</v>
      </c>
      <c r="R44" s="117">
        <f t="shared" si="43"/>
        <v>104</v>
      </c>
      <c r="S44" s="117">
        <f t="shared" si="43"/>
        <v>37</v>
      </c>
      <c r="T44" s="117">
        <v>102</v>
      </c>
      <c r="U44" s="117">
        <v>22</v>
      </c>
      <c r="V44" s="117">
        <v>2</v>
      </c>
      <c r="W44" s="117">
        <v>15</v>
      </c>
      <c r="X44" s="117">
        <v>1</v>
      </c>
      <c r="Y44" s="117">
        <v>1</v>
      </c>
      <c r="Z44" s="117">
        <v>2</v>
      </c>
      <c r="AA44" s="117">
        <v>0</v>
      </c>
      <c r="AB44" s="117">
        <v>12</v>
      </c>
      <c r="AC44" s="117">
        <f t="shared" si="5"/>
        <v>16</v>
      </c>
      <c r="AD44" s="117">
        <f t="shared" si="44"/>
        <v>8</v>
      </c>
      <c r="AE44" s="117">
        <f t="shared" si="44"/>
        <v>8</v>
      </c>
      <c r="AF44" s="117">
        <v>5</v>
      </c>
      <c r="AG44" s="117">
        <v>6</v>
      </c>
      <c r="AH44" s="117">
        <f t="shared" si="6"/>
        <v>5</v>
      </c>
      <c r="AI44" s="117">
        <f t="shared" si="45"/>
        <v>3</v>
      </c>
      <c r="AJ44" s="117">
        <f t="shared" si="45"/>
        <v>2</v>
      </c>
      <c r="AK44" s="117">
        <v>1</v>
      </c>
      <c r="AL44" s="117">
        <v>2</v>
      </c>
      <c r="AM44" s="117">
        <v>2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  <c r="AS44" s="118">
        <v>1</v>
      </c>
    </row>
    <row r="45" spans="2:45" ht="12.6" customHeight="1" x14ac:dyDescent="0.15">
      <c r="B45" s="71"/>
      <c r="C45" s="72"/>
      <c r="D45" s="72" t="s">
        <v>113</v>
      </c>
      <c r="E45" s="73" t="s">
        <v>114</v>
      </c>
      <c r="F45" s="116">
        <f t="shared" si="0"/>
        <v>552</v>
      </c>
      <c r="G45" s="117">
        <f t="shared" si="0"/>
        <v>277</v>
      </c>
      <c r="H45" s="117">
        <f t="shared" si="0"/>
        <v>275</v>
      </c>
      <c r="I45" s="117">
        <f t="shared" si="1"/>
        <v>548</v>
      </c>
      <c r="J45" s="117">
        <f t="shared" si="41"/>
        <v>276</v>
      </c>
      <c r="K45" s="117">
        <f t="shared" si="41"/>
        <v>272</v>
      </c>
      <c r="L45" s="117">
        <f t="shared" si="2"/>
        <v>463</v>
      </c>
      <c r="M45" s="117">
        <f t="shared" si="42"/>
        <v>237</v>
      </c>
      <c r="N45" s="117">
        <f t="shared" si="42"/>
        <v>226</v>
      </c>
      <c r="O45" s="117">
        <v>48</v>
      </c>
      <c r="P45" s="117">
        <v>16</v>
      </c>
      <c r="Q45" s="117">
        <f t="shared" si="3"/>
        <v>399</v>
      </c>
      <c r="R45" s="117">
        <f t="shared" si="43"/>
        <v>189</v>
      </c>
      <c r="S45" s="117">
        <f t="shared" si="43"/>
        <v>210</v>
      </c>
      <c r="T45" s="117">
        <v>168</v>
      </c>
      <c r="U45" s="117">
        <v>69</v>
      </c>
      <c r="V45" s="117">
        <v>21</v>
      </c>
      <c r="W45" s="117">
        <v>141</v>
      </c>
      <c r="X45" s="117">
        <v>0</v>
      </c>
      <c r="Y45" s="117">
        <v>0</v>
      </c>
      <c r="Z45" s="117">
        <v>0</v>
      </c>
      <c r="AA45" s="117">
        <v>0</v>
      </c>
      <c r="AB45" s="117">
        <v>124</v>
      </c>
      <c r="AC45" s="117">
        <f t="shared" si="5"/>
        <v>89</v>
      </c>
      <c r="AD45" s="117">
        <f t="shared" si="44"/>
        <v>40</v>
      </c>
      <c r="AE45" s="117">
        <f t="shared" si="44"/>
        <v>49</v>
      </c>
      <c r="AF45" s="117">
        <v>30</v>
      </c>
      <c r="AG45" s="117">
        <v>25</v>
      </c>
      <c r="AH45" s="117">
        <f t="shared" si="6"/>
        <v>30</v>
      </c>
      <c r="AI45" s="117">
        <f t="shared" si="45"/>
        <v>9</v>
      </c>
      <c r="AJ45" s="117">
        <f t="shared" si="45"/>
        <v>21</v>
      </c>
      <c r="AK45" s="117">
        <v>6</v>
      </c>
      <c r="AL45" s="117">
        <v>10</v>
      </c>
      <c r="AM45" s="117">
        <v>3</v>
      </c>
      <c r="AN45" s="117">
        <v>11</v>
      </c>
      <c r="AO45" s="117">
        <v>1</v>
      </c>
      <c r="AP45" s="117">
        <v>3</v>
      </c>
      <c r="AQ45" s="117">
        <v>0</v>
      </c>
      <c r="AR45" s="117">
        <v>0</v>
      </c>
      <c r="AS45" s="118">
        <v>11</v>
      </c>
    </row>
    <row r="46" spans="2:45" ht="12.6" customHeight="1" x14ac:dyDescent="0.15">
      <c r="B46" s="71"/>
      <c r="C46" s="72"/>
      <c r="D46" s="72" t="s">
        <v>115</v>
      </c>
      <c r="E46" s="73" t="s">
        <v>116</v>
      </c>
      <c r="F46" s="116">
        <f t="shared" si="0"/>
        <v>671</v>
      </c>
      <c r="G46" s="117">
        <f t="shared" si="0"/>
        <v>476</v>
      </c>
      <c r="H46" s="117">
        <f t="shared" si="0"/>
        <v>195</v>
      </c>
      <c r="I46" s="117">
        <f t="shared" si="1"/>
        <v>660</v>
      </c>
      <c r="J46" s="117">
        <f t="shared" si="41"/>
        <v>467</v>
      </c>
      <c r="K46" s="117">
        <f t="shared" si="41"/>
        <v>193</v>
      </c>
      <c r="L46" s="117">
        <f t="shared" si="2"/>
        <v>656</v>
      </c>
      <c r="M46" s="117">
        <f t="shared" si="42"/>
        <v>466</v>
      </c>
      <c r="N46" s="117">
        <f t="shared" si="42"/>
        <v>190</v>
      </c>
      <c r="O46" s="117">
        <v>22</v>
      </c>
      <c r="P46" s="117">
        <v>6</v>
      </c>
      <c r="Q46" s="117">
        <f t="shared" si="3"/>
        <v>618</v>
      </c>
      <c r="R46" s="117">
        <f t="shared" si="43"/>
        <v>435</v>
      </c>
      <c r="S46" s="117">
        <f t="shared" si="43"/>
        <v>183</v>
      </c>
      <c r="T46" s="117">
        <v>372</v>
      </c>
      <c r="U46" s="117">
        <v>62</v>
      </c>
      <c r="V46" s="117">
        <v>63</v>
      </c>
      <c r="W46" s="117">
        <v>121</v>
      </c>
      <c r="X46" s="117">
        <v>3</v>
      </c>
      <c r="Y46" s="117">
        <v>0</v>
      </c>
      <c r="Z46" s="117">
        <v>6</v>
      </c>
      <c r="AA46" s="117">
        <v>1</v>
      </c>
      <c r="AB46" s="117">
        <v>144</v>
      </c>
      <c r="AC46" s="117">
        <f t="shared" si="5"/>
        <v>15</v>
      </c>
      <c r="AD46" s="117">
        <f t="shared" si="44"/>
        <v>10</v>
      </c>
      <c r="AE46" s="117">
        <f t="shared" si="44"/>
        <v>5</v>
      </c>
      <c r="AF46" s="117">
        <v>5</v>
      </c>
      <c r="AG46" s="117">
        <v>2</v>
      </c>
      <c r="AH46" s="117">
        <f t="shared" si="6"/>
        <v>7</v>
      </c>
      <c r="AI46" s="117">
        <f t="shared" si="45"/>
        <v>5</v>
      </c>
      <c r="AJ46" s="117">
        <f t="shared" si="45"/>
        <v>2</v>
      </c>
      <c r="AK46" s="117">
        <v>4</v>
      </c>
      <c r="AL46" s="117">
        <v>1</v>
      </c>
      <c r="AM46" s="117">
        <v>1</v>
      </c>
      <c r="AN46" s="117">
        <v>1</v>
      </c>
      <c r="AO46" s="117">
        <v>0</v>
      </c>
      <c r="AP46" s="117">
        <v>1</v>
      </c>
      <c r="AQ46" s="117">
        <v>0</v>
      </c>
      <c r="AR46" s="117">
        <v>0</v>
      </c>
      <c r="AS46" s="118">
        <v>2</v>
      </c>
    </row>
    <row r="47" spans="2:45" ht="12.6" customHeight="1" x14ac:dyDescent="0.15">
      <c r="B47" s="71"/>
      <c r="C47" s="72"/>
      <c r="D47" s="72" t="s">
        <v>117</v>
      </c>
      <c r="E47" s="73" t="s">
        <v>118</v>
      </c>
      <c r="F47" s="116">
        <f t="shared" si="0"/>
        <v>95</v>
      </c>
      <c r="G47" s="117">
        <f t="shared" si="0"/>
        <v>52</v>
      </c>
      <c r="H47" s="117">
        <f t="shared" si="0"/>
        <v>43</v>
      </c>
      <c r="I47" s="117">
        <f t="shared" si="1"/>
        <v>94</v>
      </c>
      <c r="J47" s="117">
        <f t="shared" si="41"/>
        <v>51</v>
      </c>
      <c r="K47" s="117">
        <f t="shared" si="41"/>
        <v>43</v>
      </c>
      <c r="L47" s="117">
        <f t="shared" si="2"/>
        <v>85</v>
      </c>
      <c r="M47" s="117">
        <f t="shared" si="42"/>
        <v>47</v>
      </c>
      <c r="N47" s="117">
        <f t="shared" si="42"/>
        <v>38</v>
      </c>
      <c r="O47" s="117">
        <v>6</v>
      </c>
      <c r="P47" s="117">
        <v>4</v>
      </c>
      <c r="Q47" s="117">
        <f t="shared" si="3"/>
        <v>74</v>
      </c>
      <c r="R47" s="117">
        <f t="shared" si="43"/>
        <v>40</v>
      </c>
      <c r="S47" s="117">
        <f t="shared" si="43"/>
        <v>34</v>
      </c>
      <c r="T47" s="117">
        <v>33</v>
      </c>
      <c r="U47" s="117">
        <v>16</v>
      </c>
      <c r="V47" s="117">
        <v>7</v>
      </c>
      <c r="W47" s="117">
        <v>18</v>
      </c>
      <c r="X47" s="117">
        <v>1</v>
      </c>
      <c r="Y47" s="117">
        <v>0</v>
      </c>
      <c r="Z47" s="117">
        <v>0</v>
      </c>
      <c r="AA47" s="117">
        <v>0</v>
      </c>
      <c r="AB47" s="117">
        <v>21</v>
      </c>
      <c r="AC47" s="117">
        <f t="shared" si="5"/>
        <v>10</v>
      </c>
      <c r="AD47" s="117">
        <f t="shared" si="44"/>
        <v>5</v>
      </c>
      <c r="AE47" s="117">
        <f t="shared" si="44"/>
        <v>5</v>
      </c>
      <c r="AF47" s="117">
        <v>4</v>
      </c>
      <c r="AG47" s="117">
        <v>3</v>
      </c>
      <c r="AH47" s="117">
        <f t="shared" si="6"/>
        <v>3</v>
      </c>
      <c r="AI47" s="117">
        <f t="shared" si="45"/>
        <v>1</v>
      </c>
      <c r="AJ47" s="117">
        <f t="shared" si="45"/>
        <v>2</v>
      </c>
      <c r="AK47" s="117">
        <v>1</v>
      </c>
      <c r="AL47" s="117">
        <v>2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  <c r="AS47" s="118">
        <v>0</v>
      </c>
    </row>
    <row r="48" spans="2:45" ht="12.6" customHeight="1" x14ac:dyDescent="0.15">
      <c r="B48" s="71"/>
      <c r="C48" s="72"/>
      <c r="D48" s="72" t="s">
        <v>119</v>
      </c>
      <c r="E48" s="73" t="s">
        <v>120</v>
      </c>
      <c r="F48" s="116">
        <f t="shared" si="0"/>
        <v>2241</v>
      </c>
      <c r="G48" s="117">
        <f t="shared" si="0"/>
        <v>1319</v>
      </c>
      <c r="H48" s="117">
        <f t="shared" si="0"/>
        <v>922</v>
      </c>
      <c r="I48" s="117">
        <f t="shared" si="1"/>
        <v>2146</v>
      </c>
      <c r="J48" s="117">
        <f t="shared" si="41"/>
        <v>1284</v>
      </c>
      <c r="K48" s="117">
        <f t="shared" si="41"/>
        <v>862</v>
      </c>
      <c r="L48" s="117">
        <f t="shared" si="2"/>
        <v>1951</v>
      </c>
      <c r="M48" s="117">
        <f t="shared" si="42"/>
        <v>1183</v>
      </c>
      <c r="N48" s="117">
        <f t="shared" si="42"/>
        <v>768</v>
      </c>
      <c r="O48" s="117">
        <v>154</v>
      </c>
      <c r="P48" s="117">
        <v>73</v>
      </c>
      <c r="Q48" s="117">
        <f t="shared" si="3"/>
        <v>1664</v>
      </c>
      <c r="R48" s="117">
        <f t="shared" si="43"/>
        <v>1004</v>
      </c>
      <c r="S48" s="117">
        <f t="shared" si="43"/>
        <v>660</v>
      </c>
      <c r="T48" s="117">
        <v>888</v>
      </c>
      <c r="U48" s="117">
        <v>327</v>
      </c>
      <c r="V48" s="117">
        <v>116</v>
      </c>
      <c r="W48" s="117">
        <v>333</v>
      </c>
      <c r="X48" s="117">
        <v>16</v>
      </c>
      <c r="Y48" s="117">
        <v>28</v>
      </c>
      <c r="Z48" s="117">
        <v>9</v>
      </c>
      <c r="AA48" s="117">
        <v>7</v>
      </c>
      <c r="AB48" s="117">
        <v>352</v>
      </c>
      <c r="AC48" s="117">
        <f t="shared" si="5"/>
        <v>290</v>
      </c>
      <c r="AD48" s="117">
        <f t="shared" si="44"/>
        <v>136</v>
      </c>
      <c r="AE48" s="117">
        <f t="shared" si="44"/>
        <v>154</v>
      </c>
      <c r="AF48" s="117">
        <v>78</v>
      </c>
      <c r="AG48" s="117">
        <v>61</v>
      </c>
      <c r="AH48" s="117">
        <f t="shared" si="6"/>
        <v>116</v>
      </c>
      <c r="AI48" s="117">
        <f t="shared" si="45"/>
        <v>48</v>
      </c>
      <c r="AJ48" s="117">
        <f t="shared" si="45"/>
        <v>68</v>
      </c>
      <c r="AK48" s="117">
        <v>20</v>
      </c>
      <c r="AL48" s="117">
        <v>29</v>
      </c>
      <c r="AM48" s="117">
        <v>28</v>
      </c>
      <c r="AN48" s="117">
        <v>39</v>
      </c>
      <c r="AO48" s="117">
        <v>10</v>
      </c>
      <c r="AP48" s="117">
        <v>25</v>
      </c>
      <c r="AQ48" s="117">
        <v>0</v>
      </c>
      <c r="AR48" s="117">
        <v>0</v>
      </c>
      <c r="AS48" s="118">
        <v>41</v>
      </c>
    </row>
    <row r="49" spans="2:45" ht="12.6" customHeight="1" x14ac:dyDescent="0.15">
      <c r="B49" s="71" t="s">
        <v>29</v>
      </c>
      <c r="C49" s="72"/>
      <c r="D49" s="72"/>
      <c r="E49" s="73" t="s">
        <v>30</v>
      </c>
      <c r="F49" s="116">
        <f t="shared" si="0"/>
        <v>5550</v>
      </c>
      <c r="G49" s="117">
        <f>G50+G55+G60+G65</f>
        <v>4073</v>
      </c>
      <c r="H49" s="117">
        <f>H50+H55+H60+H65</f>
        <v>1477</v>
      </c>
      <c r="I49" s="117">
        <f t="shared" si="1"/>
        <v>5416</v>
      </c>
      <c r="J49" s="117">
        <f>J50+J55+J60+J65</f>
        <v>3978</v>
      </c>
      <c r="K49" s="117">
        <f>K50+K55+K60+K65</f>
        <v>1438</v>
      </c>
      <c r="L49" s="117">
        <f t="shared" si="2"/>
        <v>5130</v>
      </c>
      <c r="M49" s="117">
        <f>M50+M55+M60+M65</f>
        <v>3784</v>
      </c>
      <c r="N49" s="117">
        <f>N50+N55+N60+N65</f>
        <v>1346</v>
      </c>
      <c r="O49" s="117">
        <f>O50+O55+O60+O65</f>
        <v>584</v>
      </c>
      <c r="P49" s="117">
        <f>P50+P55+P60+P65</f>
        <v>208</v>
      </c>
      <c r="Q49" s="117">
        <f t="shared" si="3"/>
        <v>4217</v>
      </c>
      <c r="R49" s="117">
        <f t="shared" ref="R49:AB49" si="46">R50+R55+R60+R65</f>
        <v>3116</v>
      </c>
      <c r="S49" s="117">
        <f t="shared" si="46"/>
        <v>1101</v>
      </c>
      <c r="T49" s="117">
        <f t="shared" si="46"/>
        <v>2992</v>
      </c>
      <c r="U49" s="117">
        <f t="shared" si="46"/>
        <v>889</v>
      </c>
      <c r="V49" s="117">
        <f t="shared" si="46"/>
        <v>124</v>
      </c>
      <c r="W49" s="117">
        <f t="shared" si="46"/>
        <v>212</v>
      </c>
      <c r="X49" s="117">
        <f t="shared" si="46"/>
        <v>37</v>
      </c>
      <c r="Y49" s="117">
        <f t="shared" si="46"/>
        <v>11</v>
      </c>
      <c r="Z49" s="117">
        <f t="shared" si="46"/>
        <v>47</v>
      </c>
      <c r="AA49" s="117">
        <f t="shared" si="46"/>
        <v>26</v>
      </c>
      <c r="AB49" s="117">
        <f t="shared" si="46"/>
        <v>284</v>
      </c>
      <c r="AC49" s="117">
        <f t="shared" si="5"/>
        <v>420</v>
      </c>
      <c r="AD49" s="117">
        <f>AD50+AD55+AD60+AD65</f>
        <v>289</v>
      </c>
      <c r="AE49" s="117">
        <f>AE50+AE55+AE60+AE65</f>
        <v>131</v>
      </c>
      <c r="AF49" s="117">
        <f>AF50+AF55+AF60+AF65</f>
        <v>162</v>
      </c>
      <c r="AG49" s="117">
        <f>AG50+AG55+AG60+AG65</f>
        <v>83</v>
      </c>
      <c r="AH49" s="117">
        <f t="shared" si="6"/>
        <v>162</v>
      </c>
      <c r="AI49" s="117">
        <f t="shared" ref="AI49:AS49" si="47">AI50+AI55+AI60+AI65</f>
        <v>116</v>
      </c>
      <c r="AJ49" s="117">
        <f t="shared" si="47"/>
        <v>46</v>
      </c>
      <c r="AK49" s="117">
        <f t="shared" si="47"/>
        <v>99</v>
      </c>
      <c r="AL49" s="117">
        <f t="shared" si="47"/>
        <v>37</v>
      </c>
      <c r="AM49" s="117">
        <f t="shared" si="47"/>
        <v>17</v>
      </c>
      <c r="AN49" s="117">
        <f t="shared" si="47"/>
        <v>9</v>
      </c>
      <c r="AO49" s="117">
        <f t="shared" si="47"/>
        <v>11</v>
      </c>
      <c r="AP49" s="117">
        <f t="shared" si="47"/>
        <v>2</v>
      </c>
      <c r="AQ49" s="117">
        <f t="shared" si="47"/>
        <v>0</v>
      </c>
      <c r="AR49" s="117">
        <f t="shared" si="47"/>
        <v>0</v>
      </c>
      <c r="AS49" s="118">
        <f t="shared" si="47"/>
        <v>24</v>
      </c>
    </row>
    <row r="50" spans="2:45" ht="12.6" customHeight="1" x14ac:dyDescent="0.15">
      <c r="B50" s="71"/>
      <c r="C50" s="72" t="s">
        <v>121</v>
      </c>
      <c r="D50" s="72"/>
      <c r="E50" s="73" t="s">
        <v>122</v>
      </c>
      <c r="F50" s="116">
        <f t="shared" si="0"/>
        <v>3471</v>
      </c>
      <c r="G50" s="117">
        <f>SUM(G51:G54)</f>
        <v>2543</v>
      </c>
      <c r="H50" s="117">
        <f>SUM(H51:H54)</f>
        <v>928</v>
      </c>
      <c r="I50" s="117">
        <f t="shared" si="1"/>
        <v>3376</v>
      </c>
      <c r="J50" s="117">
        <f>SUM(J51:J54)</f>
        <v>2481</v>
      </c>
      <c r="K50" s="117">
        <f>SUM(K51:K54)</f>
        <v>895</v>
      </c>
      <c r="L50" s="117">
        <f t="shared" si="2"/>
        <v>3240</v>
      </c>
      <c r="M50" s="117">
        <f>SUM(M51:M54)</f>
        <v>2381</v>
      </c>
      <c r="N50" s="117">
        <f>SUM(N51:N54)</f>
        <v>859</v>
      </c>
      <c r="O50" s="117">
        <f>SUM(O51:O54)</f>
        <v>400</v>
      </c>
      <c r="P50" s="117">
        <f>SUM(P51:P54)</f>
        <v>146</v>
      </c>
      <c r="Q50" s="117">
        <f t="shared" si="3"/>
        <v>2607</v>
      </c>
      <c r="R50" s="117">
        <f t="shared" ref="R50:AB50" si="48">SUM(R51:R54)</f>
        <v>1926</v>
      </c>
      <c r="S50" s="117">
        <f t="shared" si="48"/>
        <v>681</v>
      </c>
      <c r="T50" s="117">
        <f t="shared" si="48"/>
        <v>1874</v>
      </c>
      <c r="U50" s="117">
        <f t="shared" si="48"/>
        <v>556</v>
      </c>
      <c r="V50" s="117">
        <f t="shared" si="48"/>
        <v>52</v>
      </c>
      <c r="W50" s="117">
        <f t="shared" si="48"/>
        <v>125</v>
      </c>
      <c r="X50" s="117">
        <f t="shared" si="48"/>
        <v>25</v>
      </c>
      <c r="Y50" s="117">
        <f t="shared" si="48"/>
        <v>9</v>
      </c>
      <c r="Z50" s="117">
        <f t="shared" si="48"/>
        <v>30</v>
      </c>
      <c r="AA50" s="117">
        <f t="shared" si="48"/>
        <v>23</v>
      </c>
      <c r="AB50" s="117">
        <f t="shared" si="48"/>
        <v>155</v>
      </c>
      <c r="AC50" s="117">
        <f t="shared" si="5"/>
        <v>231</v>
      </c>
      <c r="AD50" s="117">
        <f>SUM(AD51:AD54)</f>
        <v>162</v>
      </c>
      <c r="AE50" s="117">
        <f>SUM(AE51:AE54)</f>
        <v>69</v>
      </c>
      <c r="AF50" s="117">
        <f>SUM(AF51:AF54)</f>
        <v>88</v>
      </c>
      <c r="AG50" s="117">
        <f>SUM(AG51:AG54)</f>
        <v>41</v>
      </c>
      <c r="AH50" s="117">
        <f t="shared" si="6"/>
        <v>94</v>
      </c>
      <c r="AI50" s="117">
        <f t="shared" ref="AI50:AS50" si="49">SUM(AI51:AI54)</f>
        <v>67</v>
      </c>
      <c r="AJ50" s="117">
        <f t="shared" si="49"/>
        <v>27</v>
      </c>
      <c r="AK50" s="117">
        <f t="shared" si="49"/>
        <v>52</v>
      </c>
      <c r="AL50" s="117">
        <f t="shared" si="49"/>
        <v>20</v>
      </c>
      <c r="AM50" s="117">
        <f t="shared" si="49"/>
        <v>15</v>
      </c>
      <c r="AN50" s="117">
        <f t="shared" si="49"/>
        <v>7</v>
      </c>
      <c r="AO50" s="117">
        <f t="shared" si="49"/>
        <v>7</v>
      </c>
      <c r="AP50" s="117">
        <f t="shared" si="49"/>
        <v>1</v>
      </c>
      <c r="AQ50" s="117">
        <f t="shared" si="49"/>
        <v>0</v>
      </c>
      <c r="AR50" s="117">
        <f t="shared" si="49"/>
        <v>0</v>
      </c>
      <c r="AS50" s="118">
        <f t="shared" si="49"/>
        <v>20</v>
      </c>
    </row>
    <row r="51" spans="2:45" ht="12.6" customHeight="1" x14ac:dyDescent="0.15">
      <c r="B51" s="71"/>
      <c r="C51" s="72"/>
      <c r="D51" s="72" t="s">
        <v>123</v>
      </c>
      <c r="E51" s="73" t="s">
        <v>124</v>
      </c>
      <c r="F51" s="116">
        <f t="shared" si="0"/>
        <v>729</v>
      </c>
      <c r="G51" s="117">
        <f t="shared" si="0"/>
        <v>548</v>
      </c>
      <c r="H51" s="117">
        <f t="shared" si="0"/>
        <v>181</v>
      </c>
      <c r="I51" s="117">
        <f t="shared" si="1"/>
        <v>717</v>
      </c>
      <c r="J51" s="117">
        <f t="shared" ref="J51:K54" si="50">O51+R51+AF51+AI51</f>
        <v>538</v>
      </c>
      <c r="K51" s="117">
        <f t="shared" si="50"/>
        <v>179</v>
      </c>
      <c r="L51" s="117">
        <f t="shared" si="2"/>
        <v>648</v>
      </c>
      <c r="M51" s="117">
        <f t="shared" ref="M51:N54" si="51">O51+R51+X51+Z51</f>
        <v>492</v>
      </c>
      <c r="N51" s="117">
        <f t="shared" si="51"/>
        <v>156</v>
      </c>
      <c r="O51" s="117">
        <v>114</v>
      </c>
      <c r="P51" s="117">
        <v>47</v>
      </c>
      <c r="Q51" s="117">
        <f t="shared" si="3"/>
        <v>476</v>
      </c>
      <c r="R51" s="117">
        <f t="shared" ref="R51:S54" si="52">T51+V51</f>
        <v>369</v>
      </c>
      <c r="S51" s="117">
        <f t="shared" si="52"/>
        <v>107</v>
      </c>
      <c r="T51" s="117">
        <v>357</v>
      </c>
      <c r="U51" s="117">
        <v>93</v>
      </c>
      <c r="V51" s="117">
        <v>12</v>
      </c>
      <c r="W51" s="117">
        <v>14</v>
      </c>
      <c r="X51" s="117">
        <v>5</v>
      </c>
      <c r="Y51" s="117">
        <v>0</v>
      </c>
      <c r="Z51" s="117">
        <v>4</v>
      </c>
      <c r="AA51" s="117">
        <v>2</v>
      </c>
      <c r="AB51" s="117">
        <v>25</v>
      </c>
      <c r="AC51" s="117">
        <f t="shared" si="5"/>
        <v>81</v>
      </c>
      <c r="AD51" s="117">
        <f t="shared" ref="AD51:AE54" si="53">AF51+AI51+AO51+AQ51</f>
        <v>56</v>
      </c>
      <c r="AE51" s="117">
        <f t="shared" si="53"/>
        <v>25</v>
      </c>
      <c r="AF51" s="117">
        <v>34</v>
      </c>
      <c r="AG51" s="117">
        <v>18</v>
      </c>
      <c r="AH51" s="117">
        <f t="shared" si="6"/>
        <v>28</v>
      </c>
      <c r="AI51" s="117">
        <f t="shared" ref="AI51:AJ54" si="54">AK51+AM51</f>
        <v>21</v>
      </c>
      <c r="AJ51" s="117">
        <f t="shared" si="54"/>
        <v>7</v>
      </c>
      <c r="AK51" s="117">
        <v>16</v>
      </c>
      <c r="AL51" s="117">
        <v>5</v>
      </c>
      <c r="AM51" s="117">
        <v>5</v>
      </c>
      <c r="AN51" s="117">
        <v>2</v>
      </c>
      <c r="AO51" s="117">
        <v>1</v>
      </c>
      <c r="AP51" s="117">
        <v>0</v>
      </c>
      <c r="AQ51" s="117">
        <v>0</v>
      </c>
      <c r="AR51" s="117">
        <v>0</v>
      </c>
      <c r="AS51" s="118">
        <v>7</v>
      </c>
    </row>
    <row r="52" spans="2:45" ht="12.6" customHeight="1" x14ac:dyDescent="0.15">
      <c r="B52" s="71"/>
      <c r="C52" s="72"/>
      <c r="D52" s="72" t="s">
        <v>125</v>
      </c>
      <c r="E52" s="73" t="s">
        <v>126</v>
      </c>
      <c r="F52" s="116">
        <f t="shared" si="0"/>
        <v>48</v>
      </c>
      <c r="G52" s="117">
        <f t="shared" si="0"/>
        <v>38</v>
      </c>
      <c r="H52" s="117">
        <f t="shared" si="0"/>
        <v>10</v>
      </c>
      <c r="I52" s="117">
        <f t="shared" si="1"/>
        <v>43</v>
      </c>
      <c r="J52" s="117">
        <f t="shared" si="50"/>
        <v>34</v>
      </c>
      <c r="K52" s="117">
        <f t="shared" si="50"/>
        <v>9</v>
      </c>
      <c r="L52" s="117">
        <f t="shared" si="2"/>
        <v>46</v>
      </c>
      <c r="M52" s="117">
        <f t="shared" si="51"/>
        <v>36</v>
      </c>
      <c r="N52" s="117">
        <f t="shared" si="51"/>
        <v>10</v>
      </c>
      <c r="O52" s="117">
        <v>7</v>
      </c>
      <c r="P52" s="117">
        <v>1</v>
      </c>
      <c r="Q52" s="117">
        <f t="shared" si="3"/>
        <v>33</v>
      </c>
      <c r="R52" s="117">
        <f t="shared" si="52"/>
        <v>25</v>
      </c>
      <c r="S52" s="117">
        <f t="shared" si="52"/>
        <v>8</v>
      </c>
      <c r="T52" s="117">
        <v>24</v>
      </c>
      <c r="U52" s="117">
        <v>8</v>
      </c>
      <c r="V52" s="117">
        <v>1</v>
      </c>
      <c r="W52" s="117">
        <v>0</v>
      </c>
      <c r="X52" s="117">
        <v>1</v>
      </c>
      <c r="Y52" s="117">
        <v>0</v>
      </c>
      <c r="Z52" s="117">
        <v>3</v>
      </c>
      <c r="AA52" s="117">
        <v>1</v>
      </c>
      <c r="AB52" s="117">
        <v>1</v>
      </c>
      <c r="AC52" s="117">
        <f t="shared" si="5"/>
        <v>2</v>
      </c>
      <c r="AD52" s="117">
        <f t="shared" si="53"/>
        <v>2</v>
      </c>
      <c r="AE52" s="117">
        <f t="shared" si="53"/>
        <v>0</v>
      </c>
      <c r="AF52" s="117">
        <v>1</v>
      </c>
      <c r="AG52" s="117">
        <v>0</v>
      </c>
      <c r="AH52" s="117">
        <f t="shared" si="6"/>
        <v>1</v>
      </c>
      <c r="AI52" s="117">
        <f t="shared" si="54"/>
        <v>1</v>
      </c>
      <c r="AJ52" s="117">
        <f t="shared" si="54"/>
        <v>0</v>
      </c>
      <c r="AK52" s="117">
        <v>0</v>
      </c>
      <c r="AL52" s="117">
        <v>0</v>
      </c>
      <c r="AM52" s="117">
        <v>1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  <c r="AS52" s="118">
        <v>1</v>
      </c>
    </row>
    <row r="53" spans="2:45" ht="12.6" customHeight="1" x14ac:dyDescent="0.15">
      <c r="B53" s="71"/>
      <c r="C53" s="72"/>
      <c r="D53" s="72" t="s">
        <v>127</v>
      </c>
      <c r="E53" s="73" t="s">
        <v>128</v>
      </c>
      <c r="F53" s="116">
        <f t="shared" si="0"/>
        <v>85</v>
      </c>
      <c r="G53" s="117">
        <f t="shared" si="0"/>
        <v>63</v>
      </c>
      <c r="H53" s="117">
        <f t="shared" si="0"/>
        <v>22</v>
      </c>
      <c r="I53" s="117">
        <f t="shared" si="1"/>
        <v>83</v>
      </c>
      <c r="J53" s="117">
        <f t="shared" si="50"/>
        <v>62</v>
      </c>
      <c r="K53" s="117">
        <f t="shared" si="50"/>
        <v>21</v>
      </c>
      <c r="L53" s="117">
        <f t="shared" si="2"/>
        <v>68</v>
      </c>
      <c r="M53" s="117">
        <f t="shared" si="51"/>
        <v>50</v>
      </c>
      <c r="N53" s="117">
        <f t="shared" si="51"/>
        <v>18</v>
      </c>
      <c r="O53" s="117">
        <v>4</v>
      </c>
      <c r="P53" s="117">
        <v>3</v>
      </c>
      <c r="Q53" s="117">
        <f t="shared" si="3"/>
        <v>59</v>
      </c>
      <c r="R53" s="117">
        <f t="shared" si="52"/>
        <v>45</v>
      </c>
      <c r="S53" s="117">
        <f t="shared" si="52"/>
        <v>14</v>
      </c>
      <c r="T53" s="117">
        <v>44</v>
      </c>
      <c r="U53" s="117">
        <v>13</v>
      </c>
      <c r="V53" s="117">
        <v>1</v>
      </c>
      <c r="W53" s="117">
        <v>1</v>
      </c>
      <c r="X53" s="117">
        <v>1</v>
      </c>
      <c r="Y53" s="117">
        <v>1</v>
      </c>
      <c r="Z53" s="117">
        <v>0</v>
      </c>
      <c r="AA53" s="117">
        <v>0</v>
      </c>
      <c r="AB53" s="117">
        <v>2</v>
      </c>
      <c r="AC53" s="117">
        <f t="shared" si="5"/>
        <v>17</v>
      </c>
      <c r="AD53" s="117">
        <f t="shared" si="53"/>
        <v>13</v>
      </c>
      <c r="AE53" s="117">
        <f t="shared" si="53"/>
        <v>4</v>
      </c>
      <c r="AF53" s="117">
        <v>7</v>
      </c>
      <c r="AG53" s="117">
        <v>3</v>
      </c>
      <c r="AH53" s="117">
        <f t="shared" si="6"/>
        <v>7</v>
      </c>
      <c r="AI53" s="117">
        <f t="shared" si="54"/>
        <v>6</v>
      </c>
      <c r="AJ53" s="117">
        <f t="shared" si="54"/>
        <v>1</v>
      </c>
      <c r="AK53" s="117">
        <v>4</v>
      </c>
      <c r="AL53" s="117">
        <v>1</v>
      </c>
      <c r="AM53" s="117">
        <v>2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  <c r="AS53" s="118">
        <v>2</v>
      </c>
    </row>
    <row r="54" spans="2:45" ht="12.6" customHeight="1" x14ac:dyDescent="0.15">
      <c r="B54" s="71"/>
      <c r="C54" s="72"/>
      <c r="D54" s="72" t="s">
        <v>129</v>
      </c>
      <c r="E54" s="73" t="s">
        <v>130</v>
      </c>
      <c r="F54" s="116">
        <f t="shared" si="0"/>
        <v>2609</v>
      </c>
      <c r="G54" s="117">
        <f t="shared" si="0"/>
        <v>1894</v>
      </c>
      <c r="H54" s="117">
        <f t="shared" si="0"/>
        <v>715</v>
      </c>
      <c r="I54" s="117">
        <f t="shared" si="1"/>
        <v>2533</v>
      </c>
      <c r="J54" s="117">
        <f t="shared" si="50"/>
        <v>1847</v>
      </c>
      <c r="K54" s="117">
        <f t="shared" si="50"/>
        <v>686</v>
      </c>
      <c r="L54" s="117">
        <f t="shared" si="2"/>
        <v>2478</v>
      </c>
      <c r="M54" s="117">
        <f t="shared" si="51"/>
        <v>1803</v>
      </c>
      <c r="N54" s="117">
        <f t="shared" si="51"/>
        <v>675</v>
      </c>
      <c r="O54" s="117">
        <v>275</v>
      </c>
      <c r="P54" s="117">
        <v>95</v>
      </c>
      <c r="Q54" s="117">
        <f t="shared" si="3"/>
        <v>2039</v>
      </c>
      <c r="R54" s="117">
        <f t="shared" si="52"/>
        <v>1487</v>
      </c>
      <c r="S54" s="117">
        <f t="shared" si="52"/>
        <v>552</v>
      </c>
      <c r="T54" s="117">
        <v>1449</v>
      </c>
      <c r="U54" s="117">
        <v>442</v>
      </c>
      <c r="V54" s="117">
        <v>38</v>
      </c>
      <c r="W54" s="117">
        <v>110</v>
      </c>
      <c r="X54" s="117">
        <v>18</v>
      </c>
      <c r="Y54" s="117">
        <v>8</v>
      </c>
      <c r="Z54" s="117">
        <v>23</v>
      </c>
      <c r="AA54" s="117">
        <v>20</v>
      </c>
      <c r="AB54" s="117">
        <v>127</v>
      </c>
      <c r="AC54" s="117">
        <f t="shared" si="5"/>
        <v>131</v>
      </c>
      <c r="AD54" s="117">
        <f t="shared" si="53"/>
        <v>91</v>
      </c>
      <c r="AE54" s="117">
        <f t="shared" si="53"/>
        <v>40</v>
      </c>
      <c r="AF54" s="117">
        <v>46</v>
      </c>
      <c r="AG54" s="117">
        <v>20</v>
      </c>
      <c r="AH54" s="117">
        <f t="shared" si="6"/>
        <v>58</v>
      </c>
      <c r="AI54" s="117">
        <f t="shared" si="54"/>
        <v>39</v>
      </c>
      <c r="AJ54" s="117">
        <f t="shared" si="54"/>
        <v>19</v>
      </c>
      <c r="AK54" s="117">
        <v>32</v>
      </c>
      <c r="AL54" s="117">
        <v>14</v>
      </c>
      <c r="AM54" s="117">
        <v>7</v>
      </c>
      <c r="AN54" s="117">
        <v>5</v>
      </c>
      <c r="AO54" s="117">
        <v>6</v>
      </c>
      <c r="AP54" s="117">
        <v>1</v>
      </c>
      <c r="AQ54" s="117">
        <v>0</v>
      </c>
      <c r="AR54" s="117">
        <v>0</v>
      </c>
      <c r="AS54" s="118">
        <v>10</v>
      </c>
    </row>
    <row r="55" spans="2:45" ht="12.6" customHeight="1" x14ac:dyDescent="0.15">
      <c r="B55" s="71"/>
      <c r="C55" s="72" t="s">
        <v>131</v>
      </c>
      <c r="D55" s="72"/>
      <c r="E55" s="73" t="s">
        <v>132</v>
      </c>
      <c r="F55" s="116">
        <f t="shared" si="0"/>
        <v>545</v>
      </c>
      <c r="G55" s="117">
        <f>SUM(G56:G59)</f>
        <v>386</v>
      </c>
      <c r="H55" s="117">
        <f>SUM(H56:H59)</f>
        <v>159</v>
      </c>
      <c r="I55" s="117">
        <f t="shared" si="1"/>
        <v>532</v>
      </c>
      <c r="J55" s="117">
        <f>SUM(J56:J59)</f>
        <v>375</v>
      </c>
      <c r="K55" s="117">
        <f>SUM(K56:K59)</f>
        <v>157</v>
      </c>
      <c r="L55" s="117">
        <f t="shared" si="2"/>
        <v>517</v>
      </c>
      <c r="M55" s="117">
        <f>SUM(M56:M59)</f>
        <v>371</v>
      </c>
      <c r="N55" s="117">
        <f>SUM(N56:N59)</f>
        <v>146</v>
      </c>
      <c r="O55" s="117">
        <f>SUM(O56:O59)</f>
        <v>45</v>
      </c>
      <c r="P55" s="117">
        <f>SUM(P56:P59)</f>
        <v>18</v>
      </c>
      <c r="Q55" s="117">
        <f t="shared" si="3"/>
        <v>442</v>
      </c>
      <c r="R55" s="117">
        <f t="shared" ref="R55:AB55" si="55">SUM(R56:R59)</f>
        <v>316</v>
      </c>
      <c r="S55" s="117">
        <f t="shared" si="55"/>
        <v>126</v>
      </c>
      <c r="T55" s="117">
        <f t="shared" si="55"/>
        <v>300</v>
      </c>
      <c r="U55" s="117">
        <f t="shared" si="55"/>
        <v>101</v>
      </c>
      <c r="V55" s="117">
        <f t="shared" si="55"/>
        <v>16</v>
      </c>
      <c r="W55" s="117">
        <f t="shared" si="55"/>
        <v>25</v>
      </c>
      <c r="X55" s="117">
        <f t="shared" si="55"/>
        <v>5</v>
      </c>
      <c r="Y55" s="117">
        <f t="shared" si="55"/>
        <v>1</v>
      </c>
      <c r="Z55" s="117">
        <f t="shared" si="55"/>
        <v>5</v>
      </c>
      <c r="AA55" s="117">
        <f t="shared" si="55"/>
        <v>1</v>
      </c>
      <c r="AB55" s="117">
        <f t="shared" si="55"/>
        <v>37</v>
      </c>
      <c r="AC55" s="117">
        <f t="shared" si="5"/>
        <v>28</v>
      </c>
      <c r="AD55" s="117">
        <f>SUM(AD56:AD59)</f>
        <v>15</v>
      </c>
      <c r="AE55" s="117">
        <f>SUM(AE56:AE59)</f>
        <v>13</v>
      </c>
      <c r="AF55" s="117">
        <f>SUM(AF56:AF59)</f>
        <v>11</v>
      </c>
      <c r="AG55" s="117">
        <f>SUM(AG56:AG59)</f>
        <v>9</v>
      </c>
      <c r="AH55" s="117">
        <f t="shared" si="6"/>
        <v>7</v>
      </c>
      <c r="AI55" s="117">
        <f t="shared" ref="AI55:AS55" si="56">SUM(AI56:AI59)</f>
        <v>3</v>
      </c>
      <c r="AJ55" s="117">
        <f t="shared" si="56"/>
        <v>4</v>
      </c>
      <c r="AK55" s="117">
        <f t="shared" si="56"/>
        <v>3</v>
      </c>
      <c r="AL55" s="117">
        <f t="shared" si="56"/>
        <v>3</v>
      </c>
      <c r="AM55" s="117">
        <f t="shared" si="56"/>
        <v>0</v>
      </c>
      <c r="AN55" s="117">
        <f t="shared" si="56"/>
        <v>1</v>
      </c>
      <c r="AO55" s="117">
        <f t="shared" si="56"/>
        <v>1</v>
      </c>
      <c r="AP55" s="117">
        <f t="shared" si="56"/>
        <v>0</v>
      </c>
      <c r="AQ55" s="117">
        <f t="shared" si="56"/>
        <v>0</v>
      </c>
      <c r="AR55" s="117">
        <f t="shared" si="56"/>
        <v>0</v>
      </c>
      <c r="AS55" s="118">
        <f t="shared" si="56"/>
        <v>1</v>
      </c>
    </row>
    <row r="56" spans="2:45" ht="12.6" customHeight="1" x14ac:dyDescent="0.15">
      <c r="B56" s="71"/>
      <c r="C56" s="72"/>
      <c r="D56" s="72" t="s">
        <v>133</v>
      </c>
      <c r="E56" s="73" t="s">
        <v>134</v>
      </c>
      <c r="F56" s="116">
        <f t="shared" si="0"/>
        <v>158</v>
      </c>
      <c r="G56" s="117">
        <f t="shared" si="0"/>
        <v>114</v>
      </c>
      <c r="H56" s="117">
        <f t="shared" si="0"/>
        <v>44</v>
      </c>
      <c r="I56" s="117">
        <f t="shared" si="1"/>
        <v>156</v>
      </c>
      <c r="J56" s="117">
        <f t="shared" ref="J56:K59" si="57">O56+R56+AF56+AI56</f>
        <v>112</v>
      </c>
      <c r="K56" s="117">
        <f t="shared" si="57"/>
        <v>44</v>
      </c>
      <c r="L56" s="117">
        <f t="shared" si="2"/>
        <v>142</v>
      </c>
      <c r="M56" s="117">
        <f t="shared" ref="M56:N59" si="58">O56+R56+X56+Z56</f>
        <v>106</v>
      </c>
      <c r="N56" s="117">
        <f t="shared" si="58"/>
        <v>36</v>
      </c>
      <c r="O56" s="117">
        <v>17</v>
      </c>
      <c r="P56" s="117">
        <v>7</v>
      </c>
      <c r="Q56" s="117">
        <f t="shared" si="3"/>
        <v>116</v>
      </c>
      <c r="R56" s="117">
        <f t="shared" ref="R56:S59" si="59">T56+V56</f>
        <v>87</v>
      </c>
      <c r="S56" s="117">
        <f t="shared" si="59"/>
        <v>29</v>
      </c>
      <c r="T56" s="117">
        <v>86</v>
      </c>
      <c r="U56" s="117">
        <v>27</v>
      </c>
      <c r="V56" s="117">
        <v>1</v>
      </c>
      <c r="W56" s="117">
        <v>2</v>
      </c>
      <c r="X56" s="117">
        <v>1</v>
      </c>
      <c r="Y56" s="117">
        <v>0</v>
      </c>
      <c r="Z56" s="117">
        <v>1</v>
      </c>
      <c r="AA56" s="117">
        <v>0</v>
      </c>
      <c r="AB56" s="117">
        <v>3</v>
      </c>
      <c r="AC56" s="117">
        <f t="shared" si="5"/>
        <v>16</v>
      </c>
      <c r="AD56" s="117">
        <f t="shared" ref="AD56:AE59" si="60">AF56+AI56+AO56+AQ56</f>
        <v>8</v>
      </c>
      <c r="AE56" s="117">
        <f t="shared" si="60"/>
        <v>8</v>
      </c>
      <c r="AF56" s="117">
        <v>7</v>
      </c>
      <c r="AG56" s="117">
        <v>5</v>
      </c>
      <c r="AH56" s="117">
        <f t="shared" si="6"/>
        <v>4</v>
      </c>
      <c r="AI56" s="117">
        <f t="shared" ref="AI56:AJ59" si="61">AK56+AM56</f>
        <v>1</v>
      </c>
      <c r="AJ56" s="117">
        <f t="shared" si="61"/>
        <v>3</v>
      </c>
      <c r="AK56" s="117">
        <v>1</v>
      </c>
      <c r="AL56" s="117">
        <v>3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  <c r="AS56" s="118">
        <v>0</v>
      </c>
    </row>
    <row r="57" spans="2:45" ht="12.6" customHeight="1" x14ac:dyDescent="0.15">
      <c r="B57" s="71"/>
      <c r="C57" s="72"/>
      <c r="D57" s="72" t="s">
        <v>135</v>
      </c>
      <c r="E57" s="73" t="s">
        <v>136</v>
      </c>
      <c r="F57" s="116">
        <f t="shared" si="0"/>
        <v>0</v>
      </c>
      <c r="G57" s="117">
        <f t="shared" si="0"/>
        <v>0</v>
      </c>
      <c r="H57" s="117">
        <f t="shared" si="0"/>
        <v>0</v>
      </c>
      <c r="I57" s="117">
        <f t="shared" si="1"/>
        <v>0</v>
      </c>
      <c r="J57" s="117">
        <f t="shared" si="57"/>
        <v>0</v>
      </c>
      <c r="K57" s="117">
        <f t="shared" si="57"/>
        <v>0</v>
      </c>
      <c r="L57" s="117">
        <f t="shared" si="2"/>
        <v>0</v>
      </c>
      <c r="M57" s="117">
        <f t="shared" si="58"/>
        <v>0</v>
      </c>
      <c r="N57" s="117">
        <f t="shared" si="58"/>
        <v>0</v>
      </c>
      <c r="O57" s="117">
        <v>0</v>
      </c>
      <c r="P57" s="117">
        <v>0</v>
      </c>
      <c r="Q57" s="117">
        <f t="shared" si="3"/>
        <v>0</v>
      </c>
      <c r="R57" s="117">
        <f t="shared" si="59"/>
        <v>0</v>
      </c>
      <c r="S57" s="117">
        <f t="shared" si="59"/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f t="shared" si="5"/>
        <v>0</v>
      </c>
      <c r="AD57" s="117">
        <f t="shared" si="60"/>
        <v>0</v>
      </c>
      <c r="AE57" s="117">
        <f t="shared" si="60"/>
        <v>0</v>
      </c>
      <c r="AF57" s="117">
        <v>0</v>
      </c>
      <c r="AG57" s="117">
        <v>0</v>
      </c>
      <c r="AH57" s="117">
        <f t="shared" si="6"/>
        <v>0</v>
      </c>
      <c r="AI57" s="117">
        <f t="shared" si="61"/>
        <v>0</v>
      </c>
      <c r="AJ57" s="117">
        <f t="shared" si="61"/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  <c r="AS57" s="118">
        <v>0</v>
      </c>
    </row>
    <row r="58" spans="2:45" ht="12.6" customHeight="1" x14ac:dyDescent="0.15">
      <c r="B58" s="71"/>
      <c r="C58" s="72"/>
      <c r="D58" s="72" t="s">
        <v>137</v>
      </c>
      <c r="E58" s="73" t="s">
        <v>138</v>
      </c>
      <c r="F58" s="116">
        <f t="shared" si="0"/>
        <v>3</v>
      </c>
      <c r="G58" s="117">
        <f t="shared" si="0"/>
        <v>2</v>
      </c>
      <c r="H58" s="117">
        <f t="shared" si="0"/>
        <v>1</v>
      </c>
      <c r="I58" s="117">
        <f t="shared" si="1"/>
        <v>2</v>
      </c>
      <c r="J58" s="117">
        <f t="shared" si="57"/>
        <v>1</v>
      </c>
      <c r="K58" s="117">
        <f t="shared" si="57"/>
        <v>1</v>
      </c>
      <c r="L58" s="117">
        <f t="shared" si="2"/>
        <v>0</v>
      </c>
      <c r="M58" s="117">
        <f t="shared" si="58"/>
        <v>0</v>
      </c>
      <c r="N58" s="117">
        <f t="shared" si="58"/>
        <v>0</v>
      </c>
      <c r="O58" s="117">
        <v>0</v>
      </c>
      <c r="P58" s="117">
        <v>0</v>
      </c>
      <c r="Q58" s="117">
        <f t="shared" si="3"/>
        <v>0</v>
      </c>
      <c r="R58" s="117">
        <f t="shared" si="59"/>
        <v>0</v>
      </c>
      <c r="S58" s="117">
        <f t="shared" si="59"/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f t="shared" si="5"/>
        <v>3</v>
      </c>
      <c r="AD58" s="117">
        <f t="shared" si="60"/>
        <v>2</v>
      </c>
      <c r="AE58" s="117">
        <f t="shared" si="60"/>
        <v>1</v>
      </c>
      <c r="AF58" s="117">
        <v>1</v>
      </c>
      <c r="AG58" s="117">
        <v>1</v>
      </c>
      <c r="AH58" s="117">
        <f t="shared" si="6"/>
        <v>0</v>
      </c>
      <c r="AI58" s="117">
        <f t="shared" si="61"/>
        <v>0</v>
      </c>
      <c r="AJ58" s="117">
        <f t="shared" si="61"/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1</v>
      </c>
      <c r="AP58" s="117">
        <v>0</v>
      </c>
      <c r="AQ58" s="117">
        <v>0</v>
      </c>
      <c r="AR58" s="117">
        <v>0</v>
      </c>
      <c r="AS58" s="118">
        <v>0</v>
      </c>
    </row>
    <row r="59" spans="2:45" ht="12.6" customHeight="1" x14ac:dyDescent="0.15">
      <c r="B59" s="71"/>
      <c r="C59" s="72"/>
      <c r="D59" s="72" t="s">
        <v>139</v>
      </c>
      <c r="E59" s="73" t="s">
        <v>140</v>
      </c>
      <c r="F59" s="116">
        <f t="shared" si="0"/>
        <v>384</v>
      </c>
      <c r="G59" s="117">
        <f t="shared" si="0"/>
        <v>270</v>
      </c>
      <c r="H59" s="117">
        <f t="shared" si="0"/>
        <v>114</v>
      </c>
      <c r="I59" s="117">
        <f t="shared" si="1"/>
        <v>374</v>
      </c>
      <c r="J59" s="117">
        <f t="shared" si="57"/>
        <v>262</v>
      </c>
      <c r="K59" s="117">
        <f t="shared" si="57"/>
        <v>112</v>
      </c>
      <c r="L59" s="117">
        <f t="shared" si="2"/>
        <v>375</v>
      </c>
      <c r="M59" s="117">
        <f t="shared" si="58"/>
        <v>265</v>
      </c>
      <c r="N59" s="117">
        <f t="shared" si="58"/>
        <v>110</v>
      </c>
      <c r="O59" s="117">
        <v>28</v>
      </c>
      <c r="P59" s="117">
        <v>11</v>
      </c>
      <c r="Q59" s="117">
        <f t="shared" si="3"/>
        <v>326</v>
      </c>
      <c r="R59" s="117">
        <f t="shared" si="59"/>
        <v>229</v>
      </c>
      <c r="S59" s="117">
        <f t="shared" si="59"/>
        <v>97</v>
      </c>
      <c r="T59" s="117">
        <v>214</v>
      </c>
      <c r="U59" s="117">
        <v>74</v>
      </c>
      <c r="V59" s="117">
        <v>15</v>
      </c>
      <c r="W59" s="117">
        <v>23</v>
      </c>
      <c r="X59" s="117">
        <v>4</v>
      </c>
      <c r="Y59" s="117">
        <v>1</v>
      </c>
      <c r="Z59" s="117">
        <v>4</v>
      </c>
      <c r="AA59" s="117">
        <v>1</v>
      </c>
      <c r="AB59" s="117">
        <v>34</v>
      </c>
      <c r="AC59" s="117">
        <f t="shared" si="5"/>
        <v>9</v>
      </c>
      <c r="AD59" s="117">
        <f t="shared" si="60"/>
        <v>5</v>
      </c>
      <c r="AE59" s="117">
        <f t="shared" si="60"/>
        <v>4</v>
      </c>
      <c r="AF59" s="117">
        <v>3</v>
      </c>
      <c r="AG59" s="117">
        <v>3</v>
      </c>
      <c r="AH59" s="117">
        <f t="shared" si="6"/>
        <v>3</v>
      </c>
      <c r="AI59" s="117">
        <f t="shared" si="61"/>
        <v>2</v>
      </c>
      <c r="AJ59" s="117">
        <f t="shared" si="61"/>
        <v>1</v>
      </c>
      <c r="AK59" s="117">
        <v>2</v>
      </c>
      <c r="AL59" s="117">
        <v>0</v>
      </c>
      <c r="AM59" s="117">
        <v>0</v>
      </c>
      <c r="AN59" s="117">
        <v>1</v>
      </c>
      <c r="AO59" s="117">
        <v>0</v>
      </c>
      <c r="AP59" s="117">
        <v>0</v>
      </c>
      <c r="AQ59" s="117">
        <v>0</v>
      </c>
      <c r="AR59" s="117">
        <v>0</v>
      </c>
      <c r="AS59" s="118">
        <v>1</v>
      </c>
    </row>
    <row r="60" spans="2:45" ht="12.6" customHeight="1" x14ac:dyDescent="0.15">
      <c r="B60" s="71"/>
      <c r="C60" s="72" t="s">
        <v>141</v>
      </c>
      <c r="D60" s="72"/>
      <c r="E60" s="73" t="s">
        <v>142</v>
      </c>
      <c r="F60" s="116">
        <f t="shared" si="0"/>
        <v>1108</v>
      </c>
      <c r="G60" s="117">
        <f>SUM(G61:G64)</f>
        <v>841</v>
      </c>
      <c r="H60" s="117">
        <f>SUM(H61:H64)</f>
        <v>267</v>
      </c>
      <c r="I60" s="117">
        <f t="shared" si="1"/>
        <v>1089</v>
      </c>
      <c r="J60" s="117">
        <f>SUM(J61:J64)</f>
        <v>825</v>
      </c>
      <c r="K60" s="117">
        <f>SUM(K61:K64)</f>
        <v>264</v>
      </c>
      <c r="L60" s="117">
        <f t="shared" si="2"/>
        <v>1078</v>
      </c>
      <c r="M60" s="117">
        <f>SUM(M61:M64)</f>
        <v>820</v>
      </c>
      <c r="N60" s="117">
        <f>SUM(N61:N64)</f>
        <v>258</v>
      </c>
      <c r="O60" s="117">
        <f>SUM(O61:O64)</f>
        <v>87</v>
      </c>
      <c r="P60" s="117">
        <f>SUM(P61:P64)</f>
        <v>22</v>
      </c>
      <c r="Q60" s="117">
        <f t="shared" si="3"/>
        <v>950</v>
      </c>
      <c r="R60" s="117">
        <f t="shared" ref="R60:AB60" si="62">SUM(R61:R64)</f>
        <v>717</v>
      </c>
      <c r="S60" s="117">
        <f t="shared" si="62"/>
        <v>233</v>
      </c>
      <c r="T60" s="117">
        <f t="shared" si="62"/>
        <v>684</v>
      </c>
      <c r="U60" s="117">
        <f t="shared" si="62"/>
        <v>187</v>
      </c>
      <c r="V60" s="117">
        <f t="shared" si="62"/>
        <v>33</v>
      </c>
      <c r="W60" s="117">
        <f t="shared" si="62"/>
        <v>46</v>
      </c>
      <c r="X60" s="117">
        <f t="shared" si="62"/>
        <v>5</v>
      </c>
      <c r="Y60" s="117">
        <f t="shared" si="62"/>
        <v>1</v>
      </c>
      <c r="Z60" s="117">
        <f t="shared" si="62"/>
        <v>11</v>
      </c>
      <c r="AA60" s="117">
        <f t="shared" si="62"/>
        <v>2</v>
      </c>
      <c r="AB60" s="117">
        <f t="shared" si="62"/>
        <v>60</v>
      </c>
      <c r="AC60" s="117">
        <f t="shared" si="5"/>
        <v>30</v>
      </c>
      <c r="AD60" s="117">
        <f>SUM(AD61:AD64)</f>
        <v>21</v>
      </c>
      <c r="AE60" s="117">
        <f>SUM(AE61:AE64)</f>
        <v>9</v>
      </c>
      <c r="AF60" s="117">
        <f>SUM(AF61:AF64)</f>
        <v>7</v>
      </c>
      <c r="AG60" s="117">
        <f>SUM(AG61:AG64)</f>
        <v>2</v>
      </c>
      <c r="AH60" s="117">
        <f t="shared" si="6"/>
        <v>21</v>
      </c>
      <c r="AI60" s="117">
        <f t="shared" ref="AI60:AS60" si="63">SUM(AI61:AI64)</f>
        <v>14</v>
      </c>
      <c r="AJ60" s="117">
        <f t="shared" si="63"/>
        <v>7</v>
      </c>
      <c r="AK60" s="117">
        <f t="shared" si="63"/>
        <v>14</v>
      </c>
      <c r="AL60" s="117">
        <f t="shared" si="63"/>
        <v>6</v>
      </c>
      <c r="AM60" s="117">
        <f t="shared" si="63"/>
        <v>0</v>
      </c>
      <c r="AN60" s="117">
        <f t="shared" si="63"/>
        <v>1</v>
      </c>
      <c r="AO60" s="117">
        <f t="shared" si="63"/>
        <v>0</v>
      </c>
      <c r="AP60" s="117">
        <f t="shared" si="63"/>
        <v>0</v>
      </c>
      <c r="AQ60" s="117">
        <f t="shared" si="63"/>
        <v>0</v>
      </c>
      <c r="AR60" s="117">
        <f t="shared" si="63"/>
        <v>0</v>
      </c>
      <c r="AS60" s="118">
        <f t="shared" si="63"/>
        <v>1</v>
      </c>
    </row>
    <row r="61" spans="2:45" ht="12.6" customHeight="1" x14ac:dyDescent="0.15">
      <c r="B61" s="71"/>
      <c r="C61" s="72"/>
      <c r="D61" s="72" t="s">
        <v>143</v>
      </c>
      <c r="E61" s="73" t="s">
        <v>144</v>
      </c>
      <c r="F61" s="116">
        <f t="shared" si="0"/>
        <v>490</v>
      </c>
      <c r="G61" s="117">
        <f t="shared" si="0"/>
        <v>377</v>
      </c>
      <c r="H61" s="117">
        <f t="shared" si="0"/>
        <v>113</v>
      </c>
      <c r="I61" s="117">
        <f t="shared" si="1"/>
        <v>481</v>
      </c>
      <c r="J61" s="117">
        <f t="shared" ref="J61:K64" si="64">O61+R61+AF61+AI61</f>
        <v>369</v>
      </c>
      <c r="K61" s="117">
        <f t="shared" si="64"/>
        <v>112</v>
      </c>
      <c r="L61" s="117">
        <f t="shared" si="2"/>
        <v>486</v>
      </c>
      <c r="M61" s="117">
        <f t="shared" ref="M61:N64" si="65">O61+R61+X61+Z61</f>
        <v>374</v>
      </c>
      <c r="N61" s="117">
        <f t="shared" si="65"/>
        <v>112</v>
      </c>
      <c r="O61" s="117">
        <v>34</v>
      </c>
      <c r="P61" s="117">
        <v>6</v>
      </c>
      <c r="Q61" s="117">
        <f t="shared" si="3"/>
        <v>437</v>
      </c>
      <c r="R61" s="117">
        <f t="shared" ref="R61:S64" si="66">T61+V61</f>
        <v>332</v>
      </c>
      <c r="S61" s="117">
        <f t="shared" si="66"/>
        <v>105</v>
      </c>
      <c r="T61" s="117">
        <v>301</v>
      </c>
      <c r="U61" s="117">
        <v>71</v>
      </c>
      <c r="V61" s="117">
        <v>31</v>
      </c>
      <c r="W61" s="117">
        <v>34</v>
      </c>
      <c r="X61" s="117">
        <v>5</v>
      </c>
      <c r="Y61" s="117">
        <v>1</v>
      </c>
      <c r="Z61" s="117">
        <v>3</v>
      </c>
      <c r="AA61" s="117">
        <v>0</v>
      </c>
      <c r="AB61" s="117">
        <v>47</v>
      </c>
      <c r="AC61" s="117">
        <f t="shared" si="5"/>
        <v>4</v>
      </c>
      <c r="AD61" s="117">
        <f t="shared" ref="AD61:AE64" si="67">AF61+AI61+AO61+AQ61</f>
        <v>3</v>
      </c>
      <c r="AE61" s="117">
        <f t="shared" si="67"/>
        <v>1</v>
      </c>
      <c r="AF61" s="117">
        <v>1</v>
      </c>
      <c r="AG61" s="117">
        <v>0</v>
      </c>
      <c r="AH61" s="117">
        <f t="shared" si="6"/>
        <v>3</v>
      </c>
      <c r="AI61" s="117">
        <f t="shared" ref="AI61:AJ64" si="68">AK61+AM61</f>
        <v>2</v>
      </c>
      <c r="AJ61" s="117">
        <f t="shared" si="68"/>
        <v>1</v>
      </c>
      <c r="AK61" s="117">
        <v>2</v>
      </c>
      <c r="AL61" s="117">
        <v>1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  <c r="AS61" s="118">
        <v>0</v>
      </c>
    </row>
    <row r="62" spans="2:45" ht="12.6" customHeight="1" x14ac:dyDescent="0.15">
      <c r="B62" s="71"/>
      <c r="C62" s="72"/>
      <c r="D62" s="72" t="s">
        <v>145</v>
      </c>
      <c r="E62" s="73" t="s">
        <v>146</v>
      </c>
      <c r="F62" s="116">
        <f t="shared" si="0"/>
        <v>8</v>
      </c>
      <c r="G62" s="117">
        <f t="shared" si="0"/>
        <v>6</v>
      </c>
      <c r="H62" s="117">
        <f t="shared" si="0"/>
        <v>2</v>
      </c>
      <c r="I62" s="117">
        <f t="shared" si="1"/>
        <v>8</v>
      </c>
      <c r="J62" s="117">
        <f t="shared" si="64"/>
        <v>6</v>
      </c>
      <c r="K62" s="117">
        <f t="shared" si="64"/>
        <v>2</v>
      </c>
      <c r="L62" s="117">
        <f t="shared" si="2"/>
        <v>8</v>
      </c>
      <c r="M62" s="117">
        <f t="shared" si="65"/>
        <v>6</v>
      </c>
      <c r="N62" s="117">
        <f t="shared" si="65"/>
        <v>2</v>
      </c>
      <c r="O62" s="117">
        <v>1</v>
      </c>
      <c r="P62" s="117">
        <v>0</v>
      </c>
      <c r="Q62" s="117">
        <f t="shared" si="3"/>
        <v>7</v>
      </c>
      <c r="R62" s="117">
        <f t="shared" si="66"/>
        <v>5</v>
      </c>
      <c r="S62" s="117">
        <f t="shared" si="66"/>
        <v>2</v>
      </c>
      <c r="T62" s="117">
        <v>5</v>
      </c>
      <c r="U62" s="117">
        <v>2</v>
      </c>
      <c r="V62" s="117">
        <v>0</v>
      </c>
      <c r="W62" s="117">
        <v>0</v>
      </c>
      <c r="X62" s="117">
        <v>0</v>
      </c>
      <c r="Y62" s="117">
        <v>0</v>
      </c>
      <c r="Z62" s="117">
        <v>0</v>
      </c>
      <c r="AA62" s="117">
        <v>0</v>
      </c>
      <c r="AB62" s="117">
        <v>0</v>
      </c>
      <c r="AC62" s="117">
        <f t="shared" si="5"/>
        <v>0</v>
      </c>
      <c r="AD62" s="117">
        <f t="shared" si="67"/>
        <v>0</v>
      </c>
      <c r="AE62" s="117">
        <f t="shared" si="67"/>
        <v>0</v>
      </c>
      <c r="AF62" s="117">
        <v>0</v>
      </c>
      <c r="AG62" s="117">
        <v>0</v>
      </c>
      <c r="AH62" s="117">
        <f t="shared" si="6"/>
        <v>0</v>
      </c>
      <c r="AI62" s="117">
        <f t="shared" si="68"/>
        <v>0</v>
      </c>
      <c r="AJ62" s="117">
        <f t="shared" si="68"/>
        <v>0</v>
      </c>
      <c r="AK62" s="117">
        <v>0</v>
      </c>
      <c r="AL62" s="117">
        <v>0</v>
      </c>
      <c r="AM62" s="117">
        <v>0</v>
      </c>
      <c r="AN62" s="117">
        <v>0</v>
      </c>
      <c r="AO62" s="117">
        <v>0</v>
      </c>
      <c r="AP62" s="117">
        <v>0</v>
      </c>
      <c r="AQ62" s="117">
        <v>0</v>
      </c>
      <c r="AR62" s="117">
        <v>0</v>
      </c>
      <c r="AS62" s="118">
        <v>0</v>
      </c>
    </row>
    <row r="63" spans="2:45" ht="12.6" customHeight="1" x14ac:dyDescent="0.15">
      <c r="B63" s="71"/>
      <c r="C63" s="72"/>
      <c r="D63" s="72" t="s">
        <v>147</v>
      </c>
      <c r="E63" s="73" t="s">
        <v>148</v>
      </c>
      <c r="F63" s="116">
        <f t="shared" si="0"/>
        <v>579</v>
      </c>
      <c r="G63" s="117">
        <f t="shared" si="0"/>
        <v>439</v>
      </c>
      <c r="H63" s="117">
        <f t="shared" si="0"/>
        <v>140</v>
      </c>
      <c r="I63" s="117">
        <f t="shared" si="1"/>
        <v>571</v>
      </c>
      <c r="J63" s="117">
        <f t="shared" si="64"/>
        <v>431</v>
      </c>
      <c r="K63" s="117">
        <f t="shared" si="64"/>
        <v>140</v>
      </c>
      <c r="L63" s="117">
        <f t="shared" si="2"/>
        <v>558</v>
      </c>
      <c r="M63" s="117">
        <f t="shared" si="65"/>
        <v>424</v>
      </c>
      <c r="N63" s="117">
        <f t="shared" si="65"/>
        <v>134</v>
      </c>
      <c r="O63" s="117">
        <v>47</v>
      </c>
      <c r="P63" s="117">
        <v>14</v>
      </c>
      <c r="Q63" s="117">
        <f t="shared" si="3"/>
        <v>489</v>
      </c>
      <c r="R63" s="117">
        <f t="shared" si="66"/>
        <v>369</v>
      </c>
      <c r="S63" s="117">
        <f t="shared" si="66"/>
        <v>120</v>
      </c>
      <c r="T63" s="117">
        <v>367</v>
      </c>
      <c r="U63" s="117">
        <v>110</v>
      </c>
      <c r="V63" s="117">
        <v>2</v>
      </c>
      <c r="W63" s="117">
        <v>10</v>
      </c>
      <c r="X63" s="117">
        <v>0</v>
      </c>
      <c r="Y63" s="117">
        <v>0</v>
      </c>
      <c r="Z63" s="117">
        <v>8</v>
      </c>
      <c r="AA63" s="117">
        <v>0</v>
      </c>
      <c r="AB63" s="117">
        <v>11</v>
      </c>
      <c r="AC63" s="117">
        <f t="shared" si="5"/>
        <v>21</v>
      </c>
      <c r="AD63" s="117">
        <f t="shared" si="67"/>
        <v>15</v>
      </c>
      <c r="AE63" s="117">
        <f t="shared" si="67"/>
        <v>6</v>
      </c>
      <c r="AF63" s="117">
        <v>4</v>
      </c>
      <c r="AG63" s="117">
        <v>2</v>
      </c>
      <c r="AH63" s="117">
        <f t="shared" si="6"/>
        <v>15</v>
      </c>
      <c r="AI63" s="117">
        <f t="shared" si="68"/>
        <v>11</v>
      </c>
      <c r="AJ63" s="117">
        <f t="shared" si="68"/>
        <v>4</v>
      </c>
      <c r="AK63" s="117">
        <v>11</v>
      </c>
      <c r="AL63" s="117">
        <v>4</v>
      </c>
      <c r="AM63" s="117">
        <v>0</v>
      </c>
      <c r="AN63" s="117">
        <v>0</v>
      </c>
      <c r="AO63" s="117">
        <v>0</v>
      </c>
      <c r="AP63" s="117">
        <v>0</v>
      </c>
      <c r="AQ63" s="117">
        <v>0</v>
      </c>
      <c r="AR63" s="117">
        <v>0</v>
      </c>
      <c r="AS63" s="118">
        <v>0</v>
      </c>
    </row>
    <row r="64" spans="2:45" ht="12.6" customHeight="1" x14ac:dyDescent="0.15">
      <c r="B64" s="71"/>
      <c r="C64" s="72"/>
      <c r="D64" s="72" t="s">
        <v>149</v>
      </c>
      <c r="E64" s="73" t="s">
        <v>150</v>
      </c>
      <c r="F64" s="116">
        <f t="shared" si="0"/>
        <v>31</v>
      </c>
      <c r="G64" s="117">
        <f t="shared" si="0"/>
        <v>19</v>
      </c>
      <c r="H64" s="117">
        <f t="shared" si="0"/>
        <v>12</v>
      </c>
      <c r="I64" s="117">
        <f t="shared" si="1"/>
        <v>29</v>
      </c>
      <c r="J64" s="117">
        <f t="shared" si="64"/>
        <v>19</v>
      </c>
      <c r="K64" s="117">
        <f t="shared" si="64"/>
        <v>10</v>
      </c>
      <c r="L64" s="117">
        <f t="shared" si="2"/>
        <v>26</v>
      </c>
      <c r="M64" s="117">
        <f t="shared" si="65"/>
        <v>16</v>
      </c>
      <c r="N64" s="117">
        <f t="shared" si="65"/>
        <v>10</v>
      </c>
      <c r="O64" s="117">
        <v>5</v>
      </c>
      <c r="P64" s="117">
        <v>2</v>
      </c>
      <c r="Q64" s="117">
        <f t="shared" si="3"/>
        <v>17</v>
      </c>
      <c r="R64" s="117">
        <f t="shared" si="66"/>
        <v>11</v>
      </c>
      <c r="S64" s="117">
        <f t="shared" si="66"/>
        <v>6</v>
      </c>
      <c r="T64" s="117">
        <v>11</v>
      </c>
      <c r="U64" s="117">
        <v>4</v>
      </c>
      <c r="V64" s="117">
        <v>0</v>
      </c>
      <c r="W64" s="117">
        <v>2</v>
      </c>
      <c r="X64" s="117">
        <v>0</v>
      </c>
      <c r="Y64" s="117">
        <v>0</v>
      </c>
      <c r="Z64" s="117">
        <v>0</v>
      </c>
      <c r="AA64" s="117">
        <v>2</v>
      </c>
      <c r="AB64" s="117">
        <v>2</v>
      </c>
      <c r="AC64" s="117">
        <f t="shared" si="5"/>
        <v>5</v>
      </c>
      <c r="AD64" s="117">
        <f t="shared" si="67"/>
        <v>3</v>
      </c>
      <c r="AE64" s="117">
        <f t="shared" si="67"/>
        <v>2</v>
      </c>
      <c r="AF64" s="117">
        <v>2</v>
      </c>
      <c r="AG64" s="117">
        <v>0</v>
      </c>
      <c r="AH64" s="117">
        <f t="shared" si="6"/>
        <v>3</v>
      </c>
      <c r="AI64" s="117">
        <f t="shared" si="68"/>
        <v>1</v>
      </c>
      <c r="AJ64" s="117">
        <f t="shared" si="68"/>
        <v>2</v>
      </c>
      <c r="AK64" s="117">
        <v>1</v>
      </c>
      <c r="AL64" s="117">
        <v>1</v>
      </c>
      <c r="AM64" s="117">
        <v>0</v>
      </c>
      <c r="AN64" s="117">
        <v>1</v>
      </c>
      <c r="AO64" s="117">
        <v>0</v>
      </c>
      <c r="AP64" s="117">
        <v>0</v>
      </c>
      <c r="AQ64" s="117">
        <v>0</v>
      </c>
      <c r="AR64" s="117">
        <v>0</v>
      </c>
      <c r="AS64" s="118">
        <v>1</v>
      </c>
    </row>
    <row r="65" spans="2:45" ht="12.6" customHeight="1" x14ac:dyDescent="0.15">
      <c r="B65" s="71"/>
      <c r="C65" s="72" t="s">
        <v>151</v>
      </c>
      <c r="D65" s="72"/>
      <c r="E65" s="73" t="s">
        <v>152</v>
      </c>
      <c r="F65" s="116">
        <f t="shared" si="0"/>
        <v>426</v>
      </c>
      <c r="G65" s="117">
        <f>SUM(G66:G70)</f>
        <v>303</v>
      </c>
      <c r="H65" s="117">
        <f>SUM(H66:H70)</f>
        <v>123</v>
      </c>
      <c r="I65" s="117">
        <f t="shared" si="1"/>
        <v>419</v>
      </c>
      <c r="J65" s="117">
        <f>SUM(J66:J70)</f>
        <v>297</v>
      </c>
      <c r="K65" s="117">
        <f>SUM(K66:K70)</f>
        <v>122</v>
      </c>
      <c r="L65" s="117">
        <f t="shared" si="2"/>
        <v>295</v>
      </c>
      <c r="M65" s="117">
        <f>SUM(M66:M70)</f>
        <v>212</v>
      </c>
      <c r="N65" s="117">
        <f>SUM(N66:N70)</f>
        <v>83</v>
      </c>
      <c r="O65" s="117">
        <f>SUM(O66:O70)</f>
        <v>52</v>
      </c>
      <c r="P65" s="117">
        <f>SUM(P66:P70)</f>
        <v>22</v>
      </c>
      <c r="Q65" s="117">
        <f t="shared" si="3"/>
        <v>218</v>
      </c>
      <c r="R65" s="117">
        <f t="shared" ref="R65:AB65" si="69">SUM(R66:R70)</f>
        <v>157</v>
      </c>
      <c r="S65" s="117">
        <f t="shared" si="69"/>
        <v>61</v>
      </c>
      <c r="T65" s="117">
        <f t="shared" si="69"/>
        <v>134</v>
      </c>
      <c r="U65" s="117">
        <f t="shared" si="69"/>
        <v>45</v>
      </c>
      <c r="V65" s="117">
        <f t="shared" si="69"/>
        <v>23</v>
      </c>
      <c r="W65" s="117">
        <f t="shared" si="69"/>
        <v>16</v>
      </c>
      <c r="X65" s="117">
        <f t="shared" si="69"/>
        <v>2</v>
      </c>
      <c r="Y65" s="117">
        <f t="shared" si="69"/>
        <v>0</v>
      </c>
      <c r="Z65" s="117">
        <f t="shared" si="69"/>
        <v>1</v>
      </c>
      <c r="AA65" s="117">
        <f t="shared" si="69"/>
        <v>0</v>
      </c>
      <c r="AB65" s="117">
        <f t="shared" si="69"/>
        <v>32</v>
      </c>
      <c r="AC65" s="117">
        <f t="shared" si="5"/>
        <v>131</v>
      </c>
      <c r="AD65" s="117">
        <f>SUM(AD66:AD70)</f>
        <v>91</v>
      </c>
      <c r="AE65" s="117">
        <f>SUM(AE66:AE70)</f>
        <v>40</v>
      </c>
      <c r="AF65" s="117">
        <f>SUM(AF66:AF70)</f>
        <v>56</v>
      </c>
      <c r="AG65" s="117">
        <f>SUM(AG66:AG70)</f>
        <v>31</v>
      </c>
      <c r="AH65" s="117">
        <f t="shared" si="6"/>
        <v>40</v>
      </c>
      <c r="AI65" s="117">
        <f t="shared" ref="AI65:AS65" si="70">SUM(AI66:AI70)</f>
        <v>32</v>
      </c>
      <c r="AJ65" s="117">
        <f t="shared" si="70"/>
        <v>8</v>
      </c>
      <c r="AK65" s="117">
        <f t="shared" si="70"/>
        <v>30</v>
      </c>
      <c r="AL65" s="117">
        <f t="shared" si="70"/>
        <v>8</v>
      </c>
      <c r="AM65" s="117">
        <f t="shared" si="70"/>
        <v>2</v>
      </c>
      <c r="AN65" s="117">
        <f t="shared" si="70"/>
        <v>0</v>
      </c>
      <c r="AO65" s="117">
        <f t="shared" si="70"/>
        <v>3</v>
      </c>
      <c r="AP65" s="117">
        <f t="shared" si="70"/>
        <v>1</v>
      </c>
      <c r="AQ65" s="117">
        <f t="shared" si="70"/>
        <v>0</v>
      </c>
      <c r="AR65" s="117">
        <f t="shared" si="70"/>
        <v>0</v>
      </c>
      <c r="AS65" s="118">
        <f t="shared" si="70"/>
        <v>2</v>
      </c>
    </row>
    <row r="66" spans="2:45" ht="12.6" customHeight="1" x14ac:dyDescent="0.15">
      <c r="B66" s="71"/>
      <c r="C66" s="72"/>
      <c r="D66" s="72" t="s">
        <v>153</v>
      </c>
      <c r="E66" s="73" t="s">
        <v>154</v>
      </c>
      <c r="F66" s="116">
        <f t="shared" si="0"/>
        <v>85</v>
      </c>
      <c r="G66" s="117">
        <f t="shared" si="0"/>
        <v>58</v>
      </c>
      <c r="H66" s="117">
        <f t="shared" si="0"/>
        <v>27</v>
      </c>
      <c r="I66" s="117">
        <f t="shared" si="1"/>
        <v>84</v>
      </c>
      <c r="J66" s="117">
        <f t="shared" ref="J66:K70" si="71">O66+R66+AF66+AI66</f>
        <v>57</v>
      </c>
      <c r="K66" s="117">
        <f t="shared" si="71"/>
        <v>27</v>
      </c>
      <c r="L66" s="117">
        <f t="shared" si="2"/>
        <v>68</v>
      </c>
      <c r="M66" s="117">
        <f t="shared" ref="M66:N70" si="72">O66+R66+X66+Z66</f>
        <v>46</v>
      </c>
      <c r="N66" s="117">
        <f t="shared" si="72"/>
        <v>22</v>
      </c>
      <c r="O66" s="117">
        <v>16</v>
      </c>
      <c r="P66" s="117">
        <v>3</v>
      </c>
      <c r="Q66" s="117">
        <f t="shared" si="3"/>
        <v>48</v>
      </c>
      <c r="R66" s="117">
        <f t="shared" ref="R66:S70" si="73">T66+V66</f>
        <v>29</v>
      </c>
      <c r="S66" s="117">
        <f t="shared" si="73"/>
        <v>19</v>
      </c>
      <c r="T66" s="117">
        <v>25</v>
      </c>
      <c r="U66" s="117">
        <v>14</v>
      </c>
      <c r="V66" s="117">
        <v>4</v>
      </c>
      <c r="W66" s="117">
        <v>5</v>
      </c>
      <c r="X66" s="117">
        <v>0</v>
      </c>
      <c r="Y66" s="117">
        <v>0</v>
      </c>
      <c r="Z66" s="117">
        <v>1</v>
      </c>
      <c r="AA66" s="117">
        <v>0</v>
      </c>
      <c r="AB66" s="117">
        <v>9</v>
      </c>
      <c r="AC66" s="117">
        <f t="shared" si="5"/>
        <v>17</v>
      </c>
      <c r="AD66" s="117">
        <f t="shared" ref="AD66:AE70" si="74">AF66+AI66+AO66+AQ66</f>
        <v>12</v>
      </c>
      <c r="AE66" s="117">
        <f t="shared" si="74"/>
        <v>5</v>
      </c>
      <c r="AF66" s="117">
        <v>11</v>
      </c>
      <c r="AG66" s="117">
        <v>5</v>
      </c>
      <c r="AH66" s="117">
        <f t="shared" si="6"/>
        <v>1</v>
      </c>
      <c r="AI66" s="117">
        <f t="shared" ref="AI66:AJ70" si="75">AK66+AM66</f>
        <v>1</v>
      </c>
      <c r="AJ66" s="117">
        <f t="shared" si="75"/>
        <v>0</v>
      </c>
      <c r="AK66" s="117">
        <v>1</v>
      </c>
      <c r="AL66" s="117">
        <v>0</v>
      </c>
      <c r="AM66" s="117">
        <v>0</v>
      </c>
      <c r="AN66" s="117">
        <v>0</v>
      </c>
      <c r="AO66" s="117">
        <v>0</v>
      </c>
      <c r="AP66" s="117">
        <v>0</v>
      </c>
      <c r="AQ66" s="117">
        <v>0</v>
      </c>
      <c r="AR66" s="117">
        <v>0</v>
      </c>
      <c r="AS66" s="118">
        <v>0</v>
      </c>
    </row>
    <row r="67" spans="2:45" ht="12.6" customHeight="1" x14ac:dyDescent="0.15">
      <c r="B67" s="71"/>
      <c r="C67" s="72"/>
      <c r="D67" s="72" t="s">
        <v>155</v>
      </c>
      <c r="E67" s="73" t="s">
        <v>156</v>
      </c>
      <c r="F67" s="116">
        <f t="shared" si="0"/>
        <v>154</v>
      </c>
      <c r="G67" s="117">
        <f t="shared" si="0"/>
        <v>113</v>
      </c>
      <c r="H67" s="117">
        <f t="shared" si="0"/>
        <v>41</v>
      </c>
      <c r="I67" s="117">
        <f t="shared" si="1"/>
        <v>153</v>
      </c>
      <c r="J67" s="117">
        <f t="shared" si="71"/>
        <v>112</v>
      </c>
      <c r="K67" s="117">
        <f t="shared" si="71"/>
        <v>41</v>
      </c>
      <c r="L67" s="117">
        <f t="shared" si="2"/>
        <v>112</v>
      </c>
      <c r="M67" s="117">
        <f t="shared" si="72"/>
        <v>85</v>
      </c>
      <c r="N67" s="117">
        <f t="shared" si="72"/>
        <v>27</v>
      </c>
      <c r="O67" s="117">
        <v>15</v>
      </c>
      <c r="P67" s="117">
        <v>10</v>
      </c>
      <c r="Q67" s="117">
        <f t="shared" si="3"/>
        <v>87</v>
      </c>
      <c r="R67" s="117">
        <f t="shared" si="73"/>
        <v>70</v>
      </c>
      <c r="S67" s="117">
        <f t="shared" si="73"/>
        <v>17</v>
      </c>
      <c r="T67" s="117">
        <v>61</v>
      </c>
      <c r="U67" s="117">
        <v>15</v>
      </c>
      <c r="V67" s="117">
        <v>9</v>
      </c>
      <c r="W67" s="117">
        <v>2</v>
      </c>
      <c r="X67" s="117">
        <v>0</v>
      </c>
      <c r="Y67" s="117">
        <v>0</v>
      </c>
      <c r="Z67" s="117">
        <v>0</v>
      </c>
      <c r="AA67" s="117">
        <v>0</v>
      </c>
      <c r="AB67" s="117">
        <v>7</v>
      </c>
      <c r="AC67" s="117">
        <f t="shared" si="5"/>
        <v>42</v>
      </c>
      <c r="AD67" s="117">
        <f t="shared" si="74"/>
        <v>28</v>
      </c>
      <c r="AE67" s="117">
        <f t="shared" si="74"/>
        <v>14</v>
      </c>
      <c r="AF67" s="117">
        <v>18</v>
      </c>
      <c r="AG67" s="117">
        <v>12</v>
      </c>
      <c r="AH67" s="117">
        <f t="shared" si="6"/>
        <v>11</v>
      </c>
      <c r="AI67" s="117">
        <f t="shared" si="75"/>
        <v>9</v>
      </c>
      <c r="AJ67" s="117">
        <f t="shared" si="75"/>
        <v>2</v>
      </c>
      <c r="AK67" s="117">
        <v>9</v>
      </c>
      <c r="AL67" s="117">
        <v>2</v>
      </c>
      <c r="AM67" s="117">
        <v>0</v>
      </c>
      <c r="AN67" s="117">
        <v>0</v>
      </c>
      <c r="AO67" s="117">
        <v>1</v>
      </c>
      <c r="AP67" s="117">
        <v>0</v>
      </c>
      <c r="AQ67" s="117">
        <v>0</v>
      </c>
      <c r="AR67" s="117">
        <v>0</v>
      </c>
      <c r="AS67" s="118">
        <v>0</v>
      </c>
    </row>
    <row r="68" spans="2:45" ht="12.6" customHeight="1" x14ac:dyDescent="0.15">
      <c r="B68" s="71"/>
      <c r="C68" s="72"/>
      <c r="D68" s="72" t="s">
        <v>157</v>
      </c>
      <c r="E68" s="73" t="s">
        <v>158</v>
      </c>
      <c r="F68" s="116">
        <f t="shared" si="0"/>
        <v>73</v>
      </c>
      <c r="G68" s="117">
        <f t="shared" si="0"/>
        <v>50</v>
      </c>
      <c r="H68" s="117">
        <f t="shared" si="0"/>
        <v>23</v>
      </c>
      <c r="I68" s="117">
        <f t="shared" si="1"/>
        <v>70</v>
      </c>
      <c r="J68" s="117">
        <f t="shared" si="71"/>
        <v>47</v>
      </c>
      <c r="K68" s="117">
        <f t="shared" si="71"/>
        <v>23</v>
      </c>
      <c r="L68" s="117">
        <f t="shared" si="2"/>
        <v>40</v>
      </c>
      <c r="M68" s="117">
        <f t="shared" si="72"/>
        <v>27</v>
      </c>
      <c r="N68" s="117">
        <f t="shared" si="72"/>
        <v>13</v>
      </c>
      <c r="O68" s="117">
        <v>9</v>
      </c>
      <c r="P68" s="117">
        <v>3</v>
      </c>
      <c r="Q68" s="117">
        <f t="shared" si="3"/>
        <v>26</v>
      </c>
      <c r="R68" s="117">
        <f t="shared" si="73"/>
        <v>16</v>
      </c>
      <c r="S68" s="117">
        <f t="shared" si="73"/>
        <v>10</v>
      </c>
      <c r="T68" s="117">
        <v>12</v>
      </c>
      <c r="U68" s="117">
        <v>5</v>
      </c>
      <c r="V68" s="117">
        <v>4</v>
      </c>
      <c r="W68" s="117">
        <v>5</v>
      </c>
      <c r="X68" s="117">
        <v>2</v>
      </c>
      <c r="Y68" s="117">
        <v>0</v>
      </c>
      <c r="Z68" s="117">
        <v>0</v>
      </c>
      <c r="AA68" s="117">
        <v>0</v>
      </c>
      <c r="AB68" s="117">
        <v>8</v>
      </c>
      <c r="AC68" s="117">
        <f t="shared" si="5"/>
        <v>33</v>
      </c>
      <c r="AD68" s="117">
        <f t="shared" si="74"/>
        <v>23</v>
      </c>
      <c r="AE68" s="117">
        <f t="shared" si="74"/>
        <v>10</v>
      </c>
      <c r="AF68" s="117">
        <v>13</v>
      </c>
      <c r="AG68" s="117">
        <v>6</v>
      </c>
      <c r="AH68" s="117">
        <f t="shared" si="6"/>
        <v>13</v>
      </c>
      <c r="AI68" s="117">
        <f t="shared" si="75"/>
        <v>9</v>
      </c>
      <c r="AJ68" s="117">
        <f t="shared" si="75"/>
        <v>4</v>
      </c>
      <c r="AK68" s="117">
        <v>8</v>
      </c>
      <c r="AL68" s="117">
        <v>4</v>
      </c>
      <c r="AM68" s="117">
        <v>1</v>
      </c>
      <c r="AN68" s="117">
        <v>0</v>
      </c>
      <c r="AO68" s="117">
        <v>1</v>
      </c>
      <c r="AP68" s="117">
        <v>0</v>
      </c>
      <c r="AQ68" s="117">
        <v>0</v>
      </c>
      <c r="AR68" s="117">
        <v>0</v>
      </c>
      <c r="AS68" s="118">
        <v>1</v>
      </c>
    </row>
    <row r="69" spans="2:45" ht="12.6" customHeight="1" x14ac:dyDescent="0.15">
      <c r="B69" s="71"/>
      <c r="C69" s="72"/>
      <c r="D69" s="72" t="s">
        <v>159</v>
      </c>
      <c r="E69" s="73" t="s">
        <v>160</v>
      </c>
      <c r="F69" s="116">
        <f t="shared" si="0"/>
        <v>84</v>
      </c>
      <c r="G69" s="117">
        <f t="shared" si="0"/>
        <v>61</v>
      </c>
      <c r="H69" s="117">
        <f t="shared" si="0"/>
        <v>23</v>
      </c>
      <c r="I69" s="117">
        <f t="shared" si="1"/>
        <v>82</v>
      </c>
      <c r="J69" s="117">
        <f t="shared" si="71"/>
        <v>60</v>
      </c>
      <c r="K69" s="117">
        <f t="shared" si="71"/>
        <v>22</v>
      </c>
      <c r="L69" s="117">
        <f t="shared" si="2"/>
        <v>62</v>
      </c>
      <c r="M69" s="117">
        <f t="shared" si="72"/>
        <v>46</v>
      </c>
      <c r="N69" s="117">
        <f t="shared" si="72"/>
        <v>16</v>
      </c>
      <c r="O69" s="117">
        <v>9</v>
      </c>
      <c r="P69" s="117">
        <v>4</v>
      </c>
      <c r="Q69" s="117">
        <f t="shared" si="3"/>
        <v>49</v>
      </c>
      <c r="R69" s="117">
        <f t="shared" si="73"/>
        <v>37</v>
      </c>
      <c r="S69" s="117">
        <f t="shared" si="73"/>
        <v>12</v>
      </c>
      <c r="T69" s="117">
        <v>31</v>
      </c>
      <c r="U69" s="117">
        <v>8</v>
      </c>
      <c r="V69" s="117">
        <v>6</v>
      </c>
      <c r="W69" s="117">
        <v>4</v>
      </c>
      <c r="X69" s="117">
        <v>0</v>
      </c>
      <c r="Y69" s="117">
        <v>0</v>
      </c>
      <c r="Z69" s="117">
        <v>0</v>
      </c>
      <c r="AA69" s="117">
        <v>0</v>
      </c>
      <c r="AB69" s="117">
        <v>8</v>
      </c>
      <c r="AC69" s="117">
        <f t="shared" si="5"/>
        <v>22</v>
      </c>
      <c r="AD69" s="117">
        <f t="shared" si="74"/>
        <v>15</v>
      </c>
      <c r="AE69" s="117">
        <f t="shared" si="74"/>
        <v>7</v>
      </c>
      <c r="AF69" s="117">
        <v>7</v>
      </c>
      <c r="AG69" s="117">
        <v>4</v>
      </c>
      <c r="AH69" s="117">
        <f t="shared" si="6"/>
        <v>9</v>
      </c>
      <c r="AI69" s="117">
        <f t="shared" si="75"/>
        <v>7</v>
      </c>
      <c r="AJ69" s="117">
        <f t="shared" si="75"/>
        <v>2</v>
      </c>
      <c r="AK69" s="117">
        <v>7</v>
      </c>
      <c r="AL69" s="117">
        <v>2</v>
      </c>
      <c r="AM69" s="117">
        <v>0</v>
      </c>
      <c r="AN69" s="117">
        <v>0</v>
      </c>
      <c r="AO69" s="117">
        <v>1</v>
      </c>
      <c r="AP69" s="117">
        <v>1</v>
      </c>
      <c r="AQ69" s="117">
        <v>0</v>
      </c>
      <c r="AR69" s="117">
        <v>0</v>
      </c>
      <c r="AS69" s="118">
        <v>0</v>
      </c>
    </row>
    <row r="70" spans="2:45" ht="12.6" customHeight="1" x14ac:dyDescent="0.15">
      <c r="B70" s="71"/>
      <c r="C70" s="72"/>
      <c r="D70" s="72" t="s">
        <v>161</v>
      </c>
      <c r="E70" s="73" t="s">
        <v>162</v>
      </c>
      <c r="F70" s="116">
        <f t="shared" si="0"/>
        <v>30</v>
      </c>
      <c r="G70" s="117">
        <f t="shared" si="0"/>
        <v>21</v>
      </c>
      <c r="H70" s="117">
        <f t="shared" si="0"/>
        <v>9</v>
      </c>
      <c r="I70" s="117">
        <f t="shared" si="1"/>
        <v>30</v>
      </c>
      <c r="J70" s="117">
        <f t="shared" si="71"/>
        <v>21</v>
      </c>
      <c r="K70" s="117">
        <f t="shared" si="71"/>
        <v>9</v>
      </c>
      <c r="L70" s="117">
        <f t="shared" si="2"/>
        <v>13</v>
      </c>
      <c r="M70" s="117">
        <f t="shared" si="72"/>
        <v>8</v>
      </c>
      <c r="N70" s="117">
        <f t="shared" si="72"/>
        <v>5</v>
      </c>
      <c r="O70" s="117">
        <v>3</v>
      </c>
      <c r="P70" s="117">
        <v>2</v>
      </c>
      <c r="Q70" s="117">
        <f t="shared" si="3"/>
        <v>8</v>
      </c>
      <c r="R70" s="117">
        <f t="shared" si="73"/>
        <v>5</v>
      </c>
      <c r="S70" s="117">
        <f t="shared" si="73"/>
        <v>3</v>
      </c>
      <c r="T70" s="117">
        <v>5</v>
      </c>
      <c r="U70" s="117">
        <v>3</v>
      </c>
      <c r="V70" s="117">
        <v>0</v>
      </c>
      <c r="W70" s="117">
        <v>0</v>
      </c>
      <c r="X70" s="117">
        <v>0</v>
      </c>
      <c r="Y70" s="117">
        <v>0</v>
      </c>
      <c r="Z70" s="117">
        <v>0</v>
      </c>
      <c r="AA70" s="117">
        <v>0</v>
      </c>
      <c r="AB70" s="117">
        <v>0</v>
      </c>
      <c r="AC70" s="117">
        <f t="shared" si="5"/>
        <v>17</v>
      </c>
      <c r="AD70" s="117">
        <f t="shared" si="74"/>
        <v>13</v>
      </c>
      <c r="AE70" s="117">
        <f t="shared" si="74"/>
        <v>4</v>
      </c>
      <c r="AF70" s="117">
        <v>7</v>
      </c>
      <c r="AG70" s="117">
        <v>4</v>
      </c>
      <c r="AH70" s="117">
        <f t="shared" si="6"/>
        <v>6</v>
      </c>
      <c r="AI70" s="117">
        <f t="shared" si="75"/>
        <v>6</v>
      </c>
      <c r="AJ70" s="117">
        <f t="shared" si="75"/>
        <v>0</v>
      </c>
      <c r="AK70" s="117">
        <v>5</v>
      </c>
      <c r="AL70" s="117">
        <v>0</v>
      </c>
      <c r="AM70" s="117">
        <v>1</v>
      </c>
      <c r="AN70" s="117">
        <v>0</v>
      </c>
      <c r="AO70" s="117">
        <v>0</v>
      </c>
      <c r="AP70" s="117">
        <v>0</v>
      </c>
      <c r="AQ70" s="117">
        <v>0</v>
      </c>
      <c r="AR70" s="117">
        <v>0</v>
      </c>
      <c r="AS70" s="118">
        <v>1</v>
      </c>
    </row>
    <row r="71" spans="2:45" ht="12.6" customHeight="1" x14ac:dyDescent="0.15">
      <c r="B71" s="71" t="s">
        <v>24</v>
      </c>
      <c r="C71" s="72"/>
      <c r="D71" s="72"/>
      <c r="E71" s="73" t="s">
        <v>31</v>
      </c>
      <c r="F71" s="116">
        <f t="shared" si="0"/>
        <v>5949</v>
      </c>
      <c r="G71" s="117">
        <f>G72+G78+G82+G85</f>
        <v>4584</v>
      </c>
      <c r="H71" s="117">
        <f>H72+H78+H82+H85</f>
        <v>1365</v>
      </c>
      <c r="I71" s="117">
        <f t="shared" si="1"/>
        <v>5837</v>
      </c>
      <c r="J71" s="117">
        <f>J72+J78+J82+J85</f>
        <v>4500</v>
      </c>
      <c r="K71" s="117">
        <f>K72+K78+K82+K85</f>
        <v>1337</v>
      </c>
      <c r="L71" s="117">
        <f t="shared" si="2"/>
        <v>5783</v>
      </c>
      <c r="M71" s="117">
        <f>M72+M78+M82+M85</f>
        <v>4475</v>
      </c>
      <c r="N71" s="117">
        <f>N72+N78+N82+N85</f>
        <v>1308</v>
      </c>
      <c r="O71" s="117">
        <f>O72+O78+O82+O85</f>
        <v>429</v>
      </c>
      <c r="P71" s="117">
        <f>P72+P78+P82+P85</f>
        <v>116</v>
      </c>
      <c r="Q71" s="117">
        <f t="shared" si="3"/>
        <v>5130</v>
      </c>
      <c r="R71" s="117">
        <f t="shared" ref="R71:AB71" si="76">R72+R78+R82+R85</f>
        <v>3965</v>
      </c>
      <c r="S71" s="117">
        <f t="shared" si="76"/>
        <v>1165</v>
      </c>
      <c r="T71" s="117">
        <f t="shared" si="76"/>
        <v>3891</v>
      </c>
      <c r="U71" s="117">
        <f t="shared" si="76"/>
        <v>951</v>
      </c>
      <c r="V71" s="117">
        <f t="shared" si="76"/>
        <v>74</v>
      </c>
      <c r="W71" s="117">
        <f t="shared" si="76"/>
        <v>214</v>
      </c>
      <c r="X71" s="117">
        <f t="shared" si="76"/>
        <v>13</v>
      </c>
      <c r="Y71" s="117">
        <f t="shared" si="76"/>
        <v>7</v>
      </c>
      <c r="Z71" s="117">
        <f t="shared" si="76"/>
        <v>68</v>
      </c>
      <c r="AA71" s="117">
        <f t="shared" si="76"/>
        <v>20</v>
      </c>
      <c r="AB71" s="117">
        <f t="shared" si="76"/>
        <v>269</v>
      </c>
      <c r="AC71" s="117">
        <f t="shared" si="5"/>
        <v>166</v>
      </c>
      <c r="AD71" s="117">
        <f>AD72+AD78+AD82+AD85</f>
        <v>109</v>
      </c>
      <c r="AE71" s="117">
        <f>AE72+AE78+AE82+AE85</f>
        <v>57</v>
      </c>
      <c r="AF71" s="117">
        <f>AF72+AF78+AF82+AF85</f>
        <v>68</v>
      </c>
      <c r="AG71" s="117">
        <f>AG72+AG78+AG82+AG85</f>
        <v>38</v>
      </c>
      <c r="AH71" s="117">
        <f t="shared" si="6"/>
        <v>56</v>
      </c>
      <c r="AI71" s="117">
        <f t="shared" ref="AI71:AS71" si="77">AI72+AI78+AI82+AI85</f>
        <v>38</v>
      </c>
      <c r="AJ71" s="117">
        <f t="shared" si="77"/>
        <v>18</v>
      </c>
      <c r="AK71" s="117">
        <f t="shared" si="77"/>
        <v>29</v>
      </c>
      <c r="AL71" s="117">
        <f t="shared" si="77"/>
        <v>13</v>
      </c>
      <c r="AM71" s="117">
        <f t="shared" si="77"/>
        <v>9</v>
      </c>
      <c r="AN71" s="117">
        <f t="shared" si="77"/>
        <v>5</v>
      </c>
      <c r="AO71" s="117">
        <f t="shared" si="77"/>
        <v>1</v>
      </c>
      <c r="AP71" s="117">
        <f t="shared" si="77"/>
        <v>0</v>
      </c>
      <c r="AQ71" s="117">
        <f t="shared" si="77"/>
        <v>2</v>
      </c>
      <c r="AR71" s="117">
        <f t="shared" si="77"/>
        <v>1</v>
      </c>
      <c r="AS71" s="118">
        <f t="shared" si="77"/>
        <v>13</v>
      </c>
    </row>
    <row r="72" spans="2:45" ht="12.6" customHeight="1" x14ac:dyDescent="0.15">
      <c r="B72" s="71"/>
      <c r="C72" s="72" t="s">
        <v>163</v>
      </c>
      <c r="D72" s="72"/>
      <c r="E72" s="73" t="s">
        <v>164</v>
      </c>
      <c r="F72" s="116">
        <f t="shared" si="0"/>
        <v>1995</v>
      </c>
      <c r="G72" s="117">
        <f>SUM(G73:G77)</f>
        <v>1531</v>
      </c>
      <c r="H72" s="117">
        <f>SUM(H73:H77)</f>
        <v>464</v>
      </c>
      <c r="I72" s="117">
        <f t="shared" si="1"/>
        <v>1952</v>
      </c>
      <c r="J72" s="117">
        <f>SUM(J73:J77)</f>
        <v>1497</v>
      </c>
      <c r="K72" s="117">
        <f>SUM(K73:K77)</f>
        <v>455</v>
      </c>
      <c r="L72" s="117">
        <f t="shared" si="2"/>
        <v>1942</v>
      </c>
      <c r="M72" s="117">
        <f>SUM(M73:M77)</f>
        <v>1492</v>
      </c>
      <c r="N72" s="117">
        <f>SUM(N73:N77)</f>
        <v>450</v>
      </c>
      <c r="O72" s="117">
        <f>SUM(O73:O77)</f>
        <v>177</v>
      </c>
      <c r="P72" s="117">
        <f>SUM(P73:P77)</f>
        <v>50</v>
      </c>
      <c r="Q72" s="117">
        <f t="shared" si="3"/>
        <v>1674</v>
      </c>
      <c r="R72" s="117">
        <f t="shared" ref="R72:AB72" si="78">SUM(R73:R77)</f>
        <v>1283</v>
      </c>
      <c r="S72" s="117">
        <f t="shared" si="78"/>
        <v>391</v>
      </c>
      <c r="T72" s="117">
        <f t="shared" si="78"/>
        <v>1259</v>
      </c>
      <c r="U72" s="117">
        <f t="shared" si="78"/>
        <v>331</v>
      </c>
      <c r="V72" s="117">
        <f t="shared" si="78"/>
        <v>24</v>
      </c>
      <c r="W72" s="117">
        <f t="shared" si="78"/>
        <v>60</v>
      </c>
      <c r="X72" s="117">
        <f t="shared" si="78"/>
        <v>9</v>
      </c>
      <c r="Y72" s="117">
        <f t="shared" si="78"/>
        <v>1</v>
      </c>
      <c r="Z72" s="117">
        <f t="shared" si="78"/>
        <v>23</v>
      </c>
      <c r="AA72" s="117">
        <f t="shared" si="78"/>
        <v>8</v>
      </c>
      <c r="AB72" s="117">
        <f t="shared" si="78"/>
        <v>78</v>
      </c>
      <c r="AC72" s="117">
        <f t="shared" si="5"/>
        <v>53</v>
      </c>
      <c r="AD72" s="117">
        <f>SUM(AD73:AD77)</f>
        <v>39</v>
      </c>
      <c r="AE72" s="117">
        <f>SUM(AE73:AE77)</f>
        <v>14</v>
      </c>
      <c r="AF72" s="117">
        <f>SUM(AF73:AF77)</f>
        <v>24</v>
      </c>
      <c r="AG72" s="117">
        <f>SUM(AG73:AG77)</f>
        <v>10</v>
      </c>
      <c r="AH72" s="117">
        <f t="shared" si="6"/>
        <v>17</v>
      </c>
      <c r="AI72" s="117">
        <f t="shared" ref="AI72:AS72" si="79">SUM(AI73:AI77)</f>
        <v>13</v>
      </c>
      <c r="AJ72" s="117">
        <f t="shared" si="79"/>
        <v>4</v>
      </c>
      <c r="AK72" s="117">
        <f t="shared" si="79"/>
        <v>11</v>
      </c>
      <c r="AL72" s="117">
        <f t="shared" si="79"/>
        <v>4</v>
      </c>
      <c r="AM72" s="117">
        <f t="shared" si="79"/>
        <v>2</v>
      </c>
      <c r="AN72" s="117">
        <f t="shared" si="79"/>
        <v>0</v>
      </c>
      <c r="AO72" s="117">
        <f t="shared" si="79"/>
        <v>0</v>
      </c>
      <c r="AP72" s="117">
        <f t="shared" si="79"/>
        <v>0</v>
      </c>
      <c r="AQ72" s="117">
        <f t="shared" si="79"/>
        <v>2</v>
      </c>
      <c r="AR72" s="117">
        <f t="shared" si="79"/>
        <v>0</v>
      </c>
      <c r="AS72" s="118">
        <f t="shared" si="79"/>
        <v>2</v>
      </c>
    </row>
    <row r="73" spans="2:45" ht="12.6" customHeight="1" x14ac:dyDescent="0.15">
      <c r="B73" s="71"/>
      <c r="C73" s="72"/>
      <c r="D73" s="72" t="s">
        <v>165</v>
      </c>
      <c r="E73" s="73" t="s">
        <v>166</v>
      </c>
      <c r="F73" s="116">
        <f t="shared" ref="F73:H88" si="80">L73+AC73</f>
        <v>177</v>
      </c>
      <c r="G73" s="117">
        <f t="shared" si="80"/>
        <v>142</v>
      </c>
      <c r="H73" s="117">
        <f t="shared" si="80"/>
        <v>35</v>
      </c>
      <c r="I73" s="117">
        <f t="shared" ref="I73:I136" si="81">SUM(J73:K73)</f>
        <v>174</v>
      </c>
      <c r="J73" s="117">
        <f t="shared" ref="J73:K77" si="82">O73+R73+AF73+AI73</f>
        <v>139</v>
      </c>
      <c r="K73" s="117">
        <f t="shared" si="82"/>
        <v>35</v>
      </c>
      <c r="L73" s="117">
        <f t="shared" ref="L73:L136" si="83">SUM(M73:N73)</f>
        <v>157</v>
      </c>
      <c r="M73" s="117">
        <f t="shared" ref="M73:N77" si="84">O73+R73+X73+Z73</f>
        <v>128</v>
      </c>
      <c r="N73" s="117">
        <f t="shared" si="84"/>
        <v>29</v>
      </c>
      <c r="O73" s="117">
        <v>19</v>
      </c>
      <c r="P73" s="117">
        <v>2</v>
      </c>
      <c r="Q73" s="117">
        <f t="shared" ref="Q73:Q136" si="85">SUM(R73:S73)</f>
        <v>133</v>
      </c>
      <c r="R73" s="117">
        <f t="shared" ref="R73:S77" si="86">T73+V73</f>
        <v>106</v>
      </c>
      <c r="S73" s="117">
        <f t="shared" si="86"/>
        <v>27</v>
      </c>
      <c r="T73" s="117">
        <v>100</v>
      </c>
      <c r="U73" s="117">
        <v>26</v>
      </c>
      <c r="V73" s="117">
        <v>6</v>
      </c>
      <c r="W73" s="117">
        <v>1</v>
      </c>
      <c r="X73" s="117">
        <v>3</v>
      </c>
      <c r="Y73" s="117">
        <v>0</v>
      </c>
      <c r="Z73" s="117">
        <v>0</v>
      </c>
      <c r="AA73" s="117">
        <v>0</v>
      </c>
      <c r="AB73" s="117">
        <v>7</v>
      </c>
      <c r="AC73" s="117">
        <f t="shared" ref="AC73:AC136" si="87">SUM(AD73:AE73)</f>
        <v>20</v>
      </c>
      <c r="AD73" s="117">
        <f t="shared" ref="AD73:AE77" si="88">AF73+AI73+AO73+AQ73</f>
        <v>14</v>
      </c>
      <c r="AE73" s="117">
        <f t="shared" si="88"/>
        <v>6</v>
      </c>
      <c r="AF73" s="117">
        <v>8</v>
      </c>
      <c r="AG73" s="117">
        <v>5</v>
      </c>
      <c r="AH73" s="117">
        <f t="shared" ref="AH73:AH136" si="89">SUM(AI73:AJ73)</f>
        <v>7</v>
      </c>
      <c r="AI73" s="117">
        <f t="shared" ref="AI73:AJ77" si="90">AK73+AM73</f>
        <v>6</v>
      </c>
      <c r="AJ73" s="117">
        <f t="shared" si="90"/>
        <v>1</v>
      </c>
      <c r="AK73" s="117">
        <v>5</v>
      </c>
      <c r="AL73" s="117">
        <v>1</v>
      </c>
      <c r="AM73" s="117">
        <v>1</v>
      </c>
      <c r="AN73" s="117">
        <v>0</v>
      </c>
      <c r="AO73" s="117">
        <v>0</v>
      </c>
      <c r="AP73" s="117">
        <v>0</v>
      </c>
      <c r="AQ73" s="117">
        <v>0</v>
      </c>
      <c r="AR73" s="117">
        <v>0</v>
      </c>
      <c r="AS73" s="118">
        <v>1</v>
      </c>
    </row>
    <row r="74" spans="2:45" ht="12.6" customHeight="1" x14ac:dyDescent="0.15">
      <c r="B74" s="71"/>
      <c r="C74" s="72"/>
      <c r="D74" s="72" t="s">
        <v>167</v>
      </c>
      <c r="E74" s="73" t="s">
        <v>168</v>
      </c>
      <c r="F74" s="116">
        <f t="shared" si="80"/>
        <v>293</v>
      </c>
      <c r="G74" s="117">
        <f t="shared" si="80"/>
        <v>244</v>
      </c>
      <c r="H74" s="117">
        <f t="shared" si="80"/>
        <v>49</v>
      </c>
      <c r="I74" s="117">
        <f t="shared" si="81"/>
        <v>286</v>
      </c>
      <c r="J74" s="117">
        <f t="shared" si="82"/>
        <v>240</v>
      </c>
      <c r="K74" s="117">
        <f t="shared" si="82"/>
        <v>46</v>
      </c>
      <c r="L74" s="117">
        <f t="shared" si="83"/>
        <v>293</v>
      </c>
      <c r="M74" s="117">
        <f t="shared" si="84"/>
        <v>244</v>
      </c>
      <c r="N74" s="117">
        <f t="shared" si="84"/>
        <v>49</v>
      </c>
      <c r="O74" s="117">
        <v>13</v>
      </c>
      <c r="P74" s="117">
        <v>3</v>
      </c>
      <c r="Q74" s="117">
        <f t="shared" si="85"/>
        <v>270</v>
      </c>
      <c r="R74" s="117">
        <f t="shared" si="86"/>
        <v>227</v>
      </c>
      <c r="S74" s="117">
        <f t="shared" si="86"/>
        <v>43</v>
      </c>
      <c r="T74" s="117">
        <v>225</v>
      </c>
      <c r="U74" s="117">
        <v>35</v>
      </c>
      <c r="V74" s="117">
        <v>2</v>
      </c>
      <c r="W74" s="117">
        <v>8</v>
      </c>
      <c r="X74" s="117">
        <v>0</v>
      </c>
      <c r="Y74" s="117">
        <v>0</v>
      </c>
      <c r="Z74" s="117">
        <v>4</v>
      </c>
      <c r="AA74" s="117">
        <v>3</v>
      </c>
      <c r="AB74" s="117">
        <v>10</v>
      </c>
      <c r="AC74" s="117">
        <f t="shared" si="87"/>
        <v>0</v>
      </c>
      <c r="AD74" s="117">
        <f t="shared" si="88"/>
        <v>0</v>
      </c>
      <c r="AE74" s="117">
        <f t="shared" si="88"/>
        <v>0</v>
      </c>
      <c r="AF74" s="117">
        <v>0</v>
      </c>
      <c r="AG74" s="117">
        <v>0</v>
      </c>
      <c r="AH74" s="117">
        <f t="shared" si="89"/>
        <v>0</v>
      </c>
      <c r="AI74" s="117">
        <f t="shared" si="90"/>
        <v>0</v>
      </c>
      <c r="AJ74" s="117">
        <f t="shared" si="90"/>
        <v>0</v>
      </c>
      <c r="AK74" s="117">
        <v>0</v>
      </c>
      <c r="AL74" s="117">
        <v>0</v>
      </c>
      <c r="AM74" s="117">
        <v>0</v>
      </c>
      <c r="AN74" s="117">
        <v>0</v>
      </c>
      <c r="AO74" s="117">
        <v>0</v>
      </c>
      <c r="AP74" s="117">
        <v>0</v>
      </c>
      <c r="AQ74" s="117">
        <v>0</v>
      </c>
      <c r="AR74" s="117">
        <v>0</v>
      </c>
      <c r="AS74" s="118">
        <v>0</v>
      </c>
    </row>
    <row r="75" spans="2:45" ht="12.6" customHeight="1" x14ac:dyDescent="0.15">
      <c r="B75" s="71"/>
      <c r="C75" s="72"/>
      <c r="D75" s="72" t="s">
        <v>169</v>
      </c>
      <c r="E75" s="73" t="s">
        <v>170</v>
      </c>
      <c r="F75" s="116">
        <f t="shared" si="80"/>
        <v>99</v>
      </c>
      <c r="G75" s="117">
        <f t="shared" si="80"/>
        <v>84</v>
      </c>
      <c r="H75" s="117">
        <f t="shared" si="80"/>
        <v>15</v>
      </c>
      <c r="I75" s="117">
        <f t="shared" si="81"/>
        <v>98</v>
      </c>
      <c r="J75" s="117">
        <f t="shared" si="82"/>
        <v>83</v>
      </c>
      <c r="K75" s="117">
        <f t="shared" si="82"/>
        <v>15</v>
      </c>
      <c r="L75" s="117">
        <f t="shared" si="83"/>
        <v>99</v>
      </c>
      <c r="M75" s="117">
        <f t="shared" si="84"/>
        <v>84</v>
      </c>
      <c r="N75" s="117">
        <f t="shared" si="84"/>
        <v>15</v>
      </c>
      <c r="O75" s="117">
        <v>11</v>
      </c>
      <c r="P75" s="117">
        <v>0</v>
      </c>
      <c r="Q75" s="117">
        <f t="shared" si="85"/>
        <v>87</v>
      </c>
      <c r="R75" s="117">
        <f t="shared" si="86"/>
        <v>72</v>
      </c>
      <c r="S75" s="117">
        <f t="shared" si="86"/>
        <v>15</v>
      </c>
      <c r="T75" s="117">
        <v>71</v>
      </c>
      <c r="U75" s="117">
        <v>14</v>
      </c>
      <c r="V75" s="117">
        <v>1</v>
      </c>
      <c r="W75" s="117">
        <v>1</v>
      </c>
      <c r="X75" s="117">
        <v>0</v>
      </c>
      <c r="Y75" s="117">
        <v>0</v>
      </c>
      <c r="Z75" s="117">
        <v>1</v>
      </c>
      <c r="AA75" s="117">
        <v>0</v>
      </c>
      <c r="AB75" s="117">
        <v>2</v>
      </c>
      <c r="AC75" s="117">
        <f t="shared" si="87"/>
        <v>0</v>
      </c>
      <c r="AD75" s="117">
        <f t="shared" si="88"/>
        <v>0</v>
      </c>
      <c r="AE75" s="117">
        <f t="shared" si="88"/>
        <v>0</v>
      </c>
      <c r="AF75" s="117">
        <v>0</v>
      </c>
      <c r="AG75" s="117">
        <v>0</v>
      </c>
      <c r="AH75" s="117">
        <f t="shared" si="89"/>
        <v>0</v>
      </c>
      <c r="AI75" s="117">
        <f t="shared" si="90"/>
        <v>0</v>
      </c>
      <c r="AJ75" s="117">
        <f t="shared" si="90"/>
        <v>0</v>
      </c>
      <c r="AK75" s="117">
        <v>0</v>
      </c>
      <c r="AL75" s="117">
        <v>0</v>
      </c>
      <c r="AM75" s="117">
        <v>0</v>
      </c>
      <c r="AN75" s="117">
        <v>0</v>
      </c>
      <c r="AO75" s="117">
        <v>0</v>
      </c>
      <c r="AP75" s="117">
        <v>0</v>
      </c>
      <c r="AQ75" s="117">
        <v>0</v>
      </c>
      <c r="AR75" s="117">
        <v>0</v>
      </c>
      <c r="AS75" s="118">
        <v>0</v>
      </c>
    </row>
    <row r="76" spans="2:45" ht="12.6" customHeight="1" x14ac:dyDescent="0.15">
      <c r="B76" s="71"/>
      <c r="C76" s="72"/>
      <c r="D76" s="72" t="s">
        <v>171</v>
      </c>
      <c r="E76" s="73" t="s">
        <v>172</v>
      </c>
      <c r="F76" s="116">
        <f t="shared" si="80"/>
        <v>543</v>
      </c>
      <c r="G76" s="117">
        <f t="shared" si="80"/>
        <v>427</v>
      </c>
      <c r="H76" s="117">
        <f t="shared" si="80"/>
        <v>116</v>
      </c>
      <c r="I76" s="117">
        <f t="shared" si="81"/>
        <v>527</v>
      </c>
      <c r="J76" s="117">
        <f t="shared" si="82"/>
        <v>415</v>
      </c>
      <c r="K76" s="117">
        <f t="shared" si="82"/>
        <v>112</v>
      </c>
      <c r="L76" s="117">
        <f t="shared" si="83"/>
        <v>538</v>
      </c>
      <c r="M76" s="117">
        <f t="shared" si="84"/>
        <v>424</v>
      </c>
      <c r="N76" s="117">
        <f t="shared" si="84"/>
        <v>114</v>
      </c>
      <c r="O76" s="117">
        <v>31</v>
      </c>
      <c r="P76" s="117">
        <v>11</v>
      </c>
      <c r="Q76" s="117">
        <f t="shared" si="85"/>
        <v>480</v>
      </c>
      <c r="R76" s="117">
        <f t="shared" si="86"/>
        <v>381</v>
      </c>
      <c r="S76" s="117">
        <f t="shared" si="86"/>
        <v>99</v>
      </c>
      <c r="T76" s="117">
        <v>376</v>
      </c>
      <c r="U76" s="117">
        <v>82</v>
      </c>
      <c r="V76" s="117">
        <v>5</v>
      </c>
      <c r="W76" s="117">
        <v>17</v>
      </c>
      <c r="X76" s="117">
        <v>0</v>
      </c>
      <c r="Y76" s="117">
        <v>0</v>
      </c>
      <c r="Z76" s="117">
        <v>12</v>
      </c>
      <c r="AA76" s="117">
        <v>4</v>
      </c>
      <c r="AB76" s="117">
        <v>19</v>
      </c>
      <c r="AC76" s="117">
        <f t="shared" si="87"/>
        <v>5</v>
      </c>
      <c r="AD76" s="117">
        <f t="shared" si="88"/>
        <v>3</v>
      </c>
      <c r="AE76" s="117">
        <f t="shared" si="88"/>
        <v>2</v>
      </c>
      <c r="AF76" s="117">
        <v>3</v>
      </c>
      <c r="AG76" s="117">
        <v>2</v>
      </c>
      <c r="AH76" s="117">
        <f t="shared" si="89"/>
        <v>0</v>
      </c>
      <c r="AI76" s="117">
        <f t="shared" si="90"/>
        <v>0</v>
      </c>
      <c r="AJ76" s="117">
        <f t="shared" si="90"/>
        <v>0</v>
      </c>
      <c r="AK76" s="117">
        <v>0</v>
      </c>
      <c r="AL76" s="117">
        <v>0</v>
      </c>
      <c r="AM76" s="117">
        <v>0</v>
      </c>
      <c r="AN76" s="117">
        <v>0</v>
      </c>
      <c r="AO76" s="117">
        <v>0</v>
      </c>
      <c r="AP76" s="117">
        <v>0</v>
      </c>
      <c r="AQ76" s="117">
        <v>0</v>
      </c>
      <c r="AR76" s="117">
        <v>0</v>
      </c>
      <c r="AS76" s="118">
        <v>0</v>
      </c>
    </row>
    <row r="77" spans="2:45" ht="12.6" customHeight="1" x14ac:dyDescent="0.15">
      <c r="B77" s="71"/>
      <c r="C77" s="72"/>
      <c r="D77" s="72" t="s">
        <v>173</v>
      </c>
      <c r="E77" s="73" t="s">
        <v>174</v>
      </c>
      <c r="F77" s="116">
        <f t="shared" si="80"/>
        <v>883</v>
      </c>
      <c r="G77" s="117">
        <f t="shared" si="80"/>
        <v>634</v>
      </c>
      <c r="H77" s="117">
        <f t="shared" si="80"/>
        <v>249</v>
      </c>
      <c r="I77" s="117">
        <f t="shared" si="81"/>
        <v>867</v>
      </c>
      <c r="J77" s="117">
        <f t="shared" si="82"/>
        <v>620</v>
      </c>
      <c r="K77" s="117">
        <f t="shared" si="82"/>
        <v>247</v>
      </c>
      <c r="L77" s="117">
        <f t="shared" si="83"/>
        <v>855</v>
      </c>
      <c r="M77" s="117">
        <f t="shared" si="84"/>
        <v>612</v>
      </c>
      <c r="N77" s="117">
        <f t="shared" si="84"/>
        <v>243</v>
      </c>
      <c r="O77" s="117">
        <v>103</v>
      </c>
      <c r="P77" s="117">
        <v>34</v>
      </c>
      <c r="Q77" s="117">
        <f t="shared" si="85"/>
        <v>704</v>
      </c>
      <c r="R77" s="117">
        <f t="shared" si="86"/>
        <v>497</v>
      </c>
      <c r="S77" s="117">
        <f t="shared" si="86"/>
        <v>207</v>
      </c>
      <c r="T77" s="117">
        <v>487</v>
      </c>
      <c r="U77" s="117">
        <v>174</v>
      </c>
      <c r="V77" s="117">
        <v>10</v>
      </c>
      <c r="W77" s="117">
        <v>33</v>
      </c>
      <c r="X77" s="117">
        <v>6</v>
      </c>
      <c r="Y77" s="117">
        <v>1</v>
      </c>
      <c r="Z77" s="117">
        <v>6</v>
      </c>
      <c r="AA77" s="117">
        <v>1</v>
      </c>
      <c r="AB77" s="117">
        <v>40</v>
      </c>
      <c r="AC77" s="117">
        <f t="shared" si="87"/>
        <v>28</v>
      </c>
      <c r="AD77" s="117">
        <f t="shared" si="88"/>
        <v>22</v>
      </c>
      <c r="AE77" s="117">
        <f t="shared" si="88"/>
        <v>6</v>
      </c>
      <c r="AF77" s="117">
        <v>13</v>
      </c>
      <c r="AG77" s="117">
        <v>3</v>
      </c>
      <c r="AH77" s="117">
        <f t="shared" si="89"/>
        <v>10</v>
      </c>
      <c r="AI77" s="117">
        <f t="shared" si="90"/>
        <v>7</v>
      </c>
      <c r="AJ77" s="117">
        <f t="shared" si="90"/>
        <v>3</v>
      </c>
      <c r="AK77" s="117">
        <v>6</v>
      </c>
      <c r="AL77" s="117">
        <v>3</v>
      </c>
      <c r="AM77" s="117">
        <v>1</v>
      </c>
      <c r="AN77" s="117">
        <v>0</v>
      </c>
      <c r="AO77" s="117">
        <v>0</v>
      </c>
      <c r="AP77" s="117">
        <v>0</v>
      </c>
      <c r="AQ77" s="117">
        <v>2</v>
      </c>
      <c r="AR77" s="117">
        <v>0</v>
      </c>
      <c r="AS77" s="118">
        <v>1</v>
      </c>
    </row>
    <row r="78" spans="2:45" ht="12.6" customHeight="1" x14ac:dyDescent="0.15">
      <c r="B78" s="71"/>
      <c r="C78" s="72" t="s">
        <v>175</v>
      </c>
      <c r="D78" s="72"/>
      <c r="E78" s="73" t="s">
        <v>176</v>
      </c>
      <c r="F78" s="116">
        <f t="shared" si="80"/>
        <v>1846</v>
      </c>
      <c r="G78" s="117">
        <f>SUM(G79:G81)</f>
        <v>1507</v>
      </c>
      <c r="H78" s="117">
        <f>SUM(H79:H81)</f>
        <v>339</v>
      </c>
      <c r="I78" s="117">
        <f t="shared" si="81"/>
        <v>1821</v>
      </c>
      <c r="J78" s="117">
        <f>SUM(J79:J81)</f>
        <v>1489</v>
      </c>
      <c r="K78" s="117">
        <f>SUM(K79:K81)</f>
        <v>332</v>
      </c>
      <c r="L78" s="117">
        <f t="shared" si="83"/>
        <v>1795</v>
      </c>
      <c r="M78" s="117">
        <f>SUM(M79:M81)</f>
        <v>1472</v>
      </c>
      <c r="N78" s="117">
        <f>SUM(N79:N81)</f>
        <v>323</v>
      </c>
      <c r="O78" s="117">
        <f>SUM(O79:O81)</f>
        <v>101</v>
      </c>
      <c r="P78" s="117">
        <f>SUM(P79:P81)</f>
        <v>27</v>
      </c>
      <c r="Q78" s="117">
        <f t="shared" si="85"/>
        <v>1643</v>
      </c>
      <c r="R78" s="117">
        <f t="shared" ref="R78:AB78" si="91">SUM(R79:R81)</f>
        <v>1354</v>
      </c>
      <c r="S78" s="117">
        <f t="shared" si="91"/>
        <v>289</v>
      </c>
      <c r="T78" s="117">
        <f t="shared" si="91"/>
        <v>1319</v>
      </c>
      <c r="U78" s="117">
        <f t="shared" si="91"/>
        <v>245</v>
      </c>
      <c r="V78" s="117">
        <f t="shared" si="91"/>
        <v>35</v>
      </c>
      <c r="W78" s="117">
        <f t="shared" si="91"/>
        <v>44</v>
      </c>
      <c r="X78" s="117">
        <f t="shared" si="91"/>
        <v>1</v>
      </c>
      <c r="Y78" s="117">
        <f t="shared" si="91"/>
        <v>2</v>
      </c>
      <c r="Z78" s="117">
        <f t="shared" si="91"/>
        <v>16</v>
      </c>
      <c r="AA78" s="117">
        <f t="shared" si="91"/>
        <v>5</v>
      </c>
      <c r="AB78" s="117">
        <f t="shared" si="91"/>
        <v>77</v>
      </c>
      <c r="AC78" s="117">
        <f t="shared" si="87"/>
        <v>51</v>
      </c>
      <c r="AD78" s="117">
        <f>SUM(AD79:AD81)</f>
        <v>35</v>
      </c>
      <c r="AE78" s="117">
        <f>SUM(AE79:AE81)</f>
        <v>16</v>
      </c>
      <c r="AF78" s="117">
        <f>SUM(AF79:AF81)</f>
        <v>19</v>
      </c>
      <c r="AG78" s="117">
        <f>SUM(AG79:AG81)</f>
        <v>11</v>
      </c>
      <c r="AH78" s="117">
        <f t="shared" si="89"/>
        <v>20</v>
      </c>
      <c r="AI78" s="117">
        <f t="shared" ref="AI78:AS78" si="92">SUM(AI79:AI81)</f>
        <v>15</v>
      </c>
      <c r="AJ78" s="117">
        <f t="shared" si="92"/>
        <v>5</v>
      </c>
      <c r="AK78" s="117">
        <f t="shared" si="92"/>
        <v>12</v>
      </c>
      <c r="AL78" s="117">
        <f t="shared" si="92"/>
        <v>4</v>
      </c>
      <c r="AM78" s="117">
        <f t="shared" si="92"/>
        <v>3</v>
      </c>
      <c r="AN78" s="117">
        <f t="shared" si="92"/>
        <v>1</v>
      </c>
      <c r="AO78" s="117">
        <f t="shared" si="92"/>
        <v>1</v>
      </c>
      <c r="AP78" s="117">
        <f t="shared" si="92"/>
        <v>0</v>
      </c>
      <c r="AQ78" s="117">
        <f t="shared" si="92"/>
        <v>0</v>
      </c>
      <c r="AR78" s="117">
        <f t="shared" si="92"/>
        <v>0</v>
      </c>
      <c r="AS78" s="118">
        <f t="shared" si="92"/>
        <v>4</v>
      </c>
    </row>
    <row r="79" spans="2:45" ht="12.6" customHeight="1" x14ac:dyDescent="0.15">
      <c r="B79" s="71"/>
      <c r="C79" s="72"/>
      <c r="D79" s="72" t="s">
        <v>177</v>
      </c>
      <c r="E79" s="73" t="s">
        <v>178</v>
      </c>
      <c r="F79" s="116">
        <f t="shared" si="80"/>
        <v>905</v>
      </c>
      <c r="G79" s="117">
        <f t="shared" si="80"/>
        <v>746</v>
      </c>
      <c r="H79" s="117">
        <f t="shared" si="80"/>
        <v>159</v>
      </c>
      <c r="I79" s="117">
        <f t="shared" si="81"/>
        <v>893</v>
      </c>
      <c r="J79" s="117">
        <f t="shared" ref="J79:K81" si="93">O79+R79+AF79+AI79</f>
        <v>739</v>
      </c>
      <c r="K79" s="117">
        <f t="shared" si="93"/>
        <v>154</v>
      </c>
      <c r="L79" s="117">
        <f t="shared" si="83"/>
        <v>897</v>
      </c>
      <c r="M79" s="117">
        <f t="shared" ref="M79:N81" si="94">O79+R79+X79+Z79</f>
        <v>741</v>
      </c>
      <c r="N79" s="117">
        <f t="shared" si="94"/>
        <v>156</v>
      </c>
      <c r="O79" s="117">
        <v>39</v>
      </c>
      <c r="P79" s="117">
        <v>10</v>
      </c>
      <c r="Q79" s="117">
        <f t="shared" si="85"/>
        <v>836</v>
      </c>
      <c r="R79" s="117">
        <f t="shared" ref="R79:S81" si="95">T79+V79</f>
        <v>695</v>
      </c>
      <c r="S79" s="117">
        <f t="shared" si="95"/>
        <v>141</v>
      </c>
      <c r="T79" s="117">
        <v>687</v>
      </c>
      <c r="U79" s="117">
        <v>123</v>
      </c>
      <c r="V79" s="117">
        <v>8</v>
      </c>
      <c r="W79" s="117">
        <v>18</v>
      </c>
      <c r="X79" s="117">
        <v>1</v>
      </c>
      <c r="Y79" s="117">
        <v>1</v>
      </c>
      <c r="Z79" s="117">
        <v>6</v>
      </c>
      <c r="AA79" s="117">
        <v>4</v>
      </c>
      <c r="AB79" s="117">
        <v>25</v>
      </c>
      <c r="AC79" s="117">
        <f t="shared" si="87"/>
        <v>8</v>
      </c>
      <c r="AD79" s="117">
        <f t="shared" ref="AD79:AE81" si="96">AF79+AI79+AO79+AQ79</f>
        <v>5</v>
      </c>
      <c r="AE79" s="117">
        <f t="shared" si="96"/>
        <v>3</v>
      </c>
      <c r="AF79" s="117">
        <v>5</v>
      </c>
      <c r="AG79" s="117">
        <v>3</v>
      </c>
      <c r="AH79" s="117">
        <f t="shared" si="89"/>
        <v>0</v>
      </c>
      <c r="AI79" s="117">
        <f t="shared" ref="AI79:AJ81" si="97">AK79+AM79</f>
        <v>0</v>
      </c>
      <c r="AJ79" s="117">
        <f t="shared" si="97"/>
        <v>0</v>
      </c>
      <c r="AK79" s="117">
        <v>0</v>
      </c>
      <c r="AL79" s="117">
        <v>0</v>
      </c>
      <c r="AM79" s="117">
        <v>0</v>
      </c>
      <c r="AN79" s="117">
        <v>0</v>
      </c>
      <c r="AO79" s="117">
        <v>0</v>
      </c>
      <c r="AP79" s="117">
        <v>0</v>
      </c>
      <c r="AQ79" s="117">
        <v>0</v>
      </c>
      <c r="AR79" s="117">
        <v>0</v>
      </c>
      <c r="AS79" s="118">
        <v>0</v>
      </c>
    </row>
    <row r="80" spans="2:45" ht="12.6" customHeight="1" x14ac:dyDescent="0.15">
      <c r="B80" s="71"/>
      <c r="C80" s="72"/>
      <c r="D80" s="72" t="s">
        <v>179</v>
      </c>
      <c r="E80" s="73" t="s">
        <v>180</v>
      </c>
      <c r="F80" s="116">
        <f t="shared" si="80"/>
        <v>816</v>
      </c>
      <c r="G80" s="117">
        <f t="shared" si="80"/>
        <v>659</v>
      </c>
      <c r="H80" s="117">
        <f t="shared" si="80"/>
        <v>157</v>
      </c>
      <c r="I80" s="117">
        <f t="shared" si="81"/>
        <v>803</v>
      </c>
      <c r="J80" s="117">
        <f t="shared" si="93"/>
        <v>648</v>
      </c>
      <c r="K80" s="117">
        <f t="shared" si="93"/>
        <v>155</v>
      </c>
      <c r="L80" s="117">
        <f t="shared" si="83"/>
        <v>787</v>
      </c>
      <c r="M80" s="117">
        <f t="shared" si="94"/>
        <v>642</v>
      </c>
      <c r="N80" s="117">
        <f t="shared" si="94"/>
        <v>145</v>
      </c>
      <c r="O80" s="117">
        <v>50</v>
      </c>
      <c r="P80" s="117">
        <v>14</v>
      </c>
      <c r="Q80" s="117">
        <f t="shared" si="85"/>
        <v>711</v>
      </c>
      <c r="R80" s="117">
        <f t="shared" si="95"/>
        <v>582</v>
      </c>
      <c r="S80" s="117">
        <f t="shared" si="95"/>
        <v>129</v>
      </c>
      <c r="T80" s="117">
        <v>567</v>
      </c>
      <c r="U80" s="117">
        <v>109</v>
      </c>
      <c r="V80" s="117">
        <v>15</v>
      </c>
      <c r="W80" s="117">
        <v>20</v>
      </c>
      <c r="X80" s="117">
        <v>0</v>
      </c>
      <c r="Y80" s="117">
        <v>1</v>
      </c>
      <c r="Z80" s="117">
        <v>10</v>
      </c>
      <c r="AA80" s="117">
        <v>1</v>
      </c>
      <c r="AB80" s="117">
        <v>34</v>
      </c>
      <c r="AC80" s="117">
        <f t="shared" si="87"/>
        <v>29</v>
      </c>
      <c r="AD80" s="117">
        <f t="shared" si="96"/>
        <v>17</v>
      </c>
      <c r="AE80" s="117">
        <f t="shared" si="96"/>
        <v>12</v>
      </c>
      <c r="AF80" s="117">
        <v>11</v>
      </c>
      <c r="AG80" s="117">
        <v>7</v>
      </c>
      <c r="AH80" s="117">
        <f t="shared" si="89"/>
        <v>10</v>
      </c>
      <c r="AI80" s="117">
        <f t="shared" si="97"/>
        <v>5</v>
      </c>
      <c r="AJ80" s="117">
        <f t="shared" si="97"/>
        <v>5</v>
      </c>
      <c r="AK80" s="117">
        <v>3</v>
      </c>
      <c r="AL80" s="117">
        <v>4</v>
      </c>
      <c r="AM80" s="117">
        <v>2</v>
      </c>
      <c r="AN80" s="117">
        <v>1</v>
      </c>
      <c r="AO80" s="117">
        <v>1</v>
      </c>
      <c r="AP80" s="117">
        <v>0</v>
      </c>
      <c r="AQ80" s="117">
        <v>0</v>
      </c>
      <c r="AR80" s="117">
        <v>0</v>
      </c>
      <c r="AS80" s="118">
        <v>3</v>
      </c>
    </row>
    <row r="81" spans="2:45" ht="12.6" customHeight="1" x14ac:dyDescent="0.15">
      <c r="B81" s="71"/>
      <c r="C81" s="72"/>
      <c r="D81" s="72" t="s">
        <v>181</v>
      </c>
      <c r="E81" s="73" t="s">
        <v>182</v>
      </c>
      <c r="F81" s="116">
        <f t="shared" si="80"/>
        <v>125</v>
      </c>
      <c r="G81" s="117">
        <f t="shared" si="80"/>
        <v>102</v>
      </c>
      <c r="H81" s="117">
        <f t="shared" si="80"/>
        <v>23</v>
      </c>
      <c r="I81" s="117">
        <f t="shared" si="81"/>
        <v>125</v>
      </c>
      <c r="J81" s="117">
        <f t="shared" si="93"/>
        <v>102</v>
      </c>
      <c r="K81" s="117">
        <f t="shared" si="93"/>
        <v>23</v>
      </c>
      <c r="L81" s="117">
        <f t="shared" si="83"/>
        <v>111</v>
      </c>
      <c r="M81" s="117">
        <f t="shared" si="94"/>
        <v>89</v>
      </c>
      <c r="N81" s="117">
        <f t="shared" si="94"/>
        <v>22</v>
      </c>
      <c r="O81" s="117">
        <v>12</v>
      </c>
      <c r="P81" s="117">
        <v>3</v>
      </c>
      <c r="Q81" s="117">
        <f t="shared" si="85"/>
        <v>96</v>
      </c>
      <c r="R81" s="117">
        <f t="shared" si="95"/>
        <v>77</v>
      </c>
      <c r="S81" s="117">
        <f t="shared" si="95"/>
        <v>19</v>
      </c>
      <c r="T81" s="117">
        <v>65</v>
      </c>
      <c r="U81" s="117">
        <v>13</v>
      </c>
      <c r="V81" s="117">
        <v>12</v>
      </c>
      <c r="W81" s="117">
        <v>6</v>
      </c>
      <c r="X81" s="117">
        <v>0</v>
      </c>
      <c r="Y81" s="117">
        <v>0</v>
      </c>
      <c r="Z81" s="117">
        <v>0</v>
      </c>
      <c r="AA81" s="117">
        <v>0</v>
      </c>
      <c r="AB81" s="117">
        <v>18</v>
      </c>
      <c r="AC81" s="117">
        <f t="shared" si="87"/>
        <v>14</v>
      </c>
      <c r="AD81" s="117">
        <f t="shared" si="96"/>
        <v>13</v>
      </c>
      <c r="AE81" s="117">
        <f t="shared" si="96"/>
        <v>1</v>
      </c>
      <c r="AF81" s="117">
        <v>3</v>
      </c>
      <c r="AG81" s="117">
        <v>1</v>
      </c>
      <c r="AH81" s="117">
        <f t="shared" si="89"/>
        <v>10</v>
      </c>
      <c r="AI81" s="117">
        <f t="shared" si="97"/>
        <v>10</v>
      </c>
      <c r="AJ81" s="117">
        <f t="shared" si="97"/>
        <v>0</v>
      </c>
      <c r="AK81" s="117">
        <v>9</v>
      </c>
      <c r="AL81" s="117">
        <v>0</v>
      </c>
      <c r="AM81" s="117">
        <v>1</v>
      </c>
      <c r="AN81" s="117">
        <v>0</v>
      </c>
      <c r="AO81" s="117">
        <v>0</v>
      </c>
      <c r="AP81" s="117">
        <v>0</v>
      </c>
      <c r="AQ81" s="117">
        <v>0</v>
      </c>
      <c r="AR81" s="117">
        <v>0</v>
      </c>
      <c r="AS81" s="118">
        <v>1</v>
      </c>
    </row>
    <row r="82" spans="2:45" ht="12.6" customHeight="1" x14ac:dyDescent="0.15">
      <c r="B82" s="71"/>
      <c r="C82" s="72" t="s">
        <v>183</v>
      </c>
      <c r="D82" s="72"/>
      <c r="E82" s="73" t="s">
        <v>184</v>
      </c>
      <c r="F82" s="116">
        <f t="shared" si="80"/>
        <v>1472</v>
      </c>
      <c r="G82" s="117">
        <f>SUM(G83:G84)</f>
        <v>1092</v>
      </c>
      <c r="H82" s="117">
        <f>SUM(H83:H84)</f>
        <v>380</v>
      </c>
      <c r="I82" s="117">
        <f t="shared" si="81"/>
        <v>1442</v>
      </c>
      <c r="J82" s="117">
        <f>SUM(J83:J84)</f>
        <v>1071</v>
      </c>
      <c r="K82" s="117">
        <f>SUM(K83:K84)</f>
        <v>371</v>
      </c>
      <c r="L82" s="117">
        <f t="shared" si="83"/>
        <v>1435</v>
      </c>
      <c r="M82" s="117">
        <f>SUM(M83:M84)</f>
        <v>1072</v>
      </c>
      <c r="N82" s="117">
        <f>SUM(N83:N84)</f>
        <v>363</v>
      </c>
      <c r="O82" s="117">
        <f>SUM(O83:O84)</f>
        <v>100</v>
      </c>
      <c r="P82" s="117">
        <f>SUM(P83:P84)</f>
        <v>20</v>
      </c>
      <c r="Q82" s="117">
        <f t="shared" si="85"/>
        <v>1285</v>
      </c>
      <c r="R82" s="117">
        <f t="shared" ref="R82:AB82" si="98">SUM(R83:R84)</f>
        <v>951</v>
      </c>
      <c r="S82" s="117">
        <f t="shared" si="98"/>
        <v>334</v>
      </c>
      <c r="T82" s="117">
        <f t="shared" si="98"/>
        <v>939</v>
      </c>
      <c r="U82" s="117">
        <f t="shared" si="98"/>
        <v>254</v>
      </c>
      <c r="V82" s="117">
        <f t="shared" si="98"/>
        <v>12</v>
      </c>
      <c r="W82" s="117">
        <f t="shared" si="98"/>
        <v>80</v>
      </c>
      <c r="X82" s="117">
        <f t="shared" si="98"/>
        <v>3</v>
      </c>
      <c r="Y82" s="117">
        <f t="shared" si="98"/>
        <v>4</v>
      </c>
      <c r="Z82" s="117">
        <f t="shared" si="98"/>
        <v>18</v>
      </c>
      <c r="AA82" s="117">
        <f t="shared" si="98"/>
        <v>5</v>
      </c>
      <c r="AB82" s="117">
        <f t="shared" si="98"/>
        <v>84</v>
      </c>
      <c r="AC82" s="117">
        <f t="shared" si="87"/>
        <v>37</v>
      </c>
      <c r="AD82" s="117">
        <f>SUM(AD83:AD84)</f>
        <v>20</v>
      </c>
      <c r="AE82" s="117">
        <f>SUM(AE83:AE84)</f>
        <v>17</v>
      </c>
      <c r="AF82" s="117">
        <f>SUM(AF83:AF84)</f>
        <v>16</v>
      </c>
      <c r="AG82" s="117">
        <f>SUM(AG83:AG84)</f>
        <v>13</v>
      </c>
      <c r="AH82" s="117">
        <f t="shared" si="89"/>
        <v>8</v>
      </c>
      <c r="AI82" s="117">
        <f t="shared" ref="AI82:AS82" si="99">SUM(AI83:AI84)</f>
        <v>4</v>
      </c>
      <c r="AJ82" s="117">
        <f t="shared" si="99"/>
        <v>4</v>
      </c>
      <c r="AK82" s="117">
        <f t="shared" si="99"/>
        <v>2</v>
      </c>
      <c r="AL82" s="117">
        <f t="shared" si="99"/>
        <v>2</v>
      </c>
      <c r="AM82" s="117">
        <f t="shared" si="99"/>
        <v>2</v>
      </c>
      <c r="AN82" s="117">
        <f t="shared" si="99"/>
        <v>2</v>
      </c>
      <c r="AO82" s="117">
        <f t="shared" si="99"/>
        <v>0</v>
      </c>
      <c r="AP82" s="117">
        <f t="shared" si="99"/>
        <v>0</v>
      </c>
      <c r="AQ82" s="117">
        <f t="shared" si="99"/>
        <v>0</v>
      </c>
      <c r="AR82" s="117">
        <f t="shared" si="99"/>
        <v>0</v>
      </c>
      <c r="AS82" s="118">
        <f t="shared" si="99"/>
        <v>3</v>
      </c>
    </row>
    <row r="83" spans="2:45" ht="12.6" customHeight="1" x14ac:dyDescent="0.15">
      <c r="B83" s="71"/>
      <c r="C83" s="72"/>
      <c r="D83" s="72" t="s">
        <v>185</v>
      </c>
      <c r="E83" s="73" t="s">
        <v>186</v>
      </c>
      <c r="F83" s="116">
        <f t="shared" si="80"/>
        <v>311</v>
      </c>
      <c r="G83" s="117">
        <f>M83+AD83</f>
        <v>222</v>
      </c>
      <c r="H83" s="117">
        <f>N83+AE83</f>
        <v>89</v>
      </c>
      <c r="I83" s="117">
        <f t="shared" si="81"/>
        <v>308</v>
      </c>
      <c r="J83" s="117">
        <f>O83+R83+AF83+AI83</f>
        <v>219</v>
      </c>
      <c r="K83" s="117">
        <f>P83+S83+AG83+AJ83</f>
        <v>89</v>
      </c>
      <c r="L83" s="117">
        <f t="shared" si="83"/>
        <v>283</v>
      </c>
      <c r="M83" s="117">
        <f>O83+R83+X83+Z83</f>
        <v>207</v>
      </c>
      <c r="N83" s="117">
        <f>P83+S83+Y83+AA83</f>
        <v>76</v>
      </c>
      <c r="O83" s="117">
        <v>18</v>
      </c>
      <c r="P83" s="117">
        <v>9</v>
      </c>
      <c r="Q83" s="117">
        <f t="shared" si="85"/>
        <v>253</v>
      </c>
      <c r="R83" s="117">
        <f>T83+V83</f>
        <v>186</v>
      </c>
      <c r="S83" s="117">
        <f>U83+W83</f>
        <v>67</v>
      </c>
      <c r="T83" s="117">
        <v>184</v>
      </c>
      <c r="U83" s="117">
        <v>50</v>
      </c>
      <c r="V83" s="117">
        <v>2</v>
      </c>
      <c r="W83" s="117">
        <v>17</v>
      </c>
      <c r="X83" s="117">
        <v>2</v>
      </c>
      <c r="Y83" s="117">
        <v>0</v>
      </c>
      <c r="Z83" s="117">
        <v>1</v>
      </c>
      <c r="AA83" s="117">
        <v>0</v>
      </c>
      <c r="AB83" s="117">
        <v>17</v>
      </c>
      <c r="AC83" s="117">
        <f t="shared" si="87"/>
        <v>28</v>
      </c>
      <c r="AD83" s="117">
        <f>AF83+AI83+AO83+AQ83</f>
        <v>15</v>
      </c>
      <c r="AE83" s="117">
        <f>AG83+AJ83+AP83+AR83</f>
        <v>13</v>
      </c>
      <c r="AF83" s="117">
        <v>13</v>
      </c>
      <c r="AG83" s="117">
        <v>10</v>
      </c>
      <c r="AH83" s="117">
        <f t="shared" si="89"/>
        <v>5</v>
      </c>
      <c r="AI83" s="117">
        <f>AK83+AM83</f>
        <v>2</v>
      </c>
      <c r="AJ83" s="117">
        <f>AL83+AN83</f>
        <v>3</v>
      </c>
      <c r="AK83" s="117">
        <v>1</v>
      </c>
      <c r="AL83" s="117">
        <v>2</v>
      </c>
      <c r="AM83" s="117">
        <v>1</v>
      </c>
      <c r="AN83" s="117">
        <v>1</v>
      </c>
      <c r="AO83" s="117">
        <v>0</v>
      </c>
      <c r="AP83" s="117">
        <v>0</v>
      </c>
      <c r="AQ83" s="117">
        <v>0</v>
      </c>
      <c r="AR83" s="117">
        <v>0</v>
      </c>
      <c r="AS83" s="118">
        <v>2</v>
      </c>
    </row>
    <row r="84" spans="2:45" ht="12.6" customHeight="1" x14ac:dyDescent="0.15">
      <c r="B84" s="71"/>
      <c r="C84" s="72"/>
      <c r="D84" s="72" t="s">
        <v>187</v>
      </c>
      <c r="E84" s="73" t="s">
        <v>188</v>
      </c>
      <c r="F84" s="116">
        <f t="shared" si="80"/>
        <v>1161</v>
      </c>
      <c r="G84" s="117">
        <f>M84+AD84</f>
        <v>870</v>
      </c>
      <c r="H84" s="117">
        <f>N84+AE84</f>
        <v>291</v>
      </c>
      <c r="I84" s="117">
        <f t="shared" si="81"/>
        <v>1134</v>
      </c>
      <c r="J84" s="117">
        <f>O84+R84+AF84+AI84</f>
        <v>852</v>
      </c>
      <c r="K84" s="117">
        <f>P84+S84+AG84+AJ84</f>
        <v>282</v>
      </c>
      <c r="L84" s="117">
        <f t="shared" si="83"/>
        <v>1152</v>
      </c>
      <c r="M84" s="117">
        <f>O84+R84+X84+Z84</f>
        <v>865</v>
      </c>
      <c r="N84" s="117">
        <f>P84+S84+Y84+AA84</f>
        <v>287</v>
      </c>
      <c r="O84" s="117">
        <v>82</v>
      </c>
      <c r="P84" s="117">
        <v>11</v>
      </c>
      <c r="Q84" s="117">
        <f t="shared" si="85"/>
        <v>1032</v>
      </c>
      <c r="R84" s="117">
        <f>T84+V84</f>
        <v>765</v>
      </c>
      <c r="S84" s="117">
        <f>U84+W84</f>
        <v>267</v>
      </c>
      <c r="T84" s="117">
        <v>755</v>
      </c>
      <c r="U84" s="117">
        <v>204</v>
      </c>
      <c r="V84" s="117">
        <v>10</v>
      </c>
      <c r="W84" s="117">
        <v>63</v>
      </c>
      <c r="X84" s="117">
        <v>1</v>
      </c>
      <c r="Y84" s="117">
        <v>4</v>
      </c>
      <c r="Z84" s="117">
        <v>17</v>
      </c>
      <c r="AA84" s="117">
        <v>5</v>
      </c>
      <c r="AB84" s="117">
        <v>67</v>
      </c>
      <c r="AC84" s="117">
        <f t="shared" si="87"/>
        <v>9</v>
      </c>
      <c r="AD84" s="117">
        <f>AF84+AI84+AO84+AQ84</f>
        <v>5</v>
      </c>
      <c r="AE84" s="117">
        <f>AG84+AJ84+AP84+AR84</f>
        <v>4</v>
      </c>
      <c r="AF84" s="117">
        <v>3</v>
      </c>
      <c r="AG84" s="117">
        <v>3</v>
      </c>
      <c r="AH84" s="117">
        <f t="shared" si="89"/>
        <v>3</v>
      </c>
      <c r="AI84" s="117">
        <f>AK84+AM84</f>
        <v>2</v>
      </c>
      <c r="AJ84" s="117">
        <f>AL84+AN84</f>
        <v>1</v>
      </c>
      <c r="AK84" s="117">
        <v>1</v>
      </c>
      <c r="AL84" s="117">
        <v>0</v>
      </c>
      <c r="AM84" s="117">
        <v>1</v>
      </c>
      <c r="AN84" s="117">
        <v>1</v>
      </c>
      <c r="AO84" s="117">
        <v>0</v>
      </c>
      <c r="AP84" s="117">
        <v>0</v>
      </c>
      <c r="AQ84" s="117">
        <v>0</v>
      </c>
      <c r="AR84" s="117">
        <v>0</v>
      </c>
      <c r="AS84" s="118">
        <v>1</v>
      </c>
    </row>
    <row r="85" spans="2:45" ht="12.6" customHeight="1" x14ac:dyDescent="0.15">
      <c r="B85" s="71"/>
      <c r="C85" s="72" t="s">
        <v>189</v>
      </c>
      <c r="D85" s="72"/>
      <c r="E85" s="73" t="s">
        <v>190</v>
      </c>
      <c r="F85" s="116">
        <f t="shared" si="80"/>
        <v>636</v>
      </c>
      <c r="G85" s="117">
        <f>SUM(G86:G88)</f>
        <v>454</v>
      </c>
      <c r="H85" s="117">
        <f>SUM(H86:H88)</f>
        <v>182</v>
      </c>
      <c r="I85" s="117">
        <f t="shared" si="81"/>
        <v>622</v>
      </c>
      <c r="J85" s="117">
        <f>SUM(J86:J88)</f>
        <v>443</v>
      </c>
      <c r="K85" s="117">
        <f>SUM(K86:K88)</f>
        <v>179</v>
      </c>
      <c r="L85" s="117">
        <f t="shared" si="83"/>
        <v>611</v>
      </c>
      <c r="M85" s="117">
        <f>SUM(M86:M88)</f>
        <v>439</v>
      </c>
      <c r="N85" s="117">
        <f>SUM(N86:N88)</f>
        <v>172</v>
      </c>
      <c r="O85" s="117">
        <f>SUM(O86:O88)</f>
        <v>51</v>
      </c>
      <c r="P85" s="117">
        <f>SUM(P86:P88)</f>
        <v>19</v>
      </c>
      <c r="Q85" s="117">
        <f t="shared" si="85"/>
        <v>528</v>
      </c>
      <c r="R85" s="117">
        <f t="shared" ref="R85:AB85" si="100">SUM(R86:R88)</f>
        <v>377</v>
      </c>
      <c r="S85" s="117">
        <f t="shared" si="100"/>
        <v>151</v>
      </c>
      <c r="T85" s="117">
        <f t="shared" si="100"/>
        <v>374</v>
      </c>
      <c r="U85" s="117">
        <f t="shared" si="100"/>
        <v>121</v>
      </c>
      <c r="V85" s="117">
        <f t="shared" si="100"/>
        <v>3</v>
      </c>
      <c r="W85" s="117">
        <f t="shared" si="100"/>
        <v>30</v>
      </c>
      <c r="X85" s="117">
        <f t="shared" si="100"/>
        <v>0</v>
      </c>
      <c r="Y85" s="117">
        <f t="shared" si="100"/>
        <v>0</v>
      </c>
      <c r="Z85" s="117">
        <f t="shared" si="100"/>
        <v>11</v>
      </c>
      <c r="AA85" s="117">
        <f t="shared" si="100"/>
        <v>2</v>
      </c>
      <c r="AB85" s="117">
        <f t="shared" si="100"/>
        <v>30</v>
      </c>
      <c r="AC85" s="117">
        <f t="shared" si="87"/>
        <v>25</v>
      </c>
      <c r="AD85" s="117">
        <f>SUM(AD86:AD88)</f>
        <v>15</v>
      </c>
      <c r="AE85" s="117">
        <f>SUM(AE86:AE88)</f>
        <v>10</v>
      </c>
      <c r="AF85" s="117">
        <f>SUM(AF86:AF88)</f>
        <v>9</v>
      </c>
      <c r="AG85" s="117">
        <f>SUM(AG86:AG88)</f>
        <v>4</v>
      </c>
      <c r="AH85" s="117">
        <f t="shared" si="89"/>
        <v>11</v>
      </c>
      <c r="AI85" s="117">
        <f t="shared" ref="AI85:AS85" si="101">SUM(AI86:AI88)</f>
        <v>6</v>
      </c>
      <c r="AJ85" s="117">
        <f t="shared" si="101"/>
        <v>5</v>
      </c>
      <c r="AK85" s="117">
        <f t="shared" si="101"/>
        <v>4</v>
      </c>
      <c r="AL85" s="117">
        <f t="shared" si="101"/>
        <v>3</v>
      </c>
      <c r="AM85" s="117">
        <f t="shared" si="101"/>
        <v>2</v>
      </c>
      <c r="AN85" s="117">
        <f t="shared" si="101"/>
        <v>2</v>
      </c>
      <c r="AO85" s="117">
        <f t="shared" si="101"/>
        <v>0</v>
      </c>
      <c r="AP85" s="117">
        <f t="shared" si="101"/>
        <v>0</v>
      </c>
      <c r="AQ85" s="117">
        <f t="shared" si="101"/>
        <v>0</v>
      </c>
      <c r="AR85" s="117">
        <f t="shared" si="101"/>
        <v>1</v>
      </c>
      <c r="AS85" s="118">
        <f t="shared" si="101"/>
        <v>4</v>
      </c>
    </row>
    <row r="86" spans="2:45" ht="12.6" customHeight="1" x14ac:dyDescent="0.15">
      <c r="B86" s="71"/>
      <c r="C86" s="72"/>
      <c r="D86" s="72" t="s">
        <v>191</v>
      </c>
      <c r="E86" s="73" t="s">
        <v>192</v>
      </c>
      <c r="F86" s="116">
        <f t="shared" si="80"/>
        <v>59</v>
      </c>
      <c r="G86" s="117">
        <f t="shared" si="80"/>
        <v>50</v>
      </c>
      <c r="H86" s="117">
        <f t="shared" si="80"/>
        <v>9</v>
      </c>
      <c r="I86" s="117">
        <f t="shared" si="81"/>
        <v>59</v>
      </c>
      <c r="J86" s="117">
        <f t="shared" ref="J86:K88" si="102">O86+R86+AF86+AI86</f>
        <v>50</v>
      </c>
      <c r="K86" s="117">
        <f t="shared" si="102"/>
        <v>9</v>
      </c>
      <c r="L86" s="117">
        <f t="shared" si="83"/>
        <v>56</v>
      </c>
      <c r="M86" s="117">
        <f t="shared" ref="M86:N88" si="103">O86+R86+X86+Z86</f>
        <v>47</v>
      </c>
      <c r="N86" s="117">
        <f t="shared" si="103"/>
        <v>9</v>
      </c>
      <c r="O86" s="117">
        <v>5</v>
      </c>
      <c r="P86" s="117">
        <v>1</v>
      </c>
      <c r="Q86" s="117">
        <f t="shared" si="85"/>
        <v>50</v>
      </c>
      <c r="R86" s="117">
        <f t="shared" ref="R86:S88" si="104">T86+V86</f>
        <v>42</v>
      </c>
      <c r="S86" s="117">
        <f t="shared" si="104"/>
        <v>8</v>
      </c>
      <c r="T86" s="117">
        <v>41</v>
      </c>
      <c r="U86" s="117">
        <v>7</v>
      </c>
      <c r="V86" s="117">
        <v>1</v>
      </c>
      <c r="W86" s="117">
        <v>1</v>
      </c>
      <c r="X86" s="117">
        <v>0</v>
      </c>
      <c r="Y86" s="117">
        <v>0</v>
      </c>
      <c r="Z86" s="117">
        <v>0</v>
      </c>
      <c r="AA86" s="117">
        <v>0</v>
      </c>
      <c r="AB86" s="117">
        <v>2</v>
      </c>
      <c r="AC86" s="117">
        <f t="shared" si="87"/>
        <v>3</v>
      </c>
      <c r="AD86" s="117">
        <f t="shared" ref="AD86:AE88" si="105">AF86+AI86+AO86+AQ86</f>
        <v>3</v>
      </c>
      <c r="AE86" s="117">
        <f t="shared" si="105"/>
        <v>0</v>
      </c>
      <c r="AF86" s="117">
        <v>3</v>
      </c>
      <c r="AG86" s="117">
        <v>0</v>
      </c>
      <c r="AH86" s="117">
        <f t="shared" si="89"/>
        <v>0</v>
      </c>
      <c r="AI86" s="117">
        <f t="shared" ref="AI86:AJ88" si="106">AK86+AM86</f>
        <v>0</v>
      </c>
      <c r="AJ86" s="117">
        <f t="shared" si="106"/>
        <v>0</v>
      </c>
      <c r="AK86" s="117">
        <v>0</v>
      </c>
      <c r="AL86" s="117">
        <v>0</v>
      </c>
      <c r="AM86" s="117">
        <v>0</v>
      </c>
      <c r="AN86" s="117">
        <v>0</v>
      </c>
      <c r="AO86" s="117">
        <v>0</v>
      </c>
      <c r="AP86" s="117">
        <v>0</v>
      </c>
      <c r="AQ86" s="117">
        <v>0</v>
      </c>
      <c r="AR86" s="117">
        <v>0</v>
      </c>
      <c r="AS86" s="118">
        <v>0</v>
      </c>
    </row>
    <row r="87" spans="2:45" ht="12.6" customHeight="1" x14ac:dyDescent="0.15">
      <c r="B87" s="71"/>
      <c r="C87" s="72"/>
      <c r="D87" s="72" t="s">
        <v>193</v>
      </c>
      <c r="E87" s="73" t="s">
        <v>194</v>
      </c>
      <c r="F87" s="116">
        <f t="shared" si="80"/>
        <v>206</v>
      </c>
      <c r="G87" s="117">
        <f t="shared" si="80"/>
        <v>138</v>
      </c>
      <c r="H87" s="117">
        <f t="shared" si="80"/>
        <v>68</v>
      </c>
      <c r="I87" s="117">
        <f t="shared" si="81"/>
        <v>198</v>
      </c>
      <c r="J87" s="117">
        <f t="shared" si="102"/>
        <v>133</v>
      </c>
      <c r="K87" s="117">
        <f t="shared" si="102"/>
        <v>65</v>
      </c>
      <c r="L87" s="117">
        <f t="shared" si="83"/>
        <v>189</v>
      </c>
      <c r="M87" s="117">
        <f t="shared" si="103"/>
        <v>128</v>
      </c>
      <c r="N87" s="117">
        <f t="shared" si="103"/>
        <v>61</v>
      </c>
      <c r="O87" s="117">
        <v>25</v>
      </c>
      <c r="P87" s="117">
        <v>5</v>
      </c>
      <c r="Q87" s="117">
        <f t="shared" si="85"/>
        <v>152</v>
      </c>
      <c r="R87" s="117">
        <f t="shared" si="104"/>
        <v>98</v>
      </c>
      <c r="S87" s="117">
        <f t="shared" si="104"/>
        <v>54</v>
      </c>
      <c r="T87" s="117">
        <v>96</v>
      </c>
      <c r="U87" s="117">
        <v>32</v>
      </c>
      <c r="V87" s="117">
        <v>2</v>
      </c>
      <c r="W87" s="117">
        <v>22</v>
      </c>
      <c r="X87" s="117">
        <v>0</v>
      </c>
      <c r="Y87" s="117">
        <v>0</v>
      </c>
      <c r="Z87" s="117">
        <v>5</v>
      </c>
      <c r="AA87" s="117">
        <v>2</v>
      </c>
      <c r="AB87" s="117">
        <v>21</v>
      </c>
      <c r="AC87" s="117">
        <f t="shared" si="87"/>
        <v>17</v>
      </c>
      <c r="AD87" s="117">
        <f t="shared" si="105"/>
        <v>10</v>
      </c>
      <c r="AE87" s="117">
        <f t="shared" si="105"/>
        <v>7</v>
      </c>
      <c r="AF87" s="117">
        <v>5</v>
      </c>
      <c r="AG87" s="117">
        <v>4</v>
      </c>
      <c r="AH87" s="117">
        <f t="shared" si="89"/>
        <v>7</v>
      </c>
      <c r="AI87" s="117">
        <f t="shared" si="106"/>
        <v>5</v>
      </c>
      <c r="AJ87" s="117">
        <f t="shared" si="106"/>
        <v>2</v>
      </c>
      <c r="AK87" s="117">
        <v>3</v>
      </c>
      <c r="AL87" s="117">
        <v>1</v>
      </c>
      <c r="AM87" s="117">
        <v>2</v>
      </c>
      <c r="AN87" s="117">
        <v>1</v>
      </c>
      <c r="AO87" s="117">
        <v>0</v>
      </c>
      <c r="AP87" s="117">
        <v>0</v>
      </c>
      <c r="AQ87" s="117">
        <v>0</v>
      </c>
      <c r="AR87" s="117">
        <v>1</v>
      </c>
      <c r="AS87" s="118">
        <v>3</v>
      </c>
    </row>
    <row r="88" spans="2:45" ht="12.6" customHeight="1" x14ac:dyDescent="0.15">
      <c r="B88" s="71"/>
      <c r="C88" s="72"/>
      <c r="D88" s="72" t="s">
        <v>195</v>
      </c>
      <c r="E88" s="73" t="s">
        <v>196</v>
      </c>
      <c r="F88" s="116">
        <f t="shared" si="80"/>
        <v>371</v>
      </c>
      <c r="G88" s="117">
        <f t="shared" si="80"/>
        <v>266</v>
      </c>
      <c r="H88" s="117">
        <f t="shared" si="80"/>
        <v>105</v>
      </c>
      <c r="I88" s="117">
        <f t="shared" si="81"/>
        <v>365</v>
      </c>
      <c r="J88" s="117">
        <f t="shared" si="102"/>
        <v>260</v>
      </c>
      <c r="K88" s="117">
        <f t="shared" si="102"/>
        <v>105</v>
      </c>
      <c r="L88" s="117">
        <f t="shared" si="83"/>
        <v>366</v>
      </c>
      <c r="M88" s="117">
        <f t="shared" si="103"/>
        <v>264</v>
      </c>
      <c r="N88" s="117">
        <f t="shared" si="103"/>
        <v>102</v>
      </c>
      <c r="O88" s="117">
        <v>21</v>
      </c>
      <c r="P88" s="117">
        <v>13</v>
      </c>
      <c r="Q88" s="117">
        <f t="shared" si="85"/>
        <v>326</v>
      </c>
      <c r="R88" s="117">
        <f t="shared" si="104"/>
        <v>237</v>
      </c>
      <c r="S88" s="117">
        <f t="shared" si="104"/>
        <v>89</v>
      </c>
      <c r="T88" s="117">
        <v>237</v>
      </c>
      <c r="U88" s="117">
        <v>82</v>
      </c>
      <c r="V88" s="117">
        <v>0</v>
      </c>
      <c r="W88" s="117">
        <v>7</v>
      </c>
      <c r="X88" s="117">
        <v>0</v>
      </c>
      <c r="Y88" s="117">
        <v>0</v>
      </c>
      <c r="Z88" s="117">
        <v>6</v>
      </c>
      <c r="AA88" s="117">
        <v>0</v>
      </c>
      <c r="AB88" s="117">
        <v>7</v>
      </c>
      <c r="AC88" s="117">
        <f t="shared" si="87"/>
        <v>5</v>
      </c>
      <c r="AD88" s="117">
        <f t="shared" si="105"/>
        <v>2</v>
      </c>
      <c r="AE88" s="117">
        <f t="shared" si="105"/>
        <v>3</v>
      </c>
      <c r="AF88" s="117">
        <v>1</v>
      </c>
      <c r="AG88" s="117">
        <v>0</v>
      </c>
      <c r="AH88" s="117">
        <f t="shared" si="89"/>
        <v>4</v>
      </c>
      <c r="AI88" s="117">
        <f t="shared" si="106"/>
        <v>1</v>
      </c>
      <c r="AJ88" s="117">
        <f t="shared" si="106"/>
        <v>3</v>
      </c>
      <c r="AK88" s="117">
        <v>1</v>
      </c>
      <c r="AL88" s="117">
        <v>2</v>
      </c>
      <c r="AM88" s="117">
        <v>0</v>
      </c>
      <c r="AN88" s="117">
        <v>1</v>
      </c>
      <c r="AO88" s="117">
        <v>0</v>
      </c>
      <c r="AP88" s="117">
        <v>0</v>
      </c>
      <c r="AQ88" s="117">
        <v>0</v>
      </c>
      <c r="AR88" s="117">
        <v>0</v>
      </c>
      <c r="AS88" s="118">
        <v>1</v>
      </c>
    </row>
    <row r="89" spans="2:45" ht="12.6" customHeight="1" x14ac:dyDescent="0.15">
      <c r="B89" s="71" t="s">
        <v>26</v>
      </c>
      <c r="C89" s="72"/>
      <c r="D89" s="72"/>
      <c r="E89" s="73" t="s">
        <v>6</v>
      </c>
      <c r="F89" s="116">
        <f t="shared" ref="F89:H152" si="107">L89+AC89</f>
        <v>4684</v>
      </c>
      <c r="G89" s="117">
        <f>G90+G97+G102</f>
        <v>2823</v>
      </c>
      <c r="H89" s="117">
        <f>H90+H97+H102</f>
        <v>1861</v>
      </c>
      <c r="I89" s="117">
        <f t="shared" si="81"/>
        <v>4477</v>
      </c>
      <c r="J89" s="117">
        <f>J90+J97+J102</f>
        <v>2669</v>
      </c>
      <c r="K89" s="117">
        <f>K90+K97+K102</f>
        <v>1808</v>
      </c>
      <c r="L89" s="117">
        <f t="shared" si="83"/>
        <v>4261</v>
      </c>
      <c r="M89" s="117">
        <f>M90+M97+M102</f>
        <v>2602</v>
      </c>
      <c r="N89" s="117">
        <f>N90+N97+N102</f>
        <v>1659</v>
      </c>
      <c r="O89" s="117">
        <f>O90+O97+O102</f>
        <v>366</v>
      </c>
      <c r="P89" s="117">
        <f>P90+P97+P102</f>
        <v>144</v>
      </c>
      <c r="Q89" s="117">
        <f t="shared" si="85"/>
        <v>3574</v>
      </c>
      <c r="R89" s="117">
        <f t="shared" ref="R89:AB89" si="108">R90+R97+R102</f>
        <v>2094</v>
      </c>
      <c r="S89" s="117">
        <f t="shared" si="108"/>
        <v>1480</v>
      </c>
      <c r="T89" s="117">
        <f t="shared" si="108"/>
        <v>1978</v>
      </c>
      <c r="U89" s="117">
        <f t="shared" si="108"/>
        <v>917</v>
      </c>
      <c r="V89" s="117">
        <f t="shared" si="108"/>
        <v>116</v>
      </c>
      <c r="W89" s="117">
        <f t="shared" si="108"/>
        <v>563</v>
      </c>
      <c r="X89" s="117">
        <f t="shared" si="108"/>
        <v>70</v>
      </c>
      <c r="Y89" s="117">
        <f t="shared" si="108"/>
        <v>3</v>
      </c>
      <c r="Z89" s="117">
        <f t="shared" si="108"/>
        <v>72</v>
      </c>
      <c r="AA89" s="117">
        <f t="shared" si="108"/>
        <v>32</v>
      </c>
      <c r="AB89" s="117">
        <f t="shared" si="108"/>
        <v>543</v>
      </c>
      <c r="AC89" s="117">
        <f t="shared" si="87"/>
        <v>423</v>
      </c>
      <c r="AD89" s="117">
        <f>AD90+AD97+AD102</f>
        <v>221</v>
      </c>
      <c r="AE89" s="117">
        <f>AE90+AE97+AE102</f>
        <v>202</v>
      </c>
      <c r="AF89" s="117">
        <f>AF90+AF97+AF102</f>
        <v>132</v>
      </c>
      <c r="AG89" s="117">
        <f>AG90+AG97+AG102</f>
        <v>110</v>
      </c>
      <c r="AH89" s="117">
        <f t="shared" si="89"/>
        <v>151</v>
      </c>
      <c r="AI89" s="117">
        <f t="shared" ref="AI89:AS89" si="109">AI90+AI97+AI102</f>
        <v>77</v>
      </c>
      <c r="AJ89" s="117">
        <f t="shared" si="109"/>
        <v>74</v>
      </c>
      <c r="AK89" s="117">
        <f t="shared" si="109"/>
        <v>52</v>
      </c>
      <c r="AL89" s="117">
        <f t="shared" si="109"/>
        <v>36</v>
      </c>
      <c r="AM89" s="117">
        <f t="shared" si="109"/>
        <v>25</v>
      </c>
      <c r="AN89" s="117">
        <f t="shared" si="109"/>
        <v>38</v>
      </c>
      <c r="AO89" s="117">
        <f t="shared" si="109"/>
        <v>12</v>
      </c>
      <c r="AP89" s="117">
        <f t="shared" si="109"/>
        <v>18</v>
      </c>
      <c r="AQ89" s="117">
        <f t="shared" si="109"/>
        <v>0</v>
      </c>
      <c r="AR89" s="117">
        <f t="shared" si="109"/>
        <v>0</v>
      </c>
      <c r="AS89" s="118">
        <f t="shared" si="109"/>
        <v>49</v>
      </c>
    </row>
    <row r="90" spans="2:45" ht="12.6" customHeight="1" x14ac:dyDescent="0.15">
      <c r="B90" s="71"/>
      <c r="C90" s="72" t="s">
        <v>197</v>
      </c>
      <c r="D90" s="72"/>
      <c r="E90" s="73" t="s">
        <v>198</v>
      </c>
      <c r="F90" s="116">
        <f t="shared" si="107"/>
        <v>792</v>
      </c>
      <c r="G90" s="117">
        <f>SUM(G91:G96)</f>
        <v>508</v>
      </c>
      <c r="H90" s="117">
        <f>SUM(H91:H96)</f>
        <v>284</v>
      </c>
      <c r="I90" s="117">
        <f t="shared" si="81"/>
        <v>761</v>
      </c>
      <c r="J90" s="117">
        <f>SUM(J91:J96)</f>
        <v>479</v>
      </c>
      <c r="K90" s="117">
        <f>SUM(K91:K96)</f>
        <v>282</v>
      </c>
      <c r="L90" s="117">
        <f t="shared" si="83"/>
        <v>714</v>
      </c>
      <c r="M90" s="117">
        <f>SUM(M91:M96)</f>
        <v>453</v>
      </c>
      <c r="N90" s="117">
        <f>SUM(N91:N96)</f>
        <v>261</v>
      </c>
      <c r="O90" s="117">
        <f>SUM(O91:O96)</f>
        <v>72</v>
      </c>
      <c r="P90" s="117">
        <f>SUM(P91:P96)</f>
        <v>34</v>
      </c>
      <c r="Q90" s="117">
        <f t="shared" si="85"/>
        <v>584</v>
      </c>
      <c r="R90" s="117">
        <f t="shared" ref="R90:AB90" si="110">SUM(R91:R96)</f>
        <v>359</v>
      </c>
      <c r="S90" s="117">
        <f t="shared" si="110"/>
        <v>225</v>
      </c>
      <c r="T90" s="117">
        <f t="shared" si="110"/>
        <v>349</v>
      </c>
      <c r="U90" s="117">
        <f t="shared" si="110"/>
        <v>143</v>
      </c>
      <c r="V90" s="117">
        <f t="shared" si="110"/>
        <v>10</v>
      </c>
      <c r="W90" s="117">
        <f t="shared" si="110"/>
        <v>82</v>
      </c>
      <c r="X90" s="117">
        <f t="shared" si="110"/>
        <v>22</v>
      </c>
      <c r="Y90" s="117">
        <f t="shared" si="110"/>
        <v>1</v>
      </c>
      <c r="Z90" s="117">
        <f t="shared" si="110"/>
        <v>0</v>
      </c>
      <c r="AA90" s="117">
        <f t="shared" si="110"/>
        <v>1</v>
      </c>
      <c r="AB90" s="117">
        <f t="shared" si="110"/>
        <v>76</v>
      </c>
      <c r="AC90" s="117">
        <f t="shared" si="87"/>
        <v>78</v>
      </c>
      <c r="AD90" s="117">
        <f>SUM(AD91:AD96)</f>
        <v>55</v>
      </c>
      <c r="AE90" s="117">
        <f>SUM(AE91:AE96)</f>
        <v>23</v>
      </c>
      <c r="AF90" s="117">
        <f>SUM(AF91:AF96)</f>
        <v>33</v>
      </c>
      <c r="AG90" s="117">
        <f>SUM(AG91:AG96)</f>
        <v>9</v>
      </c>
      <c r="AH90" s="117">
        <f t="shared" si="89"/>
        <v>29</v>
      </c>
      <c r="AI90" s="117">
        <f t="shared" ref="AI90:AS90" si="111">SUM(AI91:AI96)</f>
        <v>15</v>
      </c>
      <c r="AJ90" s="117">
        <f t="shared" si="111"/>
        <v>14</v>
      </c>
      <c r="AK90" s="117">
        <f t="shared" si="111"/>
        <v>14</v>
      </c>
      <c r="AL90" s="117">
        <f t="shared" si="111"/>
        <v>9</v>
      </c>
      <c r="AM90" s="117">
        <f t="shared" si="111"/>
        <v>1</v>
      </c>
      <c r="AN90" s="117">
        <f t="shared" si="111"/>
        <v>5</v>
      </c>
      <c r="AO90" s="117">
        <f t="shared" si="111"/>
        <v>7</v>
      </c>
      <c r="AP90" s="117">
        <f t="shared" si="111"/>
        <v>0</v>
      </c>
      <c r="AQ90" s="117">
        <f t="shared" si="111"/>
        <v>0</v>
      </c>
      <c r="AR90" s="117">
        <f t="shared" si="111"/>
        <v>0</v>
      </c>
      <c r="AS90" s="118">
        <f t="shared" si="111"/>
        <v>6</v>
      </c>
    </row>
    <row r="91" spans="2:45" ht="12.6" customHeight="1" x14ac:dyDescent="0.15">
      <c r="B91" s="71"/>
      <c r="C91" s="72"/>
      <c r="D91" s="72" t="s">
        <v>199</v>
      </c>
      <c r="E91" s="73" t="s">
        <v>200</v>
      </c>
      <c r="F91" s="116">
        <f t="shared" si="107"/>
        <v>422</v>
      </c>
      <c r="G91" s="117">
        <f t="shared" si="107"/>
        <v>287</v>
      </c>
      <c r="H91" s="117">
        <f t="shared" si="107"/>
        <v>135</v>
      </c>
      <c r="I91" s="117">
        <f t="shared" si="81"/>
        <v>413</v>
      </c>
      <c r="J91" s="117">
        <f t="shared" ref="J91:K96" si="112">O91+R91+AF91+AI91</f>
        <v>280</v>
      </c>
      <c r="K91" s="117">
        <f t="shared" si="112"/>
        <v>133</v>
      </c>
      <c r="L91" s="117">
        <f t="shared" si="83"/>
        <v>382</v>
      </c>
      <c r="M91" s="117">
        <f t="shared" ref="M91:N96" si="113">O91+R91+X91+Z91</f>
        <v>256</v>
      </c>
      <c r="N91" s="117">
        <f t="shared" si="113"/>
        <v>126</v>
      </c>
      <c r="O91" s="117">
        <v>29</v>
      </c>
      <c r="P91" s="117">
        <v>11</v>
      </c>
      <c r="Q91" s="117">
        <f t="shared" si="85"/>
        <v>340</v>
      </c>
      <c r="R91" s="117">
        <f t="shared" ref="R91:S96" si="114">T91+V91</f>
        <v>227</v>
      </c>
      <c r="S91" s="117">
        <f t="shared" si="114"/>
        <v>113</v>
      </c>
      <c r="T91" s="117">
        <v>222</v>
      </c>
      <c r="U91" s="117">
        <v>84</v>
      </c>
      <c r="V91" s="117">
        <v>5</v>
      </c>
      <c r="W91" s="117">
        <v>29</v>
      </c>
      <c r="X91" s="117">
        <v>0</v>
      </c>
      <c r="Y91" s="117">
        <v>1</v>
      </c>
      <c r="Z91" s="117">
        <v>0</v>
      </c>
      <c r="AA91" s="117">
        <v>1</v>
      </c>
      <c r="AB91" s="117">
        <v>31</v>
      </c>
      <c r="AC91" s="117">
        <f t="shared" si="87"/>
        <v>40</v>
      </c>
      <c r="AD91" s="117">
        <f t="shared" ref="AD91:AE96" si="115">AF91+AI91+AO91+AQ91</f>
        <v>31</v>
      </c>
      <c r="AE91" s="117">
        <f t="shared" si="115"/>
        <v>9</v>
      </c>
      <c r="AF91" s="117">
        <v>11</v>
      </c>
      <c r="AG91" s="117">
        <v>3</v>
      </c>
      <c r="AH91" s="117">
        <f t="shared" si="89"/>
        <v>19</v>
      </c>
      <c r="AI91" s="117">
        <f t="shared" ref="AI91:AJ96" si="116">AK91+AM91</f>
        <v>13</v>
      </c>
      <c r="AJ91" s="117">
        <f t="shared" si="116"/>
        <v>6</v>
      </c>
      <c r="AK91" s="117">
        <v>12</v>
      </c>
      <c r="AL91" s="117">
        <v>4</v>
      </c>
      <c r="AM91" s="117">
        <v>1</v>
      </c>
      <c r="AN91" s="117">
        <v>2</v>
      </c>
      <c r="AO91" s="117">
        <v>7</v>
      </c>
      <c r="AP91" s="117">
        <v>0</v>
      </c>
      <c r="AQ91" s="117">
        <v>0</v>
      </c>
      <c r="AR91" s="117">
        <v>0</v>
      </c>
      <c r="AS91" s="118">
        <v>3</v>
      </c>
    </row>
    <row r="92" spans="2:45" ht="12.6" customHeight="1" x14ac:dyDescent="0.15">
      <c r="B92" s="71"/>
      <c r="C92" s="72"/>
      <c r="D92" s="72" t="s">
        <v>201</v>
      </c>
      <c r="E92" s="73" t="s">
        <v>202</v>
      </c>
      <c r="F92" s="116">
        <f t="shared" si="107"/>
        <v>200</v>
      </c>
      <c r="G92" s="117">
        <f t="shared" si="107"/>
        <v>113</v>
      </c>
      <c r="H92" s="117">
        <f t="shared" si="107"/>
        <v>87</v>
      </c>
      <c r="I92" s="117">
        <f t="shared" si="81"/>
        <v>200</v>
      </c>
      <c r="J92" s="117">
        <f t="shared" si="112"/>
        <v>113</v>
      </c>
      <c r="K92" s="117">
        <f t="shared" si="112"/>
        <v>87</v>
      </c>
      <c r="L92" s="117">
        <f t="shared" si="83"/>
        <v>184</v>
      </c>
      <c r="M92" s="117">
        <f t="shared" si="113"/>
        <v>103</v>
      </c>
      <c r="N92" s="117">
        <f t="shared" si="113"/>
        <v>81</v>
      </c>
      <c r="O92" s="117">
        <v>22</v>
      </c>
      <c r="P92" s="117">
        <v>11</v>
      </c>
      <c r="Q92" s="117">
        <f t="shared" si="85"/>
        <v>151</v>
      </c>
      <c r="R92" s="117">
        <f t="shared" si="114"/>
        <v>81</v>
      </c>
      <c r="S92" s="117">
        <f t="shared" si="114"/>
        <v>70</v>
      </c>
      <c r="T92" s="117">
        <v>78</v>
      </c>
      <c r="U92" s="117">
        <v>39</v>
      </c>
      <c r="V92" s="117">
        <v>3</v>
      </c>
      <c r="W92" s="117">
        <v>31</v>
      </c>
      <c r="X92" s="117">
        <v>0</v>
      </c>
      <c r="Y92" s="117">
        <v>0</v>
      </c>
      <c r="Z92" s="117">
        <v>0</v>
      </c>
      <c r="AA92" s="117">
        <v>0</v>
      </c>
      <c r="AB92" s="117">
        <v>24</v>
      </c>
      <c r="AC92" s="117">
        <f t="shared" si="87"/>
        <v>16</v>
      </c>
      <c r="AD92" s="117">
        <f t="shared" si="115"/>
        <v>10</v>
      </c>
      <c r="AE92" s="117">
        <f t="shared" si="115"/>
        <v>6</v>
      </c>
      <c r="AF92" s="117">
        <v>10</v>
      </c>
      <c r="AG92" s="117">
        <v>1</v>
      </c>
      <c r="AH92" s="117">
        <f t="shared" si="89"/>
        <v>5</v>
      </c>
      <c r="AI92" s="117">
        <f t="shared" si="116"/>
        <v>0</v>
      </c>
      <c r="AJ92" s="117">
        <f t="shared" si="116"/>
        <v>5</v>
      </c>
      <c r="AK92" s="117">
        <v>0</v>
      </c>
      <c r="AL92" s="117">
        <v>5</v>
      </c>
      <c r="AM92" s="117">
        <v>0</v>
      </c>
      <c r="AN92" s="117">
        <v>0</v>
      </c>
      <c r="AO92" s="117">
        <v>0</v>
      </c>
      <c r="AP92" s="117">
        <v>0</v>
      </c>
      <c r="AQ92" s="117">
        <v>0</v>
      </c>
      <c r="AR92" s="117">
        <v>0</v>
      </c>
      <c r="AS92" s="118">
        <v>0</v>
      </c>
    </row>
    <row r="93" spans="2:45" ht="12.6" customHeight="1" x14ac:dyDescent="0.15">
      <c r="B93" s="71"/>
      <c r="C93" s="72"/>
      <c r="D93" s="72" t="s">
        <v>203</v>
      </c>
      <c r="E93" s="73" t="s">
        <v>204</v>
      </c>
      <c r="F93" s="116">
        <f t="shared" si="107"/>
        <v>21</v>
      </c>
      <c r="G93" s="117">
        <f t="shared" si="107"/>
        <v>14</v>
      </c>
      <c r="H93" s="117">
        <f t="shared" si="107"/>
        <v>7</v>
      </c>
      <c r="I93" s="117">
        <f t="shared" si="81"/>
        <v>19</v>
      </c>
      <c r="J93" s="117">
        <f t="shared" si="112"/>
        <v>12</v>
      </c>
      <c r="K93" s="117">
        <f t="shared" si="112"/>
        <v>7</v>
      </c>
      <c r="L93" s="117">
        <f t="shared" si="83"/>
        <v>7</v>
      </c>
      <c r="M93" s="117">
        <f t="shared" si="113"/>
        <v>4</v>
      </c>
      <c r="N93" s="117">
        <f t="shared" si="113"/>
        <v>3</v>
      </c>
      <c r="O93" s="117">
        <v>1</v>
      </c>
      <c r="P93" s="117">
        <v>1</v>
      </c>
      <c r="Q93" s="117">
        <f t="shared" si="85"/>
        <v>3</v>
      </c>
      <c r="R93" s="117">
        <f t="shared" si="114"/>
        <v>1</v>
      </c>
      <c r="S93" s="117">
        <f t="shared" si="114"/>
        <v>2</v>
      </c>
      <c r="T93" s="117">
        <v>1</v>
      </c>
      <c r="U93" s="117">
        <v>1</v>
      </c>
      <c r="V93" s="117">
        <v>0</v>
      </c>
      <c r="W93" s="117">
        <v>1</v>
      </c>
      <c r="X93" s="117">
        <v>2</v>
      </c>
      <c r="Y93" s="117">
        <v>0</v>
      </c>
      <c r="Z93" s="117">
        <v>0</v>
      </c>
      <c r="AA93" s="117">
        <v>0</v>
      </c>
      <c r="AB93" s="117">
        <v>1</v>
      </c>
      <c r="AC93" s="117">
        <f t="shared" si="87"/>
        <v>14</v>
      </c>
      <c r="AD93" s="117">
        <f t="shared" si="115"/>
        <v>10</v>
      </c>
      <c r="AE93" s="117">
        <f t="shared" si="115"/>
        <v>4</v>
      </c>
      <c r="AF93" s="117">
        <v>9</v>
      </c>
      <c r="AG93" s="117">
        <v>4</v>
      </c>
      <c r="AH93" s="117">
        <f t="shared" si="89"/>
        <v>1</v>
      </c>
      <c r="AI93" s="117">
        <f t="shared" si="116"/>
        <v>1</v>
      </c>
      <c r="AJ93" s="117">
        <f t="shared" si="116"/>
        <v>0</v>
      </c>
      <c r="AK93" s="117">
        <v>1</v>
      </c>
      <c r="AL93" s="117">
        <v>0</v>
      </c>
      <c r="AM93" s="117">
        <v>0</v>
      </c>
      <c r="AN93" s="117">
        <v>0</v>
      </c>
      <c r="AO93" s="117">
        <v>0</v>
      </c>
      <c r="AP93" s="117">
        <v>0</v>
      </c>
      <c r="AQ93" s="117">
        <v>0</v>
      </c>
      <c r="AR93" s="117">
        <v>0</v>
      </c>
      <c r="AS93" s="118">
        <v>0</v>
      </c>
    </row>
    <row r="94" spans="2:45" ht="12.6" customHeight="1" x14ac:dyDescent="0.15">
      <c r="B94" s="71"/>
      <c r="C94" s="72"/>
      <c r="D94" s="72" t="s">
        <v>205</v>
      </c>
      <c r="E94" s="73" t="s">
        <v>206</v>
      </c>
      <c r="F94" s="116">
        <f t="shared" si="107"/>
        <v>51</v>
      </c>
      <c r="G94" s="117">
        <f t="shared" si="107"/>
        <v>42</v>
      </c>
      <c r="H94" s="117">
        <f t="shared" si="107"/>
        <v>9</v>
      </c>
      <c r="I94" s="117">
        <f t="shared" si="81"/>
        <v>31</v>
      </c>
      <c r="J94" s="117">
        <f t="shared" si="112"/>
        <v>22</v>
      </c>
      <c r="K94" s="117">
        <f t="shared" si="112"/>
        <v>9</v>
      </c>
      <c r="L94" s="117">
        <f t="shared" si="83"/>
        <v>51</v>
      </c>
      <c r="M94" s="117">
        <f t="shared" si="113"/>
        <v>42</v>
      </c>
      <c r="N94" s="117">
        <f t="shared" si="113"/>
        <v>9</v>
      </c>
      <c r="O94" s="117">
        <v>4</v>
      </c>
      <c r="P94" s="117">
        <v>2</v>
      </c>
      <c r="Q94" s="117">
        <f t="shared" si="85"/>
        <v>25</v>
      </c>
      <c r="R94" s="117">
        <f t="shared" si="114"/>
        <v>18</v>
      </c>
      <c r="S94" s="117">
        <f t="shared" si="114"/>
        <v>7</v>
      </c>
      <c r="T94" s="117">
        <v>18</v>
      </c>
      <c r="U94" s="117">
        <v>1</v>
      </c>
      <c r="V94" s="117">
        <v>0</v>
      </c>
      <c r="W94" s="117">
        <v>6</v>
      </c>
      <c r="X94" s="117">
        <v>20</v>
      </c>
      <c r="Y94" s="117">
        <v>0</v>
      </c>
      <c r="Z94" s="117">
        <v>0</v>
      </c>
      <c r="AA94" s="117">
        <v>0</v>
      </c>
      <c r="AB94" s="117">
        <v>6</v>
      </c>
      <c r="AC94" s="117">
        <f t="shared" si="87"/>
        <v>0</v>
      </c>
      <c r="AD94" s="117">
        <f t="shared" si="115"/>
        <v>0</v>
      </c>
      <c r="AE94" s="117">
        <f t="shared" si="115"/>
        <v>0</v>
      </c>
      <c r="AF94" s="117">
        <v>0</v>
      </c>
      <c r="AG94" s="117">
        <v>0</v>
      </c>
      <c r="AH94" s="117">
        <f t="shared" si="89"/>
        <v>0</v>
      </c>
      <c r="AI94" s="117">
        <f t="shared" si="116"/>
        <v>0</v>
      </c>
      <c r="AJ94" s="117">
        <f t="shared" si="116"/>
        <v>0</v>
      </c>
      <c r="AK94" s="117">
        <v>0</v>
      </c>
      <c r="AL94" s="117">
        <v>0</v>
      </c>
      <c r="AM94" s="117">
        <v>0</v>
      </c>
      <c r="AN94" s="117">
        <v>0</v>
      </c>
      <c r="AO94" s="117">
        <v>0</v>
      </c>
      <c r="AP94" s="117">
        <v>0</v>
      </c>
      <c r="AQ94" s="117">
        <v>0</v>
      </c>
      <c r="AR94" s="117">
        <v>0</v>
      </c>
      <c r="AS94" s="118">
        <v>0</v>
      </c>
    </row>
    <row r="95" spans="2:45" ht="12.6" customHeight="1" x14ac:dyDescent="0.15">
      <c r="B95" s="71"/>
      <c r="C95" s="72"/>
      <c r="D95" s="72" t="s">
        <v>207</v>
      </c>
      <c r="E95" s="73" t="s">
        <v>208</v>
      </c>
      <c r="F95" s="116">
        <f t="shared" si="107"/>
        <v>33</v>
      </c>
      <c r="G95" s="117">
        <f t="shared" si="107"/>
        <v>16</v>
      </c>
      <c r="H95" s="117">
        <f t="shared" si="107"/>
        <v>17</v>
      </c>
      <c r="I95" s="117">
        <f t="shared" si="81"/>
        <v>33</v>
      </c>
      <c r="J95" s="117">
        <f t="shared" si="112"/>
        <v>16</v>
      </c>
      <c r="K95" s="117">
        <f t="shared" si="112"/>
        <v>17</v>
      </c>
      <c r="L95" s="117">
        <f t="shared" si="83"/>
        <v>27</v>
      </c>
      <c r="M95" s="117">
        <f t="shared" si="113"/>
        <v>13</v>
      </c>
      <c r="N95" s="117">
        <f t="shared" si="113"/>
        <v>14</v>
      </c>
      <c r="O95" s="117">
        <v>4</v>
      </c>
      <c r="P95" s="117">
        <v>2</v>
      </c>
      <c r="Q95" s="117">
        <f t="shared" si="85"/>
        <v>21</v>
      </c>
      <c r="R95" s="117">
        <f t="shared" si="114"/>
        <v>9</v>
      </c>
      <c r="S95" s="117">
        <f t="shared" si="114"/>
        <v>12</v>
      </c>
      <c r="T95" s="117">
        <v>9</v>
      </c>
      <c r="U95" s="117">
        <v>5</v>
      </c>
      <c r="V95" s="117">
        <v>0</v>
      </c>
      <c r="W95" s="117">
        <v>7</v>
      </c>
      <c r="X95" s="117">
        <v>0</v>
      </c>
      <c r="Y95" s="117">
        <v>0</v>
      </c>
      <c r="Z95" s="117">
        <v>0</v>
      </c>
      <c r="AA95" s="117">
        <v>0</v>
      </c>
      <c r="AB95" s="117">
        <v>7</v>
      </c>
      <c r="AC95" s="117">
        <f t="shared" si="87"/>
        <v>6</v>
      </c>
      <c r="AD95" s="117">
        <f t="shared" si="115"/>
        <v>3</v>
      </c>
      <c r="AE95" s="117">
        <f t="shared" si="115"/>
        <v>3</v>
      </c>
      <c r="AF95" s="117">
        <v>2</v>
      </c>
      <c r="AG95" s="117">
        <v>1</v>
      </c>
      <c r="AH95" s="117">
        <f t="shared" si="89"/>
        <v>3</v>
      </c>
      <c r="AI95" s="117">
        <f t="shared" si="116"/>
        <v>1</v>
      </c>
      <c r="AJ95" s="117">
        <f t="shared" si="116"/>
        <v>2</v>
      </c>
      <c r="AK95" s="117">
        <v>1</v>
      </c>
      <c r="AL95" s="117">
        <v>0</v>
      </c>
      <c r="AM95" s="117">
        <v>0</v>
      </c>
      <c r="AN95" s="117">
        <v>2</v>
      </c>
      <c r="AO95" s="117">
        <v>0</v>
      </c>
      <c r="AP95" s="117">
        <v>0</v>
      </c>
      <c r="AQ95" s="117">
        <v>0</v>
      </c>
      <c r="AR95" s="117">
        <v>0</v>
      </c>
      <c r="AS95" s="118">
        <v>2</v>
      </c>
    </row>
    <row r="96" spans="2:45" ht="12.6" customHeight="1" x14ac:dyDescent="0.15">
      <c r="B96" s="71"/>
      <c r="C96" s="72"/>
      <c r="D96" s="72" t="s">
        <v>209</v>
      </c>
      <c r="E96" s="73" t="s">
        <v>210</v>
      </c>
      <c r="F96" s="116">
        <f t="shared" si="107"/>
        <v>65</v>
      </c>
      <c r="G96" s="117">
        <f t="shared" si="107"/>
        <v>36</v>
      </c>
      <c r="H96" s="117">
        <f t="shared" si="107"/>
        <v>29</v>
      </c>
      <c r="I96" s="117">
        <f t="shared" si="81"/>
        <v>65</v>
      </c>
      <c r="J96" s="117">
        <f t="shared" si="112"/>
        <v>36</v>
      </c>
      <c r="K96" s="117">
        <f t="shared" si="112"/>
        <v>29</v>
      </c>
      <c r="L96" s="117">
        <f t="shared" si="83"/>
        <v>63</v>
      </c>
      <c r="M96" s="117">
        <f t="shared" si="113"/>
        <v>35</v>
      </c>
      <c r="N96" s="117">
        <f t="shared" si="113"/>
        <v>28</v>
      </c>
      <c r="O96" s="117">
        <v>12</v>
      </c>
      <c r="P96" s="117">
        <v>7</v>
      </c>
      <c r="Q96" s="117">
        <f t="shared" si="85"/>
        <v>44</v>
      </c>
      <c r="R96" s="117">
        <f t="shared" si="114"/>
        <v>23</v>
      </c>
      <c r="S96" s="117">
        <f t="shared" si="114"/>
        <v>21</v>
      </c>
      <c r="T96" s="117">
        <v>21</v>
      </c>
      <c r="U96" s="117">
        <v>13</v>
      </c>
      <c r="V96" s="117">
        <v>2</v>
      </c>
      <c r="W96" s="117">
        <v>8</v>
      </c>
      <c r="X96" s="117">
        <v>0</v>
      </c>
      <c r="Y96" s="117">
        <v>0</v>
      </c>
      <c r="Z96" s="117">
        <v>0</v>
      </c>
      <c r="AA96" s="117">
        <v>0</v>
      </c>
      <c r="AB96" s="117">
        <v>7</v>
      </c>
      <c r="AC96" s="117">
        <f t="shared" si="87"/>
        <v>2</v>
      </c>
      <c r="AD96" s="117">
        <f t="shared" si="115"/>
        <v>1</v>
      </c>
      <c r="AE96" s="117">
        <f t="shared" si="115"/>
        <v>1</v>
      </c>
      <c r="AF96" s="117">
        <v>1</v>
      </c>
      <c r="AG96" s="117">
        <v>0</v>
      </c>
      <c r="AH96" s="117">
        <f t="shared" si="89"/>
        <v>1</v>
      </c>
      <c r="AI96" s="117">
        <f t="shared" si="116"/>
        <v>0</v>
      </c>
      <c r="AJ96" s="117">
        <f t="shared" si="116"/>
        <v>1</v>
      </c>
      <c r="AK96" s="117">
        <v>0</v>
      </c>
      <c r="AL96" s="117">
        <v>0</v>
      </c>
      <c r="AM96" s="117">
        <v>0</v>
      </c>
      <c r="AN96" s="117">
        <v>1</v>
      </c>
      <c r="AO96" s="117">
        <v>0</v>
      </c>
      <c r="AP96" s="117">
        <v>0</v>
      </c>
      <c r="AQ96" s="117">
        <v>0</v>
      </c>
      <c r="AR96" s="117">
        <v>0</v>
      </c>
      <c r="AS96" s="118">
        <v>1</v>
      </c>
    </row>
    <row r="97" spans="2:45" ht="12.6" customHeight="1" x14ac:dyDescent="0.15">
      <c r="B97" s="71"/>
      <c r="C97" s="72" t="s">
        <v>211</v>
      </c>
      <c r="D97" s="72"/>
      <c r="E97" s="73" t="s">
        <v>212</v>
      </c>
      <c r="F97" s="116">
        <f t="shared" si="107"/>
        <v>1832</v>
      </c>
      <c r="G97" s="117">
        <f>SUM(G98:G101)</f>
        <v>995</v>
      </c>
      <c r="H97" s="117">
        <f>SUM(H98:H101)</f>
        <v>837</v>
      </c>
      <c r="I97" s="117">
        <f t="shared" si="81"/>
        <v>1709</v>
      </c>
      <c r="J97" s="117">
        <f>SUM(J98:J101)</f>
        <v>917</v>
      </c>
      <c r="K97" s="117">
        <f>SUM(K98:K101)</f>
        <v>792</v>
      </c>
      <c r="L97" s="117">
        <f t="shared" si="83"/>
        <v>1720</v>
      </c>
      <c r="M97" s="117">
        <f>SUM(M98:M101)</f>
        <v>955</v>
      </c>
      <c r="N97" s="117">
        <f>SUM(N98:N101)</f>
        <v>765</v>
      </c>
      <c r="O97" s="117">
        <f>SUM(O98:O101)</f>
        <v>69</v>
      </c>
      <c r="P97" s="117">
        <f>SUM(P98:P101)</f>
        <v>34</v>
      </c>
      <c r="Q97" s="117">
        <f t="shared" si="85"/>
        <v>1510</v>
      </c>
      <c r="R97" s="117">
        <f t="shared" ref="R97:AB97" si="117">SUM(R98:R101)</f>
        <v>809</v>
      </c>
      <c r="S97" s="117">
        <f t="shared" si="117"/>
        <v>701</v>
      </c>
      <c r="T97" s="117">
        <f t="shared" si="117"/>
        <v>787</v>
      </c>
      <c r="U97" s="117">
        <f t="shared" si="117"/>
        <v>445</v>
      </c>
      <c r="V97" s="117">
        <f t="shared" si="117"/>
        <v>22</v>
      </c>
      <c r="W97" s="117">
        <f t="shared" si="117"/>
        <v>256</v>
      </c>
      <c r="X97" s="117">
        <f t="shared" si="117"/>
        <v>11</v>
      </c>
      <c r="Y97" s="117">
        <f t="shared" si="117"/>
        <v>1</v>
      </c>
      <c r="Z97" s="117">
        <f t="shared" si="117"/>
        <v>66</v>
      </c>
      <c r="AA97" s="117">
        <f t="shared" si="117"/>
        <v>29</v>
      </c>
      <c r="AB97" s="117">
        <f t="shared" si="117"/>
        <v>224</v>
      </c>
      <c r="AC97" s="117">
        <f t="shared" si="87"/>
        <v>112</v>
      </c>
      <c r="AD97" s="117">
        <f>SUM(AD98:AD101)</f>
        <v>40</v>
      </c>
      <c r="AE97" s="117">
        <f>SUM(AE98:AE101)</f>
        <v>72</v>
      </c>
      <c r="AF97" s="117">
        <f>SUM(AF98:AF101)</f>
        <v>21</v>
      </c>
      <c r="AG97" s="117">
        <f>SUM(AG98:AG101)</f>
        <v>39</v>
      </c>
      <c r="AH97" s="117">
        <f t="shared" si="89"/>
        <v>36</v>
      </c>
      <c r="AI97" s="117">
        <f t="shared" ref="AI97:AS97" si="118">SUM(AI98:AI101)</f>
        <v>18</v>
      </c>
      <c r="AJ97" s="117">
        <f t="shared" si="118"/>
        <v>18</v>
      </c>
      <c r="AK97" s="117">
        <f t="shared" si="118"/>
        <v>15</v>
      </c>
      <c r="AL97" s="117">
        <f t="shared" si="118"/>
        <v>8</v>
      </c>
      <c r="AM97" s="117">
        <f t="shared" si="118"/>
        <v>3</v>
      </c>
      <c r="AN97" s="117">
        <f t="shared" si="118"/>
        <v>10</v>
      </c>
      <c r="AO97" s="117">
        <f t="shared" si="118"/>
        <v>1</v>
      </c>
      <c r="AP97" s="117">
        <f t="shared" si="118"/>
        <v>15</v>
      </c>
      <c r="AQ97" s="117">
        <f t="shared" si="118"/>
        <v>0</v>
      </c>
      <c r="AR97" s="117">
        <f t="shared" si="118"/>
        <v>0</v>
      </c>
      <c r="AS97" s="118">
        <f t="shared" si="118"/>
        <v>12</v>
      </c>
    </row>
    <row r="98" spans="2:45" ht="12.6" customHeight="1" x14ac:dyDescent="0.15">
      <c r="B98" s="71"/>
      <c r="C98" s="72"/>
      <c r="D98" s="72" t="s">
        <v>213</v>
      </c>
      <c r="E98" s="73" t="s">
        <v>214</v>
      </c>
      <c r="F98" s="116">
        <f t="shared" si="107"/>
        <v>901</v>
      </c>
      <c r="G98" s="117">
        <f t="shared" si="107"/>
        <v>652</v>
      </c>
      <c r="H98" s="117">
        <f t="shared" si="107"/>
        <v>249</v>
      </c>
      <c r="I98" s="117">
        <f t="shared" si="81"/>
        <v>795</v>
      </c>
      <c r="J98" s="117">
        <f t="shared" ref="J98:K101" si="119">O98+R98+AF98+AI98</f>
        <v>575</v>
      </c>
      <c r="K98" s="117">
        <f t="shared" si="119"/>
        <v>220</v>
      </c>
      <c r="L98" s="117">
        <f t="shared" si="83"/>
        <v>893</v>
      </c>
      <c r="M98" s="117">
        <f t="shared" ref="M98:N101" si="120">O98+R98+X98+Z98</f>
        <v>648</v>
      </c>
      <c r="N98" s="117">
        <f t="shared" si="120"/>
        <v>245</v>
      </c>
      <c r="O98" s="117">
        <v>20</v>
      </c>
      <c r="P98" s="117">
        <v>7</v>
      </c>
      <c r="Q98" s="117">
        <f t="shared" si="85"/>
        <v>760</v>
      </c>
      <c r="R98" s="117">
        <f t="shared" ref="R98:S101" si="121">T98+V98</f>
        <v>551</v>
      </c>
      <c r="S98" s="117">
        <f t="shared" si="121"/>
        <v>209</v>
      </c>
      <c r="T98" s="117">
        <v>537</v>
      </c>
      <c r="U98" s="117">
        <v>156</v>
      </c>
      <c r="V98" s="117">
        <v>14</v>
      </c>
      <c r="W98" s="117">
        <v>53</v>
      </c>
      <c r="X98" s="117">
        <v>11</v>
      </c>
      <c r="Y98" s="117">
        <v>0</v>
      </c>
      <c r="Z98" s="117">
        <v>66</v>
      </c>
      <c r="AA98" s="117">
        <v>29</v>
      </c>
      <c r="AB98" s="117">
        <v>56</v>
      </c>
      <c r="AC98" s="117">
        <f t="shared" si="87"/>
        <v>8</v>
      </c>
      <c r="AD98" s="117">
        <f t="shared" ref="AD98:AE101" si="122">AF98+AI98+AO98+AQ98</f>
        <v>4</v>
      </c>
      <c r="AE98" s="117">
        <f t="shared" si="122"/>
        <v>4</v>
      </c>
      <c r="AF98" s="117">
        <v>4</v>
      </c>
      <c r="AG98" s="117">
        <v>2</v>
      </c>
      <c r="AH98" s="117">
        <f t="shared" si="89"/>
        <v>2</v>
      </c>
      <c r="AI98" s="117">
        <f t="shared" ref="AI98:AJ101" si="123">AK98+AM98</f>
        <v>0</v>
      </c>
      <c r="AJ98" s="117">
        <f t="shared" si="123"/>
        <v>2</v>
      </c>
      <c r="AK98" s="117">
        <v>0</v>
      </c>
      <c r="AL98" s="117">
        <v>2</v>
      </c>
      <c r="AM98" s="117">
        <v>0</v>
      </c>
      <c r="AN98" s="117">
        <v>0</v>
      </c>
      <c r="AO98" s="117">
        <v>0</v>
      </c>
      <c r="AP98" s="117">
        <v>0</v>
      </c>
      <c r="AQ98" s="117">
        <v>0</v>
      </c>
      <c r="AR98" s="117">
        <v>0</v>
      </c>
      <c r="AS98" s="118">
        <v>0</v>
      </c>
    </row>
    <row r="99" spans="2:45" ht="12.6" customHeight="1" x14ac:dyDescent="0.15">
      <c r="B99" s="71"/>
      <c r="C99" s="72"/>
      <c r="D99" s="72" t="s">
        <v>215</v>
      </c>
      <c r="E99" s="73" t="s">
        <v>216</v>
      </c>
      <c r="F99" s="116">
        <f t="shared" si="107"/>
        <v>84</v>
      </c>
      <c r="G99" s="117">
        <f t="shared" si="107"/>
        <v>68</v>
      </c>
      <c r="H99" s="117">
        <f t="shared" si="107"/>
        <v>16</v>
      </c>
      <c r="I99" s="117">
        <f t="shared" si="81"/>
        <v>84</v>
      </c>
      <c r="J99" s="117">
        <f t="shared" si="119"/>
        <v>68</v>
      </c>
      <c r="K99" s="117">
        <f t="shared" si="119"/>
        <v>16</v>
      </c>
      <c r="L99" s="117">
        <f t="shared" si="83"/>
        <v>84</v>
      </c>
      <c r="M99" s="117">
        <f t="shared" si="120"/>
        <v>68</v>
      </c>
      <c r="N99" s="117">
        <f t="shared" si="120"/>
        <v>16</v>
      </c>
      <c r="O99" s="117">
        <v>9</v>
      </c>
      <c r="P99" s="117">
        <v>2</v>
      </c>
      <c r="Q99" s="117">
        <f t="shared" si="85"/>
        <v>73</v>
      </c>
      <c r="R99" s="117">
        <f t="shared" si="121"/>
        <v>59</v>
      </c>
      <c r="S99" s="117">
        <f t="shared" si="121"/>
        <v>14</v>
      </c>
      <c r="T99" s="117">
        <v>59</v>
      </c>
      <c r="U99" s="117">
        <v>14</v>
      </c>
      <c r="V99" s="117">
        <v>0</v>
      </c>
      <c r="W99" s="117">
        <v>0</v>
      </c>
      <c r="X99" s="117">
        <v>0</v>
      </c>
      <c r="Y99" s="117">
        <v>0</v>
      </c>
      <c r="Z99" s="117">
        <v>0</v>
      </c>
      <c r="AA99" s="117">
        <v>0</v>
      </c>
      <c r="AB99" s="117">
        <v>0</v>
      </c>
      <c r="AC99" s="117">
        <f t="shared" si="87"/>
        <v>0</v>
      </c>
      <c r="AD99" s="117">
        <f t="shared" si="122"/>
        <v>0</v>
      </c>
      <c r="AE99" s="117">
        <f t="shared" si="122"/>
        <v>0</v>
      </c>
      <c r="AF99" s="117">
        <v>0</v>
      </c>
      <c r="AG99" s="117">
        <v>0</v>
      </c>
      <c r="AH99" s="117">
        <f t="shared" si="89"/>
        <v>0</v>
      </c>
      <c r="AI99" s="117">
        <f t="shared" si="123"/>
        <v>0</v>
      </c>
      <c r="AJ99" s="117">
        <f t="shared" si="123"/>
        <v>0</v>
      </c>
      <c r="AK99" s="117">
        <v>0</v>
      </c>
      <c r="AL99" s="117">
        <v>0</v>
      </c>
      <c r="AM99" s="117">
        <v>0</v>
      </c>
      <c r="AN99" s="117">
        <v>0</v>
      </c>
      <c r="AO99" s="117">
        <v>0</v>
      </c>
      <c r="AP99" s="117">
        <v>0</v>
      </c>
      <c r="AQ99" s="117">
        <v>0</v>
      </c>
      <c r="AR99" s="117">
        <v>0</v>
      </c>
      <c r="AS99" s="118">
        <v>0</v>
      </c>
    </row>
    <row r="100" spans="2:45" ht="12.6" customHeight="1" x14ac:dyDescent="0.15">
      <c r="B100" s="71"/>
      <c r="C100" s="72"/>
      <c r="D100" s="72" t="s">
        <v>217</v>
      </c>
      <c r="E100" s="73" t="s">
        <v>218</v>
      </c>
      <c r="F100" s="116">
        <f t="shared" si="107"/>
        <v>760</v>
      </c>
      <c r="G100" s="117">
        <f t="shared" si="107"/>
        <v>211</v>
      </c>
      <c r="H100" s="117">
        <f t="shared" si="107"/>
        <v>549</v>
      </c>
      <c r="I100" s="117">
        <f t="shared" si="81"/>
        <v>743</v>
      </c>
      <c r="J100" s="117">
        <f t="shared" si="119"/>
        <v>210</v>
      </c>
      <c r="K100" s="117">
        <f t="shared" si="119"/>
        <v>533</v>
      </c>
      <c r="L100" s="117">
        <f t="shared" si="83"/>
        <v>661</v>
      </c>
      <c r="M100" s="117">
        <f t="shared" si="120"/>
        <v>178</v>
      </c>
      <c r="N100" s="117">
        <f t="shared" si="120"/>
        <v>483</v>
      </c>
      <c r="O100" s="117">
        <v>32</v>
      </c>
      <c r="P100" s="117">
        <v>23</v>
      </c>
      <c r="Q100" s="117">
        <f t="shared" si="85"/>
        <v>605</v>
      </c>
      <c r="R100" s="117">
        <f t="shared" si="121"/>
        <v>146</v>
      </c>
      <c r="S100" s="117">
        <f t="shared" si="121"/>
        <v>459</v>
      </c>
      <c r="T100" s="117">
        <v>140</v>
      </c>
      <c r="U100" s="117">
        <v>262</v>
      </c>
      <c r="V100" s="117">
        <v>6</v>
      </c>
      <c r="W100" s="117">
        <v>197</v>
      </c>
      <c r="X100" s="117">
        <v>0</v>
      </c>
      <c r="Y100" s="117">
        <v>1</v>
      </c>
      <c r="Z100" s="117">
        <v>0</v>
      </c>
      <c r="AA100" s="117">
        <v>0</v>
      </c>
      <c r="AB100" s="117">
        <v>160</v>
      </c>
      <c r="AC100" s="117">
        <f t="shared" si="87"/>
        <v>99</v>
      </c>
      <c r="AD100" s="117">
        <f t="shared" si="122"/>
        <v>33</v>
      </c>
      <c r="AE100" s="117">
        <f t="shared" si="122"/>
        <v>66</v>
      </c>
      <c r="AF100" s="117">
        <v>15</v>
      </c>
      <c r="AG100" s="117">
        <v>36</v>
      </c>
      <c r="AH100" s="117">
        <f t="shared" si="89"/>
        <v>32</v>
      </c>
      <c r="AI100" s="117">
        <f t="shared" si="123"/>
        <v>17</v>
      </c>
      <c r="AJ100" s="117">
        <f t="shared" si="123"/>
        <v>15</v>
      </c>
      <c r="AK100" s="117">
        <v>14</v>
      </c>
      <c r="AL100" s="117">
        <v>5</v>
      </c>
      <c r="AM100" s="117">
        <v>3</v>
      </c>
      <c r="AN100" s="117">
        <v>10</v>
      </c>
      <c r="AO100" s="117">
        <v>1</v>
      </c>
      <c r="AP100" s="117">
        <v>15</v>
      </c>
      <c r="AQ100" s="117">
        <v>0</v>
      </c>
      <c r="AR100" s="117">
        <v>0</v>
      </c>
      <c r="AS100" s="118">
        <v>12</v>
      </c>
    </row>
    <row r="101" spans="2:45" ht="12.6" customHeight="1" x14ac:dyDescent="0.15">
      <c r="B101" s="71"/>
      <c r="C101" s="72"/>
      <c r="D101" s="72" t="s">
        <v>219</v>
      </c>
      <c r="E101" s="73" t="s">
        <v>220</v>
      </c>
      <c r="F101" s="116">
        <f t="shared" si="107"/>
        <v>87</v>
      </c>
      <c r="G101" s="117">
        <f t="shared" si="107"/>
        <v>64</v>
      </c>
      <c r="H101" s="117">
        <f t="shared" si="107"/>
        <v>23</v>
      </c>
      <c r="I101" s="117">
        <f t="shared" si="81"/>
        <v>87</v>
      </c>
      <c r="J101" s="117">
        <f t="shared" si="119"/>
        <v>64</v>
      </c>
      <c r="K101" s="117">
        <f t="shared" si="119"/>
        <v>23</v>
      </c>
      <c r="L101" s="117">
        <f t="shared" si="83"/>
        <v>82</v>
      </c>
      <c r="M101" s="117">
        <f t="shared" si="120"/>
        <v>61</v>
      </c>
      <c r="N101" s="117">
        <f t="shared" si="120"/>
        <v>21</v>
      </c>
      <c r="O101" s="117">
        <v>8</v>
      </c>
      <c r="P101" s="117">
        <v>2</v>
      </c>
      <c r="Q101" s="117">
        <f t="shared" si="85"/>
        <v>72</v>
      </c>
      <c r="R101" s="117">
        <f t="shared" si="121"/>
        <v>53</v>
      </c>
      <c r="S101" s="117">
        <f t="shared" si="121"/>
        <v>19</v>
      </c>
      <c r="T101" s="117">
        <v>51</v>
      </c>
      <c r="U101" s="117">
        <v>13</v>
      </c>
      <c r="V101" s="117">
        <v>2</v>
      </c>
      <c r="W101" s="117">
        <v>6</v>
      </c>
      <c r="X101" s="117">
        <v>0</v>
      </c>
      <c r="Y101" s="117">
        <v>0</v>
      </c>
      <c r="Z101" s="117">
        <v>0</v>
      </c>
      <c r="AA101" s="117">
        <v>0</v>
      </c>
      <c r="AB101" s="117">
        <v>8</v>
      </c>
      <c r="AC101" s="117">
        <f t="shared" si="87"/>
        <v>5</v>
      </c>
      <c r="AD101" s="117">
        <f t="shared" si="122"/>
        <v>3</v>
      </c>
      <c r="AE101" s="117">
        <f t="shared" si="122"/>
        <v>2</v>
      </c>
      <c r="AF101" s="117">
        <v>2</v>
      </c>
      <c r="AG101" s="117">
        <v>1</v>
      </c>
      <c r="AH101" s="117">
        <f t="shared" si="89"/>
        <v>2</v>
      </c>
      <c r="AI101" s="117">
        <f t="shared" si="123"/>
        <v>1</v>
      </c>
      <c r="AJ101" s="117">
        <f t="shared" si="123"/>
        <v>1</v>
      </c>
      <c r="AK101" s="117">
        <v>1</v>
      </c>
      <c r="AL101" s="117">
        <v>1</v>
      </c>
      <c r="AM101" s="117">
        <v>0</v>
      </c>
      <c r="AN101" s="117">
        <v>0</v>
      </c>
      <c r="AO101" s="117">
        <v>0</v>
      </c>
      <c r="AP101" s="117">
        <v>0</v>
      </c>
      <c r="AQ101" s="117">
        <v>0</v>
      </c>
      <c r="AR101" s="117">
        <v>0</v>
      </c>
      <c r="AS101" s="118">
        <v>0</v>
      </c>
    </row>
    <row r="102" spans="2:45" ht="12.6" customHeight="1" x14ac:dyDescent="0.15">
      <c r="B102" s="71"/>
      <c r="C102" s="72" t="s">
        <v>221</v>
      </c>
      <c r="D102" s="72"/>
      <c r="E102" s="73" t="s">
        <v>222</v>
      </c>
      <c r="F102" s="116">
        <f t="shared" si="107"/>
        <v>2060</v>
      </c>
      <c r="G102" s="117">
        <f>SUM(G103:G110)</f>
        <v>1320</v>
      </c>
      <c r="H102" s="117">
        <f>SUM(H103:H110)</f>
        <v>740</v>
      </c>
      <c r="I102" s="117">
        <f t="shared" si="81"/>
        <v>2007</v>
      </c>
      <c r="J102" s="117">
        <f>SUM(J103:J110)</f>
        <v>1273</v>
      </c>
      <c r="K102" s="117">
        <f>SUM(K103:K110)</f>
        <v>734</v>
      </c>
      <c r="L102" s="117">
        <f t="shared" si="83"/>
        <v>1827</v>
      </c>
      <c r="M102" s="117">
        <f>SUM(M103:M110)</f>
        <v>1194</v>
      </c>
      <c r="N102" s="117">
        <f>SUM(N103:N110)</f>
        <v>633</v>
      </c>
      <c r="O102" s="117">
        <f>SUM(O103:O110)</f>
        <v>225</v>
      </c>
      <c r="P102" s="117">
        <f>SUM(P103:P110)</f>
        <v>76</v>
      </c>
      <c r="Q102" s="117">
        <f t="shared" si="85"/>
        <v>1480</v>
      </c>
      <c r="R102" s="117">
        <f t="shared" ref="R102:AB102" si="124">SUM(R103:R110)</f>
        <v>926</v>
      </c>
      <c r="S102" s="117">
        <f t="shared" si="124"/>
        <v>554</v>
      </c>
      <c r="T102" s="117">
        <f t="shared" si="124"/>
        <v>842</v>
      </c>
      <c r="U102" s="117">
        <f t="shared" si="124"/>
        <v>329</v>
      </c>
      <c r="V102" s="117">
        <f t="shared" si="124"/>
        <v>84</v>
      </c>
      <c r="W102" s="117">
        <f t="shared" si="124"/>
        <v>225</v>
      </c>
      <c r="X102" s="117">
        <f t="shared" si="124"/>
        <v>37</v>
      </c>
      <c r="Y102" s="117">
        <f t="shared" si="124"/>
        <v>1</v>
      </c>
      <c r="Z102" s="117">
        <f t="shared" si="124"/>
        <v>6</v>
      </c>
      <c r="AA102" s="117">
        <f t="shared" si="124"/>
        <v>2</v>
      </c>
      <c r="AB102" s="117">
        <f t="shared" si="124"/>
        <v>243</v>
      </c>
      <c r="AC102" s="117">
        <f t="shared" si="87"/>
        <v>233</v>
      </c>
      <c r="AD102" s="117">
        <f>SUM(AD103:AD110)</f>
        <v>126</v>
      </c>
      <c r="AE102" s="117">
        <f>SUM(AE103:AE110)</f>
        <v>107</v>
      </c>
      <c r="AF102" s="117">
        <f>SUM(AF103:AF110)</f>
        <v>78</v>
      </c>
      <c r="AG102" s="117">
        <f>SUM(AG103:AG110)</f>
        <v>62</v>
      </c>
      <c r="AH102" s="117">
        <f t="shared" si="89"/>
        <v>86</v>
      </c>
      <c r="AI102" s="117">
        <f t="shared" ref="AI102:AS102" si="125">SUM(AI103:AI110)</f>
        <v>44</v>
      </c>
      <c r="AJ102" s="117">
        <f t="shared" si="125"/>
        <v>42</v>
      </c>
      <c r="AK102" s="117">
        <f t="shared" si="125"/>
        <v>23</v>
      </c>
      <c r="AL102" s="117">
        <f t="shared" si="125"/>
        <v>19</v>
      </c>
      <c r="AM102" s="117">
        <f t="shared" si="125"/>
        <v>21</v>
      </c>
      <c r="AN102" s="117">
        <f t="shared" si="125"/>
        <v>23</v>
      </c>
      <c r="AO102" s="117">
        <f t="shared" si="125"/>
        <v>4</v>
      </c>
      <c r="AP102" s="117">
        <f t="shared" si="125"/>
        <v>3</v>
      </c>
      <c r="AQ102" s="117">
        <f t="shared" si="125"/>
        <v>0</v>
      </c>
      <c r="AR102" s="117">
        <f t="shared" si="125"/>
        <v>0</v>
      </c>
      <c r="AS102" s="118">
        <f t="shared" si="125"/>
        <v>31</v>
      </c>
    </row>
    <row r="103" spans="2:45" ht="12.6" customHeight="1" x14ac:dyDescent="0.15">
      <c r="B103" s="71"/>
      <c r="C103" s="72"/>
      <c r="D103" s="72" t="s">
        <v>223</v>
      </c>
      <c r="E103" s="73" t="s">
        <v>224</v>
      </c>
      <c r="F103" s="116">
        <f t="shared" si="107"/>
        <v>352</v>
      </c>
      <c r="G103" s="117">
        <f t="shared" si="107"/>
        <v>188</v>
      </c>
      <c r="H103" s="117">
        <f t="shared" si="107"/>
        <v>164</v>
      </c>
      <c r="I103" s="117">
        <f t="shared" si="81"/>
        <v>350</v>
      </c>
      <c r="J103" s="117">
        <f t="shared" ref="J103:K110" si="126">O103+R103+AF103+AI103</f>
        <v>186</v>
      </c>
      <c r="K103" s="117">
        <f t="shared" si="126"/>
        <v>164</v>
      </c>
      <c r="L103" s="117">
        <f t="shared" si="83"/>
        <v>290</v>
      </c>
      <c r="M103" s="117">
        <f t="shared" ref="M103:N110" si="127">O103+R103+X103+Z103</f>
        <v>156</v>
      </c>
      <c r="N103" s="117">
        <f t="shared" si="127"/>
        <v>134</v>
      </c>
      <c r="O103" s="117">
        <v>41</v>
      </c>
      <c r="P103" s="117">
        <v>20</v>
      </c>
      <c r="Q103" s="117">
        <f t="shared" si="85"/>
        <v>227</v>
      </c>
      <c r="R103" s="117">
        <f t="shared" ref="R103:S110" si="128">T103+V103</f>
        <v>113</v>
      </c>
      <c r="S103" s="117">
        <f t="shared" si="128"/>
        <v>114</v>
      </c>
      <c r="T103" s="117">
        <v>109</v>
      </c>
      <c r="U103" s="117">
        <v>62</v>
      </c>
      <c r="V103" s="117">
        <v>4</v>
      </c>
      <c r="W103" s="117">
        <v>52</v>
      </c>
      <c r="X103" s="117">
        <v>0</v>
      </c>
      <c r="Y103" s="117">
        <v>0</v>
      </c>
      <c r="Z103" s="117">
        <v>2</v>
      </c>
      <c r="AA103" s="117">
        <v>0</v>
      </c>
      <c r="AB103" s="117">
        <v>43</v>
      </c>
      <c r="AC103" s="117">
        <f t="shared" si="87"/>
        <v>62</v>
      </c>
      <c r="AD103" s="117">
        <f t="shared" ref="AD103:AE110" si="129">AF103+AI103+AO103+AQ103</f>
        <v>32</v>
      </c>
      <c r="AE103" s="117">
        <f t="shared" si="129"/>
        <v>30</v>
      </c>
      <c r="AF103" s="117">
        <v>21</v>
      </c>
      <c r="AG103" s="117">
        <v>18</v>
      </c>
      <c r="AH103" s="117">
        <f t="shared" si="89"/>
        <v>23</v>
      </c>
      <c r="AI103" s="117">
        <f t="shared" ref="AI103:AJ110" si="130">AK103+AM103</f>
        <v>11</v>
      </c>
      <c r="AJ103" s="117">
        <f t="shared" si="130"/>
        <v>12</v>
      </c>
      <c r="AK103" s="117">
        <v>7</v>
      </c>
      <c r="AL103" s="117">
        <v>5</v>
      </c>
      <c r="AM103" s="117">
        <v>4</v>
      </c>
      <c r="AN103" s="117">
        <v>7</v>
      </c>
      <c r="AO103" s="117">
        <v>0</v>
      </c>
      <c r="AP103" s="117">
        <v>0</v>
      </c>
      <c r="AQ103" s="117">
        <v>0</v>
      </c>
      <c r="AR103" s="117">
        <v>0</v>
      </c>
      <c r="AS103" s="118">
        <v>8</v>
      </c>
    </row>
    <row r="104" spans="2:45" ht="12.6" customHeight="1" x14ac:dyDescent="0.15">
      <c r="B104" s="71"/>
      <c r="C104" s="72"/>
      <c r="D104" s="72" t="s">
        <v>225</v>
      </c>
      <c r="E104" s="73" t="s">
        <v>226</v>
      </c>
      <c r="F104" s="116">
        <f t="shared" si="107"/>
        <v>146</v>
      </c>
      <c r="G104" s="117">
        <f t="shared" si="107"/>
        <v>112</v>
      </c>
      <c r="H104" s="117">
        <f t="shared" si="107"/>
        <v>34</v>
      </c>
      <c r="I104" s="117">
        <f t="shared" si="81"/>
        <v>142</v>
      </c>
      <c r="J104" s="117">
        <f t="shared" si="126"/>
        <v>108</v>
      </c>
      <c r="K104" s="117">
        <f t="shared" si="126"/>
        <v>34</v>
      </c>
      <c r="L104" s="117">
        <f t="shared" si="83"/>
        <v>129</v>
      </c>
      <c r="M104" s="117">
        <f t="shared" si="127"/>
        <v>101</v>
      </c>
      <c r="N104" s="117">
        <f t="shared" si="127"/>
        <v>28</v>
      </c>
      <c r="O104" s="117">
        <v>14</v>
      </c>
      <c r="P104" s="117">
        <v>5</v>
      </c>
      <c r="Q104" s="117">
        <f t="shared" si="85"/>
        <v>106</v>
      </c>
      <c r="R104" s="117">
        <f t="shared" si="128"/>
        <v>83</v>
      </c>
      <c r="S104" s="117">
        <f t="shared" si="128"/>
        <v>23</v>
      </c>
      <c r="T104" s="117">
        <v>83</v>
      </c>
      <c r="U104" s="117">
        <v>21</v>
      </c>
      <c r="V104" s="117">
        <v>0</v>
      </c>
      <c r="W104" s="117">
        <v>2</v>
      </c>
      <c r="X104" s="117">
        <v>2</v>
      </c>
      <c r="Y104" s="117">
        <v>0</v>
      </c>
      <c r="Z104" s="117">
        <v>2</v>
      </c>
      <c r="AA104" s="117">
        <v>0</v>
      </c>
      <c r="AB104" s="117">
        <v>2</v>
      </c>
      <c r="AC104" s="117">
        <f t="shared" si="87"/>
        <v>17</v>
      </c>
      <c r="AD104" s="117">
        <f t="shared" si="129"/>
        <v>11</v>
      </c>
      <c r="AE104" s="117">
        <f t="shared" si="129"/>
        <v>6</v>
      </c>
      <c r="AF104" s="117">
        <v>9</v>
      </c>
      <c r="AG104" s="117">
        <v>2</v>
      </c>
      <c r="AH104" s="117">
        <f t="shared" si="89"/>
        <v>6</v>
      </c>
      <c r="AI104" s="117">
        <f t="shared" si="130"/>
        <v>2</v>
      </c>
      <c r="AJ104" s="117">
        <f t="shared" si="130"/>
        <v>4</v>
      </c>
      <c r="AK104" s="117">
        <v>2</v>
      </c>
      <c r="AL104" s="117">
        <v>3</v>
      </c>
      <c r="AM104" s="117">
        <v>0</v>
      </c>
      <c r="AN104" s="117">
        <v>1</v>
      </c>
      <c r="AO104" s="117">
        <v>0</v>
      </c>
      <c r="AP104" s="117">
        <v>0</v>
      </c>
      <c r="AQ104" s="117">
        <v>0</v>
      </c>
      <c r="AR104" s="117">
        <v>0</v>
      </c>
      <c r="AS104" s="118">
        <v>1</v>
      </c>
    </row>
    <row r="105" spans="2:45" ht="12.6" customHeight="1" x14ac:dyDescent="0.15">
      <c r="B105" s="71"/>
      <c r="C105" s="72"/>
      <c r="D105" s="72" t="s">
        <v>227</v>
      </c>
      <c r="E105" s="73" t="s">
        <v>228</v>
      </c>
      <c r="F105" s="116">
        <f t="shared" si="107"/>
        <v>166</v>
      </c>
      <c r="G105" s="117">
        <f t="shared" si="107"/>
        <v>126</v>
      </c>
      <c r="H105" s="117">
        <f t="shared" si="107"/>
        <v>40</v>
      </c>
      <c r="I105" s="117">
        <f t="shared" si="81"/>
        <v>153</v>
      </c>
      <c r="J105" s="117">
        <f t="shared" si="126"/>
        <v>113</v>
      </c>
      <c r="K105" s="117">
        <f t="shared" si="126"/>
        <v>40</v>
      </c>
      <c r="L105" s="117">
        <f t="shared" si="83"/>
        <v>159</v>
      </c>
      <c r="M105" s="117">
        <f t="shared" si="127"/>
        <v>120</v>
      </c>
      <c r="N105" s="117">
        <f t="shared" si="127"/>
        <v>39</v>
      </c>
      <c r="O105" s="117">
        <v>14</v>
      </c>
      <c r="P105" s="117">
        <v>5</v>
      </c>
      <c r="Q105" s="117">
        <f t="shared" si="85"/>
        <v>127</v>
      </c>
      <c r="R105" s="117">
        <f t="shared" si="128"/>
        <v>93</v>
      </c>
      <c r="S105" s="117">
        <f t="shared" si="128"/>
        <v>34</v>
      </c>
      <c r="T105" s="117">
        <v>89</v>
      </c>
      <c r="U105" s="117">
        <v>27</v>
      </c>
      <c r="V105" s="117">
        <v>4</v>
      </c>
      <c r="W105" s="117">
        <v>7</v>
      </c>
      <c r="X105" s="117">
        <v>11</v>
      </c>
      <c r="Y105" s="117">
        <v>0</v>
      </c>
      <c r="Z105" s="117">
        <v>2</v>
      </c>
      <c r="AA105" s="117">
        <v>0</v>
      </c>
      <c r="AB105" s="117">
        <v>10</v>
      </c>
      <c r="AC105" s="117">
        <f t="shared" si="87"/>
        <v>7</v>
      </c>
      <c r="AD105" s="117">
        <f t="shared" si="129"/>
        <v>6</v>
      </c>
      <c r="AE105" s="117">
        <f t="shared" si="129"/>
        <v>1</v>
      </c>
      <c r="AF105" s="117">
        <v>5</v>
      </c>
      <c r="AG105" s="117">
        <v>0</v>
      </c>
      <c r="AH105" s="117">
        <f t="shared" si="89"/>
        <v>2</v>
      </c>
      <c r="AI105" s="117">
        <f t="shared" si="130"/>
        <v>1</v>
      </c>
      <c r="AJ105" s="117">
        <f t="shared" si="130"/>
        <v>1</v>
      </c>
      <c r="AK105" s="117">
        <v>0</v>
      </c>
      <c r="AL105" s="117">
        <v>0</v>
      </c>
      <c r="AM105" s="117">
        <v>1</v>
      </c>
      <c r="AN105" s="117">
        <v>1</v>
      </c>
      <c r="AO105" s="117">
        <v>0</v>
      </c>
      <c r="AP105" s="117">
        <v>0</v>
      </c>
      <c r="AQ105" s="117">
        <v>0</v>
      </c>
      <c r="AR105" s="117">
        <v>0</v>
      </c>
      <c r="AS105" s="118">
        <v>2</v>
      </c>
    </row>
    <row r="106" spans="2:45" ht="12.6" customHeight="1" x14ac:dyDescent="0.15">
      <c r="B106" s="71"/>
      <c r="C106" s="72"/>
      <c r="D106" s="72" t="s">
        <v>229</v>
      </c>
      <c r="E106" s="73" t="s">
        <v>230</v>
      </c>
      <c r="F106" s="116">
        <f t="shared" si="107"/>
        <v>63</v>
      </c>
      <c r="G106" s="117">
        <f t="shared" si="107"/>
        <v>34</v>
      </c>
      <c r="H106" s="117">
        <f t="shared" si="107"/>
        <v>29</v>
      </c>
      <c r="I106" s="117">
        <f t="shared" si="81"/>
        <v>62</v>
      </c>
      <c r="J106" s="117">
        <f t="shared" si="126"/>
        <v>34</v>
      </c>
      <c r="K106" s="117">
        <f t="shared" si="126"/>
        <v>28</v>
      </c>
      <c r="L106" s="117">
        <f t="shared" si="83"/>
        <v>45</v>
      </c>
      <c r="M106" s="117">
        <f t="shared" si="127"/>
        <v>22</v>
      </c>
      <c r="N106" s="117">
        <f t="shared" si="127"/>
        <v>23</v>
      </c>
      <c r="O106" s="117">
        <v>5</v>
      </c>
      <c r="P106" s="117">
        <v>4</v>
      </c>
      <c r="Q106" s="117">
        <f t="shared" si="85"/>
        <v>35</v>
      </c>
      <c r="R106" s="117">
        <f t="shared" si="128"/>
        <v>17</v>
      </c>
      <c r="S106" s="117">
        <f t="shared" si="128"/>
        <v>18</v>
      </c>
      <c r="T106" s="117">
        <v>17</v>
      </c>
      <c r="U106" s="117">
        <v>18</v>
      </c>
      <c r="V106" s="117">
        <v>0</v>
      </c>
      <c r="W106" s="117">
        <v>0</v>
      </c>
      <c r="X106" s="117">
        <v>0</v>
      </c>
      <c r="Y106" s="117">
        <v>0</v>
      </c>
      <c r="Z106" s="117">
        <v>0</v>
      </c>
      <c r="AA106" s="117">
        <v>1</v>
      </c>
      <c r="AB106" s="117">
        <v>0</v>
      </c>
      <c r="AC106" s="117">
        <f t="shared" si="87"/>
        <v>18</v>
      </c>
      <c r="AD106" s="117">
        <f t="shared" si="129"/>
        <v>12</v>
      </c>
      <c r="AE106" s="117">
        <f t="shared" si="129"/>
        <v>6</v>
      </c>
      <c r="AF106" s="117">
        <v>6</v>
      </c>
      <c r="AG106" s="117">
        <v>6</v>
      </c>
      <c r="AH106" s="117">
        <f t="shared" si="89"/>
        <v>6</v>
      </c>
      <c r="AI106" s="117">
        <f t="shared" si="130"/>
        <v>6</v>
      </c>
      <c r="AJ106" s="117">
        <f t="shared" si="130"/>
        <v>0</v>
      </c>
      <c r="AK106" s="117">
        <v>2</v>
      </c>
      <c r="AL106" s="117">
        <v>0</v>
      </c>
      <c r="AM106" s="117">
        <v>4</v>
      </c>
      <c r="AN106" s="117">
        <v>0</v>
      </c>
      <c r="AO106" s="117">
        <v>0</v>
      </c>
      <c r="AP106" s="117">
        <v>0</v>
      </c>
      <c r="AQ106" s="117">
        <v>0</v>
      </c>
      <c r="AR106" s="117">
        <v>0</v>
      </c>
      <c r="AS106" s="118">
        <v>3</v>
      </c>
    </row>
    <row r="107" spans="2:45" ht="12.6" customHeight="1" x14ac:dyDescent="0.15">
      <c r="B107" s="71"/>
      <c r="C107" s="72"/>
      <c r="D107" s="72" t="s">
        <v>231</v>
      </c>
      <c r="E107" s="73" t="s">
        <v>232</v>
      </c>
      <c r="F107" s="116">
        <f t="shared" si="107"/>
        <v>64</v>
      </c>
      <c r="G107" s="117">
        <f t="shared" si="107"/>
        <v>43</v>
      </c>
      <c r="H107" s="117">
        <f t="shared" si="107"/>
        <v>21</v>
      </c>
      <c r="I107" s="117">
        <f t="shared" si="81"/>
        <v>64</v>
      </c>
      <c r="J107" s="117">
        <f t="shared" si="126"/>
        <v>43</v>
      </c>
      <c r="K107" s="117">
        <f t="shared" si="126"/>
        <v>21</v>
      </c>
      <c r="L107" s="117">
        <f t="shared" si="83"/>
        <v>58</v>
      </c>
      <c r="M107" s="117">
        <f t="shared" si="127"/>
        <v>40</v>
      </c>
      <c r="N107" s="117">
        <f t="shared" si="127"/>
        <v>18</v>
      </c>
      <c r="O107" s="117">
        <v>1</v>
      </c>
      <c r="P107" s="117">
        <v>1</v>
      </c>
      <c r="Q107" s="117">
        <f t="shared" si="85"/>
        <v>56</v>
      </c>
      <c r="R107" s="117">
        <f t="shared" si="128"/>
        <v>39</v>
      </c>
      <c r="S107" s="117">
        <f t="shared" si="128"/>
        <v>17</v>
      </c>
      <c r="T107" s="117">
        <v>39</v>
      </c>
      <c r="U107" s="117">
        <v>1</v>
      </c>
      <c r="V107" s="117">
        <v>0</v>
      </c>
      <c r="W107" s="117">
        <v>16</v>
      </c>
      <c r="X107" s="117">
        <v>0</v>
      </c>
      <c r="Y107" s="117">
        <v>0</v>
      </c>
      <c r="Z107" s="117">
        <v>0</v>
      </c>
      <c r="AA107" s="117">
        <v>0</v>
      </c>
      <c r="AB107" s="117">
        <v>14</v>
      </c>
      <c r="AC107" s="117">
        <f t="shared" si="87"/>
        <v>6</v>
      </c>
      <c r="AD107" s="117">
        <f t="shared" si="129"/>
        <v>3</v>
      </c>
      <c r="AE107" s="117">
        <f t="shared" si="129"/>
        <v>3</v>
      </c>
      <c r="AF107" s="117">
        <v>3</v>
      </c>
      <c r="AG107" s="117">
        <v>3</v>
      </c>
      <c r="AH107" s="117">
        <f t="shared" si="89"/>
        <v>0</v>
      </c>
      <c r="AI107" s="117">
        <f t="shared" si="130"/>
        <v>0</v>
      </c>
      <c r="AJ107" s="117">
        <f t="shared" si="130"/>
        <v>0</v>
      </c>
      <c r="AK107" s="117">
        <v>0</v>
      </c>
      <c r="AL107" s="117">
        <v>0</v>
      </c>
      <c r="AM107" s="117">
        <v>0</v>
      </c>
      <c r="AN107" s="117">
        <v>0</v>
      </c>
      <c r="AO107" s="117">
        <v>0</v>
      </c>
      <c r="AP107" s="117">
        <v>0</v>
      </c>
      <c r="AQ107" s="117">
        <v>0</v>
      </c>
      <c r="AR107" s="117">
        <v>0</v>
      </c>
      <c r="AS107" s="118">
        <v>0</v>
      </c>
    </row>
    <row r="108" spans="2:45" ht="12.6" customHeight="1" x14ac:dyDescent="0.15">
      <c r="B108" s="71"/>
      <c r="C108" s="72"/>
      <c r="D108" s="72" t="s">
        <v>233</v>
      </c>
      <c r="E108" s="73" t="s">
        <v>234</v>
      </c>
      <c r="F108" s="116">
        <f t="shared" si="107"/>
        <v>16</v>
      </c>
      <c r="G108" s="117">
        <f t="shared" si="107"/>
        <v>11</v>
      </c>
      <c r="H108" s="117">
        <f t="shared" si="107"/>
        <v>5</v>
      </c>
      <c r="I108" s="117">
        <f t="shared" si="81"/>
        <v>16</v>
      </c>
      <c r="J108" s="117">
        <f t="shared" si="126"/>
        <v>11</v>
      </c>
      <c r="K108" s="117">
        <f t="shared" si="126"/>
        <v>5</v>
      </c>
      <c r="L108" s="117">
        <f t="shared" si="83"/>
        <v>16</v>
      </c>
      <c r="M108" s="117">
        <f t="shared" si="127"/>
        <v>11</v>
      </c>
      <c r="N108" s="117">
        <f t="shared" si="127"/>
        <v>5</v>
      </c>
      <c r="O108" s="117">
        <v>6</v>
      </c>
      <c r="P108" s="117">
        <v>1</v>
      </c>
      <c r="Q108" s="117">
        <f t="shared" si="85"/>
        <v>9</v>
      </c>
      <c r="R108" s="117">
        <f t="shared" si="128"/>
        <v>5</v>
      </c>
      <c r="S108" s="117">
        <f t="shared" si="128"/>
        <v>4</v>
      </c>
      <c r="T108" s="117">
        <v>5</v>
      </c>
      <c r="U108" s="117">
        <v>2</v>
      </c>
      <c r="V108" s="117">
        <v>0</v>
      </c>
      <c r="W108" s="117">
        <v>2</v>
      </c>
      <c r="X108" s="117">
        <v>0</v>
      </c>
      <c r="Y108" s="117">
        <v>0</v>
      </c>
      <c r="Z108" s="117">
        <v>0</v>
      </c>
      <c r="AA108" s="117">
        <v>0</v>
      </c>
      <c r="AB108" s="117">
        <v>2</v>
      </c>
      <c r="AC108" s="117">
        <f t="shared" si="87"/>
        <v>0</v>
      </c>
      <c r="AD108" s="117">
        <f t="shared" si="129"/>
        <v>0</v>
      </c>
      <c r="AE108" s="117">
        <f t="shared" si="129"/>
        <v>0</v>
      </c>
      <c r="AF108" s="117">
        <v>0</v>
      </c>
      <c r="AG108" s="117">
        <v>0</v>
      </c>
      <c r="AH108" s="117">
        <f t="shared" si="89"/>
        <v>0</v>
      </c>
      <c r="AI108" s="117">
        <f t="shared" si="130"/>
        <v>0</v>
      </c>
      <c r="AJ108" s="117">
        <f t="shared" si="130"/>
        <v>0</v>
      </c>
      <c r="AK108" s="117">
        <v>0</v>
      </c>
      <c r="AL108" s="117">
        <v>0</v>
      </c>
      <c r="AM108" s="117">
        <v>0</v>
      </c>
      <c r="AN108" s="117">
        <v>0</v>
      </c>
      <c r="AO108" s="117">
        <v>0</v>
      </c>
      <c r="AP108" s="117">
        <v>0</v>
      </c>
      <c r="AQ108" s="117">
        <v>0</v>
      </c>
      <c r="AR108" s="117">
        <v>0</v>
      </c>
      <c r="AS108" s="118">
        <v>0</v>
      </c>
    </row>
    <row r="109" spans="2:45" ht="12.6" customHeight="1" x14ac:dyDescent="0.15">
      <c r="B109" s="71"/>
      <c r="C109" s="72"/>
      <c r="D109" s="72" t="s">
        <v>235</v>
      </c>
      <c r="E109" s="73" t="s">
        <v>236</v>
      </c>
      <c r="F109" s="116">
        <f t="shared" si="107"/>
        <v>27</v>
      </c>
      <c r="G109" s="117">
        <f t="shared" si="107"/>
        <v>23</v>
      </c>
      <c r="H109" s="117">
        <f t="shared" si="107"/>
        <v>4</v>
      </c>
      <c r="I109" s="117">
        <f t="shared" si="81"/>
        <v>25</v>
      </c>
      <c r="J109" s="117">
        <f t="shared" si="126"/>
        <v>22</v>
      </c>
      <c r="K109" s="117">
        <f t="shared" si="126"/>
        <v>3</v>
      </c>
      <c r="L109" s="117">
        <f t="shared" si="83"/>
        <v>26</v>
      </c>
      <c r="M109" s="117">
        <f t="shared" si="127"/>
        <v>22</v>
      </c>
      <c r="N109" s="117">
        <f t="shared" si="127"/>
        <v>4</v>
      </c>
      <c r="O109" s="117">
        <v>2</v>
      </c>
      <c r="P109" s="117">
        <v>0</v>
      </c>
      <c r="Q109" s="117">
        <f t="shared" si="85"/>
        <v>22</v>
      </c>
      <c r="R109" s="117">
        <f t="shared" si="128"/>
        <v>19</v>
      </c>
      <c r="S109" s="117">
        <f t="shared" si="128"/>
        <v>3</v>
      </c>
      <c r="T109" s="117">
        <v>15</v>
      </c>
      <c r="U109" s="117">
        <v>3</v>
      </c>
      <c r="V109" s="117">
        <v>4</v>
      </c>
      <c r="W109" s="117">
        <v>0</v>
      </c>
      <c r="X109" s="117">
        <v>1</v>
      </c>
      <c r="Y109" s="117">
        <v>0</v>
      </c>
      <c r="Z109" s="117">
        <v>0</v>
      </c>
      <c r="AA109" s="117">
        <v>1</v>
      </c>
      <c r="AB109" s="117">
        <v>4</v>
      </c>
      <c r="AC109" s="117">
        <f t="shared" si="87"/>
        <v>1</v>
      </c>
      <c r="AD109" s="117">
        <f t="shared" si="129"/>
        <v>1</v>
      </c>
      <c r="AE109" s="117">
        <f t="shared" si="129"/>
        <v>0</v>
      </c>
      <c r="AF109" s="117">
        <v>1</v>
      </c>
      <c r="AG109" s="117">
        <v>0</v>
      </c>
      <c r="AH109" s="117">
        <f t="shared" si="89"/>
        <v>0</v>
      </c>
      <c r="AI109" s="117">
        <f t="shared" si="130"/>
        <v>0</v>
      </c>
      <c r="AJ109" s="117">
        <f t="shared" si="130"/>
        <v>0</v>
      </c>
      <c r="AK109" s="117">
        <v>0</v>
      </c>
      <c r="AL109" s="117">
        <v>0</v>
      </c>
      <c r="AM109" s="117">
        <v>0</v>
      </c>
      <c r="AN109" s="117">
        <v>0</v>
      </c>
      <c r="AO109" s="117">
        <v>0</v>
      </c>
      <c r="AP109" s="117">
        <v>0</v>
      </c>
      <c r="AQ109" s="117">
        <v>0</v>
      </c>
      <c r="AR109" s="117">
        <v>0</v>
      </c>
      <c r="AS109" s="118">
        <v>0</v>
      </c>
    </row>
    <row r="110" spans="2:45" ht="12.6" customHeight="1" x14ac:dyDescent="0.15">
      <c r="B110" s="71"/>
      <c r="C110" s="72"/>
      <c r="D110" s="72" t="s">
        <v>237</v>
      </c>
      <c r="E110" s="73" t="s">
        <v>238</v>
      </c>
      <c r="F110" s="116">
        <f t="shared" si="107"/>
        <v>1226</v>
      </c>
      <c r="G110" s="117">
        <f t="shared" si="107"/>
        <v>783</v>
      </c>
      <c r="H110" s="117">
        <f t="shared" si="107"/>
        <v>443</v>
      </c>
      <c r="I110" s="117">
        <f t="shared" si="81"/>
        <v>1195</v>
      </c>
      <c r="J110" s="117">
        <f t="shared" si="126"/>
        <v>756</v>
      </c>
      <c r="K110" s="117">
        <f t="shared" si="126"/>
        <v>439</v>
      </c>
      <c r="L110" s="117">
        <f t="shared" si="83"/>
        <v>1104</v>
      </c>
      <c r="M110" s="117">
        <f t="shared" si="127"/>
        <v>722</v>
      </c>
      <c r="N110" s="117">
        <f t="shared" si="127"/>
        <v>382</v>
      </c>
      <c r="O110" s="117">
        <v>142</v>
      </c>
      <c r="P110" s="117">
        <v>40</v>
      </c>
      <c r="Q110" s="117">
        <f t="shared" si="85"/>
        <v>898</v>
      </c>
      <c r="R110" s="117">
        <f t="shared" si="128"/>
        <v>557</v>
      </c>
      <c r="S110" s="117">
        <f t="shared" si="128"/>
        <v>341</v>
      </c>
      <c r="T110" s="117">
        <v>485</v>
      </c>
      <c r="U110" s="117">
        <v>195</v>
      </c>
      <c r="V110" s="117">
        <v>72</v>
      </c>
      <c r="W110" s="117">
        <v>146</v>
      </c>
      <c r="X110" s="117">
        <v>23</v>
      </c>
      <c r="Y110" s="117">
        <v>1</v>
      </c>
      <c r="Z110" s="117">
        <v>0</v>
      </c>
      <c r="AA110" s="117">
        <v>0</v>
      </c>
      <c r="AB110" s="117">
        <v>168</v>
      </c>
      <c r="AC110" s="117">
        <f t="shared" si="87"/>
        <v>122</v>
      </c>
      <c r="AD110" s="117">
        <f t="shared" si="129"/>
        <v>61</v>
      </c>
      <c r="AE110" s="117">
        <f t="shared" si="129"/>
        <v>61</v>
      </c>
      <c r="AF110" s="117">
        <v>33</v>
      </c>
      <c r="AG110" s="117">
        <v>33</v>
      </c>
      <c r="AH110" s="117">
        <f t="shared" si="89"/>
        <v>49</v>
      </c>
      <c r="AI110" s="117">
        <f t="shared" si="130"/>
        <v>24</v>
      </c>
      <c r="AJ110" s="117">
        <f t="shared" si="130"/>
        <v>25</v>
      </c>
      <c r="AK110" s="117">
        <v>12</v>
      </c>
      <c r="AL110" s="117">
        <v>11</v>
      </c>
      <c r="AM110" s="117">
        <v>12</v>
      </c>
      <c r="AN110" s="117">
        <v>14</v>
      </c>
      <c r="AO110" s="117">
        <v>4</v>
      </c>
      <c r="AP110" s="117">
        <v>3</v>
      </c>
      <c r="AQ110" s="117">
        <v>0</v>
      </c>
      <c r="AR110" s="117">
        <v>0</v>
      </c>
      <c r="AS110" s="118">
        <v>17</v>
      </c>
    </row>
    <row r="111" spans="2:45" ht="12.6" customHeight="1" x14ac:dyDescent="0.15">
      <c r="B111" s="71" t="s">
        <v>32</v>
      </c>
      <c r="C111" s="72"/>
      <c r="D111" s="72"/>
      <c r="E111" s="73" t="s">
        <v>34</v>
      </c>
      <c r="F111" s="116">
        <f t="shared" si="107"/>
        <v>77657</v>
      </c>
      <c r="G111" s="117">
        <f>G112+G117+G133+G162+G170+G185</f>
        <v>33575</v>
      </c>
      <c r="H111" s="117">
        <f>H112+H117+H133+H162+H170+H185</f>
        <v>44082</v>
      </c>
      <c r="I111" s="117">
        <f t="shared" si="81"/>
        <v>75123</v>
      </c>
      <c r="J111" s="117">
        <f>J112+J117+J133+J162+J170+J185</f>
        <v>32747</v>
      </c>
      <c r="K111" s="117">
        <f>K112+K117+K133+K162+K170+K185</f>
        <v>42376</v>
      </c>
      <c r="L111" s="117">
        <f t="shared" si="83"/>
        <v>52627</v>
      </c>
      <c r="M111" s="117">
        <f>M112+M117+M133+M162+M170+M185</f>
        <v>22225</v>
      </c>
      <c r="N111" s="117">
        <f>N112+N117+N133+N162+N170+N185</f>
        <v>30402</v>
      </c>
      <c r="O111" s="117">
        <f>O112+O117+O133+O162+O170+O185</f>
        <v>3474</v>
      </c>
      <c r="P111" s="117">
        <f>P112+P117+P133+P162+P170+P185</f>
        <v>2154</v>
      </c>
      <c r="Q111" s="117">
        <f t="shared" si="85"/>
        <v>45007</v>
      </c>
      <c r="R111" s="117">
        <f t="shared" ref="R111:AA111" si="131">R112+R117+R133+R162+R170+R185</f>
        <v>18132</v>
      </c>
      <c r="S111" s="117">
        <f t="shared" si="131"/>
        <v>26875</v>
      </c>
      <c r="T111" s="117">
        <f t="shared" si="131"/>
        <v>13159</v>
      </c>
      <c r="U111" s="117">
        <f t="shared" si="131"/>
        <v>8651</v>
      </c>
      <c r="V111" s="117">
        <f t="shared" si="131"/>
        <v>4973</v>
      </c>
      <c r="W111" s="117">
        <f t="shared" si="131"/>
        <v>18224</v>
      </c>
      <c r="X111" s="117">
        <f t="shared" si="131"/>
        <v>375</v>
      </c>
      <c r="Y111" s="117">
        <f t="shared" si="131"/>
        <v>766</v>
      </c>
      <c r="Z111" s="117">
        <f t="shared" si="131"/>
        <v>244</v>
      </c>
      <c r="AA111" s="117">
        <f t="shared" si="131"/>
        <v>607</v>
      </c>
      <c r="AB111" s="117">
        <v>15251</v>
      </c>
      <c r="AC111" s="117">
        <f t="shared" si="87"/>
        <v>25030</v>
      </c>
      <c r="AD111" s="117">
        <f>AD112+AD117+AD133+AD162+AD170+AD185</f>
        <v>11350</v>
      </c>
      <c r="AE111" s="117">
        <f>AE112+AE117+AE133+AE162+AE170+AE185</f>
        <v>13680</v>
      </c>
      <c r="AF111" s="117">
        <f>AF112+AF117+AF133+AF162+AF170+AF185</f>
        <v>7060</v>
      </c>
      <c r="AG111" s="117">
        <f>AG112+AG117+AG133+AG162+AG170+AG185</f>
        <v>7778</v>
      </c>
      <c r="AH111" s="117">
        <f t="shared" si="89"/>
        <v>9650</v>
      </c>
      <c r="AI111" s="117">
        <f t="shared" ref="AI111:AS111" si="132">AI112+AI117+AI133+AI162+AI170+AI185</f>
        <v>4081</v>
      </c>
      <c r="AJ111" s="117">
        <f t="shared" si="132"/>
        <v>5569</v>
      </c>
      <c r="AK111" s="117">
        <f t="shared" si="132"/>
        <v>1397</v>
      </c>
      <c r="AL111" s="117">
        <f t="shared" si="132"/>
        <v>1651</v>
      </c>
      <c r="AM111" s="117">
        <f t="shared" si="132"/>
        <v>2684</v>
      </c>
      <c r="AN111" s="117">
        <f t="shared" si="132"/>
        <v>3918</v>
      </c>
      <c r="AO111" s="117">
        <f t="shared" si="132"/>
        <v>201</v>
      </c>
      <c r="AP111" s="117">
        <f t="shared" si="132"/>
        <v>318</v>
      </c>
      <c r="AQ111" s="117">
        <f t="shared" si="132"/>
        <v>8</v>
      </c>
      <c r="AR111" s="117">
        <f t="shared" si="132"/>
        <v>15</v>
      </c>
      <c r="AS111" s="118">
        <f t="shared" si="132"/>
        <v>3472</v>
      </c>
    </row>
    <row r="112" spans="2:45" ht="12.6" customHeight="1" x14ac:dyDescent="0.15">
      <c r="B112" s="71" t="s">
        <v>23</v>
      </c>
      <c r="C112" s="72"/>
      <c r="D112" s="72"/>
      <c r="E112" s="73" t="s">
        <v>35</v>
      </c>
      <c r="F112" s="116">
        <f t="shared" si="107"/>
        <v>4855</v>
      </c>
      <c r="G112" s="117">
        <f>G113+G115</f>
        <v>1036</v>
      </c>
      <c r="H112" s="117">
        <f>H113+H115</f>
        <v>3819</v>
      </c>
      <c r="I112" s="117">
        <f t="shared" si="81"/>
        <v>4416</v>
      </c>
      <c r="J112" s="117">
        <f>J113+J115</f>
        <v>953</v>
      </c>
      <c r="K112" s="117">
        <f>K113+K115</f>
        <v>3463</v>
      </c>
      <c r="L112" s="117">
        <f t="shared" si="83"/>
        <v>4844</v>
      </c>
      <c r="M112" s="117">
        <f>M113+M115</f>
        <v>1033</v>
      </c>
      <c r="N112" s="117">
        <f>N113+N115</f>
        <v>3811</v>
      </c>
      <c r="O112" s="117">
        <f>O113+O115</f>
        <v>15</v>
      </c>
      <c r="P112" s="117">
        <f>P113+P115</f>
        <v>7</v>
      </c>
      <c r="Q112" s="117">
        <f t="shared" si="85"/>
        <v>4383</v>
      </c>
      <c r="R112" s="117">
        <f t="shared" ref="R112:AA112" si="133">R113+R115</f>
        <v>935</v>
      </c>
      <c r="S112" s="117">
        <f t="shared" si="133"/>
        <v>3448</v>
      </c>
      <c r="T112" s="117">
        <f t="shared" si="133"/>
        <v>515</v>
      </c>
      <c r="U112" s="117">
        <f t="shared" si="133"/>
        <v>529</v>
      </c>
      <c r="V112" s="117">
        <f t="shared" si="133"/>
        <v>420</v>
      </c>
      <c r="W112" s="117">
        <f t="shared" si="133"/>
        <v>2919</v>
      </c>
      <c r="X112" s="117">
        <f t="shared" si="133"/>
        <v>6</v>
      </c>
      <c r="Y112" s="117">
        <f t="shared" si="133"/>
        <v>12</v>
      </c>
      <c r="Z112" s="117">
        <f t="shared" si="133"/>
        <v>77</v>
      </c>
      <c r="AA112" s="117">
        <f t="shared" si="133"/>
        <v>344</v>
      </c>
      <c r="AB112" s="117">
        <v>2244</v>
      </c>
      <c r="AC112" s="117">
        <f t="shared" si="87"/>
        <v>11</v>
      </c>
      <c r="AD112" s="117">
        <f>AD113+AD115</f>
        <v>3</v>
      </c>
      <c r="AE112" s="117">
        <f>AE113+AE115</f>
        <v>8</v>
      </c>
      <c r="AF112" s="117">
        <f>AF113+AF115</f>
        <v>3</v>
      </c>
      <c r="AG112" s="117">
        <f>AG113+AG115</f>
        <v>7</v>
      </c>
      <c r="AH112" s="117">
        <f t="shared" si="89"/>
        <v>1</v>
      </c>
      <c r="AI112" s="117">
        <f t="shared" ref="AI112:AS112" si="134">AI113+AI115</f>
        <v>0</v>
      </c>
      <c r="AJ112" s="117">
        <f t="shared" si="134"/>
        <v>1</v>
      </c>
      <c r="AK112" s="117">
        <f t="shared" si="134"/>
        <v>0</v>
      </c>
      <c r="AL112" s="117">
        <f t="shared" si="134"/>
        <v>1</v>
      </c>
      <c r="AM112" s="117">
        <f t="shared" si="134"/>
        <v>0</v>
      </c>
      <c r="AN112" s="117">
        <f t="shared" si="134"/>
        <v>0</v>
      </c>
      <c r="AO112" s="117">
        <f t="shared" si="134"/>
        <v>0</v>
      </c>
      <c r="AP112" s="117">
        <f t="shared" si="134"/>
        <v>0</v>
      </c>
      <c r="AQ112" s="117">
        <f t="shared" si="134"/>
        <v>0</v>
      </c>
      <c r="AR112" s="117">
        <f t="shared" si="134"/>
        <v>0</v>
      </c>
      <c r="AS112" s="118">
        <f t="shared" si="134"/>
        <v>0</v>
      </c>
    </row>
    <row r="113" spans="2:45" ht="12.6" customHeight="1" x14ac:dyDescent="0.15">
      <c r="B113" s="71"/>
      <c r="C113" s="72" t="s">
        <v>239</v>
      </c>
      <c r="D113" s="72"/>
      <c r="E113" s="73" t="s">
        <v>240</v>
      </c>
      <c r="F113" s="116">
        <f t="shared" si="107"/>
        <v>4707</v>
      </c>
      <c r="G113" s="117">
        <f>G114</f>
        <v>994</v>
      </c>
      <c r="H113" s="117">
        <f>H114</f>
        <v>3713</v>
      </c>
      <c r="I113" s="117">
        <f t="shared" si="81"/>
        <v>4275</v>
      </c>
      <c r="J113" s="117">
        <f>J114</f>
        <v>913</v>
      </c>
      <c r="K113" s="117">
        <f>K114</f>
        <v>3362</v>
      </c>
      <c r="L113" s="117">
        <f t="shared" si="83"/>
        <v>4707</v>
      </c>
      <c r="M113" s="117">
        <f>M114</f>
        <v>994</v>
      </c>
      <c r="N113" s="117">
        <f>N114</f>
        <v>3713</v>
      </c>
      <c r="O113" s="117">
        <f>O114</f>
        <v>10</v>
      </c>
      <c r="P113" s="117">
        <f>P114</f>
        <v>1</v>
      </c>
      <c r="Q113" s="117">
        <f t="shared" si="85"/>
        <v>4264</v>
      </c>
      <c r="R113" s="117">
        <f t="shared" ref="R113:AA113" si="135">R114</f>
        <v>903</v>
      </c>
      <c r="S113" s="117">
        <f t="shared" si="135"/>
        <v>3361</v>
      </c>
      <c r="T113" s="117">
        <f t="shared" si="135"/>
        <v>492</v>
      </c>
      <c r="U113" s="117">
        <f t="shared" si="135"/>
        <v>491</v>
      </c>
      <c r="V113" s="117">
        <f t="shared" si="135"/>
        <v>411</v>
      </c>
      <c r="W113" s="117">
        <f t="shared" si="135"/>
        <v>2870</v>
      </c>
      <c r="X113" s="117">
        <f t="shared" si="135"/>
        <v>6</v>
      </c>
      <c r="Y113" s="117">
        <f t="shared" si="135"/>
        <v>9</v>
      </c>
      <c r="Z113" s="117">
        <f t="shared" si="135"/>
        <v>75</v>
      </c>
      <c r="AA113" s="117">
        <f t="shared" si="135"/>
        <v>342</v>
      </c>
      <c r="AB113" s="117">
        <v>2205</v>
      </c>
      <c r="AC113" s="117">
        <f t="shared" si="87"/>
        <v>0</v>
      </c>
      <c r="AD113" s="117">
        <f>AD114</f>
        <v>0</v>
      </c>
      <c r="AE113" s="117">
        <f>AE114</f>
        <v>0</v>
      </c>
      <c r="AF113" s="117">
        <f>AF114</f>
        <v>0</v>
      </c>
      <c r="AG113" s="117">
        <f>AG114</f>
        <v>0</v>
      </c>
      <c r="AH113" s="117">
        <f t="shared" si="89"/>
        <v>0</v>
      </c>
      <c r="AI113" s="117">
        <f t="shared" ref="AI113:AS113" si="136">AI114</f>
        <v>0</v>
      </c>
      <c r="AJ113" s="117">
        <f t="shared" si="136"/>
        <v>0</v>
      </c>
      <c r="AK113" s="117">
        <f t="shared" si="136"/>
        <v>0</v>
      </c>
      <c r="AL113" s="117">
        <f t="shared" si="136"/>
        <v>0</v>
      </c>
      <c r="AM113" s="117">
        <f t="shared" si="136"/>
        <v>0</v>
      </c>
      <c r="AN113" s="117">
        <f t="shared" si="136"/>
        <v>0</v>
      </c>
      <c r="AO113" s="117">
        <f t="shared" si="136"/>
        <v>0</v>
      </c>
      <c r="AP113" s="117">
        <f t="shared" si="136"/>
        <v>0</v>
      </c>
      <c r="AQ113" s="117">
        <f t="shared" si="136"/>
        <v>0</v>
      </c>
      <c r="AR113" s="117">
        <f t="shared" si="136"/>
        <v>0</v>
      </c>
      <c r="AS113" s="118">
        <f t="shared" si="136"/>
        <v>0</v>
      </c>
    </row>
    <row r="114" spans="2:45" ht="12.6" customHeight="1" x14ac:dyDescent="0.15">
      <c r="B114" s="71"/>
      <c r="C114" s="72"/>
      <c r="D114" s="72" t="s">
        <v>241</v>
      </c>
      <c r="E114" s="73" t="s">
        <v>242</v>
      </c>
      <c r="F114" s="116">
        <f t="shared" si="107"/>
        <v>4707</v>
      </c>
      <c r="G114" s="117">
        <f>M114+AD114</f>
        <v>994</v>
      </c>
      <c r="H114" s="117">
        <f>N114+AE114</f>
        <v>3713</v>
      </c>
      <c r="I114" s="117">
        <f t="shared" si="81"/>
        <v>4275</v>
      </c>
      <c r="J114" s="117">
        <f>O114+R114+AF114+AI114</f>
        <v>913</v>
      </c>
      <c r="K114" s="117">
        <f>P114+S114+AG114+AJ114</f>
        <v>3362</v>
      </c>
      <c r="L114" s="117">
        <f t="shared" si="83"/>
        <v>4707</v>
      </c>
      <c r="M114" s="117">
        <f>O114+R114+X114+Z114</f>
        <v>994</v>
      </c>
      <c r="N114" s="117">
        <f>P114+S114+Y114+AA114</f>
        <v>3713</v>
      </c>
      <c r="O114" s="117">
        <v>10</v>
      </c>
      <c r="P114" s="117">
        <v>1</v>
      </c>
      <c r="Q114" s="117">
        <f t="shared" si="85"/>
        <v>4264</v>
      </c>
      <c r="R114" s="117">
        <f>T114+V114</f>
        <v>903</v>
      </c>
      <c r="S114" s="117">
        <f>U114+W114</f>
        <v>3361</v>
      </c>
      <c r="T114" s="117">
        <v>492</v>
      </c>
      <c r="U114" s="117">
        <v>491</v>
      </c>
      <c r="V114" s="117">
        <v>411</v>
      </c>
      <c r="W114" s="117">
        <v>2870</v>
      </c>
      <c r="X114" s="117">
        <v>6</v>
      </c>
      <c r="Y114" s="117">
        <v>9</v>
      </c>
      <c r="Z114" s="117">
        <v>75</v>
      </c>
      <c r="AA114" s="117">
        <v>342</v>
      </c>
      <c r="AB114" s="117">
        <v>2205</v>
      </c>
      <c r="AC114" s="117">
        <f t="shared" si="87"/>
        <v>0</v>
      </c>
      <c r="AD114" s="117">
        <f>AF114+AI114+AO114+AQ114</f>
        <v>0</v>
      </c>
      <c r="AE114" s="117">
        <f>AG114+AJ114+AP114+AR114</f>
        <v>0</v>
      </c>
      <c r="AF114" s="117">
        <v>0</v>
      </c>
      <c r="AG114" s="117">
        <v>0</v>
      </c>
      <c r="AH114" s="117">
        <f t="shared" si="89"/>
        <v>0</v>
      </c>
      <c r="AI114" s="117">
        <f>AK114+AM114</f>
        <v>0</v>
      </c>
      <c r="AJ114" s="117">
        <f>AL114+AN114</f>
        <v>0</v>
      </c>
      <c r="AK114" s="117">
        <v>0</v>
      </c>
      <c r="AL114" s="117">
        <v>0</v>
      </c>
      <c r="AM114" s="117">
        <v>0</v>
      </c>
      <c r="AN114" s="117">
        <v>0</v>
      </c>
      <c r="AO114" s="117">
        <v>0</v>
      </c>
      <c r="AP114" s="117">
        <v>0</v>
      </c>
      <c r="AQ114" s="117">
        <v>0</v>
      </c>
      <c r="AR114" s="117">
        <v>0</v>
      </c>
      <c r="AS114" s="118">
        <v>0</v>
      </c>
    </row>
    <row r="115" spans="2:45" ht="12.6" customHeight="1" x14ac:dyDescent="0.15">
      <c r="B115" s="71"/>
      <c r="C115" s="121" t="s">
        <v>243</v>
      </c>
      <c r="D115" s="72"/>
      <c r="E115" s="73" t="s">
        <v>244</v>
      </c>
      <c r="F115" s="116">
        <f t="shared" si="107"/>
        <v>148</v>
      </c>
      <c r="G115" s="117">
        <f>G116</f>
        <v>42</v>
      </c>
      <c r="H115" s="117">
        <f>H116</f>
        <v>106</v>
      </c>
      <c r="I115" s="117">
        <f t="shared" si="81"/>
        <v>141</v>
      </c>
      <c r="J115" s="117">
        <f>J116</f>
        <v>40</v>
      </c>
      <c r="K115" s="117">
        <f>K116</f>
        <v>101</v>
      </c>
      <c r="L115" s="117">
        <f t="shared" si="83"/>
        <v>137</v>
      </c>
      <c r="M115" s="117">
        <f>M116</f>
        <v>39</v>
      </c>
      <c r="N115" s="117">
        <f>N116</f>
        <v>98</v>
      </c>
      <c r="O115" s="117">
        <f>O116</f>
        <v>5</v>
      </c>
      <c r="P115" s="117">
        <f>P116</f>
        <v>6</v>
      </c>
      <c r="Q115" s="117">
        <f t="shared" si="85"/>
        <v>119</v>
      </c>
      <c r="R115" s="117">
        <f t="shared" ref="R115:AA115" si="137">R116</f>
        <v>32</v>
      </c>
      <c r="S115" s="117">
        <f t="shared" si="137"/>
        <v>87</v>
      </c>
      <c r="T115" s="117">
        <f t="shared" si="137"/>
        <v>23</v>
      </c>
      <c r="U115" s="117">
        <f t="shared" si="137"/>
        <v>38</v>
      </c>
      <c r="V115" s="117">
        <f t="shared" si="137"/>
        <v>9</v>
      </c>
      <c r="W115" s="117">
        <f t="shared" si="137"/>
        <v>49</v>
      </c>
      <c r="X115" s="117">
        <f t="shared" si="137"/>
        <v>0</v>
      </c>
      <c r="Y115" s="117">
        <f t="shared" si="137"/>
        <v>3</v>
      </c>
      <c r="Z115" s="117">
        <f t="shared" si="137"/>
        <v>2</v>
      </c>
      <c r="AA115" s="117">
        <f t="shared" si="137"/>
        <v>2</v>
      </c>
      <c r="AB115" s="117">
        <v>39</v>
      </c>
      <c r="AC115" s="117">
        <f t="shared" si="87"/>
        <v>11</v>
      </c>
      <c r="AD115" s="117">
        <f>AD116</f>
        <v>3</v>
      </c>
      <c r="AE115" s="117">
        <f>AE116</f>
        <v>8</v>
      </c>
      <c r="AF115" s="117">
        <f>AF116</f>
        <v>3</v>
      </c>
      <c r="AG115" s="117">
        <f>AG116</f>
        <v>7</v>
      </c>
      <c r="AH115" s="117">
        <f t="shared" si="89"/>
        <v>1</v>
      </c>
      <c r="AI115" s="117">
        <f t="shared" ref="AI115:AS115" si="138">AI116</f>
        <v>0</v>
      </c>
      <c r="AJ115" s="117">
        <f t="shared" si="138"/>
        <v>1</v>
      </c>
      <c r="AK115" s="117">
        <f t="shared" si="138"/>
        <v>0</v>
      </c>
      <c r="AL115" s="117">
        <f t="shared" si="138"/>
        <v>1</v>
      </c>
      <c r="AM115" s="117">
        <f t="shared" si="138"/>
        <v>0</v>
      </c>
      <c r="AN115" s="117">
        <f t="shared" si="138"/>
        <v>0</v>
      </c>
      <c r="AO115" s="117">
        <f t="shared" si="138"/>
        <v>0</v>
      </c>
      <c r="AP115" s="117">
        <f t="shared" si="138"/>
        <v>0</v>
      </c>
      <c r="AQ115" s="117">
        <f t="shared" si="138"/>
        <v>0</v>
      </c>
      <c r="AR115" s="117">
        <f t="shared" si="138"/>
        <v>0</v>
      </c>
      <c r="AS115" s="118">
        <f t="shared" si="138"/>
        <v>0</v>
      </c>
    </row>
    <row r="116" spans="2:45" ht="12.6" customHeight="1" x14ac:dyDescent="0.15">
      <c r="B116" s="71"/>
      <c r="C116" s="72"/>
      <c r="D116" s="121" t="s">
        <v>245</v>
      </c>
      <c r="E116" s="73" t="s">
        <v>246</v>
      </c>
      <c r="F116" s="116">
        <f t="shared" si="107"/>
        <v>148</v>
      </c>
      <c r="G116" s="117">
        <f>M116+AD116</f>
        <v>42</v>
      </c>
      <c r="H116" s="117">
        <f>N116+AE116</f>
        <v>106</v>
      </c>
      <c r="I116" s="117">
        <f t="shared" si="81"/>
        <v>141</v>
      </c>
      <c r="J116" s="117">
        <f>O116+R116+AF116+AI116</f>
        <v>40</v>
      </c>
      <c r="K116" s="117">
        <f>P116+S116+AG116+AJ116</f>
        <v>101</v>
      </c>
      <c r="L116" s="117">
        <f t="shared" si="83"/>
        <v>137</v>
      </c>
      <c r="M116" s="117">
        <f>O116+R116+X116+Z116</f>
        <v>39</v>
      </c>
      <c r="N116" s="117">
        <f>P116+S116+Y116+AA116</f>
        <v>98</v>
      </c>
      <c r="O116" s="117">
        <v>5</v>
      </c>
      <c r="P116" s="117">
        <v>6</v>
      </c>
      <c r="Q116" s="117">
        <f t="shared" si="85"/>
        <v>119</v>
      </c>
      <c r="R116" s="117">
        <f>T116+V116</f>
        <v>32</v>
      </c>
      <c r="S116" s="117">
        <f>U116+W116</f>
        <v>87</v>
      </c>
      <c r="T116" s="117">
        <v>23</v>
      </c>
      <c r="U116" s="117">
        <v>38</v>
      </c>
      <c r="V116" s="117">
        <v>9</v>
      </c>
      <c r="W116" s="117">
        <v>49</v>
      </c>
      <c r="X116" s="117">
        <v>0</v>
      </c>
      <c r="Y116" s="117">
        <v>3</v>
      </c>
      <c r="Z116" s="117">
        <v>2</v>
      </c>
      <c r="AA116" s="117">
        <v>2</v>
      </c>
      <c r="AB116" s="117">
        <v>39</v>
      </c>
      <c r="AC116" s="117">
        <f t="shared" si="87"/>
        <v>11</v>
      </c>
      <c r="AD116" s="117">
        <f>AF116+AI116+AO116+AQ116</f>
        <v>3</v>
      </c>
      <c r="AE116" s="117">
        <f>AG116+AJ116+AP116+AR116</f>
        <v>8</v>
      </c>
      <c r="AF116" s="117">
        <v>3</v>
      </c>
      <c r="AG116" s="117">
        <v>7</v>
      </c>
      <c r="AH116" s="117">
        <f t="shared" si="89"/>
        <v>1</v>
      </c>
      <c r="AI116" s="117">
        <f>AK116+AM116</f>
        <v>0</v>
      </c>
      <c r="AJ116" s="117">
        <f>AL116+AN116</f>
        <v>1</v>
      </c>
      <c r="AK116" s="117">
        <v>0</v>
      </c>
      <c r="AL116" s="117">
        <v>1</v>
      </c>
      <c r="AM116" s="117">
        <v>0</v>
      </c>
      <c r="AN116" s="117">
        <v>0</v>
      </c>
      <c r="AO116" s="117">
        <v>0</v>
      </c>
      <c r="AP116" s="117">
        <v>0</v>
      </c>
      <c r="AQ116" s="117">
        <v>0</v>
      </c>
      <c r="AR116" s="117">
        <v>0</v>
      </c>
      <c r="AS116" s="118">
        <v>0</v>
      </c>
    </row>
    <row r="117" spans="2:45" ht="12.6" customHeight="1" x14ac:dyDescent="0.15">
      <c r="B117" s="71" t="s">
        <v>15</v>
      </c>
      <c r="C117" s="72"/>
      <c r="D117" s="72"/>
      <c r="E117" s="73" t="s">
        <v>19</v>
      </c>
      <c r="F117" s="116">
        <f t="shared" si="107"/>
        <v>6820</v>
      </c>
      <c r="G117" s="117">
        <f>G118+G121+G123+G126+G129</f>
        <v>2034</v>
      </c>
      <c r="H117" s="117">
        <f>H118+H121+H123+H126+H129</f>
        <v>4786</v>
      </c>
      <c r="I117" s="117">
        <f t="shared" si="81"/>
        <v>6490</v>
      </c>
      <c r="J117" s="117">
        <f>J118+J121+J123+J126+J129</f>
        <v>1989</v>
      </c>
      <c r="K117" s="117">
        <f>K118+K121+K123+K126+K129</f>
        <v>4501</v>
      </c>
      <c r="L117" s="117">
        <f t="shared" si="83"/>
        <v>4773</v>
      </c>
      <c r="M117" s="117">
        <f>M118+M121+M123+M126+M129</f>
        <v>1289</v>
      </c>
      <c r="N117" s="117">
        <f>N118+N121+N123+N126+N129</f>
        <v>3484</v>
      </c>
      <c r="O117" s="117">
        <f>O118+O121+O123+O126+O129</f>
        <v>438</v>
      </c>
      <c r="P117" s="117">
        <f>P118+P121+P123+P126+P129</f>
        <v>375</v>
      </c>
      <c r="Q117" s="117">
        <f t="shared" si="85"/>
        <v>3668</v>
      </c>
      <c r="R117" s="117">
        <f t="shared" ref="R117:AA117" si="139">R118+R121+R123+R126+R129</f>
        <v>812</v>
      </c>
      <c r="S117" s="117">
        <f t="shared" si="139"/>
        <v>2856</v>
      </c>
      <c r="T117" s="117">
        <f t="shared" si="139"/>
        <v>614</v>
      </c>
      <c r="U117" s="117">
        <f t="shared" si="139"/>
        <v>1312</v>
      </c>
      <c r="V117" s="117">
        <f t="shared" si="139"/>
        <v>198</v>
      </c>
      <c r="W117" s="117">
        <f t="shared" si="139"/>
        <v>1544</v>
      </c>
      <c r="X117" s="117">
        <f t="shared" si="139"/>
        <v>7</v>
      </c>
      <c r="Y117" s="117">
        <f t="shared" si="139"/>
        <v>104</v>
      </c>
      <c r="Z117" s="117">
        <f t="shared" si="139"/>
        <v>32</v>
      </c>
      <c r="AA117" s="117">
        <f t="shared" si="139"/>
        <v>149</v>
      </c>
      <c r="AB117" s="117">
        <v>1419</v>
      </c>
      <c r="AC117" s="117">
        <f t="shared" si="87"/>
        <v>2047</v>
      </c>
      <c r="AD117" s="117">
        <f>AD118+AD121+AD123+AD126+AD129</f>
        <v>745</v>
      </c>
      <c r="AE117" s="117">
        <f>AE118+AE121+AE123+AE126+AE129</f>
        <v>1302</v>
      </c>
      <c r="AF117" s="117">
        <f>AF118+AF121+AF123+AF126+AF129</f>
        <v>642</v>
      </c>
      <c r="AG117" s="117">
        <f>AG118+AG121+AG123+AG126+AG129</f>
        <v>862</v>
      </c>
      <c r="AH117" s="117">
        <f t="shared" si="89"/>
        <v>505</v>
      </c>
      <c r="AI117" s="117">
        <f t="shared" ref="AI117:AS117" si="140">AI118+AI121+AI123+AI126+AI129</f>
        <v>97</v>
      </c>
      <c r="AJ117" s="117">
        <f t="shared" si="140"/>
        <v>408</v>
      </c>
      <c r="AK117" s="117">
        <f t="shared" si="140"/>
        <v>73</v>
      </c>
      <c r="AL117" s="117">
        <f t="shared" si="140"/>
        <v>188</v>
      </c>
      <c r="AM117" s="117">
        <f t="shared" si="140"/>
        <v>24</v>
      </c>
      <c r="AN117" s="117">
        <f t="shared" si="140"/>
        <v>220</v>
      </c>
      <c r="AO117" s="117">
        <f t="shared" si="140"/>
        <v>4</v>
      </c>
      <c r="AP117" s="117">
        <f t="shared" si="140"/>
        <v>31</v>
      </c>
      <c r="AQ117" s="117">
        <f t="shared" si="140"/>
        <v>2</v>
      </c>
      <c r="AR117" s="117">
        <f t="shared" si="140"/>
        <v>1</v>
      </c>
      <c r="AS117" s="118">
        <f t="shared" si="140"/>
        <v>207</v>
      </c>
    </row>
    <row r="118" spans="2:45" ht="12.6" customHeight="1" x14ac:dyDescent="0.15">
      <c r="B118" s="71"/>
      <c r="C118" s="72" t="s">
        <v>247</v>
      </c>
      <c r="D118" s="72"/>
      <c r="E118" s="73" t="s">
        <v>248</v>
      </c>
      <c r="F118" s="116">
        <f t="shared" si="107"/>
        <v>1360</v>
      </c>
      <c r="G118" s="117">
        <f>SUM(G119:G120)</f>
        <v>468</v>
      </c>
      <c r="H118" s="117">
        <f>SUM(H119:H120)</f>
        <v>892</v>
      </c>
      <c r="I118" s="117">
        <f t="shared" si="81"/>
        <v>1324</v>
      </c>
      <c r="J118" s="117">
        <f>SUM(J119:J120)</f>
        <v>465</v>
      </c>
      <c r="K118" s="117">
        <f>SUM(K119:K120)</f>
        <v>859</v>
      </c>
      <c r="L118" s="117">
        <f t="shared" si="83"/>
        <v>982</v>
      </c>
      <c r="M118" s="117">
        <f>SUM(M119:M120)</f>
        <v>313</v>
      </c>
      <c r="N118" s="117">
        <f>SUM(N119:N120)</f>
        <v>669</v>
      </c>
      <c r="O118" s="117">
        <f>SUM(O119:O120)</f>
        <v>141</v>
      </c>
      <c r="P118" s="117">
        <f>SUM(P119:P120)</f>
        <v>106</v>
      </c>
      <c r="Q118" s="117">
        <f t="shared" si="85"/>
        <v>710</v>
      </c>
      <c r="R118" s="117">
        <f t="shared" ref="R118:AA118" si="141">SUM(R119:R120)</f>
        <v>171</v>
      </c>
      <c r="S118" s="117">
        <f t="shared" si="141"/>
        <v>539</v>
      </c>
      <c r="T118" s="117">
        <f t="shared" si="141"/>
        <v>155</v>
      </c>
      <c r="U118" s="117">
        <f t="shared" si="141"/>
        <v>318</v>
      </c>
      <c r="V118" s="117">
        <f t="shared" si="141"/>
        <v>16</v>
      </c>
      <c r="W118" s="117">
        <f t="shared" si="141"/>
        <v>221</v>
      </c>
      <c r="X118" s="117">
        <f t="shared" si="141"/>
        <v>1</v>
      </c>
      <c r="Y118" s="117">
        <f t="shared" si="141"/>
        <v>24</v>
      </c>
      <c r="Z118" s="117">
        <f t="shared" si="141"/>
        <v>0</v>
      </c>
      <c r="AA118" s="117">
        <f t="shared" si="141"/>
        <v>0</v>
      </c>
      <c r="AB118" s="117">
        <v>216</v>
      </c>
      <c r="AC118" s="117">
        <f t="shared" si="87"/>
        <v>378</v>
      </c>
      <c r="AD118" s="117">
        <f>SUM(AD119:AD120)</f>
        <v>155</v>
      </c>
      <c r="AE118" s="117">
        <f>SUM(AE119:AE120)</f>
        <v>223</v>
      </c>
      <c r="AF118" s="117">
        <f>SUM(AF119:AF120)</f>
        <v>138</v>
      </c>
      <c r="AG118" s="117">
        <f>SUM(AG119:AG120)</f>
        <v>154</v>
      </c>
      <c r="AH118" s="117">
        <f t="shared" si="89"/>
        <v>75</v>
      </c>
      <c r="AI118" s="117">
        <f t="shared" ref="AI118:AS118" si="142">SUM(AI119:AI120)</f>
        <v>15</v>
      </c>
      <c r="AJ118" s="117">
        <f t="shared" si="142"/>
        <v>60</v>
      </c>
      <c r="AK118" s="117">
        <f t="shared" si="142"/>
        <v>14</v>
      </c>
      <c r="AL118" s="117">
        <f t="shared" si="142"/>
        <v>31</v>
      </c>
      <c r="AM118" s="117">
        <f t="shared" si="142"/>
        <v>1</v>
      </c>
      <c r="AN118" s="117">
        <f t="shared" si="142"/>
        <v>29</v>
      </c>
      <c r="AO118" s="117">
        <f t="shared" si="142"/>
        <v>1</v>
      </c>
      <c r="AP118" s="117">
        <f t="shared" si="142"/>
        <v>9</v>
      </c>
      <c r="AQ118" s="117">
        <f t="shared" si="142"/>
        <v>1</v>
      </c>
      <c r="AR118" s="117">
        <f t="shared" si="142"/>
        <v>0</v>
      </c>
      <c r="AS118" s="118">
        <f t="shared" si="142"/>
        <v>24</v>
      </c>
    </row>
    <row r="119" spans="2:45" ht="12.6" customHeight="1" x14ac:dyDescent="0.15">
      <c r="B119" s="71"/>
      <c r="C119" s="72"/>
      <c r="D119" s="72" t="s">
        <v>249</v>
      </c>
      <c r="E119" s="73" t="s">
        <v>250</v>
      </c>
      <c r="F119" s="116">
        <f t="shared" si="107"/>
        <v>890</v>
      </c>
      <c r="G119" s="117">
        <f>M119+AD119</f>
        <v>279</v>
      </c>
      <c r="H119" s="117">
        <f>N119+AE119</f>
        <v>611</v>
      </c>
      <c r="I119" s="117">
        <f t="shared" si="81"/>
        <v>860</v>
      </c>
      <c r="J119" s="117">
        <f>O119+R119+AF119+AI119</f>
        <v>276</v>
      </c>
      <c r="K119" s="117">
        <f>P119+S119+AG119+AJ119</f>
        <v>584</v>
      </c>
      <c r="L119" s="117">
        <f t="shared" si="83"/>
        <v>709</v>
      </c>
      <c r="M119" s="117">
        <f>O119+R119+X119+Z119</f>
        <v>212</v>
      </c>
      <c r="N119" s="117">
        <f>P119+S119+Y119+AA119</f>
        <v>497</v>
      </c>
      <c r="O119" s="117">
        <v>88</v>
      </c>
      <c r="P119" s="117">
        <v>64</v>
      </c>
      <c r="Q119" s="117">
        <f t="shared" si="85"/>
        <v>536</v>
      </c>
      <c r="R119" s="117">
        <f>T119+V119</f>
        <v>123</v>
      </c>
      <c r="S119" s="117">
        <f>U119+W119</f>
        <v>413</v>
      </c>
      <c r="T119" s="117">
        <v>115</v>
      </c>
      <c r="U119" s="117">
        <v>240</v>
      </c>
      <c r="V119" s="117">
        <v>8</v>
      </c>
      <c r="W119" s="117">
        <v>173</v>
      </c>
      <c r="X119" s="117">
        <v>1</v>
      </c>
      <c r="Y119" s="117">
        <v>20</v>
      </c>
      <c r="Z119" s="117">
        <v>0</v>
      </c>
      <c r="AA119" s="117">
        <v>0</v>
      </c>
      <c r="AB119" s="117">
        <v>170</v>
      </c>
      <c r="AC119" s="117">
        <f t="shared" si="87"/>
        <v>181</v>
      </c>
      <c r="AD119" s="117">
        <f>AF119+AI119+AO119+AQ119</f>
        <v>67</v>
      </c>
      <c r="AE119" s="117">
        <f>AG119+AJ119+AP119+AR119</f>
        <v>114</v>
      </c>
      <c r="AF119" s="117">
        <v>57</v>
      </c>
      <c r="AG119" s="117">
        <v>76</v>
      </c>
      <c r="AH119" s="117">
        <f t="shared" si="89"/>
        <v>39</v>
      </c>
      <c r="AI119" s="117">
        <f>AK119+AM119</f>
        <v>8</v>
      </c>
      <c r="AJ119" s="117">
        <f>AL119+AN119</f>
        <v>31</v>
      </c>
      <c r="AK119" s="117">
        <v>8</v>
      </c>
      <c r="AL119" s="117">
        <v>16</v>
      </c>
      <c r="AM119" s="117">
        <v>0</v>
      </c>
      <c r="AN119" s="117">
        <v>15</v>
      </c>
      <c r="AO119" s="117">
        <v>1</v>
      </c>
      <c r="AP119" s="117">
        <v>7</v>
      </c>
      <c r="AQ119" s="117">
        <v>1</v>
      </c>
      <c r="AR119" s="117">
        <v>0</v>
      </c>
      <c r="AS119" s="118">
        <v>10</v>
      </c>
    </row>
    <row r="120" spans="2:45" ht="12.6" customHeight="1" x14ac:dyDescent="0.15">
      <c r="B120" s="71"/>
      <c r="C120" s="72"/>
      <c r="D120" s="72" t="s">
        <v>251</v>
      </c>
      <c r="E120" s="73" t="s">
        <v>252</v>
      </c>
      <c r="F120" s="116">
        <f t="shared" si="107"/>
        <v>470</v>
      </c>
      <c r="G120" s="117">
        <f>M120+AD120</f>
        <v>189</v>
      </c>
      <c r="H120" s="117">
        <f>N120+AE120</f>
        <v>281</v>
      </c>
      <c r="I120" s="117">
        <f t="shared" si="81"/>
        <v>464</v>
      </c>
      <c r="J120" s="117">
        <f>O120+R120+AF120+AI120</f>
        <v>189</v>
      </c>
      <c r="K120" s="117">
        <f>P120+S120+AG120+AJ120</f>
        <v>275</v>
      </c>
      <c r="L120" s="117">
        <f t="shared" si="83"/>
        <v>273</v>
      </c>
      <c r="M120" s="117">
        <f>O120+R120+X120+Z120</f>
        <v>101</v>
      </c>
      <c r="N120" s="117">
        <f>P120+S120+Y120+AA120</f>
        <v>172</v>
      </c>
      <c r="O120" s="117">
        <v>53</v>
      </c>
      <c r="P120" s="117">
        <v>42</v>
      </c>
      <c r="Q120" s="117">
        <f t="shared" si="85"/>
        <v>174</v>
      </c>
      <c r="R120" s="117">
        <f>T120+V120</f>
        <v>48</v>
      </c>
      <c r="S120" s="117">
        <f>U120+W120</f>
        <v>126</v>
      </c>
      <c r="T120" s="117">
        <v>40</v>
      </c>
      <c r="U120" s="117">
        <v>78</v>
      </c>
      <c r="V120" s="117">
        <v>8</v>
      </c>
      <c r="W120" s="117">
        <v>48</v>
      </c>
      <c r="X120" s="117">
        <v>0</v>
      </c>
      <c r="Y120" s="117">
        <v>4</v>
      </c>
      <c r="Z120" s="117">
        <v>0</v>
      </c>
      <c r="AA120" s="117">
        <v>0</v>
      </c>
      <c r="AB120" s="117">
        <v>46</v>
      </c>
      <c r="AC120" s="117">
        <f t="shared" si="87"/>
        <v>197</v>
      </c>
      <c r="AD120" s="117">
        <f>AF120+AI120+AO120+AQ120</f>
        <v>88</v>
      </c>
      <c r="AE120" s="117">
        <f>AG120+AJ120+AP120+AR120</f>
        <v>109</v>
      </c>
      <c r="AF120" s="117">
        <v>81</v>
      </c>
      <c r="AG120" s="117">
        <v>78</v>
      </c>
      <c r="AH120" s="117">
        <f t="shared" si="89"/>
        <v>36</v>
      </c>
      <c r="AI120" s="117">
        <f>AK120+AM120</f>
        <v>7</v>
      </c>
      <c r="AJ120" s="117">
        <f>AL120+AN120</f>
        <v>29</v>
      </c>
      <c r="AK120" s="117">
        <v>6</v>
      </c>
      <c r="AL120" s="117">
        <v>15</v>
      </c>
      <c r="AM120" s="117">
        <v>1</v>
      </c>
      <c r="AN120" s="117">
        <v>14</v>
      </c>
      <c r="AO120" s="117">
        <v>0</v>
      </c>
      <c r="AP120" s="117">
        <v>2</v>
      </c>
      <c r="AQ120" s="117">
        <v>0</v>
      </c>
      <c r="AR120" s="117">
        <v>0</v>
      </c>
      <c r="AS120" s="118">
        <v>14</v>
      </c>
    </row>
    <row r="121" spans="2:45" ht="12.6" customHeight="1" x14ac:dyDescent="0.15">
      <c r="B121" s="71"/>
      <c r="C121" s="72" t="s">
        <v>253</v>
      </c>
      <c r="D121" s="72"/>
      <c r="E121" s="73" t="s">
        <v>254</v>
      </c>
      <c r="F121" s="116">
        <f t="shared" si="107"/>
        <v>735</v>
      </c>
      <c r="G121" s="117">
        <f>G122</f>
        <v>397</v>
      </c>
      <c r="H121" s="117">
        <f>H122</f>
        <v>338</v>
      </c>
      <c r="I121" s="117">
        <f t="shared" si="81"/>
        <v>724</v>
      </c>
      <c r="J121" s="117">
        <f>J122</f>
        <v>390</v>
      </c>
      <c r="K121" s="117">
        <f>K122</f>
        <v>334</v>
      </c>
      <c r="L121" s="117">
        <f t="shared" si="83"/>
        <v>500</v>
      </c>
      <c r="M121" s="117">
        <f>M122</f>
        <v>267</v>
      </c>
      <c r="N121" s="117">
        <f>N122</f>
        <v>233</v>
      </c>
      <c r="O121" s="117">
        <f>O122</f>
        <v>47</v>
      </c>
      <c r="P121" s="117">
        <f>P122</f>
        <v>26</v>
      </c>
      <c r="Q121" s="117">
        <f t="shared" si="85"/>
        <v>421</v>
      </c>
      <c r="R121" s="117">
        <f t="shared" ref="R121:AA121" si="143">R122</f>
        <v>215</v>
      </c>
      <c r="S121" s="117">
        <f t="shared" si="143"/>
        <v>206</v>
      </c>
      <c r="T121" s="117">
        <f t="shared" si="143"/>
        <v>174</v>
      </c>
      <c r="U121" s="117">
        <f t="shared" si="143"/>
        <v>74</v>
      </c>
      <c r="V121" s="117">
        <f t="shared" si="143"/>
        <v>41</v>
      </c>
      <c r="W121" s="117">
        <f t="shared" si="143"/>
        <v>132</v>
      </c>
      <c r="X121" s="117">
        <f t="shared" si="143"/>
        <v>0</v>
      </c>
      <c r="Y121" s="117">
        <f t="shared" si="143"/>
        <v>1</v>
      </c>
      <c r="Z121" s="117">
        <f t="shared" si="143"/>
        <v>5</v>
      </c>
      <c r="AA121" s="117">
        <f t="shared" si="143"/>
        <v>0</v>
      </c>
      <c r="AB121" s="117">
        <v>129</v>
      </c>
      <c r="AC121" s="117">
        <f t="shared" si="87"/>
        <v>235</v>
      </c>
      <c r="AD121" s="117">
        <f>AD122</f>
        <v>130</v>
      </c>
      <c r="AE121" s="117">
        <f>AE122</f>
        <v>105</v>
      </c>
      <c r="AF121" s="117">
        <f>AF122</f>
        <v>101</v>
      </c>
      <c r="AG121" s="117">
        <f>AG122</f>
        <v>67</v>
      </c>
      <c r="AH121" s="117">
        <f t="shared" si="89"/>
        <v>62</v>
      </c>
      <c r="AI121" s="117">
        <f t="shared" ref="AI121:AS121" si="144">AI122</f>
        <v>27</v>
      </c>
      <c r="AJ121" s="117">
        <f t="shared" si="144"/>
        <v>35</v>
      </c>
      <c r="AK121" s="117">
        <f t="shared" si="144"/>
        <v>17</v>
      </c>
      <c r="AL121" s="117">
        <f t="shared" si="144"/>
        <v>11</v>
      </c>
      <c r="AM121" s="117">
        <f t="shared" si="144"/>
        <v>10</v>
      </c>
      <c r="AN121" s="117">
        <f t="shared" si="144"/>
        <v>24</v>
      </c>
      <c r="AO121" s="117">
        <f t="shared" si="144"/>
        <v>2</v>
      </c>
      <c r="AP121" s="117">
        <f t="shared" si="144"/>
        <v>3</v>
      </c>
      <c r="AQ121" s="117">
        <f t="shared" si="144"/>
        <v>0</v>
      </c>
      <c r="AR121" s="117">
        <f t="shared" si="144"/>
        <v>0</v>
      </c>
      <c r="AS121" s="118">
        <f t="shared" si="144"/>
        <v>28</v>
      </c>
    </row>
    <row r="122" spans="2:45" ht="12.6" customHeight="1" x14ac:dyDescent="0.15">
      <c r="B122" s="71"/>
      <c r="C122" s="72"/>
      <c r="D122" s="72" t="s">
        <v>255</v>
      </c>
      <c r="E122" s="73" t="s">
        <v>256</v>
      </c>
      <c r="F122" s="116">
        <f t="shared" si="107"/>
        <v>735</v>
      </c>
      <c r="G122" s="117">
        <f>M122+AD122</f>
        <v>397</v>
      </c>
      <c r="H122" s="117">
        <f>N122+AE122</f>
        <v>338</v>
      </c>
      <c r="I122" s="117">
        <f t="shared" si="81"/>
        <v>724</v>
      </c>
      <c r="J122" s="117">
        <f>O122+R122+AF122+AI122</f>
        <v>390</v>
      </c>
      <c r="K122" s="117">
        <f>P122+S122+AG122+AJ122</f>
        <v>334</v>
      </c>
      <c r="L122" s="117">
        <f t="shared" si="83"/>
        <v>500</v>
      </c>
      <c r="M122" s="117">
        <f>O122+R122+X122+Z122</f>
        <v>267</v>
      </c>
      <c r="N122" s="117">
        <f>P122+S122+Y122+AA122</f>
        <v>233</v>
      </c>
      <c r="O122" s="117">
        <v>47</v>
      </c>
      <c r="P122" s="117">
        <v>26</v>
      </c>
      <c r="Q122" s="117">
        <f t="shared" si="85"/>
        <v>421</v>
      </c>
      <c r="R122" s="117">
        <f>T122+V122</f>
        <v>215</v>
      </c>
      <c r="S122" s="117">
        <f>U122+W122</f>
        <v>206</v>
      </c>
      <c r="T122" s="117">
        <v>174</v>
      </c>
      <c r="U122" s="117">
        <v>74</v>
      </c>
      <c r="V122" s="117">
        <v>41</v>
      </c>
      <c r="W122" s="117">
        <v>132</v>
      </c>
      <c r="X122" s="117">
        <v>0</v>
      </c>
      <c r="Y122" s="117">
        <v>1</v>
      </c>
      <c r="Z122" s="117">
        <v>5</v>
      </c>
      <c r="AA122" s="117">
        <v>0</v>
      </c>
      <c r="AB122" s="117">
        <v>129</v>
      </c>
      <c r="AC122" s="117">
        <f t="shared" si="87"/>
        <v>235</v>
      </c>
      <c r="AD122" s="117">
        <f>AF122+AI122+AO122+AQ122</f>
        <v>130</v>
      </c>
      <c r="AE122" s="117">
        <f>AG122+AJ122+AP122+AR122</f>
        <v>105</v>
      </c>
      <c r="AF122" s="117">
        <v>101</v>
      </c>
      <c r="AG122" s="117">
        <v>67</v>
      </c>
      <c r="AH122" s="117">
        <f t="shared" si="89"/>
        <v>62</v>
      </c>
      <c r="AI122" s="117">
        <f>AK122+AM122</f>
        <v>27</v>
      </c>
      <c r="AJ122" s="117">
        <f>AL122+AN122</f>
        <v>35</v>
      </c>
      <c r="AK122" s="117">
        <v>17</v>
      </c>
      <c r="AL122" s="117">
        <v>11</v>
      </c>
      <c r="AM122" s="117">
        <v>10</v>
      </c>
      <c r="AN122" s="117">
        <v>24</v>
      </c>
      <c r="AO122" s="117">
        <v>2</v>
      </c>
      <c r="AP122" s="117">
        <v>3</v>
      </c>
      <c r="AQ122" s="117">
        <v>0</v>
      </c>
      <c r="AR122" s="117">
        <v>0</v>
      </c>
      <c r="AS122" s="118">
        <v>28</v>
      </c>
    </row>
    <row r="123" spans="2:45" ht="12.6" customHeight="1" x14ac:dyDescent="0.15">
      <c r="B123" s="71"/>
      <c r="C123" s="72" t="s">
        <v>257</v>
      </c>
      <c r="D123" s="72"/>
      <c r="E123" s="73" t="s">
        <v>258</v>
      </c>
      <c r="F123" s="116">
        <f t="shared" si="107"/>
        <v>3107</v>
      </c>
      <c r="G123" s="117">
        <f>SUM(G124:G125)</f>
        <v>641</v>
      </c>
      <c r="H123" s="117">
        <f>SUM(H124:H125)</f>
        <v>2466</v>
      </c>
      <c r="I123" s="117">
        <f t="shared" si="81"/>
        <v>2860</v>
      </c>
      <c r="J123" s="117">
        <f>SUM(J124:J125)</f>
        <v>619</v>
      </c>
      <c r="K123" s="117">
        <f>SUM(K124:K125)</f>
        <v>2241</v>
      </c>
      <c r="L123" s="117">
        <f t="shared" si="83"/>
        <v>2168</v>
      </c>
      <c r="M123" s="117">
        <f>SUM(M124:M125)</f>
        <v>348</v>
      </c>
      <c r="N123" s="117">
        <f>SUM(N124:N125)</f>
        <v>1820</v>
      </c>
      <c r="O123" s="117">
        <f>SUM(O124:O125)</f>
        <v>165</v>
      </c>
      <c r="P123" s="117">
        <f>SUM(P124:P125)</f>
        <v>163</v>
      </c>
      <c r="Q123" s="117">
        <f t="shared" si="85"/>
        <v>1608</v>
      </c>
      <c r="R123" s="117">
        <f t="shared" ref="R123:AA123" si="145">SUM(R124:R125)</f>
        <v>161</v>
      </c>
      <c r="S123" s="117">
        <f t="shared" si="145"/>
        <v>1447</v>
      </c>
      <c r="T123" s="117">
        <f t="shared" si="145"/>
        <v>109</v>
      </c>
      <c r="U123" s="117">
        <f t="shared" si="145"/>
        <v>697</v>
      </c>
      <c r="V123" s="117">
        <f t="shared" si="145"/>
        <v>52</v>
      </c>
      <c r="W123" s="117">
        <f t="shared" si="145"/>
        <v>750</v>
      </c>
      <c r="X123" s="117">
        <f t="shared" si="145"/>
        <v>5</v>
      </c>
      <c r="Y123" s="117">
        <f t="shared" si="145"/>
        <v>71</v>
      </c>
      <c r="Z123" s="117">
        <f t="shared" si="145"/>
        <v>17</v>
      </c>
      <c r="AA123" s="117">
        <f t="shared" si="145"/>
        <v>139</v>
      </c>
      <c r="AB123" s="117">
        <v>654</v>
      </c>
      <c r="AC123" s="117">
        <f t="shared" si="87"/>
        <v>939</v>
      </c>
      <c r="AD123" s="117">
        <f>SUM(AD124:AD125)</f>
        <v>293</v>
      </c>
      <c r="AE123" s="117">
        <f>SUM(AE124:AE125)</f>
        <v>646</v>
      </c>
      <c r="AF123" s="117">
        <f>SUM(AF124:AF125)</f>
        <v>258</v>
      </c>
      <c r="AG123" s="117">
        <f>SUM(AG124:AG125)</f>
        <v>410</v>
      </c>
      <c r="AH123" s="117">
        <f t="shared" si="89"/>
        <v>256</v>
      </c>
      <c r="AI123" s="117">
        <f t="shared" ref="AI123:AS123" si="146">SUM(AI124:AI125)</f>
        <v>35</v>
      </c>
      <c r="AJ123" s="117">
        <f t="shared" si="146"/>
        <v>221</v>
      </c>
      <c r="AK123" s="117">
        <f t="shared" si="146"/>
        <v>23</v>
      </c>
      <c r="AL123" s="117">
        <f t="shared" si="146"/>
        <v>93</v>
      </c>
      <c r="AM123" s="117">
        <f t="shared" si="146"/>
        <v>12</v>
      </c>
      <c r="AN123" s="117">
        <f t="shared" si="146"/>
        <v>128</v>
      </c>
      <c r="AO123" s="117">
        <f t="shared" si="146"/>
        <v>0</v>
      </c>
      <c r="AP123" s="117">
        <f t="shared" si="146"/>
        <v>15</v>
      </c>
      <c r="AQ123" s="117">
        <f t="shared" si="146"/>
        <v>0</v>
      </c>
      <c r="AR123" s="117">
        <f t="shared" si="146"/>
        <v>0</v>
      </c>
      <c r="AS123" s="118">
        <f t="shared" si="146"/>
        <v>119</v>
      </c>
    </row>
    <row r="124" spans="2:45" ht="12.6" customHeight="1" x14ac:dyDescent="0.15">
      <c r="B124" s="71"/>
      <c r="C124" s="72"/>
      <c r="D124" s="72" t="s">
        <v>259</v>
      </c>
      <c r="E124" s="73" t="s">
        <v>260</v>
      </c>
      <c r="F124" s="116">
        <f t="shared" si="107"/>
        <v>3044</v>
      </c>
      <c r="G124" s="117">
        <f>M124+AD124</f>
        <v>631</v>
      </c>
      <c r="H124" s="117">
        <f>N124+AE124</f>
        <v>2413</v>
      </c>
      <c r="I124" s="117">
        <f t="shared" si="81"/>
        <v>2797</v>
      </c>
      <c r="J124" s="117">
        <f>O124+R124+AF124+AI124</f>
        <v>609</v>
      </c>
      <c r="K124" s="117">
        <f>P124+S124+AG124+AJ124</f>
        <v>2188</v>
      </c>
      <c r="L124" s="117">
        <f t="shared" si="83"/>
        <v>2125</v>
      </c>
      <c r="M124" s="117">
        <f>O124+R124+X124+Z124</f>
        <v>343</v>
      </c>
      <c r="N124" s="117">
        <f>P124+S124+Y124+AA124</f>
        <v>1782</v>
      </c>
      <c r="O124" s="117">
        <v>163</v>
      </c>
      <c r="P124" s="117">
        <v>163</v>
      </c>
      <c r="Q124" s="117">
        <f t="shared" si="85"/>
        <v>1567</v>
      </c>
      <c r="R124" s="117">
        <f>T124+V124</f>
        <v>158</v>
      </c>
      <c r="S124" s="117">
        <f>U124+W124</f>
        <v>1409</v>
      </c>
      <c r="T124" s="117">
        <v>106</v>
      </c>
      <c r="U124" s="117">
        <v>675</v>
      </c>
      <c r="V124" s="117">
        <v>52</v>
      </c>
      <c r="W124" s="117">
        <v>734</v>
      </c>
      <c r="X124" s="117">
        <v>5</v>
      </c>
      <c r="Y124" s="117">
        <v>71</v>
      </c>
      <c r="Z124" s="117">
        <v>17</v>
      </c>
      <c r="AA124" s="117">
        <v>139</v>
      </c>
      <c r="AB124" s="117">
        <v>643</v>
      </c>
      <c r="AC124" s="117">
        <f t="shared" si="87"/>
        <v>919</v>
      </c>
      <c r="AD124" s="117">
        <f>AF124+AI124+AO124+AQ124</f>
        <v>288</v>
      </c>
      <c r="AE124" s="117">
        <f>AG124+AJ124+AP124+AR124</f>
        <v>631</v>
      </c>
      <c r="AF124" s="117">
        <v>253</v>
      </c>
      <c r="AG124" s="117">
        <v>402</v>
      </c>
      <c r="AH124" s="117">
        <f t="shared" si="89"/>
        <v>249</v>
      </c>
      <c r="AI124" s="117">
        <f>AK124+AM124</f>
        <v>35</v>
      </c>
      <c r="AJ124" s="117">
        <f>AL124+AN124</f>
        <v>214</v>
      </c>
      <c r="AK124" s="117">
        <v>23</v>
      </c>
      <c r="AL124" s="117">
        <v>92</v>
      </c>
      <c r="AM124" s="117">
        <v>12</v>
      </c>
      <c r="AN124" s="117">
        <v>122</v>
      </c>
      <c r="AO124" s="117">
        <v>0</v>
      </c>
      <c r="AP124" s="117">
        <v>15</v>
      </c>
      <c r="AQ124" s="117">
        <v>0</v>
      </c>
      <c r="AR124" s="117">
        <v>0</v>
      </c>
      <c r="AS124" s="118">
        <v>113</v>
      </c>
    </row>
    <row r="125" spans="2:45" ht="12.6" customHeight="1" x14ac:dyDescent="0.15">
      <c r="B125" s="71"/>
      <c r="C125" s="72"/>
      <c r="D125" s="72" t="s">
        <v>261</v>
      </c>
      <c r="E125" s="73" t="s">
        <v>262</v>
      </c>
      <c r="F125" s="116">
        <f t="shared" si="107"/>
        <v>63</v>
      </c>
      <c r="G125" s="117">
        <f>M125+AD125</f>
        <v>10</v>
      </c>
      <c r="H125" s="117">
        <f>N125+AE125</f>
        <v>53</v>
      </c>
      <c r="I125" s="117">
        <f t="shared" si="81"/>
        <v>63</v>
      </c>
      <c r="J125" s="117">
        <f>O125+R125+AF125+AI125</f>
        <v>10</v>
      </c>
      <c r="K125" s="117">
        <f>P125+S125+AG125+AJ125</f>
        <v>53</v>
      </c>
      <c r="L125" s="117">
        <f t="shared" si="83"/>
        <v>43</v>
      </c>
      <c r="M125" s="117">
        <f>O125+R125+X125+Z125</f>
        <v>5</v>
      </c>
      <c r="N125" s="117">
        <f>P125+S125+Y125+AA125</f>
        <v>38</v>
      </c>
      <c r="O125" s="117">
        <v>2</v>
      </c>
      <c r="P125" s="117">
        <v>0</v>
      </c>
      <c r="Q125" s="117">
        <f t="shared" si="85"/>
        <v>41</v>
      </c>
      <c r="R125" s="117">
        <f>T125+V125</f>
        <v>3</v>
      </c>
      <c r="S125" s="117">
        <f>U125+W125</f>
        <v>38</v>
      </c>
      <c r="T125" s="117">
        <v>3</v>
      </c>
      <c r="U125" s="117">
        <v>22</v>
      </c>
      <c r="V125" s="117">
        <v>0</v>
      </c>
      <c r="W125" s="117">
        <v>16</v>
      </c>
      <c r="X125" s="117">
        <v>0</v>
      </c>
      <c r="Y125" s="117">
        <v>0</v>
      </c>
      <c r="Z125" s="117">
        <v>0</v>
      </c>
      <c r="AA125" s="117">
        <v>0</v>
      </c>
      <c r="AB125" s="117">
        <v>11</v>
      </c>
      <c r="AC125" s="117">
        <f t="shared" si="87"/>
        <v>20</v>
      </c>
      <c r="AD125" s="117">
        <f>AF125+AI125+AO125+AQ125</f>
        <v>5</v>
      </c>
      <c r="AE125" s="117">
        <f>AG125+AJ125+AP125+AR125</f>
        <v>15</v>
      </c>
      <c r="AF125" s="117">
        <v>5</v>
      </c>
      <c r="AG125" s="117">
        <v>8</v>
      </c>
      <c r="AH125" s="117">
        <f t="shared" si="89"/>
        <v>7</v>
      </c>
      <c r="AI125" s="117">
        <f>AK125+AM125</f>
        <v>0</v>
      </c>
      <c r="AJ125" s="117">
        <f>AL125+AN125</f>
        <v>7</v>
      </c>
      <c r="AK125" s="117">
        <v>0</v>
      </c>
      <c r="AL125" s="117">
        <v>1</v>
      </c>
      <c r="AM125" s="117">
        <v>0</v>
      </c>
      <c r="AN125" s="117">
        <v>6</v>
      </c>
      <c r="AO125" s="117">
        <v>0</v>
      </c>
      <c r="AP125" s="117">
        <v>0</v>
      </c>
      <c r="AQ125" s="117">
        <v>0</v>
      </c>
      <c r="AR125" s="117">
        <v>0</v>
      </c>
      <c r="AS125" s="118">
        <v>6</v>
      </c>
    </row>
    <row r="126" spans="2:45" ht="12.6" customHeight="1" x14ac:dyDescent="0.15">
      <c r="B126" s="71"/>
      <c r="C126" s="72" t="s">
        <v>263</v>
      </c>
      <c r="D126" s="72"/>
      <c r="E126" s="73" t="s">
        <v>264</v>
      </c>
      <c r="F126" s="116">
        <f t="shared" si="107"/>
        <v>478</v>
      </c>
      <c r="G126" s="117">
        <f>SUM(G127:G128)</f>
        <v>176</v>
      </c>
      <c r="H126" s="117">
        <f>SUM(H127:H128)</f>
        <v>302</v>
      </c>
      <c r="I126" s="117">
        <f t="shared" si="81"/>
        <v>475</v>
      </c>
      <c r="J126" s="117">
        <f>SUM(J127:J128)</f>
        <v>175</v>
      </c>
      <c r="K126" s="117">
        <f>SUM(K127:K128)</f>
        <v>300</v>
      </c>
      <c r="L126" s="117">
        <f t="shared" si="83"/>
        <v>287</v>
      </c>
      <c r="M126" s="117">
        <f>SUM(M127:M128)</f>
        <v>101</v>
      </c>
      <c r="N126" s="117">
        <f>SUM(N127:N128)</f>
        <v>186</v>
      </c>
      <c r="O126" s="117">
        <f>SUM(O127:O128)</f>
        <v>22</v>
      </c>
      <c r="P126" s="117">
        <f>SUM(P127:P128)</f>
        <v>21</v>
      </c>
      <c r="Q126" s="117">
        <f t="shared" si="85"/>
        <v>241</v>
      </c>
      <c r="R126" s="117">
        <f t="shared" ref="R126:AA126" si="147">SUM(R127:R128)</f>
        <v>78</v>
      </c>
      <c r="S126" s="117">
        <f t="shared" si="147"/>
        <v>163</v>
      </c>
      <c r="T126" s="117">
        <f t="shared" si="147"/>
        <v>53</v>
      </c>
      <c r="U126" s="117">
        <f t="shared" si="147"/>
        <v>48</v>
      </c>
      <c r="V126" s="117">
        <f t="shared" si="147"/>
        <v>25</v>
      </c>
      <c r="W126" s="117">
        <f t="shared" si="147"/>
        <v>115</v>
      </c>
      <c r="X126" s="117">
        <f t="shared" si="147"/>
        <v>0</v>
      </c>
      <c r="Y126" s="117">
        <f t="shared" si="147"/>
        <v>1</v>
      </c>
      <c r="Z126" s="117">
        <f t="shared" si="147"/>
        <v>1</v>
      </c>
      <c r="AA126" s="117">
        <f t="shared" si="147"/>
        <v>1</v>
      </c>
      <c r="AB126" s="117">
        <v>114</v>
      </c>
      <c r="AC126" s="117">
        <f t="shared" si="87"/>
        <v>191</v>
      </c>
      <c r="AD126" s="117">
        <f>SUM(AD127:AD128)</f>
        <v>75</v>
      </c>
      <c r="AE126" s="117">
        <f>SUM(AE127:AE128)</f>
        <v>116</v>
      </c>
      <c r="AF126" s="117">
        <f>SUM(AF127:AF128)</f>
        <v>67</v>
      </c>
      <c r="AG126" s="117">
        <f>SUM(AG127:AG128)</f>
        <v>84</v>
      </c>
      <c r="AH126" s="117">
        <f t="shared" si="89"/>
        <v>40</v>
      </c>
      <c r="AI126" s="117">
        <f t="shared" ref="AI126:AS126" si="148">SUM(AI127:AI128)</f>
        <v>8</v>
      </c>
      <c r="AJ126" s="117">
        <f t="shared" si="148"/>
        <v>32</v>
      </c>
      <c r="AK126" s="117">
        <f t="shared" si="148"/>
        <v>8</v>
      </c>
      <c r="AL126" s="117">
        <f t="shared" si="148"/>
        <v>27</v>
      </c>
      <c r="AM126" s="117">
        <f t="shared" si="148"/>
        <v>0</v>
      </c>
      <c r="AN126" s="117">
        <f t="shared" si="148"/>
        <v>5</v>
      </c>
      <c r="AO126" s="117">
        <f t="shared" si="148"/>
        <v>0</v>
      </c>
      <c r="AP126" s="117">
        <f t="shared" si="148"/>
        <v>0</v>
      </c>
      <c r="AQ126" s="117">
        <f t="shared" si="148"/>
        <v>0</v>
      </c>
      <c r="AR126" s="117">
        <f t="shared" si="148"/>
        <v>0</v>
      </c>
      <c r="AS126" s="118">
        <f t="shared" si="148"/>
        <v>5</v>
      </c>
    </row>
    <row r="127" spans="2:45" ht="12.6" customHeight="1" x14ac:dyDescent="0.15">
      <c r="B127" s="71"/>
      <c r="C127" s="72"/>
      <c r="D127" s="72" t="s">
        <v>265</v>
      </c>
      <c r="E127" s="73" t="s">
        <v>266</v>
      </c>
      <c r="F127" s="116">
        <f t="shared" si="107"/>
        <v>424</v>
      </c>
      <c r="G127" s="117">
        <f>M127+AD127</f>
        <v>157</v>
      </c>
      <c r="H127" s="117">
        <f>N127+AE127</f>
        <v>267</v>
      </c>
      <c r="I127" s="117">
        <f t="shared" si="81"/>
        <v>421</v>
      </c>
      <c r="J127" s="117">
        <f>O127+R127+AF127+AI127</f>
        <v>156</v>
      </c>
      <c r="K127" s="117">
        <f>P127+S127+AG127+AJ127</f>
        <v>265</v>
      </c>
      <c r="L127" s="117">
        <f t="shared" si="83"/>
        <v>279</v>
      </c>
      <c r="M127" s="117">
        <f>O127+R127+X127+Z127</f>
        <v>97</v>
      </c>
      <c r="N127" s="117">
        <f>P127+S127+Y127+AA127</f>
        <v>182</v>
      </c>
      <c r="O127" s="117">
        <v>20</v>
      </c>
      <c r="P127" s="117">
        <v>18</v>
      </c>
      <c r="Q127" s="117">
        <f t="shared" si="85"/>
        <v>238</v>
      </c>
      <c r="R127" s="117">
        <f>T127+V127</f>
        <v>76</v>
      </c>
      <c r="S127" s="117">
        <f>U127+W127</f>
        <v>162</v>
      </c>
      <c r="T127" s="117">
        <v>53</v>
      </c>
      <c r="U127" s="117">
        <v>48</v>
      </c>
      <c r="V127" s="117">
        <v>23</v>
      </c>
      <c r="W127" s="117">
        <v>114</v>
      </c>
      <c r="X127" s="117">
        <v>0</v>
      </c>
      <c r="Y127" s="117">
        <v>1</v>
      </c>
      <c r="Z127" s="117">
        <v>1</v>
      </c>
      <c r="AA127" s="117">
        <v>1</v>
      </c>
      <c r="AB127" s="117">
        <v>111</v>
      </c>
      <c r="AC127" s="117">
        <f t="shared" si="87"/>
        <v>145</v>
      </c>
      <c r="AD127" s="117">
        <f>AF127+AI127+AO127+AQ127</f>
        <v>60</v>
      </c>
      <c r="AE127" s="117">
        <f>AG127+AJ127+AP127+AR127</f>
        <v>85</v>
      </c>
      <c r="AF127" s="117">
        <v>52</v>
      </c>
      <c r="AG127" s="117">
        <v>53</v>
      </c>
      <c r="AH127" s="117">
        <f t="shared" si="89"/>
        <v>40</v>
      </c>
      <c r="AI127" s="117">
        <f>AK127+AM127</f>
        <v>8</v>
      </c>
      <c r="AJ127" s="117">
        <f>AL127+AN127</f>
        <v>32</v>
      </c>
      <c r="AK127" s="117">
        <v>8</v>
      </c>
      <c r="AL127" s="117">
        <v>27</v>
      </c>
      <c r="AM127" s="117">
        <v>0</v>
      </c>
      <c r="AN127" s="117">
        <v>5</v>
      </c>
      <c r="AO127" s="117">
        <v>0</v>
      </c>
      <c r="AP127" s="117">
        <v>0</v>
      </c>
      <c r="AQ127" s="117">
        <v>0</v>
      </c>
      <c r="AR127" s="117">
        <v>0</v>
      </c>
      <c r="AS127" s="118">
        <v>5</v>
      </c>
    </row>
    <row r="128" spans="2:45" ht="12.6" customHeight="1" x14ac:dyDescent="0.15">
      <c r="B128" s="71"/>
      <c r="C128" s="72"/>
      <c r="D128" s="72" t="s">
        <v>267</v>
      </c>
      <c r="E128" s="73" t="s">
        <v>268</v>
      </c>
      <c r="F128" s="116">
        <f t="shared" si="107"/>
        <v>54</v>
      </c>
      <c r="G128" s="117">
        <f>M128+AD128</f>
        <v>19</v>
      </c>
      <c r="H128" s="117">
        <f>N128+AE128</f>
        <v>35</v>
      </c>
      <c r="I128" s="117">
        <f t="shared" si="81"/>
        <v>54</v>
      </c>
      <c r="J128" s="117">
        <f>O128+R128+AF128+AI128</f>
        <v>19</v>
      </c>
      <c r="K128" s="117">
        <f>P128+S128+AG128+AJ128</f>
        <v>35</v>
      </c>
      <c r="L128" s="117">
        <f t="shared" si="83"/>
        <v>8</v>
      </c>
      <c r="M128" s="117">
        <f>O128+R128+X128+Z128</f>
        <v>4</v>
      </c>
      <c r="N128" s="117">
        <f>P128+S128+Y128+AA128</f>
        <v>4</v>
      </c>
      <c r="O128" s="117">
        <v>2</v>
      </c>
      <c r="P128" s="117">
        <v>3</v>
      </c>
      <c r="Q128" s="117">
        <f t="shared" si="85"/>
        <v>3</v>
      </c>
      <c r="R128" s="117">
        <f>T128+V128</f>
        <v>2</v>
      </c>
      <c r="S128" s="117">
        <f>U128+W128</f>
        <v>1</v>
      </c>
      <c r="T128" s="117">
        <v>0</v>
      </c>
      <c r="U128" s="117">
        <v>0</v>
      </c>
      <c r="V128" s="117">
        <v>2</v>
      </c>
      <c r="W128" s="117">
        <v>1</v>
      </c>
      <c r="X128" s="117">
        <v>0</v>
      </c>
      <c r="Y128" s="117">
        <v>0</v>
      </c>
      <c r="Z128" s="117">
        <v>0</v>
      </c>
      <c r="AA128" s="117">
        <v>0</v>
      </c>
      <c r="AB128" s="117">
        <v>3</v>
      </c>
      <c r="AC128" s="117">
        <f t="shared" si="87"/>
        <v>46</v>
      </c>
      <c r="AD128" s="117">
        <f>AF128+AI128+AO128+AQ128</f>
        <v>15</v>
      </c>
      <c r="AE128" s="117">
        <f>AG128+AJ128+AP128+AR128</f>
        <v>31</v>
      </c>
      <c r="AF128" s="117">
        <v>15</v>
      </c>
      <c r="AG128" s="117">
        <v>31</v>
      </c>
      <c r="AH128" s="117">
        <f t="shared" si="89"/>
        <v>0</v>
      </c>
      <c r="AI128" s="117">
        <f>AK128+AM128</f>
        <v>0</v>
      </c>
      <c r="AJ128" s="117">
        <f>AL128+AN128</f>
        <v>0</v>
      </c>
      <c r="AK128" s="117">
        <v>0</v>
      </c>
      <c r="AL128" s="117">
        <v>0</v>
      </c>
      <c r="AM128" s="117">
        <v>0</v>
      </c>
      <c r="AN128" s="117">
        <v>0</v>
      </c>
      <c r="AO128" s="117">
        <v>0</v>
      </c>
      <c r="AP128" s="117">
        <v>0</v>
      </c>
      <c r="AQ128" s="117">
        <v>0</v>
      </c>
      <c r="AR128" s="117">
        <v>0</v>
      </c>
      <c r="AS128" s="118">
        <v>0</v>
      </c>
    </row>
    <row r="129" spans="2:45" ht="12.6" customHeight="1" x14ac:dyDescent="0.15">
      <c r="B129" s="71"/>
      <c r="C129" s="72" t="s">
        <v>269</v>
      </c>
      <c r="D129" s="72"/>
      <c r="E129" s="73" t="s">
        <v>270</v>
      </c>
      <c r="F129" s="116">
        <f t="shared" si="107"/>
        <v>1140</v>
      </c>
      <c r="G129" s="117">
        <f>SUM(G130:G132)</f>
        <v>352</v>
      </c>
      <c r="H129" s="117">
        <f>SUM(H130:H132)</f>
        <v>788</v>
      </c>
      <c r="I129" s="117">
        <f t="shared" si="81"/>
        <v>1107</v>
      </c>
      <c r="J129" s="117">
        <f>SUM(J130:J132)</f>
        <v>340</v>
      </c>
      <c r="K129" s="117">
        <f>SUM(K130:K132)</f>
        <v>767</v>
      </c>
      <c r="L129" s="117">
        <f t="shared" si="83"/>
        <v>836</v>
      </c>
      <c r="M129" s="117">
        <f>SUM(M130:M132)</f>
        <v>260</v>
      </c>
      <c r="N129" s="117">
        <f>SUM(N130:N132)</f>
        <v>576</v>
      </c>
      <c r="O129" s="117">
        <f>SUM(O130:O132)</f>
        <v>63</v>
      </c>
      <c r="P129" s="117">
        <f>SUM(P130:P132)</f>
        <v>59</v>
      </c>
      <c r="Q129" s="117">
        <f t="shared" si="85"/>
        <v>688</v>
      </c>
      <c r="R129" s="117">
        <f t="shared" ref="R129:AA129" si="149">SUM(R130:R132)</f>
        <v>187</v>
      </c>
      <c r="S129" s="117">
        <f t="shared" si="149"/>
        <v>501</v>
      </c>
      <c r="T129" s="117">
        <f t="shared" si="149"/>
        <v>123</v>
      </c>
      <c r="U129" s="117">
        <f t="shared" si="149"/>
        <v>175</v>
      </c>
      <c r="V129" s="117">
        <f t="shared" si="149"/>
        <v>64</v>
      </c>
      <c r="W129" s="117">
        <f t="shared" si="149"/>
        <v>326</v>
      </c>
      <c r="X129" s="117">
        <f t="shared" si="149"/>
        <v>1</v>
      </c>
      <c r="Y129" s="117">
        <f t="shared" si="149"/>
        <v>7</v>
      </c>
      <c r="Z129" s="117">
        <f t="shared" si="149"/>
        <v>9</v>
      </c>
      <c r="AA129" s="117">
        <f t="shared" si="149"/>
        <v>9</v>
      </c>
      <c r="AB129" s="117">
        <v>306</v>
      </c>
      <c r="AC129" s="117">
        <f t="shared" si="87"/>
        <v>304</v>
      </c>
      <c r="AD129" s="117">
        <f>SUM(AD130:AD132)</f>
        <v>92</v>
      </c>
      <c r="AE129" s="117">
        <f>SUM(AE130:AE132)</f>
        <v>212</v>
      </c>
      <c r="AF129" s="117">
        <f>SUM(AF130:AF132)</f>
        <v>78</v>
      </c>
      <c r="AG129" s="117">
        <f>SUM(AG130:AG132)</f>
        <v>147</v>
      </c>
      <c r="AH129" s="117">
        <f t="shared" si="89"/>
        <v>72</v>
      </c>
      <c r="AI129" s="117">
        <f t="shared" ref="AI129:AS129" si="150">SUM(AI130:AI132)</f>
        <v>12</v>
      </c>
      <c r="AJ129" s="117">
        <f t="shared" si="150"/>
        <v>60</v>
      </c>
      <c r="AK129" s="117">
        <f t="shared" si="150"/>
        <v>11</v>
      </c>
      <c r="AL129" s="117">
        <f t="shared" si="150"/>
        <v>26</v>
      </c>
      <c r="AM129" s="117">
        <f t="shared" si="150"/>
        <v>1</v>
      </c>
      <c r="AN129" s="117">
        <f t="shared" si="150"/>
        <v>34</v>
      </c>
      <c r="AO129" s="117">
        <f t="shared" si="150"/>
        <v>1</v>
      </c>
      <c r="AP129" s="117">
        <f t="shared" si="150"/>
        <v>4</v>
      </c>
      <c r="AQ129" s="117">
        <f t="shared" si="150"/>
        <v>1</v>
      </c>
      <c r="AR129" s="117">
        <f t="shared" si="150"/>
        <v>1</v>
      </c>
      <c r="AS129" s="118">
        <f t="shared" si="150"/>
        <v>31</v>
      </c>
    </row>
    <row r="130" spans="2:45" ht="12.6" customHeight="1" x14ac:dyDescent="0.15">
      <c r="B130" s="71"/>
      <c r="C130" s="72"/>
      <c r="D130" s="72" t="s">
        <v>271</v>
      </c>
      <c r="E130" s="73" t="s">
        <v>272</v>
      </c>
      <c r="F130" s="116">
        <f t="shared" si="107"/>
        <v>164</v>
      </c>
      <c r="G130" s="117">
        <f t="shared" si="107"/>
        <v>42</v>
      </c>
      <c r="H130" s="117">
        <f t="shared" si="107"/>
        <v>122</v>
      </c>
      <c r="I130" s="117">
        <f t="shared" si="81"/>
        <v>164</v>
      </c>
      <c r="J130" s="117">
        <f t="shared" ref="J130:K132" si="151">O130+R130+AF130+AI130</f>
        <v>42</v>
      </c>
      <c r="K130" s="117">
        <f t="shared" si="151"/>
        <v>122</v>
      </c>
      <c r="L130" s="117">
        <f t="shared" si="83"/>
        <v>126</v>
      </c>
      <c r="M130" s="117">
        <f t="shared" ref="M130:N132" si="152">O130+R130+X130+Z130</f>
        <v>27</v>
      </c>
      <c r="N130" s="117">
        <f t="shared" si="152"/>
        <v>99</v>
      </c>
      <c r="O130" s="117">
        <v>6</v>
      </c>
      <c r="P130" s="117">
        <v>9</v>
      </c>
      <c r="Q130" s="117">
        <f t="shared" si="85"/>
        <v>111</v>
      </c>
      <c r="R130" s="117">
        <f t="shared" ref="R130:S132" si="153">T130+V130</f>
        <v>21</v>
      </c>
      <c r="S130" s="117">
        <f t="shared" si="153"/>
        <v>90</v>
      </c>
      <c r="T130" s="117">
        <v>20</v>
      </c>
      <c r="U130" s="117">
        <v>54</v>
      </c>
      <c r="V130" s="117">
        <v>1</v>
      </c>
      <c r="W130" s="117">
        <v>36</v>
      </c>
      <c r="X130" s="117">
        <v>0</v>
      </c>
      <c r="Y130" s="117">
        <v>0</v>
      </c>
      <c r="Z130" s="117">
        <v>0</v>
      </c>
      <c r="AA130" s="117">
        <v>0</v>
      </c>
      <c r="AB130" s="117">
        <v>36</v>
      </c>
      <c r="AC130" s="117">
        <f t="shared" si="87"/>
        <v>38</v>
      </c>
      <c r="AD130" s="117">
        <f t="shared" ref="AD130:AE132" si="154">AF130+AI130+AO130+AQ130</f>
        <v>15</v>
      </c>
      <c r="AE130" s="117">
        <f t="shared" si="154"/>
        <v>23</v>
      </c>
      <c r="AF130" s="117">
        <v>13</v>
      </c>
      <c r="AG130" s="117">
        <v>15</v>
      </c>
      <c r="AH130" s="117">
        <f t="shared" si="89"/>
        <v>10</v>
      </c>
      <c r="AI130" s="117">
        <f t="shared" ref="AI130:AJ132" si="155">AK130+AM130</f>
        <v>2</v>
      </c>
      <c r="AJ130" s="117">
        <f t="shared" si="155"/>
        <v>8</v>
      </c>
      <c r="AK130" s="117">
        <v>1</v>
      </c>
      <c r="AL130" s="117">
        <v>1</v>
      </c>
      <c r="AM130" s="117">
        <v>1</v>
      </c>
      <c r="AN130" s="117">
        <v>7</v>
      </c>
      <c r="AO130" s="117">
        <v>0</v>
      </c>
      <c r="AP130" s="117">
        <v>0</v>
      </c>
      <c r="AQ130" s="117">
        <v>0</v>
      </c>
      <c r="AR130" s="117">
        <v>0</v>
      </c>
      <c r="AS130" s="118">
        <v>6</v>
      </c>
    </row>
    <row r="131" spans="2:45" ht="12.6" customHeight="1" x14ac:dyDescent="0.15">
      <c r="B131" s="71"/>
      <c r="C131" s="72"/>
      <c r="D131" s="72" t="s">
        <v>273</v>
      </c>
      <c r="E131" s="73" t="s">
        <v>274</v>
      </c>
      <c r="F131" s="116">
        <f t="shared" si="107"/>
        <v>734</v>
      </c>
      <c r="G131" s="117">
        <f t="shared" si="107"/>
        <v>216</v>
      </c>
      <c r="H131" s="117">
        <f t="shared" si="107"/>
        <v>518</v>
      </c>
      <c r="I131" s="117">
        <f t="shared" si="81"/>
        <v>717</v>
      </c>
      <c r="J131" s="117">
        <f t="shared" si="151"/>
        <v>213</v>
      </c>
      <c r="K131" s="117">
        <f t="shared" si="151"/>
        <v>504</v>
      </c>
      <c r="L131" s="117">
        <f t="shared" si="83"/>
        <v>500</v>
      </c>
      <c r="M131" s="117">
        <f t="shared" si="152"/>
        <v>148</v>
      </c>
      <c r="N131" s="117">
        <f t="shared" si="152"/>
        <v>352</v>
      </c>
      <c r="O131" s="117">
        <v>37</v>
      </c>
      <c r="P131" s="117">
        <v>39</v>
      </c>
      <c r="Q131" s="117">
        <f t="shared" si="85"/>
        <v>414</v>
      </c>
      <c r="R131" s="117">
        <f t="shared" si="153"/>
        <v>110</v>
      </c>
      <c r="S131" s="117">
        <f t="shared" si="153"/>
        <v>304</v>
      </c>
      <c r="T131" s="117">
        <v>54</v>
      </c>
      <c r="U131" s="117">
        <v>75</v>
      </c>
      <c r="V131" s="117">
        <v>56</v>
      </c>
      <c r="W131" s="117">
        <v>229</v>
      </c>
      <c r="X131" s="117">
        <v>1</v>
      </c>
      <c r="Y131" s="117">
        <v>1</v>
      </c>
      <c r="Z131" s="117">
        <v>0</v>
      </c>
      <c r="AA131" s="117">
        <v>8</v>
      </c>
      <c r="AB131" s="117">
        <v>221</v>
      </c>
      <c r="AC131" s="117">
        <f t="shared" si="87"/>
        <v>234</v>
      </c>
      <c r="AD131" s="117">
        <f t="shared" si="154"/>
        <v>68</v>
      </c>
      <c r="AE131" s="117">
        <f t="shared" si="154"/>
        <v>166</v>
      </c>
      <c r="AF131" s="117">
        <v>56</v>
      </c>
      <c r="AG131" s="117">
        <v>113</v>
      </c>
      <c r="AH131" s="117">
        <f t="shared" si="89"/>
        <v>58</v>
      </c>
      <c r="AI131" s="117">
        <f t="shared" si="155"/>
        <v>10</v>
      </c>
      <c r="AJ131" s="117">
        <f t="shared" si="155"/>
        <v>48</v>
      </c>
      <c r="AK131" s="117">
        <v>10</v>
      </c>
      <c r="AL131" s="117">
        <v>22</v>
      </c>
      <c r="AM131" s="117">
        <v>0</v>
      </c>
      <c r="AN131" s="117">
        <v>26</v>
      </c>
      <c r="AO131" s="117">
        <v>1</v>
      </c>
      <c r="AP131" s="117">
        <v>4</v>
      </c>
      <c r="AQ131" s="117">
        <v>1</v>
      </c>
      <c r="AR131" s="117">
        <v>1</v>
      </c>
      <c r="AS131" s="118">
        <v>24</v>
      </c>
    </row>
    <row r="132" spans="2:45" ht="12.6" customHeight="1" x14ac:dyDescent="0.15">
      <c r="B132" s="71"/>
      <c r="C132" s="72"/>
      <c r="D132" s="72" t="s">
        <v>275</v>
      </c>
      <c r="E132" s="73" t="s">
        <v>276</v>
      </c>
      <c r="F132" s="116">
        <f t="shared" si="107"/>
        <v>242</v>
      </c>
      <c r="G132" s="117">
        <f t="shared" si="107"/>
        <v>94</v>
      </c>
      <c r="H132" s="117">
        <f t="shared" si="107"/>
        <v>148</v>
      </c>
      <c r="I132" s="117">
        <f t="shared" si="81"/>
        <v>226</v>
      </c>
      <c r="J132" s="117">
        <f t="shared" si="151"/>
        <v>85</v>
      </c>
      <c r="K132" s="117">
        <f t="shared" si="151"/>
        <v>141</v>
      </c>
      <c r="L132" s="117">
        <f t="shared" si="83"/>
        <v>210</v>
      </c>
      <c r="M132" s="117">
        <f t="shared" si="152"/>
        <v>85</v>
      </c>
      <c r="N132" s="117">
        <f t="shared" si="152"/>
        <v>125</v>
      </c>
      <c r="O132" s="117">
        <v>20</v>
      </c>
      <c r="P132" s="117">
        <v>11</v>
      </c>
      <c r="Q132" s="117">
        <f t="shared" si="85"/>
        <v>163</v>
      </c>
      <c r="R132" s="117">
        <f t="shared" si="153"/>
        <v>56</v>
      </c>
      <c r="S132" s="117">
        <f t="shared" si="153"/>
        <v>107</v>
      </c>
      <c r="T132" s="117">
        <v>49</v>
      </c>
      <c r="U132" s="117">
        <v>46</v>
      </c>
      <c r="V132" s="117">
        <v>7</v>
      </c>
      <c r="W132" s="117">
        <v>61</v>
      </c>
      <c r="X132" s="117">
        <v>0</v>
      </c>
      <c r="Y132" s="117">
        <v>6</v>
      </c>
      <c r="Z132" s="117">
        <v>9</v>
      </c>
      <c r="AA132" s="117">
        <v>1</v>
      </c>
      <c r="AB132" s="117">
        <v>49</v>
      </c>
      <c r="AC132" s="117">
        <f t="shared" si="87"/>
        <v>32</v>
      </c>
      <c r="AD132" s="117">
        <f t="shared" si="154"/>
        <v>9</v>
      </c>
      <c r="AE132" s="117">
        <f t="shared" si="154"/>
        <v>23</v>
      </c>
      <c r="AF132" s="117">
        <v>9</v>
      </c>
      <c r="AG132" s="117">
        <v>19</v>
      </c>
      <c r="AH132" s="117">
        <f t="shared" si="89"/>
        <v>4</v>
      </c>
      <c r="AI132" s="117">
        <f t="shared" si="155"/>
        <v>0</v>
      </c>
      <c r="AJ132" s="117">
        <f t="shared" si="155"/>
        <v>4</v>
      </c>
      <c r="AK132" s="117">
        <v>0</v>
      </c>
      <c r="AL132" s="117">
        <v>3</v>
      </c>
      <c r="AM132" s="117">
        <v>0</v>
      </c>
      <c r="AN132" s="117">
        <v>1</v>
      </c>
      <c r="AO132" s="117">
        <v>0</v>
      </c>
      <c r="AP132" s="117">
        <v>0</v>
      </c>
      <c r="AQ132" s="117">
        <v>0</v>
      </c>
      <c r="AR132" s="117">
        <v>0</v>
      </c>
      <c r="AS132" s="118">
        <v>1</v>
      </c>
    </row>
    <row r="133" spans="2:45" ht="12.6" customHeight="1" x14ac:dyDescent="0.15">
      <c r="B133" s="71" t="s">
        <v>36</v>
      </c>
      <c r="C133" s="72"/>
      <c r="D133" s="72"/>
      <c r="E133" s="73" t="s">
        <v>38</v>
      </c>
      <c r="F133" s="116">
        <f t="shared" si="107"/>
        <v>29975</v>
      </c>
      <c r="G133" s="117">
        <f>G134+G136+G138+G141+G143+G146+G151+G153</f>
        <v>9983</v>
      </c>
      <c r="H133" s="117">
        <f>H134+H136+H138+H141+H143+H146+H151+H153</f>
        <v>19992</v>
      </c>
      <c r="I133" s="117">
        <f t="shared" si="81"/>
        <v>29022</v>
      </c>
      <c r="J133" s="117">
        <f>J134+J136+J138+J141+J143+J146+J151+J153</f>
        <v>9742</v>
      </c>
      <c r="K133" s="117">
        <f>K134+K136+K138+K141+K143+K146+K151+K153</f>
        <v>19280</v>
      </c>
      <c r="L133" s="117">
        <f t="shared" si="83"/>
        <v>18125</v>
      </c>
      <c r="M133" s="117">
        <f>M134+M136+M138+M141+M143+M146+M151+M153</f>
        <v>5537</v>
      </c>
      <c r="N133" s="117">
        <f>N134+N136+N138+N141+N143+N146+N151+N153</f>
        <v>12588</v>
      </c>
      <c r="O133" s="117">
        <f>O134+O136+O138+O141+O143+O146+O151+O153</f>
        <v>888</v>
      </c>
      <c r="P133" s="117">
        <f>P134+P136+P138+P141+P143+P146+P151+P153</f>
        <v>568</v>
      </c>
      <c r="Q133" s="117">
        <f t="shared" si="85"/>
        <v>15991</v>
      </c>
      <c r="R133" s="117">
        <f t="shared" ref="R133:AA133" si="156">R134+R136+R138+R141+R143+R146+R151+R153</f>
        <v>4460</v>
      </c>
      <c r="S133" s="117">
        <f t="shared" si="156"/>
        <v>11531</v>
      </c>
      <c r="T133" s="117">
        <f t="shared" si="156"/>
        <v>2686</v>
      </c>
      <c r="U133" s="117">
        <f t="shared" si="156"/>
        <v>2457</v>
      </c>
      <c r="V133" s="117">
        <f t="shared" si="156"/>
        <v>1774</v>
      </c>
      <c r="W133" s="117">
        <f t="shared" si="156"/>
        <v>9074</v>
      </c>
      <c r="X133" s="117">
        <f t="shared" si="156"/>
        <v>130</v>
      </c>
      <c r="Y133" s="117">
        <f t="shared" si="156"/>
        <v>425</v>
      </c>
      <c r="Z133" s="117">
        <f t="shared" si="156"/>
        <v>59</v>
      </c>
      <c r="AA133" s="117">
        <f t="shared" si="156"/>
        <v>64</v>
      </c>
      <c r="AB133" s="117">
        <v>7111</v>
      </c>
      <c r="AC133" s="117">
        <f t="shared" si="87"/>
        <v>11850</v>
      </c>
      <c r="AD133" s="117">
        <f>AD134+AD136+AD138+AD141+AD143+AD146+AD151+AD153</f>
        <v>4446</v>
      </c>
      <c r="AE133" s="117">
        <f>AE134+AE136+AE138+AE141+AE143+AE146+AE151+AE153</f>
        <v>7404</v>
      </c>
      <c r="AF133" s="117">
        <f>AF134+AF136+AF138+AF141+AF143+AF146+AF151+AF153</f>
        <v>3187</v>
      </c>
      <c r="AG133" s="117">
        <f>AG134+AG136+AG138+AG141+AG143+AG146+AG151+AG153</f>
        <v>4433</v>
      </c>
      <c r="AH133" s="117">
        <f t="shared" si="89"/>
        <v>3955</v>
      </c>
      <c r="AI133" s="117">
        <f t="shared" ref="AI133:AS133" si="157">AI134+AI136+AI138+AI141+AI143+AI146+AI151+AI153</f>
        <v>1207</v>
      </c>
      <c r="AJ133" s="117">
        <f t="shared" si="157"/>
        <v>2748</v>
      </c>
      <c r="AK133" s="117">
        <f t="shared" si="157"/>
        <v>426</v>
      </c>
      <c r="AL133" s="117">
        <f t="shared" si="157"/>
        <v>709</v>
      </c>
      <c r="AM133" s="117">
        <f t="shared" si="157"/>
        <v>781</v>
      </c>
      <c r="AN133" s="117">
        <f t="shared" si="157"/>
        <v>2039</v>
      </c>
      <c r="AO133" s="117">
        <f t="shared" si="157"/>
        <v>48</v>
      </c>
      <c r="AP133" s="117">
        <f t="shared" si="157"/>
        <v>211</v>
      </c>
      <c r="AQ133" s="117">
        <f t="shared" si="157"/>
        <v>4</v>
      </c>
      <c r="AR133" s="117">
        <f t="shared" si="157"/>
        <v>12</v>
      </c>
      <c r="AS133" s="118">
        <f t="shared" si="157"/>
        <v>1924</v>
      </c>
    </row>
    <row r="134" spans="2:45" ht="12.6" customHeight="1" x14ac:dyDescent="0.15">
      <c r="B134" s="71"/>
      <c r="C134" s="72" t="s">
        <v>277</v>
      </c>
      <c r="D134" s="72"/>
      <c r="E134" s="73" t="s">
        <v>278</v>
      </c>
      <c r="F134" s="116">
        <f t="shared" si="107"/>
        <v>7829</v>
      </c>
      <c r="G134" s="117">
        <f>G135</f>
        <v>2059</v>
      </c>
      <c r="H134" s="117">
        <f>H135</f>
        <v>5770</v>
      </c>
      <c r="I134" s="117">
        <f t="shared" si="81"/>
        <v>7471</v>
      </c>
      <c r="J134" s="117">
        <f>J135</f>
        <v>1970</v>
      </c>
      <c r="K134" s="117">
        <f>K135</f>
        <v>5501</v>
      </c>
      <c r="L134" s="117">
        <f t="shared" si="83"/>
        <v>6960</v>
      </c>
      <c r="M134" s="117">
        <f>M135</f>
        <v>1734</v>
      </c>
      <c r="N134" s="117">
        <f>N135</f>
        <v>5226</v>
      </c>
      <c r="O134" s="117">
        <f>O135</f>
        <v>108</v>
      </c>
      <c r="P134" s="117">
        <f>P135</f>
        <v>58</v>
      </c>
      <c r="Q134" s="117">
        <f t="shared" si="85"/>
        <v>6459</v>
      </c>
      <c r="R134" s="117">
        <f t="shared" ref="R134:AA134" si="158">R135</f>
        <v>1541</v>
      </c>
      <c r="S134" s="117">
        <f t="shared" si="158"/>
        <v>4918</v>
      </c>
      <c r="T134" s="117">
        <f t="shared" si="158"/>
        <v>1048</v>
      </c>
      <c r="U134" s="117">
        <f t="shared" si="158"/>
        <v>801</v>
      </c>
      <c r="V134" s="117">
        <f t="shared" si="158"/>
        <v>493</v>
      </c>
      <c r="W134" s="117">
        <f t="shared" si="158"/>
        <v>4117</v>
      </c>
      <c r="X134" s="117">
        <f t="shared" si="158"/>
        <v>70</v>
      </c>
      <c r="Y134" s="117">
        <f t="shared" si="158"/>
        <v>243</v>
      </c>
      <c r="Z134" s="117">
        <f t="shared" si="158"/>
        <v>15</v>
      </c>
      <c r="AA134" s="117">
        <f t="shared" si="158"/>
        <v>7</v>
      </c>
      <c r="AB134" s="117">
        <v>2944</v>
      </c>
      <c r="AC134" s="117">
        <f t="shared" si="87"/>
        <v>869</v>
      </c>
      <c r="AD134" s="117">
        <f>AD135</f>
        <v>325</v>
      </c>
      <c r="AE134" s="117">
        <f>AE135</f>
        <v>544</v>
      </c>
      <c r="AF134" s="117">
        <f>AF135</f>
        <v>259</v>
      </c>
      <c r="AG134" s="117">
        <f>AG135</f>
        <v>347</v>
      </c>
      <c r="AH134" s="117">
        <f t="shared" si="89"/>
        <v>240</v>
      </c>
      <c r="AI134" s="117">
        <f t="shared" ref="AI134:AS134" si="159">AI135</f>
        <v>62</v>
      </c>
      <c r="AJ134" s="117">
        <f t="shared" si="159"/>
        <v>178</v>
      </c>
      <c r="AK134" s="117">
        <f t="shared" si="159"/>
        <v>41</v>
      </c>
      <c r="AL134" s="117">
        <f t="shared" si="159"/>
        <v>85</v>
      </c>
      <c r="AM134" s="117">
        <f t="shared" si="159"/>
        <v>21</v>
      </c>
      <c r="AN134" s="117">
        <f t="shared" si="159"/>
        <v>93</v>
      </c>
      <c r="AO134" s="117">
        <f t="shared" si="159"/>
        <v>4</v>
      </c>
      <c r="AP134" s="117">
        <f t="shared" si="159"/>
        <v>19</v>
      </c>
      <c r="AQ134" s="117">
        <f t="shared" si="159"/>
        <v>0</v>
      </c>
      <c r="AR134" s="117">
        <f t="shared" si="159"/>
        <v>0</v>
      </c>
      <c r="AS134" s="118">
        <f t="shared" si="159"/>
        <v>95</v>
      </c>
    </row>
    <row r="135" spans="2:45" ht="12.6" customHeight="1" x14ac:dyDescent="0.15">
      <c r="B135" s="71"/>
      <c r="C135" s="72"/>
      <c r="D135" s="72" t="s">
        <v>279</v>
      </c>
      <c r="E135" s="73" t="s">
        <v>280</v>
      </c>
      <c r="F135" s="116">
        <f t="shared" si="107"/>
        <v>7829</v>
      </c>
      <c r="G135" s="117">
        <f>M135+AD135</f>
        <v>2059</v>
      </c>
      <c r="H135" s="117">
        <f>N135+AE135</f>
        <v>5770</v>
      </c>
      <c r="I135" s="117">
        <f t="shared" si="81"/>
        <v>7471</v>
      </c>
      <c r="J135" s="117">
        <f>O135+R135+AF135+AI135</f>
        <v>1970</v>
      </c>
      <c r="K135" s="117">
        <f>P135+S135+AG135+AJ135</f>
        <v>5501</v>
      </c>
      <c r="L135" s="117">
        <f t="shared" si="83"/>
        <v>6960</v>
      </c>
      <c r="M135" s="117">
        <f>O135+R135+X135+Z135</f>
        <v>1734</v>
      </c>
      <c r="N135" s="117">
        <f>P135+S135+Y135+AA135</f>
        <v>5226</v>
      </c>
      <c r="O135" s="117">
        <v>108</v>
      </c>
      <c r="P135" s="117">
        <v>58</v>
      </c>
      <c r="Q135" s="117">
        <f t="shared" si="85"/>
        <v>6459</v>
      </c>
      <c r="R135" s="117">
        <f>T135+V135</f>
        <v>1541</v>
      </c>
      <c r="S135" s="117">
        <f>U135+W135</f>
        <v>4918</v>
      </c>
      <c r="T135" s="117">
        <v>1048</v>
      </c>
      <c r="U135" s="117">
        <v>801</v>
      </c>
      <c r="V135" s="117">
        <v>493</v>
      </c>
      <c r="W135" s="117">
        <v>4117</v>
      </c>
      <c r="X135" s="117">
        <v>70</v>
      </c>
      <c r="Y135" s="117">
        <v>243</v>
      </c>
      <c r="Z135" s="117">
        <v>15</v>
      </c>
      <c r="AA135" s="117">
        <v>7</v>
      </c>
      <c r="AB135" s="117">
        <v>2973</v>
      </c>
      <c r="AC135" s="117">
        <f t="shared" si="87"/>
        <v>869</v>
      </c>
      <c r="AD135" s="117">
        <f>AF135+AI135+AO135+AQ135</f>
        <v>325</v>
      </c>
      <c r="AE135" s="117">
        <f>AG135+AJ135+AP135+AR135</f>
        <v>544</v>
      </c>
      <c r="AF135" s="117">
        <v>259</v>
      </c>
      <c r="AG135" s="117">
        <v>347</v>
      </c>
      <c r="AH135" s="117">
        <f t="shared" si="89"/>
        <v>240</v>
      </c>
      <c r="AI135" s="117">
        <f>AK135+AM135</f>
        <v>62</v>
      </c>
      <c r="AJ135" s="117">
        <f>AL135+AN135</f>
        <v>178</v>
      </c>
      <c r="AK135" s="117">
        <v>41</v>
      </c>
      <c r="AL135" s="117">
        <v>85</v>
      </c>
      <c r="AM135" s="117">
        <v>21</v>
      </c>
      <c r="AN135" s="117">
        <v>93</v>
      </c>
      <c r="AO135" s="117">
        <v>4</v>
      </c>
      <c r="AP135" s="117">
        <v>19</v>
      </c>
      <c r="AQ135" s="117">
        <v>0</v>
      </c>
      <c r="AR135" s="117">
        <v>0</v>
      </c>
      <c r="AS135" s="118">
        <v>95</v>
      </c>
    </row>
    <row r="136" spans="2:45" ht="12.6" customHeight="1" x14ac:dyDescent="0.15">
      <c r="B136" s="71"/>
      <c r="C136" s="72" t="s">
        <v>281</v>
      </c>
      <c r="D136" s="72"/>
      <c r="E136" s="73" t="s">
        <v>282</v>
      </c>
      <c r="F136" s="116">
        <f t="shared" si="107"/>
        <v>2941</v>
      </c>
      <c r="G136" s="117">
        <f>G137</f>
        <v>1267</v>
      </c>
      <c r="H136" s="117">
        <f>H137</f>
        <v>1674</v>
      </c>
      <c r="I136" s="117">
        <f t="shared" si="81"/>
        <v>2881</v>
      </c>
      <c r="J136" s="117">
        <f>J137</f>
        <v>1240</v>
      </c>
      <c r="K136" s="117">
        <f>K137</f>
        <v>1641</v>
      </c>
      <c r="L136" s="117">
        <f t="shared" si="83"/>
        <v>928</v>
      </c>
      <c r="M136" s="117">
        <f>M137</f>
        <v>416</v>
      </c>
      <c r="N136" s="117">
        <f>N137</f>
        <v>512</v>
      </c>
      <c r="O136" s="117">
        <f>O137</f>
        <v>169</v>
      </c>
      <c r="P136" s="117">
        <f>P137</f>
        <v>131</v>
      </c>
      <c r="Q136" s="117">
        <f t="shared" si="85"/>
        <v>593</v>
      </c>
      <c r="R136" s="117">
        <f t="shared" ref="R136:AA136" si="160">R137</f>
        <v>232</v>
      </c>
      <c r="S136" s="117">
        <f t="shared" si="160"/>
        <v>361</v>
      </c>
      <c r="T136" s="117">
        <f t="shared" si="160"/>
        <v>149</v>
      </c>
      <c r="U136" s="117">
        <f t="shared" si="160"/>
        <v>152</v>
      </c>
      <c r="V136" s="117">
        <f t="shared" si="160"/>
        <v>83</v>
      </c>
      <c r="W136" s="117">
        <f t="shared" si="160"/>
        <v>209</v>
      </c>
      <c r="X136" s="117">
        <f t="shared" si="160"/>
        <v>8</v>
      </c>
      <c r="Y136" s="117">
        <f t="shared" si="160"/>
        <v>4</v>
      </c>
      <c r="Z136" s="117">
        <f t="shared" si="160"/>
        <v>7</v>
      </c>
      <c r="AA136" s="117">
        <f t="shared" si="160"/>
        <v>16</v>
      </c>
      <c r="AB136" s="117">
        <v>220</v>
      </c>
      <c r="AC136" s="117">
        <f t="shared" si="87"/>
        <v>2013</v>
      </c>
      <c r="AD136" s="117">
        <f>AD137</f>
        <v>851</v>
      </c>
      <c r="AE136" s="117">
        <f>AE137</f>
        <v>1162</v>
      </c>
      <c r="AF136" s="117">
        <f>AF137</f>
        <v>724</v>
      </c>
      <c r="AG136" s="117">
        <f>AG137</f>
        <v>924</v>
      </c>
      <c r="AH136" s="117">
        <f t="shared" si="89"/>
        <v>340</v>
      </c>
      <c r="AI136" s="117">
        <f t="shared" ref="AI136:AS136" si="161">AI137</f>
        <v>115</v>
      </c>
      <c r="AJ136" s="117">
        <f t="shared" si="161"/>
        <v>225</v>
      </c>
      <c r="AK136" s="117">
        <f t="shared" si="161"/>
        <v>71</v>
      </c>
      <c r="AL136" s="117">
        <f t="shared" si="161"/>
        <v>125</v>
      </c>
      <c r="AM136" s="117">
        <f t="shared" si="161"/>
        <v>44</v>
      </c>
      <c r="AN136" s="117">
        <f t="shared" si="161"/>
        <v>100</v>
      </c>
      <c r="AO136" s="117">
        <f t="shared" si="161"/>
        <v>8</v>
      </c>
      <c r="AP136" s="117">
        <f t="shared" si="161"/>
        <v>9</v>
      </c>
      <c r="AQ136" s="117">
        <f t="shared" si="161"/>
        <v>4</v>
      </c>
      <c r="AR136" s="117">
        <f t="shared" si="161"/>
        <v>4</v>
      </c>
      <c r="AS136" s="118">
        <f t="shared" si="161"/>
        <v>120</v>
      </c>
    </row>
    <row r="137" spans="2:45" ht="12.6" customHeight="1" x14ac:dyDescent="0.15">
      <c r="B137" s="71"/>
      <c r="C137" s="72"/>
      <c r="D137" s="72" t="s">
        <v>283</v>
      </c>
      <c r="E137" s="73" t="s">
        <v>284</v>
      </c>
      <c r="F137" s="116">
        <f t="shared" si="107"/>
        <v>2941</v>
      </c>
      <c r="G137" s="117">
        <f>M137+AD137</f>
        <v>1267</v>
      </c>
      <c r="H137" s="117">
        <f>N137+AE137</f>
        <v>1674</v>
      </c>
      <c r="I137" s="117">
        <f t="shared" ref="I137:I200" si="162">SUM(J137:K137)</f>
        <v>2881</v>
      </c>
      <c r="J137" s="117">
        <f>O137+R137+AF137+AI137</f>
        <v>1240</v>
      </c>
      <c r="K137" s="117">
        <f>P137+S137+AG137+AJ137</f>
        <v>1641</v>
      </c>
      <c r="L137" s="117">
        <f t="shared" ref="L137:L200" si="163">SUM(M137:N137)</f>
        <v>928</v>
      </c>
      <c r="M137" s="117">
        <f>O137+R137+X137+Z137</f>
        <v>416</v>
      </c>
      <c r="N137" s="117">
        <f>P137+S137+Y137+AA137</f>
        <v>512</v>
      </c>
      <c r="O137" s="117">
        <v>169</v>
      </c>
      <c r="P137" s="117">
        <v>131</v>
      </c>
      <c r="Q137" s="117">
        <f t="shared" ref="Q137:Q200" si="164">SUM(R137:S137)</f>
        <v>593</v>
      </c>
      <c r="R137" s="117">
        <f>T137+V137</f>
        <v>232</v>
      </c>
      <c r="S137" s="117">
        <f>U137+W137</f>
        <v>361</v>
      </c>
      <c r="T137" s="117">
        <v>149</v>
      </c>
      <c r="U137" s="117">
        <v>152</v>
      </c>
      <c r="V137" s="117">
        <v>83</v>
      </c>
      <c r="W137" s="117">
        <v>209</v>
      </c>
      <c r="X137" s="117">
        <v>8</v>
      </c>
      <c r="Y137" s="117">
        <v>4</v>
      </c>
      <c r="Z137" s="117">
        <v>7</v>
      </c>
      <c r="AA137" s="117">
        <v>16</v>
      </c>
      <c r="AB137" s="117">
        <v>220</v>
      </c>
      <c r="AC137" s="117">
        <f t="shared" ref="AC137:AC200" si="165">SUM(AD137:AE137)</f>
        <v>2013</v>
      </c>
      <c r="AD137" s="117">
        <f>AF137+AI137+AO137+AQ137</f>
        <v>851</v>
      </c>
      <c r="AE137" s="117">
        <f>AG137+AJ137+AP137+AR137</f>
        <v>1162</v>
      </c>
      <c r="AF137" s="117">
        <v>724</v>
      </c>
      <c r="AG137" s="117">
        <v>924</v>
      </c>
      <c r="AH137" s="117">
        <f t="shared" ref="AH137:AH200" si="166">SUM(AI137:AJ137)</f>
        <v>340</v>
      </c>
      <c r="AI137" s="117">
        <f>AK137+AM137</f>
        <v>115</v>
      </c>
      <c r="AJ137" s="117">
        <f>AL137+AN137</f>
        <v>225</v>
      </c>
      <c r="AK137" s="117">
        <v>71</v>
      </c>
      <c r="AL137" s="117">
        <v>125</v>
      </c>
      <c r="AM137" s="117">
        <v>44</v>
      </c>
      <c r="AN137" s="117">
        <v>100</v>
      </c>
      <c r="AO137" s="117">
        <v>8</v>
      </c>
      <c r="AP137" s="117">
        <v>9</v>
      </c>
      <c r="AQ137" s="117">
        <v>4</v>
      </c>
      <c r="AR137" s="117">
        <v>4</v>
      </c>
      <c r="AS137" s="118">
        <v>120</v>
      </c>
    </row>
    <row r="138" spans="2:45" ht="12.6" customHeight="1" x14ac:dyDescent="0.15">
      <c r="B138" s="71"/>
      <c r="C138" s="72" t="s">
        <v>285</v>
      </c>
      <c r="D138" s="72"/>
      <c r="E138" s="73" t="s">
        <v>286</v>
      </c>
      <c r="F138" s="116">
        <f t="shared" si="107"/>
        <v>539</v>
      </c>
      <c r="G138" s="117">
        <f>SUM(G139:G140)</f>
        <v>207</v>
      </c>
      <c r="H138" s="117">
        <f>SUM(H139:H140)</f>
        <v>332</v>
      </c>
      <c r="I138" s="117">
        <f t="shared" si="162"/>
        <v>528</v>
      </c>
      <c r="J138" s="117">
        <f>SUM(J139:J140)</f>
        <v>198</v>
      </c>
      <c r="K138" s="117">
        <f>SUM(K139:K140)</f>
        <v>330</v>
      </c>
      <c r="L138" s="117">
        <f t="shared" si="163"/>
        <v>241</v>
      </c>
      <c r="M138" s="117">
        <f>SUM(M139:M140)</f>
        <v>83</v>
      </c>
      <c r="N138" s="117">
        <f>SUM(N139:N140)</f>
        <v>158</v>
      </c>
      <c r="O138" s="117">
        <f>SUM(O139:O140)</f>
        <v>28</v>
      </c>
      <c r="P138" s="117">
        <f>SUM(P139:P140)</f>
        <v>17</v>
      </c>
      <c r="Q138" s="117">
        <f t="shared" si="164"/>
        <v>189</v>
      </c>
      <c r="R138" s="117">
        <f t="shared" ref="R138:AA138" si="167">SUM(R139:R140)</f>
        <v>49</v>
      </c>
      <c r="S138" s="117">
        <f t="shared" si="167"/>
        <v>140</v>
      </c>
      <c r="T138" s="117">
        <f t="shared" si="167"/>
        <v>34</v>
      </c>
      <c r="U138" s="117">
        <f t="shared" si="167"/>
        <v>21</v>
      </c>
      <c r="V138" s="117">
        <f t="shared" si="167"/>
        <v>15</v>
      </c>
      <c r="W138" s="117">
        <f t="shared" si="167"/>
        <v>119</v>
      </c>
      <c r="X138" s="117">
        <f t="shared" si="167"/>
        <v>6</v>
      </c>
      <c r="Y138" s="117">
        <f t="shared" si="167"/>
        <v>1</v>
      </c>
      <c r="Z138" s="117">
        <f t="shared" si="167"/>
        <v>0</v>
      </c>
      <c r="AA138" s="117">
        <f t="shared" si="167"/>
        <v>0</v>
      </c>
      <c r="AB138" s="117">
        <v>95</v>
      </c>
      <c r="AC138" s="117">
        <f t="shared" si="165"/>
        <v>298</v>
      </c>
      <c r="AD138" s="117">
        <f>SUM(AD139:AD140)</f>
        <v>124</v>
      </c>
      <c r="AE138" s="117">
        <f>SUM(AE139:AE140)</f>
        <v>174</v>
      </c>
      <c r="AF138" s="117">
        <f>SUM(AF139:AF140)</f>
        <v>108</v>
      </c>
      <c r="AG138" s="117">
        <f>SUM(AG139:AG140)</f>
        <v>114</v>
      </c>
      <c r="AH138" s="117">
        <f t="shared" si="166"/>
        <v>72</v>
      </c>
      <c r="AI138" s="117">
        <f t="shared" ref="AI138:AS138" si="168">SUM(AI139:AI140)</f>
        <v>13</v>
      </c>
      <c r="AJ138" s="117">
        <f t="shared" si="168"/>
        <v>59</v>
      </c>
      <c r="AK138" s="117">
        <f t="shared" si="168"/>
        <v>9</v>
      </c>
      <c r="AL138" s="117">
        <f t="shared" si="168"/>
        <v>16</v>
      </c>
      <c r="AM138" s="117">
        <f t="shared" si="168"/>
        <v>4</v>
      </c>
      <c r="AN138" s="117">
        <f t="shared" si="168"/>
        <v>43</v>
      </c>
      <c r="AO138" s="117">
        <f t="shared" si="168"/>
        <v>3</v>
      </c>
      <c r="AP138" s="117">
        <f t="shared" si="168"/>
        <v>1</v>
      </c>
      <c r="AQ138" s="117">
        <f t="shared" si="168"/>
        <v>0</v>
      </c>
      <c r="AR138" s="117">
        <f t="shared" si="168"/>
        <v>0</v>
      </c>
      <c r="AS138" s="118">
        <f t="shared" si="168"/>
        <v>43</v>
      </c>
    </row>
    <row r="139" spans="2:45" ht="12.6" customHeight="1" x14ac:dyDescent="0.15">
      <c r="B139" s="71"/>
      <c r="C139" s="72"/>
      <c r="D139" s="72" t="s">
        <v>287</v>
      </c>
      <c r="E139" s="73" t="s">
        <v>288</v>
      </c>
      <c r="F139" s="116">
        <f t="shared" si="107"/>
        <v>518</v>
      </c>
      <c r="G139" s="117">
        <f>M139+AD139</f>
        <v>194</v>
      </c>
      <c r="H139" s="117">
        <f>N139+AE139</f>
        <v>324</v>
      </c>
      <c r="I139" s="117">
        <f t="shared" si="162"/>
        <v>508</v>
      </c>
      <c r="J139" s="117">
        <f>O139+R139+AF139+AI139</f>
        <v>186</v>
      </c>
      <c r="K139" s="117">
        <f>P139+S139+AG139+AJ139</f>
        <v>322</v>
      </c>
      <c r="L139" s="117">
        <f t="shared" si="163"/>
        <v>234</v>
      </c>
      <c r="M139" s="117">
        <f>O139+R139+X139+Z139</f>
        <v>78</v>
      </c>
      <c r="N139" s="117">
        <f>P139+S139+Y139+AA139</f>
        <v>156</v>
      </c>
      <c r="O139" s="117">
        <v>26</v>
      </c>
      <c r="P139" s="117">
        <v>17</v>
      </c>
      <c r="Q139" s="117">
        <f t="shared" si="164"/>
        <v>185</v>
      </c>
      <c r="R139" s="117">
        <f>T139+V139</f>
        <v>47</v>
      </c>
      <c r="S139" s="117">
        <f>U139+W139</f>
        <v>138</v>
      </c>
      <c r="T139" s="117">
        <v>33</v>
      </c>
      <c r="U139" s="117">
        <v>21</v>
      </c>
      <c r="V139" s="117">
        <v>14</v>
      </c>
      <c r="W139" s="117">
        <v>117</v>
      </c>
      <c r="X139" s="117">
        <v>5</v>
      </c>
      <c r="Y139" s="117">
        <v>1</v>
      </c>
      <c r="Z139" s="117">
        <v>0</v>
      </c>
      <c r="AA139" s="117">
        <v>0</v>
      </c>
      <c r="AB139" s="117">
        <v>93</v>
      </c>
      <c r="AC139" s="117">
        <f t="shared" si="165"/>
        <v>284</v>
      </c>
      <c r="AD139" s="117">
        <f>AF139+AI139+AO139+AQ139</f>
        <v>116</v>
      </c>
      <c r="AE139" s="117">
        <f>AG139+AJ139+AP139+AR139</f>
        <v>168</v>
      </c>
      <c r="AF139" s="117">
        <v>101</v>
      </c>
      <c r="AG139" s="117">
        <v>108</v>
      </c>
      <c r="AH139" s="117">
        <f t="shared" si="166"/>
        <v>71</v>
      </c>
      <c r="AI139" s="117">
        <f>AK139+AM139</f>
        <v>12</v>
      </c>
      <c r="AJ139" s="117">
        <f>AL139+AN139</f>
        <v>59</v>
      </c>
      <c r="AK139" s="117">
        <v>9</v>
      </c>
      <c r="AL139" s="117">
        <v>16</v>
      </c>
      <c r="AM139" s="117">
        <v>3</v>
      </c>
      <c r="AN139" s="117">
        <v>43</v>
      </c>
      <c r="AO139" s="117">
        <v>3</v>
      </c>
      <c r="AP139" s="117">
        <v>1</v>
      </c>
      <c r="AQ139" s="117">
        <v>0</v>
      </c>
      <c r="AR139" s="117">
        <v>0</v>
      </c>
      <c r="AS139" s="118">
        <v>42</v>
      </c>
    </row>
    <row r="140" spans="2:45" ht="12.6" customHeight="1" x14ac:dyDescent="0.15">
      <c r="B140" s="71"/>
      <c r="C140" s="72"/>
      <c r="D140" s="72" t="s">
        <v>289</v>
      </c>
      <c r="E140" s="73" t="s">
        <v>290</v>
      </c>
      <c r="F140" s="116">
        <f t="shared" si="107"/>
        <v>21</v>
      </c>
      <c r="G140" s="117">
        <f>M140+AD140</f>
        <v>13</v>
      </c>
      <c r="H140" s="117">
        <f>N140+AE140</f>
        <v>8</v>
      </c>
      <c r="I140" s="117">
        <f t="shared" si="162"/>
        <v>20</v>
      </c>
      <c r="J140" s="117">
        <f>O140+R140+AF140+AI140</f>
        <v>12</v>
      </c>
      <c r="K140" s="117">
        <f>P140+S140+AG140+AJ140</f>
        <v>8</v>
      </c>
      <c r="L140" s="117">
        <f t="shared" si="163"/>
        <v>7</v>
      </c>
      <c r="M140" s="117">
        <f>O140+R140+X140+Z140</f>
        <v>5</v>
      </c>
      <c r="N140" s="117">
        <f>P140+S140+Y140+AA140</f>
        <v>2</v>
      </c>
      <c r="O140" s="117">
        <v>2</v>
      </c>
      <c r="P140" s="117">
        <v>0</v>
      </c>
      <c r="Q140" s="117">
        <f t="shared" si="164"/>
        <v>4</v>
      </c>
      <c r="R140" s="117">
        <f>T140+V140</f>
        <v>2</v>
      </c>
      <c r="S140" s="117">
        <f>U140+W140</f>
        <v>2</v>
      </c>
      <c r="T140" s="117">
        <v>1</v>
      </c>
      <c r="U140" s="117">
        <v>0</v>
      </c>
      <c r="V140" s="117">
        <v>1</v>
      </c>
      <c r="W140" s="117">
        <v>2</v>
      </c>
      <c r="X140" s="117">
        <v>1</v>
      </c>
      <c r="Y140" s="117">
        <v>0</v>
      </c>
      <c r="Z140" s="117">
        <v>0</v>
      </c>
      <c r="AA140" s="117">
        <v>0</v>
      </c>
      <c r="AB140" s="117">
        <v>2</v>
      </c>
      <c r="AC140" s="117">
        <f t="shared" si="165"/>
        <v>14</v>
      </c>
      <c r="AD140" s="117">
        <f>AF140+AI140+AO140+AQ140</f>
        <v>8</v>
      </c>
      <c r="AE140" s="117">
        <f>AG140+AJ140+AP140+AR140</f>
        <v>6</v>
      </c>
      <c r="AF140" s="117">
        <v>7</v>
      </c>
      <c r="AG140" s="117">
        <v>6</v>
      </c>
      <c r="AH140" s="117">
        <f t="shared" si="166"/>
        <v>1</v>
      </c>
      <c r="AI140" s="117">
        <f>AK140+AM140</f>
        <v>1</v>
      </c>
      <c r="AJ140" s="117">
        <f>AL140+AN140</f>
        <v>0</v>
      </c>
      <c r="AK140" s="117">
        <v>0</v>
      </c>
      <c r="AL140" s="117">
        <v>0</v>
      </c>
      <c r="AM140" s="117">
        <v>1</v>
      </c>
      <c r="AN140" s="117">
        <v>0</v>
      </c>
      <c r="AO140" s="117">
        <v>0</v>
      </c>
      <c r="AP140" s="117">
        <v>0</v>
      </c>
      <c r="AQ140" s="117">
        <v>0</v>
      </c>
      <c r="AR140" s="117">
        <v>0</v>
      </c>
      <c r="AS140" s="118">
        <v>1</v>
      </c>
    </row>
    <row r="141" spans="2:45" ht="12.6" customHeight="1" x14ac:dyDescent="0.15">
      <c r="B141" s="71"/>
      <c r="C141" s="72" t="s">
        <v>291</v>
      </c>
      <c r="D141" s="72"/>
      <c r="E141" s="73" t="s">
        <v>292</v>
      </c>
      <c r="F141" s="116">
        <f t="shared" si="107"/>
        <v>1012</v>
      </c>
      <c r="G141" s="117">
        <f>G142</f>
        <v>477</v>
      </c>
      <c r="H141" s="117">
        <f>H142</f>
        <v>535</v>
      </c>
      <c r="I141" s="117">
        <f t="shared" si="162"/>
        <v>977</v>
      </c>
      <c r="J141" s="117">
        <f>J142</f>
        <v>471</v>
      </c>
      <c r="K141" s="117">
        <f>K142</f>
        <v>506</v>
      </c>
      <c r="L141" s="117">
        <f t="shared" si="163"/>
        <v>188</v>
      </c>
      <c r="M141" s="117">
        <f>M142</f>
        <v>97</v>
      </c>
      <c r="N141" s="117">
        <f>N142</f>
        <v>91</v>
      </c>
      <c r="O141" s="117">
        <f>O142</f>
        <v>34</v>
      </c>
      <c r="P141" s="117">
        <f>P142</f>
        <v>26</v>
      </c>
      <c r="Q141" s="117">
        <f t="shared" si="164"/>
        <v>118</v>
      </c>
      <c r="R141" s="117">
        <f t="shared" ref="R141:AA141" si="169">R142</f>
        <v>60</v>
      </c>
      <c r="S141" s="117">
        <f t="shared" si="169"/>
        <v>58</v>
      </c>
      <c r="T141" s="117">
        <f t="shared" si="169"/>
        <v>48</v>
      </c>
      <c r="U141" s="117">
        <f t="shared" si="169"/>
        <v>24</v>
      </c>
      <c r="V141" s="117">
        <f t="shared" si="169"/>
        <v>12</v>
      </c>
      <c r="W141" s="117">
        <f t="shared" si="169"/>
        <v>34</v>
      </c>
      <c r="X141" s="117">
        <f t="shared" si="169"/>
        <v>3</v>
      </c>
      <c r="Y141" s="117">
        <f t="shared" si="169"/>
        <v>7</v>
      </c>
      <c r="Z141" s="117">
        <f t="shared" si="169"/>
        <v>0</v>
      </c>
      <c r="AA141" s="117">
        <f t="shared" si="169"/>
        <v>0</v>
      </c>
      <c r="AB141" s="117">
        <v>36</v>
      </c>
      <c r="AC141" s="117">
        <f t="shared" si="165"/>
        <v>824</v>
      </c>
      <c r="AD141" s="117">
        <f>AD142</f>
        <v>380</v>
      </c>
      <c r="AE141" s="117">
        <f>AE142</f>
        <v>444</v>
      </c>
      <c r="AF141" s="117">
        <f>AF142</f>
        <v>317</v>
      </c>
      <c r="AG141" s="117">
        <f>AG142</f>
        <v>303</v>
      </c>
      <c r="AH141" s="117">
        <f t="shared" si="166"/>
        <v>179</v>
      </c>
      <c r="AI141" s="117">
        <f t="shared" ref="AI141:AS141" si="170">AI142</f>
        <v>60</v>
      </c>
      <c r="AJ141" s="117">
        <f t="shared" si="170"/>
        <v>119</v>
      </c>
      <c r="AK141" s="117">
        <f t="shared" si="170"/>
        <v>47</v>
      </c>
      <c r="AL141" s="117">
        <f t="shared" si="170"/>
        <v>42</v>
      </c>
      <c r="AM141" s="117">
        <f t="shared" si="170"/>
        <v>13</v>
      </c>
      <c r="AN141" s="117">
        <f t="shared" si="170"/>
        <v>77</v>
      </c>
      <c r="AO141" s="117">
        <f t="shared" si="170"/>
        <v>3</v>
      </c>
      <c r="AP141" s="117">
        <f t="shared" si="170"/>
        <v>22</v>
      </c>
      <c r="AQ141" s="117">
        <f t="shared" si="170"/>
        <v>0</v>
      </c>
      <c r="AR141" s="117">
        <f t="shared" si="170"/>
        <v>0</v>
      </c>
      <c r="AS141" s="118">
        <f t="shared" si="170"/>
        <v>80</v>
      </c>
    </row>
    <row r="142" spans="2:45" ht="12.6" customHeight="1" x14ac:dyDescent="0.15">
      <c r="B142" s="71"/>
      <c r="C142" s="72"/>
      <c r="D142" s="72" t="s">
        <v>293</v>
      </c>
      <c r="E142" s="73" t="s">
        <v>294</v>
      </c>
      <c r="F142" s="116">
        <f>L142+AC142</f>
        <v>1012</v>
      </c>
      <c r="G142" s="117">
        <f>M142+AD142</f>
        <v>477</v>
      </c>
      <c r="H142" s="117">
        <f>N142+AE142</f>
        <v>535</v>
      </c>
      <c r="I142" s="117">
        <f t="shared" si="162"/>
        <v>977</v>
      </c>
      <c r="J142" s="117">
        <f>O142+R142+AF142+AI142</f>
        <v>471</v>
      </c>
      <c r="K142" s="117">
        <f>P142+S142+AG142+AJ142</f>
        <v>506</v>
      </c>
      <c r="L142" s="117">
        <f t="shared" si="163"/>
        <v>188</v>
      </c>
      <c r="M142" s="117">
        <f>O142+R142+X142+Z142</f>
        <v>97</v>
      </c>
      <c r="N142" s="117">
        <f>P142+S142+Y142+AA142</f>
        <v>91</v>
      </c>
      <c r="O142" s="117">
        <v>34</v>
      </c>
      <c r="P142" s="117">
        <v>26</v>
      </c>
      <c r="Q142" s="117">
        <f t="shared" si="164"/>
        <v>118</v>
      </c>
      <c r="R142" s="117">
        <f>T142+V142</f>
        <v>60</v>
      </c>
      <c r="S142" s="117">
        <f>U142+W142</f>
        <v>58</v>
      </c>
      <c r="T142" s="117">
        <v>48</v>
      </c>
      <c r="U142" s="117">
        <v>24</v>
      </c>
      <c r="V142" s="117">
        <v>12</v>
      </c>
      <c r="W142" s="117">
        <v>34</v>
      </c>
      <c r="X142" s="117">
        <v>3</v>
      </c>
      <c r="Y142" s="117">
        <v>7</v>
      </c>
      <c r="Z142" s="117">
        <v>0</v>
      </c>
      <c r="AA142" s="117">
        <v>0</v>
      </c>
      <c r="AB142" s="117">
        <v>36</v>
      </c>
      <c r="AC142" s="117">
        <f t="shared" si="165"/>
        <v>824</v>
      </c>
      <c r="AD142" s="117">
        <f>AF142+AI142+AO142+AQ142</f>
        <v>380</v>
      </c>
      <c r="AE142" s="117">
        <f>AG142+AJ142+AP142+AR142</f>
        <v>444</v>
      </c>
      <c r="AF142" s="117">
        <v>317</v>
      </c>
      <c r="AG142" s="117">
        <v>303</v>
      </c>
      <c r="AH142" s="117">
        <f t="shared" si="166"/>
        <v>179</v>
      </c>
      <c r="AI142" s="117">
        <f>AK142+AM142</f>
        <v>60</v>
      </c>
      <c r="AJ142" s="117">
        <f>AL142+AN142</f>
        <v>119</v>
      </c>
      <c r="AK142" s="117">
        <v>47</v>
      </c>
      <c r="AL142" s="117">
        <v>42</v>
      </c>
      <c r="AM142" s="117">
        <v>13</v>
      </c>
      <c r="AN142" s="117">
        <v>77</v>
      </c>
      <c r="AO142" s="117">
        <v>3</v>
      </c>
      <c r="AP142" s="117">
        <v>22</v>
      </c>
      <c r="AQ142" s="117">
        <v>0</v>
      </c>
      <c r="AR142" s="117">
        <v>0</v>
      </c>
      <c r="AS142" s="118">
        <v>80</v>
      </c>
    </row>
    <row r="143" spans="2:45" ht="12.6" customHeight="1" x14ac:dyDescent="0.15">
      <c r="B143" s="71"/>
      <c r="C143" s="72" t="s">
        <v>295</v>
      </c>
      <c r="D143" s="72"/>
      <c r="E143" s="73" t="s">
        <v>296</v>
      </c>
      <c r="F143" s="116">
        <f t="shared" ref="F143:H206" si="171">L143+AC143</f>
        <v>1248</v>
      </c>
      <c r="G143" s="117">
        <f>SUM(G144:G145)</f>
        <v>397</v>
      </c>
      <c r="H143" s="117">
        <f>SUM(H144:H145)</f>
        <v>851</v>
      </c>
      <c r="I143" s="117">
        <f t="shared" si="162"/>
        <v>1201</v>
      </c>
      <c r="J143" s="117">
        <f>SUM(J144:J145)</f>
        <v>389</v>
      </c>
      <c r="K143" s="117">
        <f>SUM(K144:K145)</f>
        <v>812</v>
      </c>
      <c r="L143" s="117">
        <f t="shared" si="163"/>
        <v>238</v>
      </c>
      <c r="M143" s="117">
        <f>SUM(M144:M145)</f>
        <v>77</v>
      </c>
      <c r="N143" s="117">
        <f>SUM(N144:N145)</f>
        <v>161</v>
      </c>
      <c r="O143" s="117">
        <f>SUM(O144:O145)</f>
        <v>31</v>
      </c>
      <c r="P143" s="117">
        <f>SUM(P144:P145)</f>
        <v>26</v>
      </c>
      <c r="Q143" s="117">
        <f t="shared" si="164"/>
        <v>172</v>
      </c>
      <c r="R143" s="117">
        <f t="shared" ref="R143:AA143" si="172">SUM(R144:R145)</f>
        <v>41</v>
      </c>
      <c r="S143" s="117">
        <f t="shared" si="172"/>
        <v>131</v>
      </c>
      <c r="T143" s="117">
        <f t="shared" si="172"/>
        <v>25</v>
      </c>
      <c r="U143" s="117">
        <f t="shared" si="172"/>
        <v>50</v>
      </c>
      <c r="V143" s="117">
        <f t="shared" si="172"/>
        <v>16</v>
      </c>
      <c r="W143" s="117">
        <f t="shared" si="172"/>
        <v>81</v>
      </c>
      <c r="X143" s="117">
        <f t="shared" si="172"/>
        <v>5</v>
      </c>
      <c r="Y143" s="117">
        <f t="shared" si="172"/>
        <v>4</v>
      </c>
      <c r="Z143" s="117">
        <f t="shared" si="172"/>
        <v>0</v>
      </c>
      <c r="AA143" s="117">
        <f t="shared" si="172"/>
        <v>0</v>
      </c>
      <c r="AB143" s="117">
        <v>89</v>
      </c>
      <c r="AC143" s="117">
        <f t="shared" si="165"/>
        <v>1010</v>
      </c>
      <c r="AD143" s="117">
        <f>SUM(AD144:AD145)</f>
        <v>320</v>
      </c>
      <c r="AE143" s="117">
        <f>SUM(AE144:AE145)</f>
        <v>690</v>
      </c>
      <c r="AF143" s="117">
        <f>SUM(AF144:AF145)</f>
        <v>276</v>
      </c>
      <c r="AG143" s="117">
        <f>SUM(AG144:AG145)</f>
        <v>519</v>
      </c>
      <c r="AH143" s="117">
        <f t="shared" si="166"/>
        <v>177</v>
      </c>
      <c r="AI143" s="117">
        <f t="shared" ref="AI143:AS143" si="173">SUM(AI144:AI145)</f>
        <v>41</v>
      </c>
      <c r="AJ143" s="117">
        <f t="shared" si="173"/>
        <v>136</v>
      </c>
      <c r="AK143" s="117">
        <f t="shared" si="173"/>
        <v>24</v>
      </c>
      <c r="AL143" s="117">
        <f t="shared" si="173"/>
        <v>56</v>
      </c>
      <c r="AM143" s="117">
        <f t="shared" si="173"/>
        <v>17</v>
      </c>
      <c r="AN143" s="117">
        <f t="shared" si="173"/>
        <v>80</v>
      </c>
      <c r="AO143" s="117">
        <f t="shared" si="173"/>
        <v>3</v>
      </c>
      <c r="AP143" s="117">
        <f t="shared" si="173"/>
        <v>34</v>
      </c>
      <c r="AQ143" s="117">
        <f t="shared" si="173"/>
        <v>0</v>
      </c>
      <c r="AR143" s="117">
        <f t="shared" si="173"/>
        <v>1</v>
      </c>
      <c r="AS143" s="118">
        <f t="shared" si="173"/>
        <v>83</v>
      </c>
    </row>
    <row r="144" spans="2:45" ht="12.6" customHeight="1" x14ac:dyDescent="0.15">
      <c r="B144" s="71"/>
      <c r="C144" s="72"/>
      <c r="D144" s="72" t="s">
        <v>297</v>
      </c>
      <c r="E144" s="73" t="s">
        <v>298</v>
      </c>
      <c r="F144" s="116">
        <f t="shared" si="171"/>
        <v>936</v>
      </c>
      <c r="G144" s="117">
        <f>M144+AD144</f>
        <v>266</v>
      </c>
      <c r="H144" s="117">
        <f>N144+AE144</f>
        <v>670</v>
      </c>
      <c r="I144" s="117">
        <f t="shared" si="162"/>
        <v>897</v>
      </c>
      <c r="J144" s="117">
        <f>O144+R144+AF144+AI144</f>
        <v>262</v>
      </c>
      <c r="K144" s="117">
        <f>P144+S144+AG144+AJ144</f>
        <v>635</v>
      </c>
      <c r="L144" s="117">
        <f t="shared" si="163"/>
        <v>178</v>
      </c>
      <c r="M144" s="117">
        <f>O144+R144+X144+Z144</f>
        <v>49</v>
      </c>
      <c r="N144" s="117">
        <f>P144+S144+Y144+AA144</f>
        <v>129</v>
      </c>
      <c r="O144" s="117">
        <v>18</v>
      </c>
      <c r="P144" s="117">
        <v>20</v>
      </c>
      <c r="Q144" s="117">
        <f t="shared" si="164"/>
        <v>135</v>
      </c>
      <c r="R144" s="117">
        <f>T144+V144</f>
        <v>30</v>
      </c>
      <c r="S144" s="117">
        <f>U144+W144</f>
        <v>105</v>
      </c>
      <c r="T144" s="117">
        <v>18</v>
      </c>
      <c r="U144" s="117">
        <v>33</v>
      </c>
      <c r="V144" s="117">
        <v>12</v>
      </c>
      <c r="W144" s="117">
        <v>72</v>
      </c>
      <c r="X144" s="117">
        <v>1</v>
      </c>
      <c r="Y144" s="117">
        <v>4</v>
      </c>
      <c r="Z144" s="117">
        <v>0</v>
      </c>
      <c r="AA144" s="117">
        <v>0</v>
      </c>
      <c r="AB144" s="117">
        <v>77</v>
      </c>
      <c r="AC144" s="117">
        <f t="shared" si="165"/>
        <v>758</v>
      </c>
      <c r="AD144" s="117">
        <f>AF144+AI144+AO144+AQ144</f>
        <v>217</v>
      </c>
      <c r="AE144" s="117">
        <f>AG144+AJ144+AP144+AR144</f>
        <v>541</v>
      </c>
      <c r="AF144" s="117">
        <v>188</v>
      </c>
      <c r="AG144" s="117">
        <v>414</v>
      </c>
      <c r="AH144" s="117">
        <f t="shared" si="166"/>
        <v>122</v>
      </c>
      <c r="AI144" s="117">
        <f>AK144+AM144</f>
        <v>26</v>
      </c>
      <c r="AJ144" s="117">
        <f>AL144+AN144</f>
        <v>96</v>
      </c>
      <c r="AK144" s="117">
        <v>17</v>
      </c>
      <c r="AL144" s="117">
        <v>42</v>
      </c>
      <c r="AM144" s="117">
        <v>9</v>
      </c>
      <c r="AN144" s="117">
        <v>54</v>
      </c>
      <c r="AO144" s="117">
        <v>3</v>
      </c>
      <c r="AP144" s="117">
        <v>30</v>
      </c>
      <c r="AQ144" s="117">
        <v>0</v>
      </c>
      <c r="AR144" s="117">
        <v>1</v>
      </c>
      <c r="AS144" s="118">
        <v>53</v>
      </c>
    </row>
    <row r="145" spans="2:45" ht="12.6" customHeight="1" x14ac:dyDescent="0.15">
      <c r="B145" s="71"/>
      <c r="C145" s="72"/>
      <c r="D145" s="72" t="s">
        <v>299</v>
      </c>
      <c r="E145" s="73" t="s">
        <v>451</v>
      </c>
      <c r="F145" s="116">
        <f t="shared" si="171"/>
        <v>312</v>
      </c>
      <c r="G145" s="117">
        <f>M145+AD145</f>
        <v>131</v>
      </c>
      <c r="H145" s="117">
        <f>N145+AE145</f>
        <v>181</v>
      </c>
      <c r="I145" s="117">
        <f t="shared" si="162"/>
        <v>304</v>
      </c>
      <c r="J145" s="117">
        <f>O145+R145+AF145+AI145</f>
        <v>127</v>
      </c>
      <c r="K145" s="117">
        <f>P145+S145+AG145+AJ145</f>
        <v>177</v>
      </c>
      <c r="L145" s="117">
        <f t="shared" si="163"/>
        <v>60</v>
      </c>
      <c r="M145" s="117">
        <f>O145+R145+X145+Z145</f>
        <v>28</v>
      </c>
      <c r="N145" s="117">
        <f>P145+S145+Y145+AA145</f>
        <v>32</v>
      </c>
      <c r="O145" s="117">
        <v>13</v>
      </c>
      <c r="P145" s="117">
        <v>6</v>
      </c>
      <c r="Q145" s="117">
        <f t="shared" si="164"/>
        <v>37</v>
      </c>
      <c r="R145" s="117">
        <f>T145+V145</f>
        <v>11</v>
      </c>
      <c r="S145" s="117">
        <f>U145+W145</f>
        <v>26</v>
      </c>
      <c r="T145" s="117">
        <v>7</v>
      </c>
      <c r="U145" s="117">
        <v>17</v>
      </c>
      <c r="V145" s="117">
        <v>4</v>
      </c>
      <c r="W145" s="117">
        <v>9</v>
      </c>
      <c r="X145" s="117">
        <v>4</v>
      </c>
      <c r="Y145" s="117">
        <v>0</v>
      </c>
      <c r="Z145" s="117">
        <v>0</v>
      </c>
      <c r="AA145" s="117">
        <v>0</v>
      </c>
      <c r="AB145" s="117">
        <v>12</v>
      </c>
      <c r="AC145" s="117">
        <f t="shared" si="165"/>
        <v>252</v>
      </c>
      <c r="AD145" s="117">
        <f>AF145+AI145+AO145+AQ145</f>
        <v>103</v>
      </c>
      <c r="AE145" s="117">
        <f>AG145+AJ145+AP145+AR145</f>
        <v>149</v>
      </c>
      <c r="AF145" s="117">
        <v>88</v>
      </c>
      <c r="AG145" s="117">
        <v>105</v>
      </c>
      <c r="AH145" s="117">
        <f t="shared" si="166"/>
        <v>55</v>
      </c>
      <c r="AI145" s="117">
        <f>AK145+AM145</f>
        <v>15</v>
      </c>
      <c r="AJ145" s="117">
        <f>AL145+AN145</f>
        <v>40</v>
      </c>
      <c r="AK145" s="117">
        <v>7</v>
      </c>
      <c r="AL145" s="117">
        <v>14</v>
      </c>
      <c r="AM145" s="117">
        <v>8</v>
      </c>
      <c r="AN145" s="117">
        <v>26</v>
      </c>
      <c r="AO145" s="117">
        <v>0</v>
      </c>
      <c r="AP145" s="117">
        <v>4</v>
      </c>
      <c r="AQ145" s="117">
        <v>0</v>
      </c>
      <c r="AR145" s="117">
        <v>0</v>
      </c>
      <c r="AS145" s="118">
        <v>30</v>
      </c>
    </row>
    <row r="146" spans="2:45" ht="12.6" customHeight="1" x14ac:dyDescent="0.15">
      <c r="B146" s="71"/>
      <c r="C146" s="72" t="s">
        <v>301</v>
      </c>
      <c r="D146" s="72"/>
      <c r="E146" s="73" t="s">
        <v>302</v>
      </c>
      <c r="F146" s="116">
        <f t="shared" si="171"/>
        <v>2937</v>
      </c>
      <c r="G146" s="117">
        <f>SUM(G147:G150)</f>
        <v>987</v>
      </c>
      <c r="H146" s="117">
        <f>SUM(H147:H150)</f>
        <v>1950</v>
      </c>
      <c r="I146" s="117">
        <f t="shared" si="162"/>
        <v>2904</v>
      </c>
      <c r="J146" s="117">
        <f>SUM(J147:J150)</f>
        <v>979</v>
      </c>
      <c r="K146" s="117">
        <f>SUM(K147:K150)</f>
        <v>1925</v>
      </c>
      <c r="L146" s="117">
        <f t="shared" si="163"/>
        <v>1469</v>
      </c>
      <c r="M146" s="117">
        <f>SUM(M147:M150)</f>
        <v>459</v>
      </c>
      <c r="N146" s="117">
        <f>SUM(N147:N150)</f>
        <v>1010</v>
      </c>
      <c r="O146" s="117">
        <f>SUM(O147:O150)</f>
        <v>99</v>
      </c>
      <c r="P146" s="117">
        <f>SUM(P147:P150)</f>
        <v>42</v>
      </c>
      <c r="Q146" s="117">
        <f t="shared" si="164"/>
        <v>1325</v>
      </c>
      <c r="R146" s="117">
        <f t="shared" ref="R146:AA146" si="174">SUM(R147:R150)</f>
        <v>360</v>
      </c>
      <c r="S146" s="117">
        <f t="shared" si="174"/>
        <v>965</v>
      </c>
      <c r="T146" s="117">
        <f t="shared" si="174"/>
        <v>265</v>
      </c>
      <c r="U146" s="117">
        <f t="shared" si="174"/>
        <v>370</v>
      </c>
      <c r="V146" s="117">
        <f t="shared" si="174"/>
        <v>95</v>
      </c>
      <c r="W146" s="117">
        <f t="shared" si="174"/>
        <v>595</v>
      </c>
      <c r="X146" s="117">
        <f t="shared" si="174"/>
        <v>0</v>
      </c>
      <c r="Y146" s="117">
        <f t="shared" si="174"/>
        <v>3</v>
      </c>
      <c r="Z146" s="117">
        <f t="shared" si="174"/>
        <v>0</v>
      </c>
      <c r="AA146" s="117">
        <f t="shared" si="174"/>
        <v>0</v>
      </c>
      <c r="AB146" s="117">
        <v>495</v>
      </c>
      <c r="AC146" s="117">
        <f t="shared" si="165"/>
        <v>1468</v>
      </c>
      <c r="AD146" s="117">
        <f>SUM(AD147:AD150)</f>
        <v>528</v>
      </c>
      <c r="AE146" s="117">
        <f>SUM(AE147:AE150)</f>
        <v>940</v>
      </c>
      <c r="AF146" s="117">
        <f>SUM(AF147:AF150)</f>
        <v>423</v>
      </c>
      <c r="AG146" s="117">
        <f>SUM(AG147:AG150)</f>
        <v>587</v>
      </c>
      <c r="AH146" s="117">
        <f t="shared" si="166"/>
        <v>428</v>
      </c>
      <c r="AI146" s="117">
        <f t="shared" ref="AI146:AS146" si="175">SUM(AI147:AI150)</f>
        <v>97</v>
      </c>
      <c r="AJ146" s="117">
        <f t="shared" si="175"/>
        <v>331</v>
      </c>
      <c r="AK146" s="117">
        <f t="shared" si="175"/>
        <v>63</v>
      </c>
      <c r="AL146" s="117">
        <f t="shared" si="175"/>
        <v>144</v>
      </c>
      <c r="AM146" s="117">
        <f t="shared" si="175"/>
        <v>34</v>
      </c>
      <c r="AN146" s="117">
        <f t="shared" si="175"/>
        <v>187</v>
      </c>
      <c r="AO146" s="117">
        <f t="shared" si="175"/>
        <v>8</v>
      </c>
      <c r="AP146" s="117">
        <f t="shared" si="175"/>
        <v>22</v>
      </c>
      <c r="AQ146" s="117">
        <f t="shared" si="175"/>
        <v>0</v>
      </c>
      <c r="AR146" s="117">
        <f t="shared" si="175"/>
        <v>0</v>
      </c>
      <c r="AS146" s="118">
        <f t="shared" si="175"/>
        <v>181</v>
      </c>
    </row>
    <row r="147" spans="2:45" ht="12.6" customHeight="1" x14ac:dyDescent="0.15">
      <c r="B147" s="71"/>
      <c r="C147" s="72"/>
      <c r="D147" s="72" t="s">
        <v>303</v>
      </c>
      <c r="E147" s="73" t="s">
        <v>304</v>
      </c>
      <c r="F147" s="116">
        <f t="shared" si="171"/>
        <v>1749</v>
      </c>
      <c r="G147" s="117">
        <f t="shared" si="171"/>
        <v>707</v>
      </c>
      <c r="H147" s="117">
        <f t="shared" si="171"/>
        <v>1042</v>
      </c>
      <c r="I147" s="117">
        <f t="shared" si="162"/>
        <v>1720</v>
      </c>
      <c r="J147" s="117">
        <f t="shared" ref="J147:K150" si="176">O147+R147+AF147+AI147</f>
        <v>699</v>
      </c>
      <c r="K147" s="117">
        <f t="shared" si="176"/>
        <v>1021</v>
      </c>
      <c r="L147" s="117">
        <f t="shared" si="163"/>
        <v>781</v>
      </c>
      <c r="M147" s="117">
        <f t="shared" ref="M147:N150" si="177">O147+R147+X147+Z147</f>
        <v>315</v>
      </c>
      <c r="N147" s="117">
        <f t="shared" si="177"/>
        <v>466</v>
      </c>
      <c r="O147" s="117">
        <v>77</v>
      </c>
      <c r="P147" s="117">
        <v>33</v>
      </c>
      <c r="Q147" s="117">
        <f t="shared" si="164"/>
        <v>670</v>
      </c>
      <c r="R147" s="117">
        <f t="shared" ref="R147:S150" si="178">T147+V147</f>
        <v>238</v>
      </c>
      <c r="S147" s="117">
        <f t="shared" si="178"/>
        <v>432</v>
      </c>
      <c r="T147" s="117">
        <v>192</v>
      </c>
      <c r="U147" s="117">
        <v>204</v>
      </c>
      <c r="V147" s="117">
        <v>46</v>
      </c>
      <c r="W147" s="117">
        <v>228</v>
      </c>
      <c r="X147" s="117">
        <v>0</v>
      </c>
      <c r="Y147" s="117">
        <v>1</v>
      </c>
      <c r="Z147" s="117">
        <v>0</v>
      </c>
      <c r="AA147" s="117">
        <v>0</v>
      </c>
      <c r="AB147" s="117">
        <v>203</v>
      </c>
      <c r="AC147" s="117">
        <f t="shared" si="165"/>
        <v>968</v>
      </c>
      <c r="AD147" s="117">
        <f t="shared" ref="AD147:AE150" si="179">AF147+AI147+AO147+AQ147</f>
        <v>392</v>
      </c>
      <c r="AE147" s="117">
        <f t="shared" si="179"/>
        <v>576</v>
      </c>
      <c r="AF147" s="117">
        <v>292</v>
      </c>
      <c r="AG147" s="117">
        <v>274</v>
      </c>
      <c r="AH147" s="117">
        <f t="shared" si="166"/>
        <v>374</v>
      </c>
      <c r="AI147" s="117">
        <f t="shared" ref="AI147:AJ150" si="180">AK147+AM147</f>
        <v>92</v>
      </c>
      <c r="AJ147" s="117">
        <f t="shared" si="180"/>
        <v>282</v>
      </c>
      <c r="AK147" s="117">
        <v>62</v>
      </c>
      <c r="AL147" s="117">
        <v>135</v>
      </c>
      <c r="AM147" s="117">
        <v>30</v>
      </c>
      <c r="AN147" s="117">
        <v>147</v>
      </c>
      <c r="AO147" s="117">
        <v>8</v>
      </c>
      <c r="AP147" s="117">
        <v>20</v>
      </c>
      <c r="AQ147" s="117">
        <v>0</v>
      </c>
      <c r="AR147" s="117">
        <v>0</v>
      </c>
      <c r="AS147" s="118">
        <v>145</v>
      </c>
    </row>
    <row r="148" spans="2:45" ht="12.6" customHeight="1" x14ac:dyDescent="0.15">
      <c r="B148" s="71"/>
      <c r="C148" s="72"/>
      <c r="D148" s="72" t="s">
        <v>305</v>
      </c>
      <c r="E148" s="73" t="s">
        <v>306</v>
      </c>
      <c r="F148" s="116">
        <f t="shared" si="171"/>
        <v>824</v>
      </c>
      <c r="G148" s="117">
        <f t="shared" si="171"/>
        <v>183</v>
      </c>
      <c r="H148" s="117">
        <f t="shared" si="171"/>
        <v>641</v>
      </c>
      <c r="I148" s="117">
        <f t="shared" si="162"/>
        <v>822</v>
      </c>
      <c r="J148" s="117">
        <f t="shared" si="176"/>
        <v>183</v>
      </c>
      <c r="K148" s="117">
        <f t="shared" si="176"/>
        <v>639</v>
      </c>
      <c r="L148" s="117">
        <f t="shared" si="163"/>
        <v>397</v>
      </c>
      <c r="M148" s="117">
        <f t="shared" si="177"/>
        <v>70</v>
      </c>
      <c r="N148" s="117">
        <f t="shared" si="177"/>
        <v>327</v>
      </c>
      <c r="O148" s="117">
        <v>10</v>
      </c>
      <c r="P148" s="117">
        <v>3</v>
      </c>
      <c r="Q148" s="117">
        <f t="shared" si="164"/>
        <v>382</v>
      </c>
      <c r="R148" s="117">
        <f t="shared" si="178"/>
        <v>60</v>
      </c>
      <c r="S148" s="117">
        <f t="shared" si="178"/>
        <v>322</v>
      </c>
      <c r="T148" s="117">
        <v>35</v>
      </c>
      <c r="U148" s="117">
        <v>130</v>
      </c>
      <c r="V148" s="117">
        <v>25</v>
      </c>
      <c r="W148" s="117">
        <v>192</v>
      </c>
      <c r="X148" s="117">
        <v>0</v>
      </c>
      <c r="Y148" s="117">
        <v>2</v>
      </c>
      <c r="Z148" s="117">
        <v>0</v>
      </c>
      <c r="AA148" s="117">
        <v>0</v>
      </c>
      <c r="AB148" s="117">
        <v>171</v>
      </c>
      <c r="AC148" s="117">
        <f t="shared" si="165"/>
        <v>427</v>
      </c>
      <c r="AD148" s="117">
        <f t="shared" si="179"/>
        <v>113</v>
      </c>
      <c r="AE148" s="117">
        <f t="shared" si="179"/>
        <v>314</v>
      </c>
      <c r="AF148" s="117">
        <v>110</v>
      </c>
      <c r="AG148" s="117">
        <v>283</v>
      </c>
      <c r="AH148" s="117">
        <f t="shared" si="166"/>
        <v>34</v>
      </c>
      <c r="AI148" s="117">
        <f t="shared" si="180"/>
        <v>3</v>
      </c>
      <c r="AJ148" s="117">
        <f t="shared" si="180"/>
        <v>31</v>
      </c>
      <c r="AK148" s="117">
        <v>0</v>
      </c>
      <c r="AL148" s="117">
        <v>6</v>
      </c>
      <c r="AM148" s="117">
        <v>3</v>
      </c>
      <c r="AN148" s="117">
        <v>25</v>
      </c>
      <c r="AO148" s="117">
        <v>0</v>
      </c>
      <c r="AP148" s="117">
        <v>0</v>
      </c>
      <c r="AQ148" s="117">
        <v>0</v>
      </c>
      <c r="AR148" s="117">
        <v>0</v>
      </c>
      <c r="AS148" s="118">
        <v>22</v>
      </c>
    </row>
    <row r="149" spans="2:45" ht="12.6" customHeight="1" x14ac:dyDescent="0.15">
      <c r="B149" s="71"/>
      <c r="C149" s="72"/>
      <c r="D149" s="72" t="s">
        <v>307</v>
      </c>
      <c r="E149" s="73" t="s">
        <v>308</v>
      </c>
      <c r="F149" s="116">
        <f t="shared" si="171"/>
        <v>276</v>
      </c>
      <c r="G149" s="117">
        <f t="shared" si="171"/>
        <v>78</v>
      </c>
      <c r="H149" s="117">
        <f t="shared" si="171"/>
        <v>198</v>
      </c>
      <c r="I149" s="117">
        <f t="shared" si="162"/>
        <v>274</v>
      </c>
      <c r="J149" s="117">
        <f t="shared" si="176"/>
        <v>78</v>
      </c>
      <c r="K149" s="117">
        <f t="shared" si="176"/>
        <v>196</v>
      </c>
      <c r="L149" s="117">
        <f t="shared" si="163"/>
        <v>234</v>
      </c>
      <c r="M149" s="117">
        <f t="shared" si="177"/>
        <v>65</v>
      </c>
      <c r="N149" s="117">
        <f t="shared" si="177"/>
        <v>169</v>
      </c>
      <c r="O149" s="117">
        <v>12</v>
      </c>
      <c r="P149" s="117">
        <v>6</v>
      </c>
      <c r="Q149" s="117">
        <f t="shared" si="164"/>
        <v>216</v>
      </c>
      <c r="R149" s="117">
        <f t="shared" si="178"/>
        <v>53</v>
      </c>
      <c r="S149" s="117">
        <f t="shared" si="178"/>
        <v>163</v>
      </c>
      <c r="T149" s="117">
        <v>34</v>
      </c>
      <c r="U149" s="117">
        <v>35</v>
      </c>
      <c r="V149" s="117">
        <v>19</v>
      </c>
      <c r="W149" s="117">
        <v>128</v>
      </c>
      <c r="X149" s="117">
        <v>0</v>
      </c>
      <c r="Y149" s="117">
        <v>0</v>
      </c>
      <c r="Z149" s="117">
        <v>0</v>
      </c>
      <c r="AA149" s="117">
        <v>0</v>
      </c>
      <c r="AB149" s="117">
        <v>81</v>
      </c>
      <c r="AC149" s="117">
        <f t="shared" si="165"/>
        <v>42</v>
      </c>
      <c r="AD149" s="117">
        <f t="shared" si="179"/>
        <v>13</v>
      </c>
      <c r="AE149" s="117">
        <f t="shared" si="179"/>
        <v>29</v>
      </c>
      <c r="AF149" s="117">
        <v>11</v>
      </c>
      <c r="AG149" s="117">
        <v>13</v>
      </c>
      <c r="AH149" s="117">
        <f t="shared" si="166"/>
        <v>16</v>
      </c>
      <c r="AI149" s="117">
        <f t="shared" si="180"/>
        <v>2</v>
      </c>
      <c r="AJ149" s="117">
        <f t="shared" si="180"/>
        <v>14</v>
      </c>
      <c r="AK149" s="117">
        <v>1</v>
      </c>
      <c r="AL149" s="117">
        <v>2</v>
      </c>
      <c r="AM149" s="117">
        <v>1</v>
      </c>
      <c r="AN149" s="117">
        <v>12</v>
      </c>
      <c r="AO149" s="117">
        <v>0</v>
      </c>
      <c r="AP149" s="117">
        <v>2</v>
      </c>
      <c r="AQ149" s="117">
        <v>0</v>
      </c>
      <c r="AR149" s="117">
        <v>0</v>
      </c>
      <c r="AS149" s="118">
        <v>11</v>
      </c>
    </row>
    <row r="150" spans="2:45" ht="12.6" customHeight="1" x14ac:dyDescent="0.15">
      <c r="B150" s="71"/>
      <c r="C150" s="72"/>
      <c r="D150" s="72" t="s">
        <v>309</v>
      </c>
      <c r="E150" s="73" t="s">
        <v>310</v>
      </c>
      <c r="F150" s="116">
        <f t="shared" si="171"/>
        <v>88</v>
      </c>
      <c r="G150" s="117">
        <f t="shared" si="171"/>
        <v>19</v>
      </c>
      <c r="H150" s="117">
        <f t="shared" si="171"/>
        <v>69</v>
      </c>
      <c r="I150" s="117">
        <f t="shared" si="162"/>
        <v>88</v>
      </c>
      <c r="J150" s="117">
        <f t="shared" si="176"/>
        <v>19</v>
      </c>
      <c r="K150" s="117">
        <f t="shared" si="176"/>
        <v>69</v>
      </c>
      <c r="L150" s="117">
        <f t="shared" si="163"/>
        <v>57</v>
      </c>
      <c r="M150" s="117">
        <f t="shared" si="177"/>
        <v>9</v>
      </c>
      <c r="N150" s="117">
        <f t="shared" si="177"/>
        <v>48</v>
      </c>
      <c r="O150" s="117">
        <v>0</v>
      </c>
      <c r="P150" s="117">
        <v>0</v>
      </c>
      <c r="Q150" s="117">
        <f t="shared" si="164"/>
        <v>57</v>
      </c>
      <c r="R150" s="117">
        <f t="shared" si="178"/>
        <v>9</v>
      </c>
      <c r="S150" s="117">
        <f t="shared" si="178"/>
        <v>48</v>
      </c>
      <c r="T150" s="117">
        <v>4</v>
      </c>
      <c r="U150" s="117">
        <v>1</v>
      </c>
      <c r="V150" s="117">
        <v>5</v>
      </c>
      <c r="W150" s="117">
        <v>47</v>
      </c>
      <c r="X150" s="117">
        <v>0</v>
      </c>
      <c r="Y150" s="117">
        <v>0</v>
      </c>
      <c r="Z150" s="117">
        <v>0</v>
      </c>
      <c r="AA150" s="117">
        <v>0</v>
      </c>
      <c r="AB150" s="117">
        <v>40</v>
      </c>
      <c r="AC150" s="117">
        <f t="shared" si="165"/>
        <v>31</v>
      </c>
      <c r="AD150" s="117">
        <f t="shared" si="179"/>
        <v>10</v>
      </c>
      <c r="AE150" s="117">
        <f t="shared" si="179"/>
        <v>21</v>
      </c>
      <c r="AF150" s="117">
        <v>10</v>
      </c>
      <c r="AG150" s="117">
        <v>17</v>
      </c>
      <c r="AH150" s="117">
        <f t="shared" si="166"/>
        <v>4</v>
      </c>
      <c r="AI150" s="117">
        <f t="shared" si="180"/>
        <v>0</v>
      </c>
      <c r="AJ150" s="117">
        <f t="shared" si="180"/>
        <v>4</v>
      </c>
      <c r="AK150" s="117">
        <v>0</v>
      </c>
      <c r="AL150" s="117">
        <v>1</v>
      </c>
      <c r="AM150" s="117">
        <v>0</v>
      </c>
      <c r="AN150" s="117">
        <v>3</v>
      </c>
      <c r="AO150" s="117">
        <v>0</v>
      </c>
      <c r="AP150" s="117">
        <v>0</v>
      </c>
      <c r="AQ150" s="117">
        <v>0</v>
      </c>
      <c r="AR150" s="117">
        <v>0</v>
      </c>
      <c r="AS150" s="118">
        <v>3</v>
      </c>
    </row>
    <row r="151" spans="2:45" ht="12.6" customHeight="1" x14ac:dyDescent="0.15">
      <c r="B151" s="71"/>
      <c r="C151" s="72" t="s">
        <v>311</v>
      </c>
      <c r="D151" s="72"/>
      <c r="E151" s="73" t="s">
        <v>312</v>
      </c>
      <c r="F151" s="116">
        <f t="shared" si="171"/>
        <v>664</v>
      </c>
      <c r="G151" s="117">
        <f>G152</f>
        <v>349</v>
      </c>
      <c r="H151" s="117">
        <f>H152</f>
        <v>315</v>
      </c>
      <c r="I151" s="117">
        <f t="shared" si="162"/>
        <v>658</v>
      </c>
      <c r="J151" s="117">
        <f>J152</f>
        <v>348</v>
      </c>
      <c r="K151" s="117">
        <f>K152</f>
        <v>310</v>
      </c>
      <c r="L151" s="117">
        <f t="shared" si="163"/>
        <v>363</v>
      </c>
      <c r="M151" s="117">
        <f>M152</f>
        <v>207</v>
      </c>
      <c r="N151" s="117">
        <f>N152</f>
        <v>156</v>
      </c>
      <c r="O151" s="117">
        <f>O152</f>
        <v>76</v>
      </c>
      <c r="P151" s="117">
        <f>P152</f>
        <v>32</v>
      </c>
      <c r="Q151" s="117">
        <f t="shared" si="164"/>
        <v>250</v>
      </c>
      <c r="R151" s="117">
        <f t="shared" ref="R151:AA151" si="181">R152</f>
        <v>131</v>
      </c>
      <c r="S151" s="117">
        <f t="shared" si="181"/>
        <v>119</v>
      </c>
      <c r="T151" s="117">
        <f t="shared" si="181"/>
        <v>83</v>
      </c>
      <c r="U151" s="117">
        <f t="shared" si="181"/>
        <v>70</v>
      </c>
      <c r="V151" s="117">
        <f t="shared" si="181"/>
        <v>48</v>
      </c>
      <c r="W151" s="117">
        <f t="shared" si="181"/>
        <v>49</v>
      </c>
      <c r="X151" s="117">
        <f t="shared" si="181"/>
        <v>0</v>
      </c>
      <c r="Y151" s="117">
        <f t="shared" si="181"/>
        <v>5</v>
      </c>
      <c r="Z151" s="117">
        <f t="shared" si="181"/>
        <v>0</v>
      </c>
      <c r="AA151" s="117">
        <f t="shared" si="181"/>
        <v>0</v>
      </c>
      <c r="AB151" s="117">
        <v>94</v>
      </c>
      <c r="AC151" s="117">
        <f t="shared" si="165"/>
        <v>301</v>
      </c>
      <c r="AD151" s="117">
        <f>AD152</f>
        <v>142</v>
      </c>
      <c r="AE151" s="117">
        <f>AE152</f>
        <v>159</v>
      </c>
      <c r="AF151" s="117">
        <f>AF152</f>
        <v>128</v>
      </c>
      <c r="AG151" s="117">
        <f>AG152</f>
        <v>144</v>
      </c>
      <c r="AH151" s="117">
        <f t="shared" si="166"/>
        <v>28</v>
      </c>
      <c r="AI151" s="117">
        <f t="shared" ref="AI151:AS151" si="182">AI152</f>
        <v>13</v>
      </c>
      <c r="AJ151" s="117">
        <f t="shared" si="182"/>
        <v>15</v>
      </c>
      <c r="AK151" s="117">
        <f t="shared" si="182"/>
        <v>11</v>
      </c>
      <c r="AL151" s="117">
        <f t="shared" si="182"/>
        <v>13</v>
      </c>
      <c r="AM151" s="117">
        <f t="shared" si="182"/>
        <v>2</v>
      </c>
      <c r="AN151" s="117">
        <f t="shared" si="182"/>
        <v>2</v>
      </c>
      <c r="AO151" s="117">
        <f t="shared" si="182"/>
        <v>1</v>
      </c>
      <c r="AP151" s="117">
        <f t="shared" si="182"/>
        <v>0</v>
      </c>
      <c r="AQ151" s="117">
        <f t="shared" si="182"/>
        <v>0</v>
      </c>
      <c r="AR151" s="117">
        <f t="shared" si="182"/>
        <v>0</v>
      </c>
      <c r="AS151" s="118">
        <f t="shared" si="182"/>
        <v>4</v>
      </c>
    </row>
    <row r="152" spans="2:45" ht="12.6" customHeight="1" x14ac:dyDescent="0.15">
      <c r="B152" s="71"/>
      <c r="C152" s="72"/>
      <c r="D152" s="72" t="s">
        <v>313</v>
      </c>
      <c r="E152" s="73" t="s">
        <v>314</v>
      </c>
      <c r="F152" s="116">
        <f t="shared" si="171"/>
        <v>664</v>
      </c>
      <c r="G152" s="117">
        <f>M152+AD152</f>
        <v>349</v>
      </c>
      <c r="H152" s="117">
        <f>N152+AE152</f>
        <v>315</v>
      </c>
      <c r="I152" s="117">
        <f t="shared" si="162"/>
        <v>658</v>
      </c>
      <c r="J152" s="117">
        <f>O152+R152+AF152+AI152</f>
        <v>348</v>
      </c>
      <c r="K152" s="117">
        <f>P152+S152+AG152+AJ152</f>
        <v>310</v>
      </c>
      <c r="L152" s="117">
        <f t="shared" si="163"/>
        <v>363</v>
      </c>
      <c r="M152" s="117">
        <f>O152+R152+X152+Z152</f>
        <v>207</v>
      </c>
      <c r="N152" s="117">
        <f>P152+S152+Y152+AA152</f>
        <v>156</v>
      </c>
      <c r="O152" s="117">
        <v>76</v>
      </c>
      <c r="P152" s="117">
        <v>32</v>
      </c>
      <c r="Q152" s="117">
        <f t="shared" si="164"/>
        <v>250</v>
      </c>
      <c r="R152" s="117">
        <f>T152+V152</f>
        <v>131</v>
      </c>
      <c r="S152" s="117">
        <f>U152+W152</f>
        <v>119</v>
      </c>
      <c r="T152" s="117">
        <v>83</v>
      </c>
      <c r="U152" s="117">
        <v>70</v>
      </c>
      <c r="V152" s="117">
        <v>48</v>
      </c>
      <c r="W152" s="117">
        <v>49</v>
      </c>
      <c r="X152" s="117">
        <v>0</v>
      </c>
      <c r="Y152" s="117">
        <v>5</v>
      </c>
      <c r="Z152" s="117">
        <v>0</v>
      </c>
      <c r="AA152" s="117">
        <v>0</v>
      </c>
      <c r="AB152" s="117">
        <v>94</v>
      </c>
      <c r="AC152" s="117">
        <f t="shared" si="165"/>
        <v>301</v>
      </c>
      <c r="AD152" s="117">
        <f>AF152+AI152+AO152+AQ152</f>
        <v>142</v>
      </c>
      <c r="AE152" s="117">
        <f>AG152+AJ152+AP152+AR152</f>
        <v>159</v>
      </c>
      <c r="AF152" s="117">
        <v>128</v>
      </c>
      <c r="AG152" s="117">
        <v>144</v>
      </c>
      <c r="AH152" s="117">
        <f t="shared" si="166"/>
        <v>28</v>
      </c>
      <c r="AI152" s="117">
        <f>AK152+AM152</f>
        <v>13</v>
      </c>
      <c r="AJ152" s="117">
        <f>AL152+AN152</f>
        <v>15</v>
      </c>
      <c r="AK152" s="117">
        <v>11</v>
      </c>
      <c r="AL152" s="117">
        <v>13</v>
      </c>
      <c r="AM152" s="117">
        <v>2</v>
      </c>
      <c r="AN152" s="117">
        <v>2</v>
      </c>
      <c r="AO152" s="117">
        <v>1</v>
      </c>
      <c r="AP152" s="117">
        <v>0</v>
      </c>
      <c r="AQ152" s="117">
        <v>0</v>
      </c>
      <c r="AR152" s="117">
        <v>0</v>
      </c>
      <c r="AS152" s="118">
        <v>4</v>
      </c>
    </row>
    <row r="153" spans="2:45" ht="12.6" customHeight="1" x14ac:dyDescent="0.15">
      <c r="B153" s="71"/>
      <c r="C153" s="72" t="s">
        <v>315</v>
      </c>
      <c r="D153" s="72"/>
      <c r="E153" s="73" t="s">
        <v>316</v>
      </c>
      <c r="F153" s="116">
        <f t="shared" si="171"/>
        <v>12805</v>
      </c>
      <c r="G153" s="117">
        <f>SUM(G154:G161)</f>
        <v>4240</v>
      </c>
      <c r="H153" s="117">
        <f>SUM(H154:H161)</f>
        <v>8565</v>
      </c>
      <c r="I153" s="117">
        <f t="shared" si="162"/>
        <v>12402</v>
      </c>
      <c r="J153" s="117">
        <f>SUM(J154:J161)</f>
        <v>4147</v>
      </c>
      <c r="K153" s="117">
        <f>SUM(K154:K161)</f>
        <v>8255</v>
      </c>
      <c r="L153" s="117">
        <f t="shared" si="163"/>
        <v>7738</v>
      </c>
      <c r="M153" s="117">
        <f>SUM(M154:M161)</f>
        <v>2464</v>
      </c>
      <c r="N153" s="117">
        <f>SUM(N154:N161)</f>
        <v>5274</v>
      </c>
      <c r="O153" s="117">
        <f>SUM(O154:O161)</f>
        <v>343</v>
      </c>
      <c r="P153" s="117">
        <f>SUM(P154:P161)</f>
        <v>236</v>
      </c>
      <c r="Q153" s="117">
        <f t="shared" si="164"/>
        <v>6885</v>
      </c>
      <c r="R153" s="117">
        <f t="shared" ref="R153:AA153" si="183">SUM(R154:R161)</f>
        <v>2046</v>
      </c>
      <c r="S153" s="117">
        <f t="shared" si="183"/>
        <v>4839</v>
      </c>
      <c r="T153" s="117">
        <f t="shared" si="183"/>
        <v>1034</v>
      </c>
      <c r="U153" s="117">
        <f t="shared" si="183"/>
        <v>969</v>
      </c>
      <c r="V153" s="117">
        <f t="shared" si="183"/>
        <v>1012</v>
      </c>
      <c r="W153" s="117">
        <f t="shared" si="183"/>
        <v>3870</v>
      </c>
      <c r="X153" s="117">
        <f t="shared" si="183"/>
        <v>38</v>
      </c>
      <c r="Y153" s="117">
        <f t="shared" si="183"/>
        <v>158</v>
      </c>
      <c r="Z153" s="117">
        <f t="shared" si="183"/>
        <v>37</v>
      </c>
      <c r="AA153" s="117">
        <f t="shared" si="183"/>
        <v>41</v>
      </c>
      <c r="AB153" s="117">
        <v>3138</v>
      </c>
      <c r="AC153" s="117">
        <f t="shared" si="165"/>
        <v>5067</v>
      </c>
      <c r="AD153" s="117">
        <f>SUM(AD154:AD161)</f>
        <v>1776</v>
      </c>
      <c r="AE153" s="117">
        <f>SUM(AE154:AE161)</f>
        <v>3291</v>
      </c>
      <c r="AF153" s="117">
        <f>SUM(AF154:AF161)</f>
        <v>952</v>
      </c>
      <c r="AG153" s="117">
        <f>SUM(AG154:AG161)</f>
        <v>1495</v>
      </c>
      <c r="AH153" s="117">
        <f t="shared" si="166"/>
        <v>2491</v>
      </c>
      <c r="AI153" s="117">
        <f t="shared" ref="AI153:AS153" si="184">SUM(AI154:AI161)</f>
        <v>806</v>
      </c>
      <c r="AJ153" s="117">
        <f t="shared" si="184"/>
        <v>1685</v>
      </c>
      <c r="AK153" s="117">
        <f t="shared" si="184"/>
        <v>160</v>
      </c>
      <c r="AL153" s="117">
        <f t="shared" si="184"/>
        <v>228</v>
      </c>
      <c r="AM153" s="117">
        <f t="shared" si="184"/>
        <v>646</v>
      </c>
      <c r="AN153" s="117">
        <f t="shared" si="184"/>
        <v>1457</v>
      </c>
      <c r="AO153" s="117">
        <f t="shared" si="184"/>
        <v>18</v>
      </c>
      <c r="AP153" s="117">
        <f t="shared" si="184"/>
        <v>104</v>
      </c>
      <c r="AQ153" s="117">
        <f t="shared" si="184"/>
        <v>0</v>
      </c>
      <c r="AR153" s="117">
        <f t="shared" si="184"/>
        <v>7</v>
      </c>
      <c r="AS153" s="118">
        <f t="shared" si="184"/>
        <v>1318</v>
      </c>
    </row>
    <row r="154" spans="2:45" ht="12.6" customHeight="1" x14ac:dyDescent="0.15">
      <c r="B154" s="71"/>
      <c r="C154" s="72"/>
      <c r="D154" s="72" t="s">
        <v>317</v>
      </c>
      <c r="E154" s="73" t="s">
        <v>318</v>
      </c>
      <c r="F154" s="116">
        <f t="shared" si="171"/>
        <v>3821</v>
      </c>
      <c r="G154" s="117">
        <f t="shared" si="171"/>
        <v>1508</v>
      </c>
      <c r="H154" s="117">
        <f t="shared" si="171"/>
        <v>2313</v>
      </c>
      <c r="I154" s="117">
        <f t="shared" si="162"/>
        <v>3746</v>
      </c>
      <c r="J154" s="117">
        <f t="shared" ref="J154:K161" si="185">O154+R154+AF154+AI154</f>
        <v>1483</v>
      </c>
      <c r="K154" s="117">
        <f t="shared" si="185"/>
        <v>2263</v>
      </c>
      <c r="L154" s="117">
        <f t="shared" si="163"/>
        <v>1879</v>
      </c>
      <c r="M154" s="117">
        <f t="shared" ref="M154:N161" si="186">O154+R154+X154+Z154</f>
        <v>722</v>
      </c>
      <c r="N154" s="117">
        <f t="shared" si="186"/>
        <v>1157</v>
      </c>
      <c r="O154" s="117">
        <v>104</v>
      </c>
      <c r="P154" s="117">
        <v>67</v>
      </c>
      <c r="Q154" s="117">
        <f t="shared" si="164"/>
        <v>1650</v>
      </c>
      <c r="R154" s="117">
        <f t="shared" ref="R154:S161" si="187">T154+V154</f>
        <v>595</v>
      </c>
      <c r="S154" s="117">
        <f t="shared" si="187"/>
        <v>1055</v>
      </c>
      <c r="T154" s="117">
        <v>131</v>
      </c>
      <c r="U154" s="117">
        <v>90</v>
      </c>
      <c r="V154" s="117">
        <v>464</v>
      </c>
      <c r="W154" s="117">
        <v>965</v>
      </c>
      <c r="X154" s="117">
        <v>5</v>
      </c>
      <c r="Y154" s="117">
        <v>21</v>
      </c>
      <c r="Z154" s="117">
        <v>18</v>
      </c>
      <c r="AA154" s="117">
        <v>14</v>
      </c>
      <c r="AB154" s="117">
        <v>832</v>
      </c>
      <c r="AC154" s="117">
        <f t="shared" si="165"/>
        <v>1942</v>
      </c>
      <c r="AD154" s="117">
        <f t="shared" ref="AD154:AE161" si="188">AF154+AI154+AO154+AQ154</f>
        <v>786</v>
      </c>
      <c r="AE154" s="117">
        <f t="shared" si="188"/>
        <v>1156</v>
      </c>
      <c r="AF154" s="117">
        <v>195</v>
      </c>
      <c r="AG154" s="117">
        <v>178</v>
      </c>
      <c r="AH154" s="117">
        <f t="shared" si="166"/>
        <v>1552</v>
      </c>
      <c r="AI154" s="117">
        <f t="shared" ref="AI154:AJ161" si="189">AK154+AM154</f>
        <v>589</v>
      </c>
      <c r="AJ154" s="117">
        <f t="shared" si="189"/>
        <v>963</v>
      </c>
      <c r="AK154" s="117">
        <v>73</v>
      </c>
      <c r="AL154" s="117">
        <v>90</v>
      </c>
      <c r="AM154" s="117">
        <v>516</v>
      </c>
      <c r="AN154" s="117">
        <v>873</v>
      </c>
      <c r="AO154" s="117">
        <v>2</v>
      </c>
      <c r="AP154" s="117">
        <v>15</v>
      </c>
      <c r="AQ154" s="117">
        <v>0</v>
      </c>
      <c r="AR154" s="117">
        <v>0</v>
      </c>
      <c r="AS154" s="118">
        <v>834</v>
      </c>
    </row>
    <row r="155" spans="2:45" ht="12.6" customHeight="1" x14ac:dyDescent="0.15">
      <c r="B155" s="71"/>
      <c r="C155" s="72"/>
      <c r="D155" s="72" t="s">
        <v>319</v>
      </c>
      <c r="E155" s="73" t="s">
        <v>320</v>
      </c>
      <c r="F155" s="116">
        <f t="shared" si="171"/>
        <v>469</v>
      </c>
      <c r="G155" s="117">
        <f t="shared" si="171"/>
        <v>222</v>
      </c>
      <c r="H155" s="117">
        <f t="shared" si="171"/>
        <v>247</v>
      </c>
      <c r="I155" s="117">
        <f t="shared" si="162"/>
        <v>453</v>
      </c>
      <c r="J155" s="117">
        <f t="shared" si="185"/>
        <v>220</v>
      </c>
      <c r="K155" s="117">
        <f t="shared" si="185"/>
        <v>233</v>
      </c>
      <c r="L155" s="117">
        <f t="shared" si="163"/>
        <v>184</v>
      </c>
      <c r="M155" s="117">
        <f t="shared" si="186"/>
        <v>84</v>
      </c>
      <c r="N155" s="117">
        <f t="shared" si="186"/>
        <v>100</v>
      </c>
      <c r="O155" s="117">
        <v>18</v>
      </c>
      <c r="P155" s="117">
        <v>12</v>
      </c>
      <c r="Q155" s="117">
        <f t="shared" si="164"/>
        <v>151</v>
      </c>
      <c r="R155" s="117">
        <f t="shared" si="187"/>
        <v>65</v>
      </c>
      <c r="S155" s="117">
        <f t="shared" si="187"/>
        <v>86</v>
      </c>
      <c r="T155" s="117">
        <v>29</v>
      </c>
      <c r="U155" s="117">
        <v>15</v>
      </c>
      <c r="V155" s="117">
        <v>36</v>
      </c>
      <c r="W155" s="117">
        <v>71</v>
      </c>
      <c r="X155" s="117">
        <v>1</v>
      </c>
      <c r="Y155" s="117">
        <v>2</v>
      </c>
      <c r="Z155" s="117">
        <v>0</v>
      </c>
      <c r="AA155" s="117">
        <v>0</v>
      </c>
      <c r="AB155" s="117">
        <v>68</v>
      </c>
      <c r="AC155" s="117">
        <f t="shared" si="165"/>
        <v>285</v>
      </c>
      <c r="AD155" s="117">
        <f t="shared" si="188"/>
        <v>138</v>
      </c>
      <c r="AE155" s="117">
        <f t="shared" si="188"/>
        <v>147</v>
      </c>
      <c r="AF155" s="117">
        <v>89</v>
      </c>
      <c r="AG155" s="117">
        <v>72</v>
      </c>
      <c r="AH155" s="117">
        <f t="shared" si="166"/>
        <v>111</v>
      </c>
      <c r="AI155" s="117">
        <f t="shared" si="189"/>
        <v>48</v>
      </c>
      <c r="AJ155" s="117">
        <f t="shared" si="189"/>
        <v>63</v>
      </c>
      <c r="AK155" s="117">
        <v>10</v>
      </c>
      <c r="AL155" s="117">
        <v>13</v>
      </c>
      <c r="AM155" s="117">
        <v>38</v>
      </c>
      <c r="AN155" s="117">
        <v>50</v>
      </c>
      <c r="AO155" s="117">
        <v>1</v>
      </c>
      <c r="AP155" s="117">
        <v>12</v>
      </c>
      <c r="AQ155" s="117">
        <v>0</v>
      </c>
      <c r="AR155" s="117">
        <v>0</v>
      </c>
      <c r="AS155" s="118">
        <v>43</v>
      </c>
    </row>
    <row r="156" spans="2:45" ht="12.6" customHeight="1" x14ac:dyDescent="0.15">
      <c r="B156" s="71"/>
      <c r="C156" s="72"/>
      <c r="D156" s="72" t="s">
        <v>321</v>
      </c>
      <c r="E156" s="73" t="s">
        <v>322</v>
      </c>
      <c r="F156" s="116">
        <f t="shared" si="171"/>
        <v>1195</v>
      </c>
      <c r="G156" s="117">
        <f t="shared" si="171"/>
        <v>411</v>
      </c>
      <c r="H156" s="117">
        <f t="shared" si="171"/>
        <v>784</v>
      </c>
      <c r="I156" s="117">
        <f t="shared" si="162"/>
        <v>1173</v>
      </c>
      <c r="J156" s="117">
        <f t="shared" si="185"/>
        <v>403</v>
      </c>
      <c r="K156" s="117">
        <f t="shared" si="185"/>
        <v>770</v>
      </c>
      <c r="L156" s="117">
        <f t="shared" si="163"/>
        <v>470</v>
      </c>
      <c r="M156" s="117">
        <f t="shared" si="186"/>
        <v>212</v>
      </c>
      <c r="N156" s="117">
        <f t="shared" si="186"/>
        <v>258</v>
      </c>
      <c r="O156" s="117">
        <v>35</v>
      </c>
      <c r="P156" s="117">
        <v>21</v>
      </c>
      <c r="Q156" s="117">
        <f t="shared" si="164"/>
        <v>398</v>
      </c>
      <c r="R156" s="117">
        <f t="shared" si="187"/>
        <v>170</v>
      </c>
      <c r="S156" s="117">
        <f t="shared" si="187"/>
        <v>228</v>
      </c>
      <c r="T156" s="117">
        <v>141</v>
      </c>
      <c r="U156" s="117">
        <v>62</v>
      </c>
      <c r="V156" s="117">
        <v>29</v>
      </c>
      <c r="W156" s="117">
        <v>166</v>
      </c>
      <c r="X156" s="117">
        <v>2</v>
      </c>
      <c r="Y156" s="117">
        <v>9</v>
      </c>
      <c r="Z156" s="117">
        <v>5</v>
      </c>
      <c r="AA156" s="117">
        <v>0</v>
      </c>
      <c r="AB156" s="117">
        <v>142</v>
      </c>
      <c r="AC156" s="117">
        <f t="shared" si="165"/>
        <v>725</v>
      </c>
      <c r="AD156" s="117">
        <f t="shared" si="188"/>
        <v>199</v>
      </c>
      <c r="AE156" s="117">
        <f t="shared" si="188"/>
        <v>526</v>
      </c>
      <c r="AF156" s="117">
        <v>184</v>
      </c>
      <c r="AG156" s="117">
        <v>466</v>
      </c>
      <c r="AH156" s="117">
        <f t="shared" si="166"/>
        <v>69</v>
      </c>
      <c r="AI156" s="117">
        <f t="shared" si="189"/>
        <v>14</v>
      </c>
      <c r="AJ156" s="117">
        <f t="shared" si="189"/>
        <v>55</v>
      </c>
      <c r="AK156" s="117">
        <v>7</v>
      </c>
      <c r="AL156" s="117">
        <v>15</v>
      </c>
      <c r="AM156" s="117">
        <v>7</v>
      </c>
      <c r="AN156" s="117">
        <v>40</v>
      </c>
      <c r="AO156" s="117">
        <v>1</v>
      </c>
      <c r="AP156" s="117">
        <v>5</v>
      </c>
      <c r="AQ156" s="117">
        <v>0</v>
      </c>
      <c r="AR156" s="117">
        <v>0</v>
      </c>
      <c r="AS156" s="118">
        <v>28</v>
      </c>
    </row>
    <row r="157" spans="2:45" ht="12.6" customHeight="1" x14ac:dyDescent="0.15">
      <c r="B157" s="71"/>
      <c r="C157" s="72"/>
      <c r="D157" s="72" t="s">
        <v>323</v>
      </c>
      <c r="E157" s="73" t="s">
        <v>324</v>
      </c>
      <c r="F157" s="116">
        <f t="shared" si="171"/>
        <v>284</v>
      </c>
      <c r="G157" s="117">
        <f t="shared" si="171"/>
        <v>100</v>
      </c>
      <c r="H157" s="117">
        <f t="shared" si="171"/>
        <v>184</v>
      </c>
      <c r="I157" s="117">
        <f t="shared" si="162"/>
        <v>281</v>
      </c>
      <c r="J157" s="117">
        <f t="shared" si="185"/>
        <v>99</v>
      </c>
      <c r="K157" s="117">
        <f t="shared" si="185"/>
        <v>182</v>
      </c>
      <c r="L157" s="117">
        <f t="shared" si="163"/>
        <v>153</v>
      </c>
      <c r="M157" s="117">
        <f t="shared" si="186"/>
        <v>54</v>
      </c>
      <c r="N157" s="117">
        <f t="shared" si="186"/>
        <v>99</v>
      </c>
      <c r="O157" s="117">
        <v>21</v>
      </c>
      <c r="P157" s="117">
        <v>13</v>
      </c>
      <c r="Q157" s="117">
        <f t="shared" si="164"/>
        <v>117</v>
      </c>
      <c r="R157" s="117">
        <f t="shared" si="187"/>
        <v>32</v>
      </c>
      <c r="S157" s="117">
        <f t="shared" si="187"/>
        <v>85</v>
      </c>
      <c r="T157" s="117">
        <v>29</v>
      </c>
      <c r="U157" s="117">
        <v>47</v>
      </c>
      <c r="V157" s="117">
        <v>3</v>
      </c>
      <c r="W157" s="117">
        <v>38</v>
      </c>
      <c r="X157" s="117">
        <v>1</v>
      </c>
      <c r="Y157" s="117">
        <v>0</v>
      </c>
      <c r="Z157" s="117">
        <v>0</v>
      </c>
      <c r="AA157" s="117">
        <v>1</v>
      </c>
      <c r="AB157" s="117">
        <v>28</v>
      </c>
      <c r="AC157" s="117">
        <f t="shared" si="165"/>
        <v>131</v>
      </c>
      <c r="AD157" s="117">
        <f t="shared" si="188"/>
        <v>46</v>
      </c>
      <c r="AE157" s="117">
        <f t="shared" si="188"/>
        <v>85</v>
      </c>
      <c r="AF157" s="117">
        <v>40</v>
      </c>
      <c r="AG157" s="117">
        <v>62</v>
      </c>
      <c r="AH157" s="117">
        <f t="shared" si="166"/>
        <v>28</v>
      </c>
      <c r="AI157" s="117">
        <f t="shared" si="189"/>
        <v>6</v>
      </c>
      <c r="AJ157" s="117">
        <f t="shared" si="189"/>
        <v>22</v>
      </c>
      <c r="AK157" s="117">
        <v>3</v>
      </c>
      <c r="AL157" s="117">
        <v>3</v>
      </c>
      <c r="AM157" s="117">
        <v>3</v>
      </c>
      <c r="AN157" s="117">
        <v>19</v>
      </c>
      <c r="AO157" s="117">
        <v>0</v>
      </c>
      <c r="AP157" s="117">
        <v>1</v>
      </c>
      <c r="AQ157" s="117">
        <v>0</v>
      </c>
      <c r="AR157" s="117">
        <v>0</v>
      </c>
      <c r="AS157" s="118">
        <v>17</v>
      </c>
    </row>
    <row r="158" spans="2:45" ht="12.6" customHeight="1" x14ac:dyDescent="0.15">
      <c r="B158" s="71"/>
      <c r="C158" s="72"/>
      <c r="D158" s="72" t="s">
        <v>325</v>
      </c>
      <c r="E158" s="73" t="s">
        <v>326</v>
      </c>
      <c r="F158" s="116">
        <f t="shared" si="171"/>
        <v>3677</v>
      </c>
      <c r="G158" s="117">
        <f t="shared" si="171"/>
        <v>1065</v>
      </c>
      <c r="H158" s="117">
        <f t="shared" si="171"/>
        <v>2612</v>
      </c>
      <c r="I158" s="117">
        <f t="shared" si="162"/>
        <v>3514</v>
      </c>
      <c r="J158" s="117">
        <f t="shared" si="185"/>
        <v>1041</v>
      </c>
      <c r="K158" s="117">
        <f t="shared" si="185"/>
        <v>2473</v>
      </c>
      <c r="L158" s="117">
        <f t="shared" si="163"/>
        <v>2605</v>
      </c>
      <c r="M158" s="117">
        <f t="shared" si="186"/>
        <v>743</v>
      </c>
      <c r="N158" s="117">
        <f t="shared" si="186"/>
        <v>1862</v>
      </c>
      <c r="O158" s="117">
        <v>101</v>
      </c>
      <c r="P158" s="117">
        <v>81</v>
      </c>
      <c r="Q158" s="117">
        <f t="shared" si="164"/>
        <v>2303</v>
      </c>
      <c r="R158" s="117">
        <f t="shared" si="187"/>
        <v>627</v>
      </c>
      <c r="S158" s="117">
        <f t="shared" si="187"/>
        <v>1676</v>
      </c>
      <c r="T158" s="117">
        <v>272</v>
      </c>
      <c r="U158" s="117">
        <v>406</v>
      </c>
      <c r="V158" s="117">
        <v>355</v>
      </c>
      <c r="W158" s="117">
        <v>1270</v>
      </c>
      <c r="X158" s="117">
        <v>15</v>
      </c>
      <c r="Y158" s="117">
        <v>89</v>
      </c>
      <c r="Z158" s="117">
        <v>0</v>
      </c>
      <c r="AA158" s="117">
        <v>16</v>
      </c>
      <c r="AB158" s="117">
        <v>1089</v>
      </c>
      <c r="AC158" s="117">
        <f t="shared" si="165"/>
        <v>1072</v>
      </c>
      <c r="AD158" s="117">
        <f t="shared" si="188"/>
        <v>322</v>
      </c>
      <c r="AE158" s="117">
        <f t="shared" si="188"/>
        <v>750</v>
      </c>
      <c r="AF158" s="117">
        <v>196</v>
      </c>
      <c r="AG158" s="117">
        <v>253</v>
      </c>
      <c r="AH158" s="117">
        <f t="shared" si="166"/>
        <v>580</v>
      </c>
      <c r="AI158" s="117">
        <f t="shared" si="189"/>
        <v>117</v>
      </c>
      <c r="AJ158" s="117">
        <f t="shared" si="189"/>
        <v>463</v>
      </c>
      <c r="AK158" s="117">
        <v>48</v>
      </c>
      <c r="AL158" s="117">
        <v>69</v>
      </c>
      <c r="AM158" s="117">
        <v>69</v>
      </c>
      <c r="AN158" s="117">
        <v>394</v>
      </c>
      <c r="AO158" s="117">
        <v>9</v>
      </c>
      <c r="AP158" s="117">
        <v>27</v>
      </c>
      <c r="AQ158" s="117">
        <v>0</v>
      </c>
      <c r="AR158" s="117">
        <v>7</v>
      </c>
      <c r="AS158" s="118">
        <v>324</v>
      </c>
    </row>
    <row r="159" spans="2:45" ht="12.6" customHeight="1" x14ac:dyDescent="0.15">
      <c r="B159" s="71"/>
      <c r="C159" s="72"/>
      <c r="D159" s="72" t="s">
        <v>327</v>
      </c>
      <c r="E159" s="73" t="s">
        <v>328</v>
      </c>
      <c r="F159" s="116">
        <f t="shared" si="171"/>
        <v>238</v>
      </c>
      <c r="G159" s="117">
        <f t="shared" si="171"/>
        <v>73</v>
      </c>
      <c r="H159" s="117">
        <f t="shared" si="171"/>
        <v>165</v>
      </c>
      <c r="I159" s="117">
        <f t="shared" si="162"/>
        <v>220</v>
      </c>
      <c r="J159" s="117">
        <f t="shared" si="185"/>
        <v>71</v>
      </c>
      <c r="K159" s="117">
        <f t="shared" si="185"/>
        <v>149</v>
      </c>
      <c r="L159" s="117">
        <f t="shared" si="163"/>
        <v>136</v>
      </c>
      <c r="M159" s="117">
        <f t="shared" si="186"/>
        <v>42</v>
      </c>
      <c r="N159" s="117">
        <f t="shared" si="186"/>
        <v>94</v>
      </c>
      <c r="O159" s="117">
        <v>8</v>
      </c>
      <c r="P159" s="117">
        <v>9</v>
      </c>
      <c r="Q159" s="117">
        <f t="shared" si="164"/>
        <v>103</v>
      </c>
      <c r="R159" s="117">
        <f t="shared" si="187"/>
        <v>32</v>
      </c>
      <c r="S159" s="117">
        <f t="shared" si="187"/>
        <v>71</v>
      </c>
      <c r="T159" s="117">
        <v>29</v>
      </c>
      <c r="U159" s="117">
        <v>38</v>
      </c>
      <c r="V159" s="117">
        <v>3</v>
      </c>
      <c r="W159" s="117">
        <v>33</v>
      </c>
      <c r="X159" s="117">
        <v>0</v>
      </c>
      <c r="Y159" s="117">
        <v>10</v>
      </c>
      <c r="Z159" s="117">
        <v>2</v>
      </c>
      <c r="AA159" s="117">
        <v>4</v>
      </c>
      <c r="AB159" s="117">
        <v>29</v>
      </c>
      <c r="AC159" s="117">
        <f t="shared" si="165"/>
        <v>102</v>
      </c>
      <c r="AD159" s="117">
        <f t="shared" si="188"/>
        <v>31</v>
      </c>
      <c r="AE159" s="117">
        <f t="shared" si="188"/>
        <v>71</v>
      </c>
      <c r="AF159" s="117">
        <v>31</v>
      </c>
      <c r="AG159" s="117">
        <v>49</v>
      </c>
      <c r="AH159" s="117">
        <f t="shared" si="166"/>
        <v>20</v>
      </c>
      <c r="AI159" s="117">
        <f t="shared" si="189"/>
        <v>0</v>
      </c>
      <c r="AJ159" s="117">
        <f t="shared" si="189"/>
        <v>20</v>
      </c>
      <c r="AK159" s="117">
        <v>0</v>
      </c>
      <c r="AL159" s="117">
        <v>10</v>
      </c>
      <c r="AM159" s="117">
        <v>0</v>
      </c>
      <c r="AN159" s="117">
        <v>10</v>
      </c>
      <c r="AO159" s="117">
        <v>0</v>
      </c>
      <c r="AP159" s="117">
        <v>2</v>
      </c>
      <c r="AQ159" s="117">
        <v>0</v>
      </c>
      <c r="AR159" s="117">
        <v>0</v>
      </c>
      <c r="AS159" s="118">
        <v>5</v>
      </c>
    </row>
    <row r="160" spans="2:45" ht="12.6" customHeight="1" x14ac:dyDescent="0.15">
      <c r="B160" s="71"/>
      <c r="C160" s="72"/>
      <c r="D160" s="72" t="s">
        <v>329</v>
      </c>
      <c r="E160" s="73" t="s">
        <v>330</v>
      </c>
      <c r="F160" s="116">
        <f t="shared" si="171"/>
        <v>163</v>
      </c>
      <c r="G160" s="117">
        <f t="shared" si="171"/>
        <v>47</v>
      </c>
      <c r="H160" s="117">
        <f t="shared" si="171"/>
        <v>116</v>
      </c>
      <c r="I160" s="117">
        <f t="shared" si="162"/>
        <v>161</v>
      </c>
      <c r="J160" s="117">
        <f t="shared" si="185"/>
        <v>47</v>
      </c>
      <c r="K160" s="117">
        <f t="shared" si="185"/>
        <v>114</v>
      </c>
      <c r="L160" s="117">
        <f t="shared" si="163"/>
        <v>100</v>
      </c>
      <c r="M160" s="117">
        <f t="shared" si="186"/>
        <v>19</v>
      </c>
      <c r="N160" s="117">
        <f t="shared" si="186"/>
        <v>81</v>
      </c>
      <c r="O160" s="117">
        <v>5</v>
      </c>
      <c r="P160" s="117">
        <v>2</v>
      </c>
      <c r="Q160" s="117">
        <f t="shared" si="164"/>
        <v>93</v>
      </c>
      <c r="R160" s="117">
        <f t="shared" si="187"/>
        <v>14</v>
      </c>
      <c r="S160" s="117">
        <f t="shared" si="187"/>
        <v>79</v>
      </c>
      <c r="T160" s="117">
        <v>7</v>
      </c>
      <c r="U160" s="117">
        <v>14</v>
      </c>
      <c r="V160" s="117">
        <v>7</v>
      </c>
      <c r="W160" s="117">
        <v>65</v>
      </c>
      <c r="X160" s="117">
        <v>0</v>
      </c>
      <c r="Y160" s="117">
        <v>0</v>
      </c>
      <c r="Z160" s="117">
        <v>0</v>
      </c>
      <c r="AA160" s="117">
        <v>0</v>
      </c>
      <c r="AB160" s="117">
        <v>45</v>
      </c>
      <c r="AC160" s="117">
        <f t="shared" si="165"/>
        <v>63</v>
      </c>
      <c r="AD160" s="117">
        <f t="shared" si="188"/>
        <v>28</v>
      </c>
      <c r="AE160" s="117">
        <f t="shared" si="188"/>
        <v>35</v>
      </c>
      <c r="AF160" s="117">
        <v>24</v>
      </c>
      <c r="AG160" s="117">
        <v>31</v>
      </c>
      <c r="AH160" s="117">
        <f t="shared" si="166"/>
        <v>6</v>
      </c>
      <c r="AI160" s="117">
        <f t="shared" si="189"/>
        <v>4</v>
      </c>
      <c r="AJ160" s="117">
        <f t="shared" si="189"/>
        <v>2</v>
      </c>
      <c r="AK160" s="117">
        <v>2</v>
      </c>
      <c r="AL160" s="117">
        <v>0</v>
      </c>
      <c r="AM160" s="117">
        <v>2</v>
      </c>
      <c r="AN160" s="117">
        <v>2</v>
      </c>
      <c r="AO160" s="117">
        <v>0</v>
      </c>
      <c r="AP160" s="117">
        <v>2</v>
      </c>
      <c r="AQ160" s="117">
        <v>0</v>
      </c>
      <c r="AR160" s="117">
        <v>0</v>
      </c>
      <c r="AS160" s="118">
        <v>4</v>
      </c>
    </row>
    <row r="161" spans="2:45" ht="12.6" customHeight="1" x14ac:dyDescent="0.15">
      <c r="B161" s="71"/>
      <c r="C161" s="72"/>
      <c r="D161" s="72" t="s">
        <v>331</v>
      </c>
      <c r="E161" s="73" t="s">
        <v>332</v>
      </c>
      <c r="F161" s="116">
        <f t="shared" si="171"/>
        <v>2958</v>
      </c>
      <c r="G161" s="117">
        <f t="shared" si="171"/>
        <v>814</v>
      </c>
      <c r="H161" s="117">
        <f t="shared" si="171"/>
        <v>2144</v>
      </c>
      <c r="I161" s="117">
        <f t="shared" si="162"/>
        <v>2854</v>
      </c>
      <c r="J161" s="117">
        <f t="shared" si="185"/>
        <v>783</v>
      </c>
      <c r="K161" s="117">
        <f t="shared" si="185"/>
        <v>2071</v>
      </c>
      <c r="L161" s="117">
        <f t="shared" si="163"/>
        <v>2211</v>
      </c>
      <c r="M161" s="117">
        <f t="shared" si="186"/>
        <v>588</v>
      </c>
      <c r="N161" s="117">
        <f t="shared" si="186"/>
        <v>1623</v>
      </c>
      <c r="O161" s="117">
        <v>51</v>
      </c>
      <c r="P161" s="117">
        <v>31</v>
      </c>
      <c r="Q161" s="117">
        <f t="shared" si="164"/>
        <v>2070</v>
      </c>
      <c r="R161" s="117">
        <f t="shared" si="187"/>
        <v>511</v>
      </c>
      <c r="S161" s="117">
        <f t="shared" si="187"/>
        <v>1559</v>
      </c>
      <c r="T161" s="117">
        <v>396</v>
      </c>
      <c r="U161" s="117">
        <v>297</v>
      </c>
      <c r="V161" s="117">
        <v>115</v>
      </c>
      <c r="W161" s="117">
        <v>1262</v>
      </c>
      <c r="X161" s="117">
        <v>14</v>
      </c>
      <c r="Y161" s="117">
        <v>27</v>
      </c>
      <c r="Z161" s="117">
        <v>12</v>
      </c>
      <c r="AA161" s="117">
        <v>6</v>
      </c>
      <c r="AB161" s="117">
        <v>905</v>
      </c>
      <c r="AC161" s="117">
        <f t="shared" si="165"/>
        <v>747</v>
      </c>
      <c r="AD161" s="117">
        <f t="shared" si="188"/>
        <v>226</v>
      </c>
      <c r="AE161" s="117">
        <f t="shared" si="188"/>
        <v>521</v>
      </c>
      <c r="AF161" s="117">
        <v>193</v>
      </c>
      <c r="AG161" s="117">
        <v>384</v>
      </c>
      <c r="AH161" s="117">
        <f t="shared" si="166"/>
        <v>125</v>
      </c>
      <c r="AI161" s="117">
        <f t="shared" si="189"/>
        <v>28</v>
      </c>
      <c r="AJ161" s="117">
        <f t="shared" si="189"/>
        <v>97</v>
      </c>
      <c r="AK161" s="117">
        <v>17</v>
      </c>
      <c r="AL161" s="117">
        <v>28</v>
      </c>
      <c r="AM161" s="117">
        <v>11</v>
      </c>
      <c r="AN161" s="117">
        <v>69</v>
      </c>
      <c r="AO161" s="117">
        <v>5</v>
      </c>
      <c r="AP161" s="117">
        <v>40</v>
      </c>
      <c r="AQ161" s="117">
        <v>0</v>
      </c>
      <c r="AR161" s="117">
        <v>0</v>
      </c>
      <c r="AS161" s="118">
        <v>63</v>
      </c>
    </row>
    <row r="162" spans="2:45" ht="12.6" customHeight="1" x14ac:dyDescent="0.15">
      <c r="B162" s="71" t="s">
        <v>0</v>
      </c>
      <c r="C162" s="72"/>
      <c r="D162" s="72"/>
      <c r="E162" s="73" t="s">
        <v>39</v>
      </c>
      <c r="F162" s="116">
        <f t="shared" si="171"/>
        <v>5133</v>
      </c>
      <c r="G162" s="117">
        <f>G163+G168</f>
        <v>4090</v>
      </c>
      <c r="H162" s="117">
        <f>H163+H168</f>
        <v>1043</v>
      </c>
      <c r="I162" s="117">
        <f t="shared" si="162"/>
        <v>5087</v>
      </c>
      <c r="J162" s="117">
        <f>J163+J168</f>
        <v>4056</v>
      </c>
      <c r="K162" s="117">
        <f>K163+K168</f>
        <v>1031</v>
      </c>
      <c r="L162" s="117">
        <f t="shared" si="163"/>
        <v>4221</v>
      </c>
      <c r="M162" s="117">
        <f>M163+M168</f>
        <v>3428</v>
      </c>
      <c r="N162" s="117">
        <f>N163+N168</f>
        <v>793</v>
      </c>
      <c r="O162" s="117">
        <f>O163+O168</f>
        <v>346</v>
      </c>
      <c r="P162" s="117">
        <f>P163+P168</f>
        <v>120</v>
      </c>
      <c r="Q162" s="117">
        <f t="shared" si="164"/>
        <v>3730</v>
      </c>
      <c r="R162" s="117">
        <f t="shared" ref="R162:AA162" si="190">R163+R168</f>
        <v>3059</v>
      </c>
      <c r="S162" s="117">
        <f t="shared" si="190"/>
        <v>671</v>
      </c>
      <c r="T162" s="117">
        <f t="shared" si="190"/>
        <v>2989</v>
      </c>
      <c r="U162" s="117">
        <f t="shared" si="190"/>
        <v>546</v>
      </c>
      <c r="V162" s="117">
        <f t="shared" si="190"/>
        <v>70</v>
      </c>
      <c r="W162" s="117">
        <f t="shared" si="190"/>
        <v>125</v>
      </c>
      <c r="X162" s="117">
        <f t="shared" si="190"/>
        <v>5</v>
      </c>
      <c r="Y162" s="117">
        <f t="shared" si="190"/>
        <v>2</v>
      </c>
      <c r="Z162" s="117">
        <f t="shared" si="190"/>
        <v>18</v>
      </c>
      <c r="AA162" s="117">
        <f t="shared" si="190"/>
        <v>0</v>
      </c>
      <c r="AB162" s="117">
        <v>169</v>
      </c>
      <c r="AC162" s="117">
        <f t="shared" si="165"/>
        <v>912</v>
      </c>
      <c r="AD162" s="117">
        <f>AD163+AD168</f>
        <v>662</v>
      </c>
      <c r="AE162" s="117">
        <f>AE163+AE168</f>
        <v>250</v>
      </c>
      <c r="AF162" s="117">
        <f>AF163+AF168</f>
        <v>474</v>
      </c>
      <c r="AG162" s="117">
        <f>AG163+AG168</f>
        <v>195</v>
      </c>
      <c r="AH162" s="117">
        <f t="shared" si="166"/>
        <v>222</v>
      </c>
      <c r="AI162" s="117">
        <f t="shared" ref="AI162:AS162" si="191">AI163+AI168</f>
        <v>177</v>
      </c>
      <c r="AJ162" s="117">
        <f t="shared" si="191"/>
        <v>45</v>
      </c>
      <c r="AK162" s="117">
        <f t="shared" si="191"/>
        <v>148</v>
      </c>
      <c r="AL162" s="117">
        <f t="shared" si="191"/>
        <v>31</v>
      </c>
      <c r="AM162" s="117">
        <f t="shared" si="191"/>
        <v>29</v>
      </c>
      <c r="AN162" s="117">
        <f t="shared" si="191"/>
        <v>14</v>
      </c>
      <c r="AO162" s="117">
        <f t="shared" si="191"/>
        <v>11</v>
      </c>
      <c r="AP162" s="117">
        <f t="shared" si="191"/>
        <v>10</v>
      </c>
      <c r="AQ162" s="117">
        <f t="shared" si="191"/>
        <v>0</v>
      </c>
      <c r="AR162" s="117">
        <f t="shared" si="191"/>
        <v>0</v>
      </c>
      <c r="AS162" s="118">
        <f t="shared" si="191"/>
        <v>40</v>
      </c>
    </row>
    <row r="163" spans="2:45" ht="12.6" customHeight="1" x14ac:dyDescent="0.15">
      <c r="B163" s="71"/>
      <c r="C163" s="72" t="s">
        <v>333</v>
      </c>
      <c r="D163" s="72"/>
      <c r="E163" s="73" t="s">
        <v>334</v>
      </c>
      <c r="F163" s="116">
        <f t="shared" si="171"/>
        <v>4817</v>
      </c>
      <c r="G163" s="117">
        <f>SUM(G164:G167)</f>
        <v>3861</v>
      </c>
      <c r="H163" s="117">
        <f>SUM(H164:H167)</f>
        <v>956</v>
      </c>
      <c r="I163" s="117">
        <f t="shared" si="162"/>
        <v>4774</v>
      </c>
      <c r="J163" s="117">
        <f>SUM(J164:J167)</f>
        <v>3827</v>
      </c>
      <c r="K163" s="117">
        <f>SUM(K164:K167)</f>
        <v>947</v>
      </c>
      <c r="L163" s="117">
        <f t="shared" si="163"/>
        <v>4182</v>
      </c>
      <c r="M163" s="117">
        <f>SUM(M164:M167)</f>
        <v>3398</v>
      </c>
      <c r="N163" s="117">
        <f>SUM(N164:N167)</f>
        <v>784</v>
      </c>
      <c r="O163" s="117">
        <f>SUM(O164:O167)</f>
        <v>336</v>
      </c>
      <c r="P163" s="117">
        <f>SUM(P164:P167)</f>
        <v>119</v>
      </c>
      <c r="Q163" s="117">
        <f t="shared" si="164"/>
        <v>3703</v>
      </c>
      <c r="R163" s="117">
        <f t="shared" ref="R163:AA163" si="192">SUM(R164:R167)</f>
        <v>3039</v>
      </c>
      <c r="S163" s="117">
        <f t="shared" si="192"/>
        <v>664</v>
      </c>
      <c r="T163" s="117">
        <f t="shared" si="192"/>
        <v>2969</v>
      </c>
      <c r="U163" s="117">
        <f t="shared" si="192"/>
        <v>540</v>
      </c>
      <c r="V163" s="117">
        <f t="shared" si="192"/>
        <v>70</v>
      </c>
      <c r="W163" s="117">
        <f t="shared" si="192"/>
        <v>124</v>
      </c>
      <c r="X163" s="117">
        <f t="shared" si="192"/>
        <v>5</v>
      </c>
      <c r="Y163" s="117">
        <f t="shared" si="192"/>
        <v>1</v>
      </c>
      <c r="Z163" s="117">
        <f t="shared" si="192"/>
        <v>18</v>
      </c>
      <c r="AA163" s="117">
        <f t="shared" si="192"/>
        <v>0</v>
      </c>
      <c r="AB163" s="117">
        <v>168</v>
      </c>
      <c r="AC163" s="117">
        <f t="shared" si="165"/>
        <v>635</v>
      </c>
      <c r="AD163" s="117">
        <f>SUM(AD164:AD167)</f>
        <v>463</v>
      </c>
      <c r="AE163" s="117">
        <f>SUM(AE164:AE167)</f>
        <v>172</v>
      </c>
      <c r="AF163" s="117">
        <f>SUM(AF164:AF167)</f>
        <v>281</v>
      </c>
      <c r="AG163" s="117">
        <f>SUM(AG164:AG167)</f>
        <v>127</v>
      </c>
      <c r="AH163" s="117">
        <f t="shared" si="166"/>
        <v>208</v>
      </c>
      <c r="AI163" s="117">
        <f t="shared" ref="AI163:AS163" si="193">SUM(AI164:AI167)</f>
        <v>171</v>
      </c>
      <c r="AJ163" s="117">
        <f t="shared" si="193"/>
        <v>37</v>
      </c>
      <c r="AK163" s="117">
        <f t="shared" si="193"/>
        <v>144</v>
      </c>
      <c r="AL163" s="117">
        <f t="shared" si="193"/>
        <v>24</v>
      </c>
      <c r="AM163" s="117">
        <f t="shared" si="193"/>
        <v>27</v>
      </c>
      <c r="AN163" s="117">
        <f t="shared" si="193"/>
        <v>13</v>
      </c>
      <c r="AO163" s="117">
        <f t="shared" si="193"/>
        <v>11</v>
      </c>
      <c r="AP163" s="117">
        <f t="shared" si="193"/>
        <v>8</v>
      </c>
      <c r="AQ163" s="117">
        <f t="shared" si="193"/>
        <v>0</v>
      </c>
      <c r="AR163" s="117">
        <f t="shared" si="193"/>
        <v>0</v>
      </c>
      <c r="AS163" s="118">
        <f t="shared" si="193"/>
        <v>38</v>
      </c>
    </row>
    <row r="164" spans="2:45" ht="12.6" customHeight="1" x14ac:dyDescent="0.15">
      <c r="B164" s="71"/>
      <c r="C164" s="72"/>
      <c r="D164" s="72" t="s">
        <v>335</v>
      </c>
      <c r="E164" s="73" t="s">
        <v>336</v>
      </c>
      <c r="F164" s="116">
        <f t="shared" si="171"/>
        <v>2979</v>
      </c>
      <c r="G164" s="117">
        <f t="shared" si="171"/>
        <v>2473</v>
      </c>
      <c r="H164" s="117">
        <f t="shared" si="171"/>
        <v>506</v>
      </c>
      <c r="I164" s="117">
        <f t="shared" si="162"/>
        <v>2959</v>
      </c>
      <c r="J164" s="117">
        <f t="shared" ref="J164:K167" si="194">O164+R164+AF164+AI164</f>
        <v>2455</v>
      </c>
      <c r="K164" s="117">
        <f t="shared" si="194"/>
        <v>504</v>
      </c>
      <c r="L164" s="117">
        <f t="shared" si="163"/>
        <v>2826</v>
      </c>
      <c r="M164" s="117">
        <f t="shared" ref="M164:N167" si="195">O164+R164+X164+Z164</f>
        <v>2363</v>
      </c>
      <c r="N164" s="117">
        <f t="shared" si="195"/>
        <v>463</v>
      </c>
      <c r="O164" s="117">
        <v>129</v>
      </c>
      <c r="P164" s="117">
        <v>51</v>
      </c>
      <c r="Q164" s="117">
        <f t="shared" si="164"/>
        <v>2631</v>
      </c>
      <c r="R164" s="117">
        <f t="shared" ref="R164:S167" si="196">T164+V164</f>
        <v>2220</v>
      </c>
      <c r="S164" s="117">
        <f t="shared" si="196"/>
        <v>411</v>
      </c>
      <c r="T164" s="117">
        <v>2200</v>
      </c>
      <c r="U164" s="117">
        <v>341</v>
      </c>
      <c r="V164" s="117">
        <v>20</v>
      </c>
      <c r="W164" s="117">
        <v>70</v>
      </c>
      <c r="X164" s="117">
        <v>4</v>
      </c>
      <c r="Y164" s="117">
        <v>1</v>
      </c>
      <c r="Z164" s="117">
        <v>10</v>
      </c>
      <c r="AA164" s="117">
        <v>0</v>
      </c>
      <c r="AB164" s="117">
        <v>80</v>
      </c>
      <c r="AC164" s="117">
        <f t="shared" si="165"/>
        <v>153</v>
      </c>
      <c r="AD164" s="117">
        <f t="shared" ref="AD164:AE167" si="197">AF164+AI164+AO164+AQ164</f>
        <v>110</v>
      </c>
      <c r="AE164" s="117">
        <f t="shared" si="197"/>
        <v>43</v>
      </c>
      <c r="AF164" s="117">
        <v>68</v>
      </c>
      <c r="AG164" s="117">
        <v>30</v>
      </c>
      <c r="AH164" s="117">
        <f t="shared" si="166"/>
        <v>50</v>
      </c>
      <c r="AI164" s="117">
        <f t="shared" ref="AI164:AJ167" si="198">AK164+AM164</f>
        <v>38</v>
      </c>
      <c r="AJ164" s="117">
        <f t="shared" si="198"/>
        <v>12</v>
      </c>
      <c r="AK164" s="117">
        <v>32</v>
      </c>
      <c r="AL164" s="117">
        <v>8</v>
      </c>
      <c r="AM164" s="117">
        <v>6</v>
      </c>
      <c r="AN164" s="117">
        <v>4</v>
      </c>
      <c r="AO164" s="117">
        <v>4</v>
      </c>
      <c r="AP164" s="117">
        <v>1</v>
      </c>
      <c r="AQ164" s="117">
        <v>0</v>
      </c>
      <c r="AR164" s="117">
        <v>0</v>
      </c>
      <c r="AS164" s="118">
        <v>10</v>
      </c>
    </row>
    <row r="165" spans="2:45" ht="12.6" customHeight="1" x14ac:dyDescent="0.15">
      <c r="B165" s="71"/>
      <c r="C165" s="72"/>
      <c r="D165" s="72" t="s">
        <v>337</v>
      </c>
      <c r="E165" s="73" t="s">
        <v>338</v>
      </c>
      <c r="F165" s="116">
        <f t="shared" si="171"/>
        <v>937</v>
      </c>
      <c r="G165" s="117">
        <f t="shared" si="171"/>
        <v>714</v>
      </c>
      <c r="H165" s="117">
        <f t="shared" si="171"/>
        <v>223</v>
      </c>
      <c r="I165" s="117">
        <f t="shared" si="162"/>
        <v>933</v>
      </c>
      <c r="J165" s="117">
        <f t="shared" si="194"/>
        <v>711</v>
      </c>
      <c r="K165" s="117">
        <f t="shared" si="194"/>
        <v>222</v>
      </c>
      <c r="L165" s="117">
        <f t="shared" si="163"/>
        <v>769</v>
      </c>
      <c r="M165" s="117">
        <f t="shared" si="195"/>
        <v>585</v>
      </c>
      <c r="N165" s="117">
        <f t="shared" si="195"/>
        <v>184</v>
      </c>
      <c r="O165" s="117">
        <v>128</v>
      </c>
      <c r="P165" s="117">
        <v>41</v>
      </c>
      <c r="Q165" s="117">
        <f t="shared" si="164"/>
        <v>599</v>
      </c>
      <c r="R165" s="117">
        <f t="shared" si="196"/>
        <v>456</v>
      </c>
      <c r="S165" s="117">
        <f t="shared" si="196"/>
        <v>143</v>
      </c>
      <c r="T165" s="117">
        <v>421</v>
      </c>
      <c r="U165" s="117">
        <v>109</v>
      </c>
      <c r="V165" s="117">
        <v>35</v>
      </c>
      <c r="W165" s="117">
        <v>34</v>
      </c>
      <c r="X165" s="117">
        <v>0</v>
      </c>
      <c r="Y165" s="117">
        <v>0</v>
      </c>
      <c r="Z165" s="117">
        <v>1</v>
      </c>
      <c r="AA165" s="117">
        <v>0</v>
      </c>
      <c r="AB165" s="117">
        <v>60</v>
      </c>
      <c r="AC165" s="117">
        <f t="shared" si="165"/>
        <v>168</v>
      </c>
      <c r="AD165" s="117">
        <f t="shared" si="197"/>
        <v>129</v>
      </c>
      <c r="AE165" s="117">
        <f t="shared" si="197"/>
        <v>39</v>
      </c>
      <c r="AF165" s="117">
        <v>53</v>
      </c>
      <c r="AG165" s="117">
        <v>28</v>
      </c>
      <c r="AH165" s="117">
        <f t="shared" si="166"/>
        <v>84</v>
      </c>
      <c r="AI165" s="117">
        <f t="shared" si="198"/>
        <v>74</v>
      </c>
      <c r="AJ165" s="117">
        <f t="shared" si="198"/>
        <v>10</v>
      </c>
      <c r="AK165" s="117">
        <v>63</v>
      </c>
      <c r="AL165" s="117">
        <v>6</v>
      </c>
      <c r="AM165" s="117">
        <v>11</v>
      </c>
      <c r="AN165" s="117">
        <v>4</v>
      </c>
      <c r="AO165" s="117">
        <v>2</v>
      </c>
      <c r="AP165" s="117">
        <v>1</v>
      </c>
      <c r="AQ165" s="117">
        <v>0</v>
      </c>
      <c r="AR165" s="117">
        <v>0</v>
      </c>
      <c r="AS165" s="118">
        <v>13</v>
      </c>
    </row>
    <row r="166" spans="2:45" ht="12.6" customHeight="1" x14ac:dyDescent="0.15">
      <c r="B166" s="71"/>
      <c r="C166" s="72"/>
      <c r="D166" s="72" t="s">
        <v>339</v>
      </c>
      <c r="E166" s="73" t="s">
        <v>340</v>
      </c>
      <c r="F166" s="116">
        <f t="shared" si="171"/>
        <v>715</v>
      </c>
      <c r="G166" s="117">
        <f t="shared" si="171"/>
        <v>540</v>
      </c>
      <c r="H166" s="117">
        <f t="shared" si="171"/>
        <v>175</v>
      </c>
      <c r="I166" s="117">
        <f t="shared" si="162"/>
        <v>696</v>
      </c>
      <c r="J166" s="117">
        <f t="shared" si="194"/>
        <v>527</v>
      </c>
      <c r="K166" s="117">
        <f t="shared" si="194"/>
        <v>169</v>
      </c>
      <c r="L166" s="117">
        <f t="shared" si="163"/>
        <v>531</v>
      </c>
      <c r="M166" s="117">
        <f t="shared" si="195"/>
        <v>407</v>
      </c>
      <c r="N166" s="117">
        <f t="shared" si="195"/>
        <v>124</v>
      </c>
      <c r="O166" s="117">
        <v>67</v>
      </c>
      <c r="P166" s="117">
        <v>21</v>
      </c>
      <c r="Q166" s="117">
        <f t="shared" si="164"/>
        <v>435</v>
      </c>
      <c r="R166" s="117">
        <f t="shared" si="196"/>
        <v>332</v>
      </c>
      <c r="S166" s="117">
        <f t="shared" si="196"/>
        <v>103</v>
      </c>
      <c r="T166" s="117">
        <v>320</v>
      </c>
      <c r="U166" s="117">
        <v>83</v>
      </c>
      <c r="V166" s="117">
        <v>12</v>
      </c>
      <c r="W166" s="117">
        <v>20</v>
      </c>
      <c r="X166" s="117">
        <v>1</v>
      </c>
      <c r="Y166" s="117">
        <v>0</v>
      </c>
      <c r="Z166" s="117">
        <v>7</v>
      </c>
      <c r="AA166" s="117">
        <v>0</v>
      </c>
      <c r="AB166" s="117">
        <v>26</v>
      </c>
      <c r="AC166" s="117">
        <f t="shared" si="165"/>
        <v>184</v>
      </c>
      <c r="AD166" s="117">
        <f t="shared" si="197"/>
        <v>133</v>
      </c>
      <c r="AE166" s="117">
        <f t="shared" si="197"/>
        <v>51</v>
      </c>
      <c r="AF166" s="117">
        <v>83</v>
      </c>
      <c r="AG166" s="117">
        <v>34</v>
      </c>
      <c r="AH166" s="117">
        <f t="shared" si="166"/>
        <v>56</v>
      </c>
      <c r="AI166" s="117">
        <f t="shared" si="198"/>
        <v>45</v>
      </c>
      <c r="AJ166" s="117">
        <f t="shared" si="198"/>
        <v>11</v>
      </c>
      <c r="AK166" s="117">
        <v>38</v>
      </c>
      <c r="AL166" s="117">
        <v>8</v>
      </c>
      <c r="AM166" s="117">
        <v>7</v>
      </c>
      <c r="AN166" s="117">
        <v>3</v>
      </c>
      <c r="AO166" s="117">
        <v>5</v>
      </c>
      <c r="AP166" s="117">
        <v>6</v>
      </c>
      <c r="AQ166" s="117">
        <v>0</v>
      </c>
      <c r="AR166" s="117">
        <v>0</v>
      </c>
      <c r="AS166" s="118">
        <v>10</v>
      </c>
    </row>
    <row r="167" spans="2:45" ht="12.6" customHeight="1" x14ac:dyDescent="0.15">
      <c r="B167" s="71"/>
      <c r="C167" s="72"/>
      <c r="D167" s="72" t="s">
        <v>341</v>
      </c>
      <c r="E167" s="73" t="s">
        <v>342</v>
      </c>
      <c r="F167" s="116">
        <f t="shared" si="171"/>
        <v>186</v>
      </c>
      <c r="G167" s="117">
        <f t="shared" si="171"/>
        <v>134</v>
      </c>
      <c r="H167" s="117">
        <f t="shared" si="171"/>
        <v>52</v>
      </c>
      <c r="I167" s="117">
        <f t="shared" si="162"/>
        <v>186</v>
      </c>
      <c r="J167" s="117">
        <f t="shared" si="194"/>
        <v>134</v>
      </c>
      <c r="K167" s="117">
        <f t="shared" si="194"/>
        <v>52</v>
      </c>
      <c r="L167" s="117">
        <f t="shared" si="163"/>
        <v>56</v>
      </c>
      <c r="M167" s="117">
        <f t="shared" si="195"/>
        <v>43</v>
      </c>
      <c r="N167" s="117">
        <f t="shared" si="195"/>
        <v>13</v>
      </c>
      <c r="O167" s="117">
        <v>12</v>
      </c>
      <c r="P167" s="117">
        <v>6</v>
      </c>
      <c r="Q167" s="117">
        <f t="shared" si="164"/>
        <v>38</v>
      </c>
      <c r="R167" s="117">
        <f t="shared" si="196"/>
        <v>31</v>
      </c>
      <c r="S167" s="117">
        <f t="shared" si="196"/>
        <v>7</v>
      </c>
      <c r="T167" s="117">
        <v>28</v>
      </c>
      <c r="U167" s="117">
        <v>7</v>
      </c>
      <c r="V167" s="117">
        <v>3</v>
      </c>
      <c r="W167" s="117">
        <v>0</v>
      </c>
      <c r="X167" s="117">
        <v>0</v>
      </c>
      <c r="Y167" s="117">
        <v>0</v>
      </c>
      <c r="Z167" s="117">
        <v>0</v>
      </c>
      <c r="AA167" s="117">
        <v>0</v>
      </c>
      <c r="AB167" s="117">
        <v>2</v>
      </c>
      <c r="AC167" s="117">
        <f t="shared" si="165"/>
        <v>130</v>
      </c>
      <c r="AD167" s="117">
        <f t="shared" si="197"/>
        <v>91</v>
      </c>
      <c r="AE167" s="117">
        <f t="shared" si="197"/>
        <v>39</v>
      </c>
      <c r="AF167" s="117">
        <v>77</v>
      </c>
      <c r="AG167" s="117">
        <v>35</v>
      </c>
      <c r="AH167" s="117">
        <f t="shared" si="166"/>
        <v>18</v>
      </c>
      <c r="AI167" s="117">
        <f t="shared" si="198"/>
        <v>14</v>
      </c>
      <c r="AJ167" s="117">
        <f t="shared" si="198"/>
        <v>4</v>
      </c>
      <c r="AK167" s="117">
        <v>11</v>
      </c>
      <c r="AL167" s="117">
        <v>2</v>
      </c>
      <c r="AM167" s="117">
        <v>3</v>
      </c>
      <c r="AN167" s="117">
        <v>2</v>
      </c>
      <c r="AO167" s="117">
        <v>0</v>
      </c>
      <c r="AP167" s="117">
        <v>0</v>
      </c>
      <c r="AQ167" s="117">
        <v>0</v>
      </c>
      <c r="AR167" s="117">
        <v>0</v>
      </c>
      <c r="AS167" s="118">
        <v>5</v>
      </c>
    </row>
    <row r="168" spans="2:45" ht="12.6" customHeight="1" x14ac:dyDescent="0.15">
      <c r="B168" s="71"/>
      <c r="C168" s="72" t="s">
        <v>343</v>
      </c>
      <c r="D168" s="72"/>
      <c r="E168" s="73" t="s">
        <v>344</v>
      </c>
      <c r="F168" s="116">
        <f t="shared" si="171"/>
        <v>316</v>
      </c>
      <c r="G168" s="117">
        <f>G169</f>
        <v>229</v>
      </c>
      <c r="H168" s="117">
        <f>H169</f>
        <v>87</v>
      </c>
      <c r="I168" s="117">
        <f t="shared" si="162"/>
        <v>313</v>
      </c>
      <c r="J168" s="117">
        <f>J169</f>
        <v>229</v>
      </c>
      <c r="K168" s="117">
        <f>K169</f>
        <v>84</v>
      </c>
      <c r="L168" s="117">
        <f t="shared" si="163"/>
        <v>39</v>
      </c>
      <c r="M168" s="117">
        <f>M169</f>
        <v>30</v>
      </c>
      <c r="N168" s="117">
        <f>N169</f>
        <v>9</v>
      </c>
      <c r="O168" s="117">
        <f>O169</f>
        <v>10</v>
      </c>
      <c r="P168" s="117">
        <f>P169</f>
        <v>1</v>
      </c>
      <c r="Q168" s="117">
        <f t="shared" si="164"/>
        <v>27</v>
      </c>
      <c r="R168" s="117">
        <f t="shared" ref="R168:AA168" si="199">R169</f>
        <v>20</v>
      </c>
      <c r="S168" s="117">
        <f t="shared" si="199"/>
        <v>7</v>
      </c>
      <c r="T168" s="117">
        <f t="shared" si="199"/>
        <v>20</v>
      </c>
      <c r="U168" s="117">
        <f t="shared" si="199"/>
        <v>6</v>
      </c>
      <c r="V168" s="117">
        <f t="shared" si="199"/>
        <v>0</v>
      </c>
      <c r="W168" s="117">
        <f t="shared" si="199"/>
        <v>1</v>
      </c>
      <c r="X168" s="117">
        <f t="shared" si="199"/>
        <v>0</v>
      </c>
      <c r="Y168" s="117">
        <f t="shared" si="199"/>
        <v>1</v>
      </c>
      <c r="Z168" s="117">
        <f t="shared" si="199"/>
        <v>0</v>
      </c>
      <c r="AA168" s="117">
        <f t="shared" si="199"/>
        <v>0</v>
      </c>
      <c r="AB168" s="117">
        <v>1</v>
      </c>
      <c r="AC168" s="117">
        <f t="shared" si="165"/>
        <v>277</v>
      </c>
      <c r="AD168" s="117">
        <f>AD169</f>
        <v>199</v>
      </c>
      <c r="AE168" s="117">
        <f>AE169</f>
        <v>78</v>
      </c>
      <c r="AF168" s="117">
        <f>AF169</f>
        <v>193</v>
      </c>
      <c r="AG168" s="117">
        <f>AG169</f>
        <v>68</v>
      </c>
      <c r="AH168" s="117">
        <f t="shared" si="166"/>
        <v>14</v>
      </c>
      <c r="AI168" s="117">
        <f t="shared" ref="AI168:AS168" si="200">AI169</f>
        <v>6</v>
      </c>
      <c r="AJ168" s="117">
        <f t="shared" si="200"/>
        <v>8</v>
      </c>
      <c r="AK168" s="117">
        <f t="shared" si="200"/>
        <v>4</v>
      </c>
      <c r="AL168" s="117">
        <f t="shared" si="200"/>
        <v>7</v>
      </c>
      <c r="AM168" s="117">
        <f t="shared" si="200"/>
        <v>2</v>
      </c>
      <c r="AN168" s="117">
        <f t="shared" si="200"/>
        <v>1</v>
      </c>
      <c r="AO168" s="117">
        <f t="shared" si="200"/>
        <v>0</v>
      </c>
      <c r="AP168" s="117">
        <f t="shared" si="200"/>
        <v>2</v>
      </c>
      <c r="AQ168" s="117">
        <f t="shared" si="200"/>
        <v>0</v>
      </c>
      <c r="AR168" s="117">
        <f t="shared" si="200"/>
        <v>0</v>
      </c>
      <c r="AS168" s="118">
        <f t="shared" si="200"/>
        <v>2</v>
      </c>
    </row>
    <row r="169" spans="2:45" ht="12.6" customHeight="1" x14ac:dyDescent="0.15">
      <c r="B169" s="71"/>
      <c r="C169" s="72"/>
      <c r="D169" s="72" t="s">
        <v>345</v>
      </c>
      <c r="E169" s="73" t="s">
        <v>346</v>
      </c>
      <c r="F169" s="116">
        <f t="shared" si="171"/>
        <v>316</v>
      </c>
      <c r="G169" s="117">
        <f>M169+AD169</f>
        <v>229</v>
      </c>
      <c r="H169" s="117">
        <f>N169+AE169</f>
        <v>87</v>
      </c>
      <c r="I169" s="117">
        <f t="shared" si="162"/>
        <v>313</v>
      </c>
      <c r="J169" s="117">
        <f>O169+R169+AF169+AI169</f>
        <v>229</v>
      </c>
      <c r="K169" s="117">
        <f>P169+S169+AG169+AJ169</f>
        <v>84</v>
      </c>
      <c r="L169" s="117">
        <f t="shared" si="163"/>
        <v>39</v>
      </c>
      <c r="M169" s="117">
        <f>O169+R169+X169+Z169</f>
        <v>30</v>
      </c>
      <c r="N169" s="117">
        <f>P169+S169+Y169+AA169</f>
        <v>9</v>
      </c>
      <c r="O169" s="117">
        <v>10</v>
      </c>
      <c r="P169" s="117">
        <v>1</v>
      </c>
      <c r="Q169" s="117">
        <f t="shared" si="164"/>
        <v>27</v>
      </c>
      <c r="R169" s="117">
        <f>T169+V169</f>
        <v>20</v>
      </c>
      <c r="S169" s="117">
        <f>U169+W169</f>
        <v>7</v>
      </c>
      <c r="T169" s="117">
        <v>20</v>
      </c>
      <c r="U169" s="117">
        <v>6</v>
      </c>
      <c r="V169" s="117">
        <v>0</v>
      </c>
      <c r="W169" s="117">
        <v>1</v>
      </c>
      <c r="X169" s="117">
        <v>0</v>
      </c>
      <c r="Y169" s="117">
        <v>1</v>
      </c>
      <c r="Z169" s="117">
        <v>0</v>
      </c>
      <c r="AA169" s="117">
        <v>0</v>
      </c>
      <c r="AB169" s="117">
        <v>1</v>
      </c>
      <c r="AC169" s="117">
        <f t="shared" si="165"/>
        <v>277</v>
      </c>
      <c r="AD169" s="117">
        <f>AF169+AI169+AO169+AQ169</f>
        <v>199</v>
      </c>
      <c r="AE169" s="117">
        <f>AG169+AJ169+AP169+AR169</f>
        <v>78</v>
      </c>
      <c r="AF169" s="117">
        <v>193</v>
      </c>
      <c r="AG169" s="117">
        <v>68</v>
      </c>
      <c r="AH169" s="117">
        <f t="shared" si="166"/>
        <v>14</v>
      </c>
      <c r="AI169" s="117">
        <f>AK169+AM169</f>
        <v>6</v>
      </c>
      <c r="AJ169" s="117">
        <f>AL169+AN169</f>
        <v>8</v>
      </c>
      <c r="AK169" s="117">
        <v>4</v>
      </c>
      <c r="AL169" s="117">
        <v>7</v>
      </c>
      <c r="AM169" s="117">
        <v>2</v>
      </c>
      <c r="AN169" s="117">
        <v>1</v>
      </c>
      <c r="AO169" s="117">
        <v>0</v>
      </c>
      <c r="AP169" s="117">
        <v>2</v>
      </c>
      <c r="AQ169" s="117">
        <v>0</v>
      </c>
      <c r="AR169" s="117">
        <v>0</v>
      </c>
      <c r="AS169" s="118">
        <v>2</v>
      </c>
    </row>
    <row r="170" spans="2:45" ht="12.6" customHeight="1" x14ac:dyDescent="0.15">
      <c r="B170" s="71" t="s">
        <v>40</v>
      </c>
      <c r="C170" s="72"/>
      <c r="D170" s="72"/>
      <c r="E170" s="73" t="s">
        <v>4</v>
      </c>
      <c r="F170" s="116">
        <f t="shared" si="171"/>
        <v>5006</v>
      </c>
      <c r="G170" s="117">
        <f>G171+G176+G180</f>
        <v>2827</v>
      </c>
      <c r="H170" s="117">
        <f>H171+H176+H180</f>
        <v>2179</v>
      </c>
      <c r="I170" s="117">
        <f t="shared" si="162"/>
        <v>4926</v>
      </c>
      <c r="J170" s="117">
        <f>J171+J176+J180</f>
        <v>2764</v>
      </c>
      <c r="K170" s="117">
        <f>K171+K176+K180</f>
        <v>2162</v>
      </c>
      <c r="L170" s="117">
        <f t="shared" si="163"/>
        <v>3168</v>
      </c>
      <c r="M170" s="117">
        <f>M171+M176+M180</f>
        <v>1682</v>
      </c>
      <c r="N170" s="117">
        <f>N171+N176+N180</f>
        <v>1486</v>
      </c>
      <c r="O170" s="117">
        <f>O171+O176+O180</f>
        <v>382</v>
      </c>
      <c r="P170" s="117">
        <f>P171+P176+P180</f>
        <v>198</v>
      </c>
      <c r="Q170" s="117">
        <f t="shared" si="164"/>
        <v>2545</v>
      </c>
      <c r="R170" s="117">
        <f t="shared" ref="R170:AA170" si="201">R171+R176+R180</f>
        <v>1272</v>
      </c>
      <c r="S170" s="117">
        <f t="shared" si="201"/>
        <v>1273</v>
      </c>
      <c r="T170" s="117">
        <f t="shared" si="201"/>
        <v>1057</v>
      </c>
      <c r="U170" s="117">
        <f t="shared" si="201"/>
        <v>482</v>
      </c>
      <c r="V170" s="117">
        <f t="shared" si="201"/>
        <v>215</v>
      </c>
      <c r="W170" s="117">
        <f t="shared" si="201"/>
        <v>791</v>
      </c>
      <c r="X170" s="117">
        <f t="shared" si="201"/>
        <v>20</v>
      </c>
      <c r="Y170" s="117">
        <f t="shared" si="201"/>
        <v>11</v>
      </c>
      <c r="Z170" s="117">
        <f t="shared" si="201"/>
        <v>8</v>
      </c>
      <c r="AA170" s="117">
        <f t="shared" si="201"/>
        <v>4</v>
      </c>
      <c r="AB170" s="117">
        <v>719</v>
      </c>
      <c r="AC170" s="117">
        <f t="shared" si="165"/>
        <v>1838</v>
      </c>
      <c r="AD170" s="117">
        <f>AD171+AD176+AD180</f>
        <v>1145</v>
      </c>
      <c r="AE170" s="117">
        <f>AE171+AE176+AE180</f>
        <v>693</v>
      </c>
      <c r="AF170" s="117">
        <f>AF171+AF176+AF180</f>
        <v>949</v>
      </c>
      <c r="AG170" s="117">
        <f>AG171+AG176+AG180</f>
        <v>532</v>
      </c>
      <c r="AH170" s="117">
        <f t="shared" si="166"/>
        <v>320</v>
      </c>
      <c r="AI170" s="117">
        <f t="shared" ref="AI170:AS170" si="202">AI171+AI176+AI180</f>
        <v>161</v>
      </c>
      <c r="AJ170" s="117">
        <f t="shared" si="202"/>
        <v>159</v>
      </c>
      <c r="AK170" s="117">
        <f t="shared" si="202"/>
        <v>128</v>
      </c>
      <c r="AL170" s="117">
        <f t="shared" si="202"/>
        <v>82</v>
      </c>
      <c r="AM170" s="117">
        <f t="shared" si="202"/>
        <v>33</v>
      </c>
      <c r="AN170" s="117">
        <f t="shared" si="202"/>
        <v>77</v>
      </c>
      <c r="AO170" s="117">
        <f t="shared" si="202"/>
        <v>35</v>
      </c>
      <c r="AP170" s="117">
        <f t="shared" si="202"/>
        <v>2</v>
      </c>
      <c r="AQ170" s="117">
        <f t="shared" si="202"/>
        <v>0</v>
      </c>
      <c r="AR170" s="117">
        <f t="shared" si="202"/>
        <v>0</v>
      </c>
      <c r="AS170" s="118">
        <f t="shared" si="202"/>
        <v>101</v>
      </c>
    </row>
    <row r="171" spans="2:45" ht="12.6" customHeight="1" x14ac:dyDescent="0.15">
      <c r="B171" s="71"/>
      <c r="C171" s="72" t="s">
        <v>347</v>
      </c>
      <c r="D171" s="72"/>
      <c r="E171" s="73" t="s">
        <v>348</v>
      </c>
      <c r="F171" s="116">
        <f t="shared" si="171"/>
        <v>1282</v>
      </c>
      <c r="G171" s="117">
        <f>SUM(G172:G175)</f>
        <v>845</v>
      </c>
      <c r="H171" s="117">
        <f>SUM(H172:H175)</f>
        <v>437</v>
      </c>
      <c r="I171" s="117">
        <f t="shared" si="162"/>
        <v>1247</v>
      </c>
      <c r="J171" s="117">
        <f>SUM(J172:J175)</f>
        <v>815</v>
      </c>
      <c r="K171" s="117">
        <f>SUM(K172:K175)</f>
        <v>432</v>
      </c>
      <c r="L171" s="117">
        <f t="shared" si="163"/>
        <v>727</v>
      </c>
      <c r="M171" s="117">
        <f>SUM(M172:M175)</f>
        <v>447</v>
      </c>
      <c r="N171" s="117">
        <f>SUM(N172:N175)</f>
        <v>280</v>
      </c>
      <c r="O171" s="117">
        <f>SUM(O172:O175)</f>
        <v>103</v>
      </c>
      <c r="P171" s="117">
        <f>SUM(P172:P175)</f>
        <v>54</v>
      </c>
      <c r="Q171" s="117">
        <f t="shared" si="164"/>
        <v>554</v>
      </c>
      <c r="R171" s="117">
        <f t="shared" ref="R171:AA171" si="203">SUM(R172:R175)</f>
        <v>332</v>
      </c>
      <c r="S171" s="117">
        <f t="shared" si="203"/>
        <v>222</v>
      </c>
      <c r="T171" s="117">
        <f t="shared" si="203"/>
        <v>286</v>
      </c>
      <c r="U171" s="117">
        <f t="shared" si="203"/>
        <v>135</v>
      </c>
      <c r="V171" s="117">
        <f t="shared" si="203"/>
        <v>46</v>
      </c>
      <c r="W171" s="117">
        <f t="shared" si="203"/>
        <v>87</v>
      </c>
      <c r="X171" s="117">
        <f t="shared" si="203"/>
        <v>11</v>
      </c>
      <c r="Y171" s="117">
        <f t="shared" si="203"/>
        <v>3</v>
      </c>
      <c r="Z171" s="117">
        <f t="shared" si="203"/>
        <v>1</v>
      </c>
      <c r="AA171" s="117">
        <f t="shared" si="203"/>
        <v>1</v>
      </c>
      <c r="AB171" s="117">
        <v>114</v>
      </c>
      <c r="AC171" s="117">
        <f t="shared" si="165"/>
        <v>555</v>
      </c>
      <c r="AD171" s="117">
        <f>SUM(AD172:AD175)</f>
        <v>398</v>
      </c>
      <c r="AE171" s="117">
        <f>SUM(AE172:AE175)</f>
        <v>157</v>
      </c>
      <c r="AF171" s="117">
        <f>SUM(AF172:AF175)</f>
        <v>324</v>
      </c>
      <c r="AG171" s="117">
        <f>SUM(AG172:AG175)</f>
        <v>123</v>
      </c>
      <c r="AH171" s="117">
        <f t="shared" si="166"/>
        <v>89</v>
      </c>
      <c r="AI171" s="117">
        <f t="shared" ref="AI171:AS171" si="204">SUM(AI172:AI175)</f>
        <v>56</v>
      </c>
      <c r="AJ171" s="117">
        <f t="shared" si="204"/>
        <v>33</v>
      </c>
      <c r="AK171" s="117">
        <f t="shared" si="204"/>
        <v>49</v>
      </c>
      <c r="AL171" s="117">
        <f t="shared" si="204"/>
        <v>16</v>
      </c>
      <c r="AM171" s="117">
        <f t="shared" si="204"/>
        <v>7</v>
      </c>
      <c r="AN171" s="117">
        <f t="shared" si="204"/>
        <v>17</v>
      </c>
      <c r="AO171" s="117">
        <f t="shared" si="204"/>
        <v>18</v>
      </c>
      <c r="AP171" s="117">
        <f t="shared" si="204"/>
        <v>1</v>
      </c>
      <c r="AQ171" s="117">
        <f t="shared" si="204"/>
        <v>0</v>
      </c>
      <c r="AR171" s="117">
        <f t="shared" si="204"/>
        <v>0</v>
      </c>
      <c r="AS171" s="118">
        <f t="shared" si="204"/>
        <v>24</v>
      </c>
    </row>
    <row r="172" spans="2:45" ht="12.6" customHeight="1" x14ac:dyDescent="0.15">
      <c r="B172" s="71"/>
      <c r="C172" s="72"/>
      <c r="D172" s="72" t="s">
        <v>349</v>
      </c>
      <c r="E172" s="73" t="s">
        <v>350</v>
      </c>
      <c r="F172" s="116">
        <f t="shared" si="171"/>
        <v>598</v>
      </c>
      <c r="G172" s="117">
        <f t="shared" si="171"/>
        <v>369</v>
      </c>
      <c r="H172" s="117">
        <f t="shared" si="171"/>
        <v>229</v>
      </c>
      <c r="I172" s="117">
        <f t="shared" si="162"/>
        <v>583</v>
      </c>
      <c r="J172" s="117">
        <f t="shared" ref="J172:K175" si="205">O172+R172+AF172+AI172</f>
        <v>355</v>
      </c>
      <c r="K172" s="117">
        <f t="shared" si="205"/>
        <v>228</v>
      </c>
      <c r="L172" s="117">
        <f t="shared" si="163"/>
        <v>454</v>
      </c>
      <c r="M172" s="117">
        <f t="shared" ref="M172:N175" si="206">O172+R172+X172+Z172</f>
        <v>280</v>
      </c>
      <c r="N172" s="117">
        <f t="shared" si="206"/>
        <v>174</v>
      </c>
      <c r="O172" s="117">
        <v>58</v>
      </c>
      <c r="P172" s="117">
        <v>31</v>
      </c>
      <c r="Q172" s="117">
        <f t="shared" si="164"/>
        <v>360</v>
      </c>
      <c r="R172" s="117">
        <f t="shared" ref="R172:S175" si="207">T172+V172</f>
        <v>218</v>
      </c>
      <c r="S172" s="117">
        <f t="shared" si="207"/>
        <v>142</v>
      </c>
      <c r="T172" s="117">
        <v>196</v>
      </c>
      <c r="U172" s="117">
        <v>81</v>
      </c>
      <c r="V172" s="117">
        <v>22</v>
      </c>
      <c r="W172" s="117">
        <v>61</v>
      </c>
      <c r="X172" s="117">
        <v>4</v>
      </c>
      <c r="Y172" s="117">
        <v>0</v>
      </c>
      <c r="Z172" s="117">
        <v>0</v>
      </c>
      <c r="AA172" s="117">
        <v>1</v>
      </c>
      <c r="AB172" s="117">
        <v>68</v>
      </c>
      <c r="AC172" s="117">
        <f t="shared" si="165"/>
        <v>144</v>
      </c>
      <c r="AD172" s="117">
        <f t="shared" ref="AD172:AE175" si="208">AF172+AI172+AO172+AQ172</f>
        <v>89</v>
      </c>
      <c r="AE172" s="117">
        <f t="shared" si="208"/>
        <v>55</v>
      </c>
      <c r="AF172" s="117">
        <v>62</v>
      </c>
      <c r="AG172" s="117">
        <v>38</v>
      </c>
      <c r="AH172" s="117">
        <f t="shared" si="166"/>
        <v>34</v>
      </c>
      <c r="AI172" s="117">
        <f t="shared" ref="AI172:AJ175" si="209">AK172+AM172</f>
        <v>17</v>
      </c>
      <c r="AJ172" s="117">
        <f t="shared" si="209"/>
        <v>17</v>
      </c>
      <c r="AK172" s="117">
        <v>16</v>
      </c>
      <c r="AL172" s="117">
        <v>6</v>
      </c>
      <c r="AM172" s="117">
        <v>1</v>
      </c>
      <c r="AN172" s="117">
        <v>11</v>
      </c>
      <c r="AO172" s="117">
        <v>10</v>
      </c>
      <c r="AP172" s="117">
        <v>0</v>
      </c>
      <c r="AQ172" s="117">
        <v>0</v>
      </c>
      <c r="AR172" s="117">
        <v>0</v>
      </c>
      <c r="AS172" s="118">
        <v>12</v>
      </c>
    </row>
    <row r="173" spans="2:45" ht="12.6" customHeight="1" x14ac:dyDescent="0.15">
      <c r="B173" s="71"/>
      <c r="C173" s="72"/>
      <c r="D173" s="72" t="s">
        <v>351</v>
      </c>
      <c r="E173" s="73" t="s">
        <v>352</v>
      </c>
      <c r="F173" s="116">
        <f t="shared" si="171"/>
        <v>162</v>
      </c>
      <c r="G173" s="117">
        <f t="shared" si="171"/>
        <v>130</v>
      </c>
      <c r="H173" s="117">
        <f t="shared" si="171"/>
        <v>32</v>
      </c>
      <c r="I173" s="117">
        <f t="shared" si="162"/>
        <v>156</v>
      </c>
      <c r="J173" s="117">
        <f t="shared" si="205"/>
        <v>124</v>
      </c>
      <c r="K173" s="117">
        <f t="shared" si="205"/>
        <v>32</v>
      </c>
      <c r="L173" s="117">
        <f t="shared" si="163"/>
        <v>14</v>
      </c>
      <c r="M173" s="117">
        <f t="shared" si="206"/>
        <v>4</v>
      </c>
      <c r="N173" s="117">
        <f t="shared" si="206"/>
        <v>10</v>
      </c>
      <c r="O173" s="117">
        <v>2</v>
      </c>
      <c r="P173" s="117">
        <v>1</v>
      </c>
      <c r="Q173" s="117">
        <f t="shared" si="164"/>
        <v>10</v>
      </c>
      <c r="R173" s="117">
        <f t="shared" si="207"/>
        <v>1</v>
      </c>
      <c r="S173" s="117">
        <f t="shared" si="207"/>
        <v>9</v>
      </c>
      <c r="T173" s="117">
        <v>1</v>
      </c>
      <c r="U173" s="117">
        <v>2</v>
      </c>
      <c r="V173" s="117">
        <v>0</v>
      </c>
      <c r="W173" s="117">
        <v>7</v>
      </c>
      <c r="X173" s="117">
        <v>1</v>
      </c>
      <c r="Y173" s="117">
        <v>0</v>
      </c>
      <c r="Z173" s="117">
        <v>0</v>
      </c>
      <c r="AA173" s="117">
        <v>0</v>
      </c>
      <c r="AB173" s="117">
        <v>5</v>
      </c>
      <c r="AC173" s="117">
        <f t="shared" si="165"/>
        <v>148</v>
      </c>
      <c r="AD173" s="117">
        <f t="shared" si="208"/>
        <v>126</v>
      </c>
      <c r="AE173" s="117">
        <f t="shared" si="208"/>
        <v>22</v>
      </c>
      <c r="AF173" s="117">
        <v>110</v>
      </c>
      <c r="AG173" s="117">
        <v>22</v>
      </c>
      <c r="AH173" s="117">
        <f t="shared" si="166"/>
        <v>11</v>
      </c>
      <c r="AI173" s="117">
        <f t="shared" si="209"/>
        <v>11</v>
      </c>
      <c r="AJ173" s="117">
        <f t="shared" si="209"/>
        <v>0</v>
      </c>
      <c r="AK173" s="117">
        <v>9</v>
      </c>
      <c r="AL173" s="117">
        <v>0</v>
      </c>
      <c r="AM173" s="117">
        <v>2</v>
      </c>
      <c r="AN173" s="117">
        <v>0</v>
      </c>
      <c r="AO173" s="117">
        <v>5</v>
      </c>
      <c r="AP173" s="117">
        <v>0</v>
      </c>
      <c r="AQ173" s="117">
        <v>0</v>
      </c>
      <c r="AR173" s="117">
        <v>0</v>
      </c>
      <c r="AS173" s="118">
        <v>2</v>
      </c>
    </row>
    <row r="174" spans="2:45" ht="12.6" customHeight="1" x14ac:dyDescent="0.15">
      <c r="B174" s="71"/>
      <c r="C174" s="72"/>
      <c r="D174" s="72" t="s">
        <v>353</v>
      </c>
      <c r="E174" s="73" t="s">
        <v>354</v>
      </c>
      <c r="F174" s="116">
        <f t="shared" si="171"/>
        <v>190</v>
      </c>
      <c r="G174" s="117">
        <f t="shared" si="171"/>
        <v>149</v>
      </c>
      <c r="H174" s="117">
        <f t="shared" si="171"/>
        <v>41</v>
      </c>
      <c r="I174" s="117">
        <f t="shared" si="162"/>
        <v>187</v>
      </c>
      <c r="J174" s="117">
        <f t="shared" si="205"/>
        <v>147</v>
      </c>
      <c r="K174" s="117">
        <f t="shared" si="205"/>
        <v>40</v>
      </c>
      <c r="L174" s="117">
        <f t="shared" si="163"/>
        <v>11</v>
      </c>
      <c r="M174" s="117">
        <f t="shared" si="206"/>
        <v>9</v>
      </c>
      <c r="N174" s="117">
        <f t="shared" si="206"/>
        <v>2</v>
      </c>
      <c r="O174" s="117">
        <v>5</v>
      </c>
      <c r="P174" s="117">
        <v>1</v>
      </c>
      <c r="Q174" s="117">
        <f t="shared" si="164"/>
        <v>5</v>
      </c>
      <c r="R174" s="117">
        <f t="shared" si="207"/>
        <v>4</v>
      </c>
      <c r="S174" s="117">
        <f t="shared" si="207"/>
        <v>1</v>
      </c>
      <c r="T174" s="117">
        <v>2</v>
      </c>
      <c r="U174" s="117">
        <v>1</v>
      </c>
      <c r="V174" s="117">
        <v>2</v>
      </c>
      <c r="W174" s="117">
        <v>0</v>
      </c>
      <c r="X174" s="117">
        <v>0</v>
      </c>
      <c r="Y174" s="117">
        <v>0</v>
      </c>
      <c r="Z174" s="117">
        <v>0</v>
      </c>
      <c r="AA174" s="117">
        <v>0</v>
      </c>
      <c r="AB174" s="117">
        <v>1</v>
      </c>
      <c r="AC174" s="117">
        <f t="shared" si="165"/>
        <v>179</v>
      </c>
      <c r="AD174" s="117">
        <f t="shared" si="208"/>
        <v>140</v>
      </c>
      <c r="AE174" s="117">
        <f t="shared" si="208"/>
        <v>39</v>
      </c>
      <c r="AF174" s="117">
        <v>123</v>
      </c>
      <c r="AG174" s="117">
        <v>33</v>
      </c>
      <c r="AH174" s="117">
        <f t="shared" si="166"/>
        <v>20</v>
      </c>
      <c r="AI174" s="117">
        <f t="shared" si="209"/>
        <v>15</v>
      </c>
      <c r="AJ174" s="117">
        <f t="shared" si="209"/>
        <v>5</v>
      </c>
      <c r="AK174" s="117">
        <v>13</v>
      </c>
      <c r="AL174" s="117">
        <v>5</v>
      </c>
      <c r="AM174" s="117">
        <v>2</v>
      </c>
      <c r="AN174" s="117">
        <v>0</v>
      </c>
      <c r="AO174" s="117">
        <v>2</v>
      </c>
      <c r="AP174" s="117">
        <v>1</v>
      </c>
      <c r="AQ174" s="117">
        <v>0</v>
      </c>
      <c r="AR174" s="117">
        <v>0</v>
      </c>
      <c r="AS174" s="118">
        <v>2</v>
      </c>
    </row>
    <row r="175" spans="2:45" ht="12.6" customHeight="1" x14ac:dyDescent="0.15">
      <c r="B175" s="71"/>
      <c r="C175" s="72"/>
      <c r="D175" s="72" t="s">
        <v>355</v>
      </c>
      <c r="E175" s="73" t="s">
        <v>356</v>
      </c>
      <c r="F175" s="116">
        <f t="shared" si="171"/>
        <v>332</v>
      </c>
      <c r="G175" s="117">
        <f t="shared" si="171"/>
        <v>197</v>
      </c>
      <c r="H175" s="117">
        <f t="shared" si="171"/>
        <v>135</v>
      </c>
      <c r="I175" s="117">
        <f t="shared" si="162"/>
        <v>321</v>
      </c>
      <c r="J175" s="117">
        <f t="shared" si="205"/>
        <v>189</v>
      </c>
      <c r="K175" s="117">
        <f t="shared" si="205"/>
        <v>132</v>
      </c>
      <c r="L175" s="117">
        <f t="shared" si="163"/>
        <v>248</v>
      </c>
      <c r="M175" s="117">
        <f t="shared" si="206"/>
        <v>154</v>
      </c>
      <c r="N175" s="117">
        <f t="shared" si="206"/>
        <v>94</v>
      </c>
      <c r="O175" s="117">
        <v>38</v>
      </c>
      <c r="P175" s="117">
        <v>21</v>
      </c>
      <c r="Q175" s="117">
        <f t="shared" si="164"/>
        <v>179</v>
      </c>
      <c r="R175" s="117">
        <f t="shared" si="207"/>
        <v>109</v>
      </c>
      <c r="S175" s="117">
        <f t="shared" si="207"/>
        <v>70</v>
      </c>
      <c r="T175" s="117">
        <v>87</v>
      </c>
      <c r="U175" s="117">
        <v>51</v>
      </c>
      <c r="V175" s="117">
        <v>22</v>
      </c>
      <c r="W175" s="117">
        <v>19</v>
      </c>
      <c r="X175" s="117">
        <v>6</v>
      </c>
      <c r="Y175" s="117">
        <v>3</v>
      </c>
      <c r="Z175" s="117">
        <v>1</v>
      </c>
      <c r="AA175" s="117">
        <v>0</v>
      </c>
      <c r="AB175" s="117">
        <v>40</v>
      </c>
      <c r="AC175" s="117">
        <f t="shared" si="165"/>
        <v>84</v>
      </c>
      <c r="AD175" s="117">
        <f t="shared" si="208"/>
        <v>43</v>
      </c>
      <c r="AE175" s="117">
        <f t="shared" si="208"/>
        <v>41</v>
      </c>
      <c r="AF175" s="117">
        <v>29</v>
      </c>
      <c r="AG175" s="117">
        <v>30</v>
      </c>
      <c r="AH175" s="117">
        <f t="shared" si="166"/>
        <v>24</v>
      </c>
      <c r="AI175" s="117">
        <f t="shared" si="209"/>
        <v>13</v>
      </c>
      <c r="AJ175" s="117">
        <f t="shared" si="209"/>
        <v>11</v>
      </c>
      <c r="AK175" s="117">
        <v>11</v>
      </c>
      <c r="AL175" s="117">
        <v>5</v>
      </c>
      <c r="AM175" s="117">
        <v>2</v>
      </c>
      <c r="AN175" s="117">
        <v>6</v>
      </c>
      <c r="AO175" s="117">
        <v>1</v>
      </c>
      <c r="AP175" s="117">
        <v>0</v>
      </c>
      <c r="AQ175" s="117">
        <v>0</v>
      </c>
      <c r="AR175" s="117">
        <v>0</v>
      </c>
      <c r="AS175" s="118">
        <v>8</v>
      </c>
    </row>
    <row r="176" spans="2:45" ht="12.6" customHeight="1" x14ac:dyDescent="0.15">
      <c r="B176" s="71"/>
      <c r="C176" s="72" t="s">
        <v>357</v>
      </c>
      <c r="D176" s="72"/>
      <c r="E176" s="73" t="s">
        <v>358</v>
      </c>
      <c r="F176" s="116">
        <f t="shared" si="171"/>
        <v>2384</v>
      </c>
      <c r="G176" s="117">
        <f>SUM(G177:G179)</f>
        <v>1463</v>
      </c>
      <c r="H176" s="117">
        <f>SUM(H177:H179)</f>
        <v>921</v>
      </c>
      <c r="I176" s="117">
        <f t="shared" si="162"/>
        <v>2355</v>
      </c>
      <c r="J176" s="117">
        <f>SUM(J177:J179)</f>
        <v>1435</v>
      </c>
      <c r="K176" s="117">
        <f>SUM(K177:K179)</f>
        <v>920</v>
      </c>
      <c r="L176" s="117">
        <f t="shared" si="163"/>
        <v>1519</v>
      </c>
      <c r="M176" s="117">
        <f>SUM(M177:M179)</f>
        <v>929</v>
      </c>
      <c r="N176" s="117">
        <f>SUM(N177:N179)</f>
        <v>590</v>
      </c>
      <c r="O176" s="117">
        <f>SUM(O177:O179)</f>
        <v>216</v>
      </c>
      <c r="P176" s="117">
        <f>SUM(P177:P179)</f>
        <v>103</v>
      </c>
      <c r="Q176" s="117">
        <f t="shared" si="164"/>
        <v>1185</v>
      </c>
      <c r="R176" s="117">
        <f t="shared" ref="R176:AA176" si="210">SUM(R177:R179)</f>
        <v>699</v>
      </c>
      <c r="S176" s="117">
        <f t="shared" si="210"/>
        <v>486</v>
      </c>
      <c r="T176" s="117">
        <f t="shared" si="210"/>
        <v>595</v>
      </c>
      <c r="U176" s="117">
        <f t="shared" si="210"/>
        <v>247</v>
      </c>
      <c r="V176" s="117">
        <f t="shared" si="210"/>
        <v>104</v>
      </c>
      <c r="W176" s="117">
        <f t="shared" si="210"/>
        <v>239</v>
      </c>
      <c r="X176" s="117">
        <f t="shared" si="210"/>
        <v>8</v>
      </c>
      <c r="Y176" s="117">
        <f t="shared" si="210"/>
        <v>0</v>
      </c>
      <c r="Z176" s="117">
        <f t="shared" si="210"/>
        <v>6</v>
      </c>
      <c r="AA176" s="117">
        <f t="shared" si="210"/>
        <v>1</v>
      </c>
      <c r="AB176" s="117">
        <v>262</v>
      </c>
      <c r="AC176" s="117">
        <f t="shared" si="165"/>
        <v>865</v>
      </c>
      <c r="AD176" s="117">
        <f>SUM(AD177:AD179)</f>
        <v>534</v>
      </c>
      <c r="AE176" s="117">
        <f>SUM(AE177:AE179)</f>
        <v>331</v>
      </c>
      <c r="AF176" s="117">
        <f>SUM(AF177:AF179)</f>
        <v>433</v>
      </c>
      <c r="AG176" s="117">
        <f>SUM(AG177:AG179)</f>
        <v>251</v>
      </c>
      <c r="AH176" s="117">
        <f t="shared" si="166"/>
        <v>167</v>
      </c>
      <c r="AI176" s="117">
        <f t="shared" ref="AI176:AS176" si="211">SUM(AI177:AI179)</f>
        <v>87</v>
      </c>
      <c r="AJ176" s="117">
        <f t="shared" si="211"/>
        <v>80</v>
      </c>
      <c r="AK176" s="117">
        <f t="shared" si="211"/>
        <v>66</v>
      </c>
      <c r="AL176" s="117">
        <f t="shared" si="211"/>
        <v>47</v>
      </c>
      <c r="AM176" s="117">
        <f t="shared" si="211"/>
        <v>21</v>
      </c>
      <c r="AN176" s="117">
        <f t="shared" si="211"/>
        <v>33</v>
      </c>
      <c r="AO176" s="117">
        <f t="shared" si="211"/>
        <v>14</v>
      </c>
      <c r="AP176" s="117">
        <f t="shared" si="211"/>
        <v>0</v>
      </c>
      <c r="AQ176" s="117">
        <f t="shared" si="211"/>
        <v>0</v>
      </c>
      <c r="AR176" s="117">
        <f t="shared" si="211"/>
        <v>0</v>
      </c>
      <c r="AS176" s="118">
        <f t="shared" si="211"/>
        <v>49</v>
      </c>
    </row>
    <row r="177" spans="2:45" ht="12.6" customHeight="1" x14ac:dyDescent="0.15">
      <c r="B177" s="71"/>
      <c r="C177" s="72"/>
      <c r="D177" s="72" t="s">
        <v>359</v>
      </c>
      <c r="E177" s="73" t="s">
        <v>360</v>
      </c>
      <c r="F177" s="116">
        <f t="shared" si="171"/>
        <v>1802</v>
      </c>
      <c r="G177" s="117">
        <f t="shared" si="171"/>
        <v>1129</v>
      </c>
      <c r="H177" s="117">
        <f t="shared" si="171"/>
        <v>673</v>
      </c>
      <c r="I177" s="117">
        <f t="shared" si="162"/>
        <v>1782</v>
      </c>
      <c r="J177" s="117">
        <f t="shared" ref="J177:K179" si="212">O177+R177+AF177+AI177</f>
        <v>1109</v>
      </c>
      <c r="K177" s="117">
        <f t="shared" si="212"/>
        <v>673</v>
      </c>
      <c r="L177" s="117">
        <f t="shared" si="163"/>
        <v>1032</v>
      </c>
      <c r="M177" s="117">
        <f t="shared" ref="M177:N179" si="213">O177+R177+X177+Z177</f>
        <v>653</v>
      </c>
      <c r="N177" s="117">
        <f t="shared" si="213"/>
        <v>379</v>
      </c>
      <c r="O177" s="117">
        <v>161</v>
      </c>
      <c r="P177" s="117">
        <v>76</v>
      </c>
      <c r="Q177" s="117">
        <f t="shared" si="164"/>
        <v>786</v>
      </c>
      <c r="R177" s="117">
        <f t="shared" ref="R177:S179" si="214">T177+V177</f>
        <v>483</v>
      </c>
      <c r="S177" s="117">
        <f t="shared" si="214"/>
        <v>303</v>
      </c>
      <c r="T177" s="117">
        <v>395</v>
      </c>
      <c r="U177" s="117">
        <v>111</v>
      </c>
      <c r="V177" s="117">
        <v>88</v>
      </c>
      <c r="W177" s="117">
        <v>192</v>
      </c>
      <c r="X177" s="117">
        <v>7</v>
      </c>
      <c r="Y177" s="117">
        <v>0</v>
      </c>
      <c r="Z177" s="117">
        <v>2</v>
      </c>
      <c r="AA177" s="117">
        <v>0</v>
      </c>
      <c r="AB177" s="117">
        <v>206</v>
      </c>
      <c r="AC177" s="117">
        <f t="shared" si="165"/>
        <v>770</v>
      </c>
      <c r="AD177" s="117">
        <f t="shared" ref="AD177:AE179" si="215">AF177+AI177+AO177+AQ177</f>
        <v>476</v>
      </c>
      <c r="AE177" s="117">
        <f t="shared" si="215"/>
        <v>294</v>
      </c>
      <c r="AF177" s="117">
        <v>390</v>
      </c>
      <c r="AG177" s="117">
        <v>229</v>
      </c>
      <c r="AH177" s="117">
        <f t="shared" si="166"/>
        <v>140</v>
      </c>
      <c r="AI177" s="117">
        <f t="shared" ref="AI177:AJ179" si="216">AK177+AM177</f>
        <v>75</v>
      </c>
      <c r="AJ177" s="117">
        <f t="shared" si="216"/>
        <v>65</v>
      </c>
      <c r="AK177" s="117">
        <v>57</v>
      </c>
      <c r="AL177" s="117">
        <v>41</v>
      </c>
      <c r="AM177" s="117">
        <v>18</v>
      </c>
      <c r="AN177" s="117">
        <v>24</v>
      </c>
      <c r="AO177" s="117">
        <v>11</v>
      </c>
      <c r="AP177" s="117">
        <v>0</v>
      </c>
      <c r="AQ177" s="117">
        <v>0</v>
      </c>
      <c r="AR177" s="117">
        <v>0</v>
      </c>
      <c r="AS177" s="118">
        <v>39</v>
      </c>
    </row>
    <row r="178" spans="2:45" ht="12.6" customHeight="1" x14ac:dyDescent="0.15">
      <c r="B178" s="71"/>
      <c r="C178" s="72"/>
      <c r="D178" s="72" t="s">
        <v>361</v>
      </c>
      <c r="E178" s="73" t="s">
        <v>362</v>
      </c>
      <c r="F178" s="116">
        <f t="shared" si="171"/>
        <v>360</v>
      </c>
      <c r="G178" s="117">
        <f t="shared" si="171"/>
        <v>185</v>
      </c>
      <c r="H178" s="117">
        <f t="shared" si="171"/>
        <v>175</v>
      </c>
      <c r="I178" s="117">
        <f t="shared" si="162"/>
        <v>355</v>
      </c>
      <c r="J178" s="117">
        <f t="shared" si="212"/>
        <v>181</v>
      </c>
      <c r="K178" s="117">
        <f t="shared" si="212"/>
        <v>174</v>
      </c>
      <c r="L178" s="117">
        <f t="shared" si="163"/>
        <v>339</v>
      </c>
      <c r="M178" s="117">
        <f t="shared" si="213"/>
        <v>174</v>
      </c>
      <c r="N178" s="117">
        <f t="shared" si="213"/>
        <v>165</v>
      </c>
      <c r="O178" s="117">
        <v>40</v>
      </c>
      <c r="P178" s="117">
        <v>19</v>
      </c>
      <c r="Q178" s="117">
        <f t="shared" si="164"/>
        <v>276</v>
      </c>
      <c r="R178" s="117">
        <f t="shared" si="214"/>
        <v>131</v>
      </c>
      <c r="S178" s="117">
        <f t="shared" si="214"/>
        <v>145</v>
      </c>
      <c r="T178" s="117">
        <v>116</v>
      </c>
      <c r="U178" s="117">
        <v>112</v>
      </c>
      <c r="V178" s="117">
        <v>15</v>
      </c>
      <c r="W178" s="117">
        <v>33</v>
      </c>
      <c r="X178" s="117">
        <v>0</v>
      </c>
      <c r="Y178" s="117">
        <v>0</v>
      </c>
      <c r="Z178" s="117">
        <v>3</v>
      </c>
      <c r="AA178" s="117">
        <v>1</v>
      </c>
      <c r="AB178" s="117">
        <v>42</v>
      </c>
      <c r="AC178" s="117">
        <f t="shared" si="165"/>
        <v>21</v>
      </c>
      <c r="AD178" s="117">
        <f t="shared" si="215"/>
        <v>11</v>
      </c>
      <c r="AE178" s="117">
        <f t="shared" si="215"/>
        <v>10</v>
      </c>
      <c r="AF178" s="117">
        <v>10</v>
      </c>
      <c r="AG178" s="117">
        <v>3</v>
      </c>
      <c r="AH178" s="117">
        <f t="shared" si="166"/>
        <v>7</v>
      </c>
      <c r="AI178" s="117">
        <f t="shared" si="216"/>
        <v>0</v>
      </c>
      <c r="AJ178" s="117">
        <f t="shared" si="216"/>
        <v>7</v>
      </c>
      <c r="AK178" s="117">
        <v>0</v>
      </c>
      <c r="AL178" s="117">
        <v>2</v>
      </c>
      <c r="AM178" s="117">
        <v>0</v>
      </c>
      <c r="AN178" s="117">
        <v>5</v>
      </c>
      <c r="AO178" s="117">
        <v>1</v>
      </c>
      <c r="AP178" s="117">
        <v>0</v>
      </c>
      <c r="AQ178" s="117">
        <v>0</v>
      </c>
      <c r="AR178" s="117">
        <v>0</v>
      </c>
      <c r="AS178" s="118">
        <v>4</v>
      </c>
    </row>
    <row r="179" spans="2:45" ht="12.6" customHeight="1" x14ac:dyDescent="0.15">
      <c r="B179" s="71"/>
      <c r="C179" s="72"/>
      <c r="D179" s="72" t="s">
        <v>363</v>
      </c>
      <c r="E179" s="73" t="s">
        <v>364</v>
      </c>
      <c r="F179" s="116">
        <f t="shared" si="171"/>
        <v>222</v>
      </c>
      <c r="G179" s="117">
        <f t="shared" si="171"/>
        <v>149</v>
      </c>
      <c r="H179" s="117">
        <f t="shared" si="171"/>
        <v>73</v>
      </c>
      <c r="I179" s="117">
        <f t="shared" si="162"/>
        <v>218</v>
      </c>
      <c r="J179" s="117">
        <f t="shared" si="212"/>
        <v>145</v>
      </c>
      <c r="K179" s="117">
        <f t="shared" si="212"/>
        <v>73</v>
      </c>
      <c r="L179" s="117">
        <f t="shared" si="163"/>
        <v>148</v>
      </c>
      <c r="M179" s="117">
        <f t="shared" si="213"/>
        <v>102</v>
      </c>
      <c r="N179" s="117">
        <f t="shared" si="213"/>
        <v>46</v>
      </c>
      <c r="O179" s="117">
        <v>15</v>
      </c>
      <c r="P179" s="117">
        <v>8</v>
      </c>
      <c r="Q179" s="117">
        <f t="shared" si="164"/>
        <v>123</v>
      </c>
      <c r="R179" s="117">
        <f t="shared" si="214"/>
        <v>85</v>
      </c>
      <c r="S179" s="117">
        <f t="shared" si="214"/>
        <v>38</v>
      </c>
      <c r="T179" s="117">
        <v>84</v>
      </c>
      <c r="U179" s="117">
        <v>24</v>
      </c>
      <c r="V179" s="117">
        <v>1</v>
      </c>
      <c r="W179" s="117">
        <v>14</v>
      </c>
      <c r="X179" s="117">
        <v>1</v>
      </c>
      <c r="Y179" s="117">
        <v>0</v>
      </c>
      <c r="Z179" s="117">
        <v>1</v>
      </c>
      <c r="AA179" s="117">
        <v>0</v>
      </c>
      <c r="AB179" s="117">
        <v>14</v>
      </c>
      <c r="AC179" s="117">
        <f t="shared" si="165"/>
        <v>74</v>
      </c>
      <c r="AD179" s="117">
        <f t="shared" si="215"/>
        <v>47</v>
      </c>
      <c r="AE179" s="117">
        <f t="shared" si="215"/>
        <v>27</v>
      </c>
      <c r="AF179" s="117">
        <v>33</v>
      </c>
      <c r="AG179" s="117">
        <v>19</v>
      </c>
      <c r="AH179" s="117">
        <f t="shared" si="166"/>
        <v>20</v>
      </c>
      <c r="AI179" s="117">
        <f t="shared" si="216"/>
        <v>12</v>
      </c>
      <c r="AJ179" s="117">
        <f t="shared" si="216"/>
        <v>8</v>
      </c>
      <c r="AK179" s="117">
        <v>9</v>
      </c>
      <c r="AL179" s="117">
        <v>4</v>
      </c>
      <c r="AM179" s="117">
        <v>3</v>
      </c>
      <c r="AN179" s="117">
        <v>4</v>
      </c>
      <c r="AO179" s="117">
        <v>2</v>
      </c>
      <c r="AP179" s="117">
        <v>0</v>
      </c>
      <c r="AQ179" s="117">
        <v>0</v>
      </c>
      <c r="AR179" s="117">
        <v>0</v>
      </c>
      <c r="AS179" s="118">
        <v>6</v>
      </c>
    </row>
    <row r="180" spans="2:45" ht="12.6" customHeight="1" x14ac:dyDescent="0.15">
      <c r="B180" s="71"/>
      <c r="C180" s="72" t="s">
        <v>365</v>
      </c>
      <c r="D180" s="72"/>
      <c r="E180" s="73" t="s">
        <v>366</v>
      </c>
      <c r="F180" s="116">
        <f t="shared" si="171"/>
        <v>1340</v>
      </c>
      <c r="G180" s="117">
        <f>SUM(G181:G184)</f>
        <v>519</v>
      </c>
      <c r="H180" s="117">
        <f>SUM(H181:H184)</f>
        <v>821</v>
      </c>
      <c r="I180" s="117">
        <f t="shared" si="162"/>
        <v>1324</v>
      </c>
      <c r="J180" s="117">
        <f>SUM(J181:J184)</f>
        <v>514</v>
      </c>
      <c r="K180" s="117">
        <f>SUM(K181:K184)</f>
        <v>810</v>
      </c>
      <c r="L180" s="117">
        <f t="shared" si="163"/>
        <v>922</v>
      </c>
      <c r="M180" s="117">
        <f>SUM(M181:M184)</f>
        <v>306</v>
      </c>
      <c r="N180" s="117">
        <f>SUM(N181:N184)</f>
        <v>616</v>
      </c>
      <c r="O180" s="117">
        <f>SUM(O181:O184)</f>
        <v>63</v>
      </c>
      <c r="P180" s="117">
        <f>SUM(P181:P184)</f>
        <v>41</v>
      </c>
      <c r="Q180" s="117">
        <f t="shared" si="164"/>
        <v>806</v>
      </c>
      <c r="R180" s="117">
        <f t="shared" ref="R180:AA180" si="217">SUM(R181:R184)</f>
        <v>241</v>
      </c>
      <c r="S180" s="117">
        <f t="shared" si="217"/>
        <v>565</v>
      </c>
      <c r="T180" s="117">
        <f t="shared" si="217"/>
        <v>176</v>
      </c>
      <c r="U180" s="117">
        <f t="shared" si="217"/>
        <v>100</v>
      </c>
      <c r="V180" s="117">
        <f t="shared" si="217"/>
        <v>65</v>
      </c>
      <c r="W180" s="117">
        <f t="shared" si="217"/>
        <v>465</v>
      </c>
      <c r="X180" s="117">
        <f t="shared" si="217"/>
        <v>1</v>
      </c>
      <c r="Y180" s="117">
        <f t="shared" si="217"/>
        <v>8</v>
      </c>
      <c r="Z180" s="117">
        <f t="shared" si="217"/>
        <v>1</v>
      </c>
      <c r="AA180" s="117">
        <f t="shared" si="217"/>
        <v>2</v>
      </c>
      <c r="AB180" s="117">
        <v>343</v>
      </c>
      <c r="AC180" s="117">
        <f t="shared" si="165"/>
        <v>418</v>
      </c>
      <c r="AD180" s="117">
        <f>SUM(AD181:AD184)</f>
        <v>213</v>
      </c>
      <c r="AE180" s="117">
        <f>SUM(AE181:AE184)</f>
        <v>205</v>
      </c>
      <c r="AF180" s="117">
        <f>SUM(AF181:AF184)</f>
        <v>192</v>
      </c>
      <c r="AG180" s="117">
        <f>SUM(AG181:AG184)</f>
        <v>158</v>
      </c>
      <c r="AH180" s="117">
        <f t="shared" si="166"/>
        <v>64</v>
      </c>
      <c r="AI180" s="117">
        <f t="shared" ref="AI180:AS180" si="218">SUM(AI181:AI184)</f>
        <v>18</v>
      </c>
      <c r="AJ180" s="117">
        <f t="shared" si="218"/>
        <v>46</v>
      </c>
      <c r="AK180" s="117">
        <f t="shared" si="218"/>
        <v>13</v>
      </c>
      <c r="AL180" s="117">
        <f t="shared" si="218"/>
        <v>19</v>
      </c>
      <c r="AM180" s="117">
        <f t="shared" si="218"/>
        <v>5</v>
      </c>
      <c r="AN180" s="117">
        <f t="shared" si="218"/>
        <v>27</v>
      </c>
      <c r="AO180" s="117">
        <f t="shared" si="218"/>
        <v>3</v>
      </c>
      <c r="AP180" s="117">
        <f t="shared" si="218"/>
        <v>1</v>
      </c>
      <c r="AQ180" s="117">
        <f t="shared" si="218"/>
        <v>0</v>
      </c>
      <c r="AR180" s="117">
        <f t="shared" si="218"/>
        <v>0</v>
      </c>
      <c r="AS180" s="118">
        <f t="shared" si="218"/>
        <v>28</v>
      </c>
    </row>
    <row r="181" spans="2:45" ht="12.6" customHeight="1" x14ac:dyDescent="0.15">
      <c r="B181" s="71"/>
      <c r="C181" s="72"/>
      <c r="D181" s="72" t="s">
        <v>367</v>
      </c>
      <c r="E181" s="73" t="s">
        <v>368</v>
      </c>
      <c r="F181" s="116">
        <f t="shared" si="171"/>
        <v>351</v>
      </c>
      <c r="G181" s="117">
        <f t="shared" si="171"/>
        <v>176</v>
      </c>
      <c r="H181" s="117">
        <f t="shared" si="171"/>
        <v>175</v>
      </c>
      <c r="I181" s="117">
        <f t="shared" si="162"/>
        <v>349</v>
      </c>
      <c r="J181" s="117">
        <f t="shared" ref="J181:K184" si="219">O181+R181+AF181+AI181</f>
        <v>176</v>
      </c>
      <c r="K181" s="117">
        <f t="shared" si="219"/>
        <v>173</v>
      </c>
      <c r="L181" s="117">
        <f t="shared" si="163"/>
        <v>185</v>
      </c>
      <c r="M181" s="117">
        <f t="shared" ref="M181:N184" si="220">O181+R181+X181+Z181</f>
        <v>79</v>
      </c>
      <c r="N181" s="117">
        <f t="shared" si="220"/>
        <v>106</v>
      </c>
      <c r="O181" s="117">
        <v>23</v>
      </c>
      <c r="P181" s="117">
        <v>17</v>
      </c>
      <c r="Q181" s="117">
        <f t="shared" si="164"/>
        <v>143</v>
      </c>
      <c r="R181" s="117">
        <f t="shared" ref="R181:S184" si="221">T181+V181</f>
        <v>56</v>
      </c>
      <c r="S181" s="117">
        <f t="shared" si="221"/>
        <v>87</v>
      </c>
      <c r="T181" s="117">
        <v>47</v>
      </c>
      <c r="U181" s="117">
        <v>35</v>
      </c>
      <c r="V181" s="117">
        <v>9</v>
      </c>
      <c r="W181" s="117">
        <v>52</v>
      </c>
      <c r="X181" s="117">
        <v>0</v>
      </c>
      <c r="Y181" s="117">
        <v>0</v>
      </c>
      <c r="Z181" s="117">
        <v>0</v>
      </c>
      <c r="AA181" s="117">
        <v>2</v>
      </c>
      <c r="AB181" s="117">
        <v>39</v>
      </c>
      <c r="AC181" s="117">
        <f t="shared" si="165"/>
        <v>166</v>
      </c>
      <c r="AD181" s="117">
        <f t="shared" ref="AD181:AE184" si="222">AF181+AI181+AO181+AQ181</f>
        <v>97</v>
      </c>
      <c r="AE181" s="117">
        <f t="shared" si="222"/>
        <v>69</v>
      </c>
      <c r="AF181" s="117">
        <v>87</v>
      </c>
      <c r="AG181" s="117">
        <v>60</v>
      </c>
      <c r="AH181" s="117">
        <f t="shared" si="166"/>
        <v>19</v>
      </c>
      <c r="AI181" s="117">
        <f t="shared" ref="AI181:AJ184" si="223">AK181+AM181</f>
        <v>10</v>
      </c>
      <c r="AJ181" s="117">
        <f t="shared" si="223"/>
        <v>9</v>
      </c>
      <c r="AK181" s="117">
        <v>7</v>
      </c>
      <c r="AL181" s="117">
        <v>4</v>
      </c>
      <c r="AM181" s="117">
        <v>3</v>
      </c>
      <c r="AN181" s="117">
        <v>5</v>
      </c>
      <c r="AO181" s="117">
        <v>0</v>
      </c>
      <c r="AP181" s="117">
        <v>0</v>
      </c>
      <c r="AQ181" s="117">
        <v>0</v>
      </c>
      <c r="AR181" s="117">
        <v>0</v>
      </c>
      <c r="AS181" s="118">
        <v>7</v>
      </c>
    </row>
    <row r="182" spans="2:45" ht="12.6" customHeight="1" x14ac:dyDescent="0.15">
      <c r="B182" s="71"/>
      <c r="C182" s="72"/>
      <c r="D182" s="72" t="s">
        <v>369</v>
      </c>
      <c r="E182" s="73" t="s">
        <v>370</v>
      </c>
      <c r="F182" s="116">
        <f t="shared" si="171"/>
        <v>755</v>
      </c>
      <c r="G182" s="117">
        <f t="shared" si="171"/>
        <v>257</v>
      </c>
      <c r="H182" s="117">
        <f t="shared" si="171"/>
        <v>498</v>
      </c>
      <c r="I182" s="117">
        <f t="shared" si="162"/>
        <v>750</v>
      </c>
      <c r="J182" s="117">
        <f t="shared" si="219"/>
        <v>253</v>
      </c>
      <c r="K182" s="117">
        <f t="shared" si="219"/>
        <v>497</v>
      </c>
      <c r="L182" s="117">
        <f t="shared" si="163"/>
        <v>632</v>
      </c>
      <c r="M182" s="117">
        <f t="shared" si="220"/>
        <v>194</v>
      </c>
      <c r="N182" s="117">
        <f t="shared" si="220"/>
        <v>438</v>
      </c>
      <c r="O182" s="117">
        <v>17</v>
      </c>
      <c r="P182" s="117">
        <v>9</v>
      </c>
      <c r="Q182" s="117">
        <f t="shared" si="164"/>
        <v>603</v>
      </c>
      <c r="R182" s="117">
        <f t="shared" si="221"/>
        <v>175</v>
      </c>
      <c r="S182" s="117">
        <f t="shared" si="221"/>
        <v>428</v>
      </c>
      <c r="T182" s="117">
        <v>120</v>
      </c>
      <c r="U182" s="117">
        <v>32</v>
      </c>
      <c r="V182" s="117">
        <v>55</v>
      </c>
      <c r="W182" s="117">
        <v>396</v>
      </c>
      <c r="X182" s="117">
        <v>1</v>
      </c>
      <c r="Y182" s="117">
        <v>1</v>
      </c>
      <c r="Z182" s="117">
        <v>1</v>
      </c>
      <c r="AA182" s="117">
        <v>0</v>
      </c>
      <c r="AB182" s="117">
        <v>291</v>
      </c>
      <c r="AC182" s="117">
        <f t="shared" si="165"/>
        <v>123</v>
      </c>
      <c r="AD182" s="117">
        <f t="shared" si="222"/>
        <v>63</v>
      </c>
      <c r="AE182" s="117">
        <f t="shared" si="222"/>
        <v>60</v>
      </c>
      <c r="AF182" s="117">
        <v>55</v>
      </c>
      <c r="AG182" s="117">
        <v>44</v>
      </c>
      <c r="AH182" s="117">
        <f t="shared" si="166"/>
        <v>22</v>
      </c>
      <c r="AI182" s="117">
        <f t="shared" si="223"/>
        <v>6</v>
      </c>
      <c r="AJ182" s="117">
        <f t="shared" si="223"/>
        <v>16</v>
      </c>
      <c r="AK182" s="117">
        <v>5</v>
      </c>
      <c r="AL182" s="117">
        <v>8</v>
      </c>
      <c r="AM182" s="117">
        <v>1</v>
      </c>
      <c r="AN182" s="117">
        <v>8</v>
      </c>
      <c r="AO182" s="117">
        <v>2</v>
      </c>
      <c r="AP182" s="117">
        <v>0</v>
      </c>
      <c r="AQ182" s="117">
        <v>0</v>
      </c>
      <c r="AR182" s="117">
        <v>0</v>
      </c>
      <c r="AS182" s="118">
        <v>8</v>
      </c>
    </row>
    <row r="183" spans="2:45" ht="12.6" customHeight="1" x14ac:dyDescent="0.15">
      <c r="B183" s="71"/>
      <c r="C183" s="72"/>
      <c r="D183" s="72" t="s">
        <v>371</v>
      </c>
      <c r="E183" s="73" t="s">
        <v>372</v>
      </c>
      <c r="F183" s="116">
        <f t="shared" si="171"/>
        <v>163</v>
      </c>
      <c r="G183" s="117">
        <f t="shared" si="171"/>
        <v>52</v>
      </c>
      <c r="H183" s="117">
        <f t="shared" si="171"/>
        <v>111</v>
      </c>
      <c r="I183" s="117">
        <f t="shared" si="162"/>
        <v>155</v>
      </c>
      <c r="J183" s="117">
        <f t="shared" si="219"/>
        <v>52</v>
      </c>
      <c r="K183" s="117">
        <f t="shared" si="219"/>
        <v>103</v>
      </c>
      <c r="L183" s="117">
        <f t="shared" si="163"/>
        <v>82</v>
      </c>
      <c r="M183" s="117">
        <f t="shared" si="220"/>
        <v>22</v>
      </c>
      <c r="N183" s="117">
        <f t="shared" si="220"/>
        <v>60</v>
      </c>
      <c r="O183" s="117">
        <v>16</v>
      </c>
      <c r="P183" s="117">
        <v>12</v>
      </c>
      <c r="Q183" s="117">
        <f t="shared" si="164"/>
        <v>47</v>
      </c>
      <c r="R183" s="117">
        <f t="shared" si="221"/>
        <v>6</v>
      </c>
      <c r="S183" s="117">
        <f t="shared" si="221"/>
        <v>41</v>
      </c>
      <c r="T183" s="117">
        <v>5</v>
      </c>
      <c r="U183" s="117">
        <v>27</v>
      </c>
      <c r="V183" s="117">
        <v>1</v>
      </c>
      <c r="W183" s="117">
        <v>14</v>
      </c>
      <c r="X183" s="117">
        <v>0</v>
      </c>
      <c r="Y183" s="117">
        <v>7</v>
      </c>
      <c r="Z183" s="117">
        <v>0</v>
      </c>
      <c r="AA183" s="117">
        <v>0</v>
      </c>
      <c r="AB183" s="117">
        <v>11</v>
      </c>
      <c r="AC183" s="117">
        <f t="shared" si="165"/>
        <v>81</v>
      </c>
      <c r="AD183" s="117">
        <f t="shared" si="222"/>
        <v>30</v>
      </c>
      <c r="AE183" s="117">
        <f t="shared" si="222"/>
        <v>51</v>
      </c>
      <c r="AF183" s="117">
        <v>30</v>
      </c>
      <c r="AG183" s="117">
        <v>39</v>
      </c>
      <c r="AH183" s="117">
        <f t="shared" si="166"/>
        <v>11</v>
      </c>
      <c r="AI183" s="117">
        <f t="shared" si="223"/>
        <v>0</v>
      </c>
      <c r="AJ183" s="117">
        <f t="shared" si="223"/>
        <v>11</v>
      </c>
      <c r="AK183" s="117">
        <v>0</v>
      </c>
      <c r="AL183" s="117">
        <v>4</v>
      </c>
      <c r="AM183" s="117">
        <v>0</v>
      </c>
      <c r="AN183" s="117">
        <v>7</v>
      </c>
      <c r="AO183" s="117">
        <v>0</v>
      </c>
      <c r="AP183" s="117">
        <v>1</v>
      </c>
      <c r="AQ183" s="117">
        <v>0</v>
      </c>
      <c r="AR183" s="117">
        <v>0</v>
      </c>
      <c r="AS183" s="118">
        <v>5</v>
      </c>
    </row>
    <row r="184" spans="2:45" ht="12.6" customHeight="1" x14ac:dyDescent="0.15">
      <c r="B184" s="71"/>
      <c r="C184" s="72"/>
      <c r="D184" s="72" t="s">
        <v>373</v>
      </c>
      <c r="E184" s="73" t="s">
        <v>374</v>
      </c>
      <c r="F184" s="116">
        <f t="shared" si="171"/>
        <v>71</v>
      </c>
      <c r="G184" s="117">
        <f t="shared" si="171"/>
        <v>34</v>
      </c>
      <c r="H184" s="117">
        <f t="shared" si="171"/>
        <v>37</v>
      </c>
      <c r="I184" s="117">
        <f t="shared" si="162"/>
        <v>70</v>
      </c>
      <c r="J184" s="117">
        <f t="shared" si="219"/>
        <v>33</v>
      </c>
      <c r="K184" s="117">
        <f t="shared" si="219"/>
        <v>37</v>
      </c>
      <c r="L184" s="117">
        <f t="shared" si="163"/>
        <v>23</v>
      </c>
      <c r="M184" s="117">
        <f t="shared" si="220"/>
        <v>11</v>
      </c>
      <c r="N184" s="117">
        <f t="shared" si="220"/>
        <v>12</v>
      </c>
      <c r="O184" s="117">
        <v>7</v>
      </c>
      <c r="P184" s="117">
        <v>3</v>
      </c>
      <c r="Q184" s="117">
        <f t="shared" si="164"/>
        <v>13</v>
      </c>
      <c r="R184" s="117">
        <f t="shared" si="221"/>
        <v>4</v>
      </c>
      <c r="S184" s="117">
        <f t="shared" si="221"/>
        <v>9</v>
      </c>
      <c r="T184" s="117">
        <v>4</v>
      </c>
      <c r="U184" s="117">
        <v>6</v>
      </c>
      <c r="V184" s="117">
        <v>0</v>
      </c>
      <c r="W184" s="117">
        <v>3</v>
      </c>
      <c r="X184" s="117">
        <v>0</v>
      </c>
      <c r="Y184" s="117">
        <v>0</v>
      </c>
      <c r="Z184" s="117">
        <v>0</v>
      </c>
      <c r="AA184" s="117">
        <v>0</v>
      </c>
      <c r="AB184" s="117">
        <v>2</v>
      </c>
      <c r="AC184" s="117">
        <f t="shared" si="165"/>
        <v>48</v>
      </c>
      <c r="AD184" s="117">
        <f t="shared" si="222"/>
        <v>23</v>
      </c>
      <c r="AE184" s="117">
        <f t="shared" si="222"/>
        <v>25</v>
      </c>
      <c r="AF184" s="117">
        <v>20</v>
      </c>
      <c r="AG184" s="117">
        <v>15</v>
      </c>
      <c r="AH184" s="117">
        <f t="shared" si="166"/>
        <v>12</v>
      </c>
      <c r="AI184" s="117">
        <f t="shared" si="223"/>
        <v>2</v>
      </c>
      <c r="AJ184" s="117">
        <f t="shared" si="223"/>
        <v>10</v>
      </c>
      <c r="AK184" s="117">
        <v>1</v>
      </c>
      <c r="AL184" s="117">
        <v>3</v>
      </c>
      <c r="AM184" s="117">
        <v>1</v>
      </c>
      <c r="AN184" s="117">
        <v>7</v>
      </c>
      <c r="AO184" s="117">
        <v>1</v>
      </c>
      <c r="AP184" s="117">
        <v>0</v>
      </c>
      <c r="AQ184" s="117">
        <v>0</v>
      </c>
      <c r="AR184" s="117">
        <v>0</v>
      </c>
      <c r="AS184" s="118">
        <v>8</v>
      </c>
    </row>
    <row r="185" spans="2:45" ht="12.6" customHeight="1" x14ac:dyDescent="0.15">
      <c r="B185" s="71" t="s">
        <v>33</v>
      </c>
      <c r="C185" s="72"/>
      <c r="D185" s="72"/>
      <c r="E185" s="73" t="s">
        <v>42</v>
      </c>
      <c r="F185" s="116">
        <f t="shared" si="171"/>
        <v>25868</v>
      </c>
      <c r="G185" s="117">
        <f>G186+G190+G194+G197+G201+G205+G207+G209</f>
        <v>13605</v>
      </c>
      <c r="H185" s="117">
        <f>H186+H190+H194+H197+H201+H205+H207+H209</f>
        <v>12263</v>
      </c>
      <c r="I185" s="117">
        <f t="shared" si="162"/>
        <v>25182</v>
      </c>
      <c r="J185" s="117">
        <f>J186+J190+J194+J197+J201+J205+J207+J209</f>
        <v>13243</v>
      </c>
      <c r="K185" s="117">
        <f>K186+K190+K194+K197+K201+K205+K207+K209</f>
        <v>11939</v>
      </c>
      <c r="L185" s="117">
        <f t="shared" si="163"/>
        <v>17496</v>
      </c>
      <c r="M185" s="117">
        <f>M186+M190+M194+M197+M201+M205+M207+M209</f>
        <v>9256</v>
      </c>
      <c r="N185" s="117">
        <f>N186+N190+N194+N197+N201+N205+N207+N209</f>
        <v>8240</v>
      </c>
      <c r="O185" s="117">
        <f>O186+O190+O194+O197+O201+O205+O207+O209</f>
        <v>1405</v>
      </c>
      <c r="P185" s="117">
        <f>P186+P190+P194+P197+P201+P205+P207+P209</f>
        <v>886</v>
      </c>
      <c r="Q185" s="117">
        <f t="shared" si="164"/>
        <v>14690</v>
      </c>
      <c r="R185" s="117">
        <f t="shared" ref="R185:AA185" si="224">R186+R190+R194+R197+R201+R205+R207+R209</f>
        <v>7594</v>
      </c>
      <c r="S185" s="117">
        <f t="shared" si="224"/>
        <v>7096</v>
      </c>
      <c r="T185" s="117">
        <f t="shared" si="224"/>
        <v>5298</v>
      </c>
      <c r="U185" s="117">
        <f t="shared" si="224"/>
        <v>3325</v>
      </c>
      <c r="V185" s="117">
        <f t="shared" si="224"/>
        <v>2296</v>
      </c>
      <c r="W185" s="117">
        <f t="shared" si="224"/>
        <v>3771</v>
      </c>
      <c r="X185" s="117">
        <f t="shared" si="224"/>
        <v>207</v>
      </c>
      <c r="Y185" s="117">
        <f t="shared" si="224"/>
        <v>212</v>
      </c>
      <c r="Z185" s="117">
        <f t="shared" si="224"/>
        <v>50</v>
      </c>
      <c r="AA185" s="117">
        <f t="shared" si="224"/>
        <v>46</v>
      </c>
      <c r="AB185" s="117">
        <v>3589</v>
      </c>
      <c r="AC185" s="117">
        <f t="shared" si="165"/>
        <v>8372</v>
      </c>
      <c r="AD185" s="117">
        <f>AD186+AD190+AD194+AD197+AD201+AD205+AD207+AD209</f>
        <v>4349</v>
      </c>
      <c r="AE185" s="117">
        <f>AE186+AE190+AE194+AE197+AE201+AE205+AE207+AE209</f>
        <v>4023</v>
      </c>
      <c r="AF185" s="117">
        <f>AF186+AF190+AF194+AF197+AF201+AF205+AF207+AF209</f>
        <v>1805</v>
      </c>
      <c r="AG185" s="117">
        <f>AG186+AG190+AG194+AG197+AG201+AG205+AG207+AG209</f>
        <v>1749</v>
      </c>
      <c r="AH185" s="117">
        <f t="shared" si="166"/>
        <v>4647</v>
      </c>
      <c r="AI185" s="117">
        <f t="shared" ref="AI185:AS185" si="225">AI186+AI190+AI194+AI197+AI201+AI205+AI207+AI209</f>
        <v>2439</v>
      </c>
      <c r="AJ185" s="117">
        <f t="shared" si="225"/>
        <v>2208</v>
      </c>
      <c r="AK185" s="117">
        <f t="shared" si="225"/>
        <v>622</v>
      </c>
      <c r="AL185" s="117">
        <f t="shared" si="225"/>
        <v>640</v>
      </c>
      <c r="AM185" s="117">
        <f t="shared" si="225"/>
        <v>1817</v>
      </c>
      <c r="AN185" s="117">
        <f t="shared" si="225"/>
        <v>1568</v>
      </c>
      <c r="AO185" s="117">
        <f t="shared" si="225"/>
        <v>103</v>
      </c>
      <c r="AP185" s="117">
        <f t="shared" si="225"/>
        <v>64</v>
      </c>
      <c r="AQ185" s="117">
        <f t="shared" si="225"/>
        <v>2</v>
      </c>
      <c r="AR185" s="117">
        <f t="shared" si="225"/>
        <v>2</v>
      </c>
      <c r="AS185" s="118">
        <f t="shared" si="225"/>
        <v>1200</v>
      </c>
    </row>
    <row r="186" spans="2:45" ht="12.6" customHeight="1" x14ac:dyDescent="0.15">
      <c r="B186" s="71"/>
      <c r="C186" s="72" t="s">
        <v>375</v>
      </c>
      <c r="D186" s="72"/>
      <c r="E186" s="73" t="s">
        <v>376</v>
      </c>
      <c r="F186" s="116">
        <f t="shared" si="171"/>
        <v>3975</v>
      </c>
      <c r="G186" s="117">
        <f>SUM(G187:G189)</f>
        <v>1194</v>
      </c>
      <c r="H186" s="117">
        <f>SUM(H187:H189)</f>
        <v>2781</v>
      </c>
      <c r="I186" s="117">
        <f t="shared" si="162"/>
        <v>3897</v>
      </c>
      <c r="J186" s="117">
        <f>SUM(J187:J189)</f>
        <v>1183</v>
      </c>
      <c r="K186" s="117">
        <f>SUM(K187:K189)</f>
        <v>2714</v>
      </c>
      <c r="L186" s="117">
        <f t="shared" si="163"/>
        <v>3150</v>
      </c>
      <c r="M186" s="117">
        <f>SUM(M187:M189)</f>
        <v>962</v>
      </c>
      <c r="N186" s="117">
        <f>SUM(N187:N189)</f>
        <v>2188</v>
      </c>
      <c r="O186" s="117">
        <f>SUM(O187:O189)</f>
        <v>334</v>
      </c>
      <c r="P186" s="117">
        <f>SUM(P187:P189)</f>
        <v>288</v>
      </c>
      <c r="Q186" s="117">
        <f t="shared" si="164"/>
        <v>2458</v>
      </c>
      <c r="R186" s="117">
        <f t="shared" ref="R186:AA186" si="226">SUM(R187:R189)</f>
        <v>618</v>
      </c>
      <c r="S186" s="117">
        <f t="shared" si="226"/>
        <v>1840</v>
      </c>
      <c r="T186" s="117">
        <f t="shared" si="226"/>
        <v>585</v>
      </c>
      <c r="U186" s="117">
        <f t="shared" si="226"/>
        <v>1351</v>
      </c>
      <c r="V186" s="117">
        <f t="shared" si="226"/>
        <v>33</v>
      </c>
      <c r="W186" s="117">
        <f t="shared" si="226"/>
        <v>489</v>
      </c>
      <c r="X186" s="117">
        <f t="shared" si="226"/>
        <v>2</v>
      </c>
      <c r="Y186" s="117">
        <f t="shared" si="226"/>
        <v>37</v>
      </c>
      <c r="Z186" s="117">
        <f t="shared" si="226"/>
        <v>8</v>
      </c>
      <c r="AA186" s="117">
        <f t="shared" si="226"/>
        <v>23</v>
      </c>
      <c r="AB186" s="117">
        <v>422</v>
      </c>
      <c r="AC186" s="117">
        <f t="shared" si="165"/>
        <v>825</v>
      </c>
      <c r="AD186" s="117">
        <f>SUM(AD187:AD189)</f>
        <v>232</v>
      </c>
      <c r="AE186" s="117">
        <f>SUM(AE187:AE189)</f>
        <v>593</v>
      </c>
      <c r="AF186" s="117">
        <f>SUM(AF187:AF189)</f>
        <v>181</v>
      </c>
      <c r="AG186" s="117">
        <f>SUM(AG187:AG189)</f>
        <v>315</v>
      </c>
      <c r="AH186" s="117">
        <f t="shared" si="166"/>
        <v>321</v>
      </c>
      <c r="AI186" s="117">
        <f t="shared" ref="AI186:AS186" si="227">SUM(AI187:AI189)</f>
        <v>50</v>
      </c>
      <c r="AJ186" s="117">
        <f t="shared" si="227"/>
        <v>271</v>
      </c>
      <c r="AK186" s="117">
        <f t="shared" si="227"/>
        <v>24</v>
      </c>
      <c r="AL186" s="117">
        <f t="shared" si="227"/>
        <v>147</v>
      </c>
      <c r="AM186" s="117">
        <f t="shared" si="227"/>
        <v>26</v>
      </c>
      <c r="AN186" s="117">
        <f t="shared" si="227"/>
        <v>124</v>
      </c>
      <c r="AO186" s="117">
        <f t="shared" si="227"/>
        <v>1</v>
      </c>
      <c r="AP186" s="117">
        <f t="shared" si="227"/>
        <v>6</v>
      </c>
      <c r="AQ186" s="117">
        <f t="shared" si="227"/>
        <v>0</v>
      </c>
      <c r="AR186" s="117">
        <f t="shared" si="227"/>
        <v>1</v>
      </c>
      <c r="AS186" s="118">
        <f t="shared" si="227"/>
        <v>137</v>
      </c>
    </row>
    <row r="187" spans="2:45" ht="12.6" customHeight="1" x14ac:dyDescent="0.15">
      <c r="B187" s="71"/>
      <c r="C187" s="72"/>
      <c r="D187" s="72" t="s">
        <v>377</v>
      </c>
      <c r="E187" s="73" t="s">
        <v>378</v>
      </c>
      <c r="F187" s="116">
        <f t="shared" si="171"/>
        <v>1065</v>
      </c>
      <c r="G187" s="117">
        <f t="shared" si="171"/>
        <v>477</v>
      </c>
      <c r="H187" s="117">
        <f t="shared" si="171"/>
        <v>588</v>
      </c>
      <c r="I187" s="117">
        <f t="shared" si="162"/>
        <v>1058</v>
      </c>
      <c r="J187" s="117">
        <f t="shared" ref="J187:K189" si="228">O187+R187+AF187+AI187</f>
        <v>472</v>
      </c>
      <c r="K187" s="117">
        <f t="shared" si="228"/>
        <v>586</v>
      </c>
      <c r="L187" s="117">
        <f t="shared" si="163"/>
        <v>796</v>
      </c>
      <c r="M187" s="117">
        <f t="shared" ref="M187:N189" si="229">O187+R187+X187+Z187</f>
        <v>368</v>
      </c>
      <c r="N187" s="117">
        <f t="shared" si="229"/>
        <v>428</v>
      </c>
      <c r="O187" s="117">
        <v>85</v>
      </c>
      <c r="P187" s="117">
        <v>87</v>
      </c>
      <c r="Q187" s="117">
        <f t="shared" si="164"/>
        <v>619</v>
      </c>
      <c r="R187" s="117">
        <f t="shared" ref="R187:S189" si="230">T187+V187</f>
        <v>279</v>
      </c>
      <c r="S187" s="117">
        <f t="shared" si="230"/>
        <v>340</v>
      </c>
      <c r="T187" s="117">
        <v>260</v>
      </c>
      <c r="U187" s="117">
        <v>222</v>
      </c>
      <c r="V187" s="117">
        <v>19</v>
      </c>
      <c r="W187" s="117">
        <v>118</v>
      </c>
      <c r="X187" s="117">
        <v>1</v>
      </c>
      <c r="Y187" s="117">
        <v>1</v>
      </c>
      <c r="Z187" s="117">
        <v>3</v>
      </c>
      <c r="AA187" s="117">
        <v>0</v>
      </c>
      <c r="AB187" s="117">
        <v>111</v>
      </c>
      <c r="AC187" s="117">
        <f t="shared" si="165"/>
        <v>269</v>
      </c>
      <c r="AD187" s="117">
        <f t="shared" ref="AD187:AE189" si="231">AF187+AI187+AO187+AQ187</f>
        <v>109</v>
      </c>
      <c r="AE187" s="117">
        <f t="shared" si="231"/>
        <v>160</v>
      </c>
      <c r="AF187" s="117">
        <v>94</v>
      </c>
      <c r="AG187" s="117">
        <v>116</v>
      </c>
      <c r="AH187" s="117">
        <f t="shared" si="166"/>
        <v>57</v>
      </c>
      <c r="AI187" s="117">
        <f t="shared" ref="AI187:AJ189" si="232">AK187+AM187</f>
        <v>14</v>
      </c>
      <c r="AJ187" s="117">
        <f t="shared" si="232"/>
        <v>43</v>
      </c>
      <c r="AK187" s="117">
        <v>11</v>
      </c>
      <c r="AL187" s="117">
        <v>30</v>
      </c>
      <c r="AM187" s="117">
        <v>3</v>
      </c>
      <c r="AN187" s="117">
        <v>13</v>
      </c>
      <c r="AO187" s="117">
        <v>1</v>
      </c>
      <c r="AP187" s="117">
        <v>1</v>
      </c>
      <c r="AQ187" s="117">
        <v>0</v>
      </c>
      <c r="AR187" s="117">
        <v>0</v>
      </c>
      <c r="AS187" s="118">
        <v>16</v>
      </c>
    </row>
    <row r="188" spans="2:45" ht="12.6" customHeight="1" x14ac:dyDescent="0.15">
      <c r="B188" s="71"/>
      <c r="C188" s="72"/>
      <c r="D188" s="72" t="s">
        <v>379</v>
      </c>
      <c r="E188" s="73" t="s">
        <v>380</v>
      </c>
      <c r="F188" s="116">
        <f t="shared" si="171"/>
        <v>2262</v>
      </c>
      <c r="G188" s="117">
        <f t="shared" si="171"/>
        <v>602</v>
      </c>
      <c r="H188" s="117">
        <f t="shared" si="171"/>
        <v>1660</v>
      </c>
      <c r="I188" s="117">
        <f t="shared" si="162"/>
        <v>2203</v>
      </c>
      <c r="J188" s="117">
        <f t="shared" si="228"/>
        <v>596</v>
      </c>
      <c r="K188" s="117">
        <f t="shared" si="228"/>
        <v>1607</v>
      </c>
      <c r="L188" s="117">
        <f t="shared" si="163"/>
        <v>2089</v>
      </c>
      <c r="M188" s="117">
        <f t="shared" si="229"/>
        <v>547</v>
      </c>
      <c r="N188" s="117">
        <f t="shared" si="229"/>
        <v>1542</v>
      </c>
      <c r="O188" s="117">
        <v>226</v>
      </c>
      <c r="P188" s="117">
        <v>164</v>
      </c>
      <c r="Q188" s="117">
        <f t="shared" si="164"/>
        <v>1640</v>
      </c>
      <c r="R188" s="117">
        <f t="shared" si="230"/>
        <v>315</v>
      </c>
      <c r="S188" s="117">
        <f t="shared" si="230"/>
        <v>1325</v>
      </c>
      <c r="T188" s="117">
        <v>303</v>
      </c>
      <c r="U188" s="117">
        <v>1015</v>
      </c>
      <c r="V188" s="117">
        <v>12</v>
      </c>
      <c r="W188" s="117">
        <v>310</v>
      </c>
      <c r="X188" s="117">
        <v>1</v>
      </c>
      <c r="Y188" s="117">
        <v>36</v>
      </c>
      <c r="Z188" s="117">
        <v>5</v>
      </c>
      <c r="AA188" s="117">
        <v>17</v>
      </c>
      <c r="AB188" s="117">
        <v>258</v>
      </c>
      <c r="AC188" s="117">
        <f t="shared" si="165"/>
        <v>173</v>
      </c>
      <c r="AD188" s="117">
        <f t="shared" si="231"/>
        <v>55</v>
      </c>
      <c r="AE188" s="117">
        <f t="shared" si="231"/>
        <v>118</v>
      </c>
      <c r="AF188" s="117">
        <v>42</v>
      </c>
      <c r="AG188" s="117">
        <v>40</v>
      </c>
      <c r="AH188" s="117">
        <f t="shared" si="166"/>
        <v>91</v>
      </c>
      <c r="AI188" s="117">
        <f t="shared" si="232"/>
        <v>13</v>
      </c>
      <c r="AJ188" s="117">
        <f t="shared" si="232"/>
        <v>78</v>
      </c>
      <c r="AK188" s="117">
        <v>8</v>
      </c>
      <c r="AL188" s="117">
        <v>38</v>
      </c>
      <c r="AM188" s="117">
        <v>5</v>
      </c>
      <c r="AN188" s="117">
        <v>40</v>
      </c>
      <c r="AO188" s="117">
        <v>0</v>
      </c>
      <c r="AP188" s="117">
        <v>0</v>
      </c>
      <c r="AQ188" s="117">
        <v>0</v>
      </c>
      <c r="AR188" s="117">
        <v>0</v>
      </c>
      <c r="AS188" s="118">
        <v>38</v>
      </c>
    </row>
    <row r="189" spans="2:45" ht="12.6" customHeight="1" x14ac:dyDescent="0.15">
      <c r="B189" s="71"/>
      <c r="C189" s="72"/>
      <c r="D189" s="72" t="s">
        <v>381</v>
      </c>
      <c r="E189" s="73" t="s">
        <v>382</v>
      </c>
      <c r="F189" s="116">
        <f t="shared" si="171"/>
        <v>648</v>
      </c>
      <c r="G189" s="117">
        <f t="shared" si="171"/>
        <v>115</v>
      </c>
      <c r="H189" s="117">
        <f t="shared" si="171"/>
        <v>533</v>
      </c>
      <c r="I189" s="117">
        <f t="shared" si="162"/>
        <v>636</v>
      </c>
      <c r="J189" s="117">
        <f t="shared" si="228"/>
        <v>115</v>
      </c>
      <c r="K189" s="117">
        <f t="shared" si="228"/>
        <v>521</v>
      </c>
      <c r="L189" s="117">
        <f t="shared" si="163"/>
        <v>265</v>
      </c>
      <c r="M189" s="117">
        <f t="shared" si="229"/>
        <v>47</v>
      </c>
      <c r="N189" s="117">
        <f t="shared" si="229"/>
        <v>218</v>
      </c>
      <c r="O189" s="117">
        <v>23</v>
      </c>
      <c r="P189" s="117">
        <v>37</v>
      </c>
      <c r="Q189" s="117">
        <f t="shared" si="164"/>
        <v>199</v>
      </c>
      <c r="R189" s="117">
        <f t="shared" si="230"/>
        <v>24</v>
      </c>
      <c r="S189" s="117">
        <f t="shared" si="230"/>
        <v>175</v>
      </c>
      <c r="T189" s="117">
        <v>22</v>
      </c>
      <c r="U189" s="117">
        <v>114</v>
      </c>
      <c r="V189" s="117">
        <v>2</v>
      </c>
      <c r="W189" s="117">
        <v>61</v>
      </c>
      <c r="X189" s="117">
        <v>0</v>
      </c>
      <c r="Y189" s="117">
        <v>0</v>
      </c>
      <c r="Z189" s="117">
        <v>0</v>
      </c>
      <c r="AA189" s="117">
        <v>6</v>
      </c>
      <c r="AB189" s="117">
        <v>53</v>
      </c>
      <c r="AC189" s="117">
        <f t="shared" si="165"/>
        <v>383</v>
      </c>
      <c r="AD189" s="117">
        <f t="shared" si="231"/>
        <v>68</v>
      </c>
      <c r="AE189" s="117">
        <f t="shared" si="231"/>
        <v>315</v>
      </c>
      <c r="AF189" s="117">
        <v>45</v>
      </c>
      <c r="AG189" s="117">
        <v>159</v>
      </c>
      <c r="AH189" s="117">
        <f t="shared" si="166"/>
        <v>173</v>
      </c>
      <c r="AI189" s="117">
        <f t="shared" si="232"/>
        <v>23</v>
      </c>
      <c r="AJ189" s="117">
        <f t="shared" si="232"/>
        <v>150</v>
      </c>
      <c r="AK189" s="117">
        <v>5</v>
      </c>
      <c r="AL189" s="117">
        <v>79</v>
      </c>
      <c r="AM189" s="117">
        <v>18</v>
      </c>
      <c r="AN189" s="117">
        <v>71</v>
      </c>
      <c r="AO189" s="117">
        <v>0</v>
      </c>
      <c r="AP189" s="117">
        <v>5</v>
      </c>
      <c r="AQ189" s="117">
        <v>0</v>
      </c>
      <c r="AR189" s="117">
        <v>1</v>
      </c>
      <c r="AS189" s="118">
        <v>83</v>
      </c>
    </row>
    <row r="190" spans="2:45" ht="12.6" customHeight="1" x14ac:dyDescent="0.15">
      <c r="B190" s="71"/>
      <c r="C190" s="72" t="s">
        <v>383</v>
      </c>
      <c r="D190" s="72"/>
      <c r="E190" s="73" t="s">
        <v>384</v>
      </c>
      <c r="F190" s="116">
        <f t="shared" si="171"/>
        <v>1620</v>
      </c>
      <c r="G190" s="117">
        <f>SUM(G191:G193)</f>
        <v>1134</v>
      </c>
      <c r="H190" s="117">
        <f>SUM(H191:H193)</f>
        <v>486</v>
      </c>
      <c r="I190" s="117">
        <f t="shared" si="162"/>
        <v>1551</v>
      </c>
      <c r="J190" s="117">
        <f>SUM(J191:J193)</f>
        <v>1085</v>
      </c>
      <c r="K190" s="117">
        <f>SUM(K191:K193)</f>
        <v>466</v>
      </c>
      <c r="L190" s="117">
        <f t="shared" si="163"/>
        <v>1153</v>
      </c>
      <c r="M190" s="117">
        <f>SUM(M191:M193)</f>
        <v>871</v>
      </c>
      <c r="N190" s="117">
        <f>SUM(N191:N193)</f>
        <v>282</v>
      </c>
      <c r="O190" s="117">
        <f>SUM(O191:O193)</f>
        <v>110</v>
      </c>
      <c r="P190" s="117">
        <f>SUM(P191:P193)</f>
        <v>38</v>
      </c>
      <c r="Q190" s="117">
        <f t="shared" si="164"/>
        <v>961</v>
      </c>
      <c r="R190" s="117">
        <f t="shared" ref="R190:AA190" si="233">SUM(R191:R193)</f>
        <v>729</v>
      </c>
      <c r="S190" s="117">
        <f t="shared" si="233"/>
        <v>232</v>
      </c>
      <c r="T190" s="117">
        <f t="shared" si="233"/>
        <v>666</v>
      </c>
      <c r="U190" s="117">
        <f t="shared" si="233"/>
        <v>164</v>
      </c>
      <c r="V190" s="117">
        <f t="shared" si="233"/>
        <v>63</v>
      </c>
      <c r="W190" s="117">
        <f t="shared" si="233"/>
        <v>68</v>
      </c>
      <c r="X190" s="117">
        <f t="shared" si="233"/>
        <v>31</v>
      </c>
      <c r="Y190" s="117">
        <f t="shared" si="233"/>
        <v>12</v>
      </c>
      <c r="Z190" s="117">
        <f t="shared" si="233"/>
        <v>1</v>
      </c>
      <c r="AA190" s="117">
        <f t="shared" si="233"/>
        <v>0</v>
      </c>
      <c r="AB190" s="117">
        <v>126</v>
      </c>
      <c r="AC190" s="117">
        <f t="shared" si="165"/>
        <v>467</v>
      </c>
      <c r="AD190" s="117">
        <f>SUM(AD191:AD193)</f>
        <v>263</v>
      </c>
      <c r="AE190" s="117">
        <f>SUM(AE191:AE193)</f>
        <v>204</v>
      </c>
      <c r="AF190" s="117">
        <f>SUM(AF191:AF193)</f>
        <v>180</v>
      </c>
      <c r="AG190" s="117">
        <f>SUM(AG191:AG193)</f>
        <v>130</v>
      </c>
      <c r="AH190" s="117">
        <f t="shared" si="166"/>
        <v>132</v>
      </c>
      <c r="AI190" s="117">
        <f t="shared" ref="AI190:AS190" si="234">SUM(AI191:AI193)</f>
        <v>66</v>
      </c>
      <c r="AJ190" s="117">
        <f t="shared" si="234"/>
        <v>66</v>
      </c>
      <c r="AK190" s="117">
        <f t="shared" si="234"/>
        <v>52</v>
      </c>
      <c r="AL190" s="117">
        <f t="shared" si="234"/>
        <v>48</v>
      </c>
      <c r="AM190" s="117">
        <f t="shared" si="234"/>
        <v>14</v>
      </c>
      <c r="AN190" s="117">
        <f t="shared" si="234"/>
        <v>18</v>
      </c>
      <c r="AO190" s="117">
        <f t="shared" si="234"/>
        <v>17</v>
      </c>
      <c r="AP190" s="117">
        <f t="shared" si="234"/>
        <v>8</v>
      </c>
      <c r="AQ190" s="117">
        <f t="shared" si="234"/>
        <v>0</v>
      </c>
      <c r="AR190" s="117">
        <f t="shared" si="234"/>
        <v>0</v>
      </c>
      <c r="AS190" s="118">
        <f t="shared" si="234"/>
        <v>29</v>
      </c>
    </row>
    <row r="191" spans="2:45" ht="12.6" customHeight="1" x14ac:dyDescent="0.15">
      <c r="B191" s="71"/>
      <c r="C191" s="72"/>
      <c r="D191" s="72" t="s">
        <v>385</v>
      </c>
      <c r="E191" s="73" t="s">
        <v>386</v>
      </c>
      <c r="F191" s="116">
        <f t="shared" si="171"/>
        <v>853</v>
      </c>
      <c r="G191" s="117">
        <f t="shared" si="171"/>
        <v>672</v>
      </c>
      <c r="H191" s="117">
        <f t="shared" si="171"/>
        <v>181</v>
      </c>
      <c r="I191" s="117">
        <f t="shared" si="162"/>
        <v>822</v>
      </c>
      <c r="J191" s="117">
        <f t="shared" ref="J191:K193" si="235">O191+R191+AF191+AI191</f>
        <v>645</v>
      </c>
      <c r="K191" s="117">
        <f t="shared" si="235"/>
        <v>177</v>
      </c>
      <c r="L191" s="117">
        <f t="shared" si="163"/>
        <v>628</v>
      </c>
      <c r="M191" s="117">
        <f t="shared" ref="M191:N193" si="236">O191+R191+X191+Z191</f>
        <v>515</v>
      </c>
      <c r="N191" s="117">
        <f t="shared" si="236"/>
        <v>113</v>
      </c>
      <c r="O191" s="117">
        <v>77</v>
      </c>
      <c r="P191" s="117">
        <v>16</v>
      </c>
      <c r="Q191" s="117">
        <f t="shared" si="164"/>
        <v>516</v>
      </c>
      <c r="R191" s="117">
        <f t="shared" ref="R191:S193" si="237">T191+V191</f>
        <v>423</v>
      </c>
      <c r="S191" s="117">
        <f t="shared" si="237"/>
        <v>93</v>
      </c>
      <c r="T191" s="117">
        <v>392</v>
      </c>
      <c r="U191" s="117">
        <v>70</v>
      </c>
      <c r="V191" s="117">
        <v>31</v>
      </c>
      <c r="W191" s="117">
        <v>23</v>
      </c>
      <c r="X191" s="117">
        <v>14</v>
      </c>
      <c r="Y191" s="117">
        <v>4</v>
      </c>
      <c r="Z191" s="117">
        <v>1</v>
      </c>
      <c r="AA191" s="117">
        <v>0</v>
      </c>
      <c r="AB191" s="117">
        <v>53</v>
      </c>
      <c r="AC191" s="117">
        <f t="shared" si="165"/>
        <v>225</v>
      </c>
      <c r="AD191" s="117">
        <f t="shared" ref="AD191:AE193" si="238">AF191+AI191+AO191+AQ191</f>
        <v>157</v>
      </c>
      <c r="AE191" s="117">
        <f t="shared" si="238"/>
        <v>68</v>
      </c>
      <c r="AF191" s="117">
        <v>101</v>
      </c>
      <c r="AG191" s="117">
        <v>46</v>
      </c>
      <c r="AH191" s="117">
        <f t="shared" si="166"/>
        <v>66</v>
      </c>
      <c r="AI191" s="117">
        <f t="shared" ref="AI191:AJ193" si="239">AK191+AM191</f>
        <v>44</v>
      </c>
      <c r="AJ191" s="117">
        <f t="shared" si="239"/>
        <v>22</v>
      </c>
      <c r="AK191" s="117">
        <v>33</v>
      </c>
      <c r="AL191" s="117">
        <v>17</v>
      </c>
      <c r="AM191" s="117">
        <v>11</v>
      </c>
      <c r="AN191" s="117">
        <v>5</v>
      </c>
      <c r="AO191" s="117">
        <v>12</v>
      </c>
      <c r="AP191" s="117">
        <v>0</v>
      </c>
      <c r="AQ191" s="117">
        <v>0</v>
      </c>
      <c r="AR191" s="117">
        <v>0</v>
      </c>
      <c r="AS191" s="118">
        <v>15</v>
      </c>
    </row>
    <row r="192" spans="2:45" ht="12.6" customHeight="1" x14ac:dyDescent="0.15">
      <c r="B192" s="71"/>
      <c r="C192" s="72"/>
      <c r="D192" s="72" t="s">
        <v>387</v>
      </c>
      <c r="E192" s="73" t="s">
        <v>388</v>
      </c>
      <c r="F192" s="116">
        <f t="shared" si="171"/>
        <v>181</v>
      </c>
      <c r="G192" s="117">
        <f t="shared" si="171"/>
        <v>78</v>
      </c>
      <c r="H192" s="117">
        <f t="shared" si="171"/>
        <v>103</v>
      </c>
      <c r="I192" s="117">
        <f t="shared" si="162"/>
        <v>173</v>
      </c>
      <c r="J192" s="117">
        <f t="shared" si="235"/>
        <v>78</v>
      </c>
      <c r="K192" s="117">
        <f t="shared" si="235"/>
        <v>95</v>
      </c>
      <c r="L192" s="117">
        <f t="shared" si="163"/>
        <v>54</v>
      </c>
      <c r="M192" s="117">
        <f t="shared" si="236"/>
        <v>25</v>
      </c>
      <c r="N192" s="117">
        <f t="shared" si="236"/>
        <v>29</v>
      </c>
      <c r="O192" s="117">
        <v>4</v>
      </c>
      <c r="P192" s="117">
        <v>2</v>
      </c>
      <c r="Q192" s="117">
        <f t="shared" si="164"/>
        <v>46</v>
      </c>
      <c r="R192" s="117">
        <f t="shared" si="237"/>
        <v>21</v>
      </c>
      <c r="S192" s="117">
        <f t="shared" si="237"/>
        <v>25</v>
      </c>
      <c r="T192" s="117">
        <v>20</v>
      </c>
      <c r="U192" s="117">
        <v>16</v>
      </c>
      <c r="V192" s="117">
        <v>1</v>
      </c>
      <c r="W192" s="117">
        <v>9</v>
      </c>
      <c r="X192" s="117">
        <v>0</v>
      </c>
      <c r="Y192" s="117">
        <v>2</v>
      </c>
      <c r="Z192" s="117">
        <v>0</v>
      </c>
      <c r="AA192" s="117">
        <v>0</v>
      </c>
      <c r="AB192" s="117">
        <v>9</v>
      </c>
      <c r="AC192" s="117">
        <f t="shared" si="165"/>
        <v>127</v>
      </c>
      <c r="AD192" s="117">
        <f t="shared" si="238"/>
        <v>53</v>
      </c>
      <c r="AE192" s="117">
        <f t="shared" si="238"/>
        <v>74</v>
      </c>
      <c r="AF192" s="117">
        <v>40</v>
      </c>
      <c r="AG192" s="117">
        <v>43</v>
      </c>
      <c r="AH192" s="117">
        <f t="shared" si="166"/>
        <v>38</v>
      </c>
      <c r="AI192" s="117">
        <f t="shared" si="239"/>
        <v>13</v>
      </c>
      <c r="AJ192" s="117">
        <f t="shared" si="239"/>
        <v>25</v>
      </c>
      <c r="AK192" s="117">
        <v>11</v>
      </c>
      <c r="AL192" s="117">
        <v>16</v>
      </c>
      <c r="AM192" s="117">
        <v>2</v>
      </c>
      <c r="AN192" s="117">
        <v>9</v>
      </c>
      <c r="AO192" s="117">
        <v>0</v>
      </c>
      <c r="AP192" s="117">
        <v>6</v>
      </c>
      <c r="AQ192" s="117">
        <v>0</v>
      </c>
      <c r="AR192" s="117">
        <v>0</v>
      </c>
      <c r="AS192" s="118">
        <v>9</v>
      </c>
    </row>
    <row r="193" spans="2:45" ht="12.6" customHeight="1" x14ac:dyDescent="0.15">
      <c r="B193" s="71"/>
      <c r="C193" s="72"/>
      <c r="D193" s="72" t="s">
        <v>389</v>
      </c>
      <c r="E193" s="73" t="s">
        <v>390</v>
      </c>
      <c r="F193" s="116">
        <f t="shared" si="171"/>
        <v>586</v>
      </c>
      <c r="G193" s="117">
        <f t="shared" si="171"/>
        <v>384</v>
      </c>
      <c r="H193" s="117">
        <f t="shared" si="171"/>
        <v>202</v>
      </c>
      <c r="I193" s="117">
        <f t="shared" si="162"/>
        <v>556</v>
      </c>
      <c r="J193" s="117">
        <f t="shared" si="235"/>
        <v>362</v>
      </c>
      <c r="K193" s="117">
        <f t="shared" si="235"/>
        <v>194</v>
      </c>
      <c r="L193" s="117">
        <f t="shared" si="163"/>
        <v>471</v>
      </c>
      <c r="M193" s="117">
        <f t="shared" si="236"/>
        <v>331</v>
      </c>
      <c r="N193" s="117">
        <f t="shared" si="236"/>
        <v>140</v>
      </c>
      <c r="O193" s="117">
        <v>29</v>
      </c>
      <c r="P193" s="117">
        <v>20</v>
      </c>
      <c r="Q193" s="117">
        <f t="shared" si="164"/>
        <v>399</v>
      </c>
      <c r="R193" s="117">
        <f t="shared" si="237"/>
        <v>285</v>
      </c>
      <c r="S193" s="117">
        <f t="shared" si="237"/>
        <v>114</v>
      </c>
      <c r="T193" s="117">
        <v>254</v>
      </c>
      <c r="U193" s="117">
        <v>78</v>
      </c>
      <c r="V193" s="117">
        <v>31</v>
      </c>
      <c r="W193" s="117">
        <v>36</v>
      </c>
      <c r="X193" s="117">
        <v>17</v>
      </c>
      <c r="Y193" s="117">
        <v>6</v>
      </c>
      <c r="Z193" s="117">
        <v>0</v>
      </c>
      <c r="AA193" s="117">
        <v>0</v>
      </c>
      <c r="AB193" s="117">
        <v>64</v>
      </c>
      <c r="AC193" s="117">
        <f t="shared" si="165"/>
        <v>115</v>
      </c>
      <c r="AD193" s="117">
        <f t="shared" si="238"/>
        <v>53</v>
      </c>
      <c r="AE193" s="117">
        <f t="shared" si="238"/>
        <v>62</v>
      </c>
      <c r="AF193" s="117">
        <v>39</v>
      </c>
      <c r="AG193" s="117">
        <v>41</v>
      </c>
      <c r="AH193" s="117">
        <f t="shared" si="166"/>
        <v>28</v>
      </c>
      <c r="AI193" s="117">
        <f t="shared" si="239"/>
        <v>9</v>
      </c>
      <c r="AJ193" s="117">
        <f t="shared" si="239"/>
        <v>19</v>
      </c>
      <c r="AK193" s="117">
        <v>8</v>
      </c>
      <c r="AL193" s="117">
        <v>15</v>
      </c>
      <c r="AM193" s="117">
        <v>1</v>
      </c>
      <c r="AN193" s="117">
        <v>4</v>
      </c>
      <c r="AO193" s="117">
        <v>5</v>
      </c>
      <c r="AP193" s="117">
        <v>2</v>
      </c>
      <c r="AQ193" s="117">
        <v>0</v>
      </c>
      <c r="AR193" s="117">
        <v>0</v>
      </c>
      <c r="AS193" s="118">
        <v>5</v>
      </c>
    </row>
    <row r="194" spans="2:45" ht="12.6" customHeight="1" x14ac:dyDescent="0.15">
      <c r="B194" s="71"/>
      <c r="C194" s="72" t="s">
        <v>391</v>
      </c>
      <c r="D194" s="72"/>
      <c r="E194" s="73" t="s">
        <v>392</v>
      </c>
      <c r="F194" s="116">
        <f t="shared" si="171"/>
        <v>5470</v>
      </c>
      <c r="G194" s="117">
        <f>SUM(G195:G196)</f>
        <v>3909</v>
      </c>
      <c r="H194" s="117">
        <f>SUM(H195:H196)</f>
        <v>1561</v>
      </c>
      <c r="I194" s="117">
        <f t="shared" si="162"/>
        <v>5311</v>
      </c>
      <c r="J194" s="117">
        <f>SUM(J195:J196)</f>
        <v>3796</v>
      </c>
      <c r="K194" s="117">
        <f>SUM(K195:K196)</f>
        <v>1515</v>
      </c>
      <c r="L194" s="117">
        <f t="shared" si="163"/>
        <v>4689</v>
      </c>
      <c r="M194" s="117">
        <f>SUM(M195:M196)</f>
        <v>3458</v>
      </c>
      <c r="N194" s="117">
        <f>SUM(N195:N196)</f>
        <v>1231</v>
      </c>
      <c r="O194" s="117">
        <f>SUM(O195:O196)</f>
        <v>352</v>
      </c>
      <c r="P194" s="117">
        <f>SUM(P195:P196)</f>
        <v>186</v>
      </c>
      <c r="Q194" s="117">
        <f t="shared" si="164"/>
        <v>4004</v>
      </c>
      <c r="R194" s="117">
        <f t="shared" ref="R194:AA194" si="240">SUM(R195:R196)</f>
        <v>3003</v>
      </c>
      <c r="S194" s="117">
        <f t="shared" si="240"/>
        <v>1001</v>
      </c>
      <c r="T194" s="117">
        <f t="shared" si="240"/>
        <v>2386</v>
      </c>
      <c r="U194" s="117">
        <f t="shared" si="240"/>
        <v>662</v>
      </c>
      <c r="V194" s="117">
        <f t="shared" si="240"/>
        <v>617</v>
      </c>
      <c r="W194" s="117">
        <f t="shared" si="240"/>
        <v>339</v>
      </c>
      <c r="X194" s="117">
        <f t="shared" si="240"/>
        <v>84</v>
      </c>
      <c r="Y194" s="117">
        <f t="shared" si="240"/>
        <v>41</v>
      </c>
      <c r="Z194" s="117">
        <f t="shared" si="240"/>
        <v>19</v>
      </c>
      <c r="AA194" s="117">
        <f t="shared" si="240"/>
        <v>3</v>
      </c>
      <c r="AB194" s="117">
        <v>746</v>
      </c>
      <c r="AC194" s="117">
        <f t="shared" si="165"/>
        <v>781</v>
      </c>
      <c r="AD194" s="117">
        <f>SUM(AD195:AD196)</f>
        <v>451</v>
      </c>
      <c r="AE194" s="117">
        <f>SUM(AE195:AE196)</f>
        <v>330</v>
      </c>
      <c r="AF194" s="117">
        <f>SUM(AF195:AF196)</f>
        <v>264</v>
      </c>
      <c r="AG194" s="117">
        <f>SUM(AG195:AG196)</f>
        <v>198</v>
      </c>
      <c r="AH194" s="117">
        <f t="shared" si="166"/>
        <v>307</v>
      </c>
      <c r="AI194" s="117">
        <f t="shared" ref="AI194:AS194" si="241">SUM(AI195:AI196)</f>
        <v>177</v>
      </c>
      <c r="AJ194" s="117">
        <f t="shared" si="241"/>
        <v>130</v>
      </c>
      <c r="AK194" s="117">
        <f t="shared" si="241"/>
        <v>148</v>
      </c>
      <c r="AL194" s="117">
        <f t="shared" si="241"/>
        <v>107</v>
      </c>
      <c r="AM194" s="117">
        <f t="shared" si="241"/>
        <v>29</v>
      </c>
      <c r="AN194" s="117">
        <f t="shared" si="241"/>
        <v>23</v>
      </c>
      <c r="AO194" s="117">
        <f t="shared" si="241"/>
        <v>10</v>
      </c>
      <c r="AP194" s="117">
        <f t="shared" si="241"/>
        <v>2</v>
      </c>
      <c r="AQ194" s="117">
        <f t="shared" si="241"/>
        <v>0</v>
      </c>
      <c r="AR194" s="117">
        <f t="shared" si="241"/>
        <v>0</v>
      </c>
      <c r="AS194" s="118">
        <f t="shared" si="241"/>
        <v>48</v>
      </c>
    </row>
    <row r="195" spans="2:45" ht="12.6" customHeight="1" x14ac:dyDescent="0.15">
      <c r="B195" s="71"/>
      <c r="C195" s="72"/>
      <c r="D195" s="72" t="s">
        <v>393</v>
      </c>
      <c r="E195" s="73" t="s">
        <v>394</v>
      </c>
      <c r="F195" s="116">
        <f t="shared" si="171"/>
        <v>3751</v>
      </c>
      <c r="G195" s="117">
        <f>M195+AD195</f>
        <v>2755</v>
      </c>
      <c r="H195" s="117">
        <f>N195+AE195</f>
        <v>996</v>
      </c>
      <c r="I195" s="117">
        <f t="shared" si="162"/>
        <v>3628</v>
      </c>
      <c r="J195" s="117">
        <f>O195+R195+AF195+AI195</f>
        <v>2671</v>
      </c>
      <c r="K195" s="117">
        <f>P195+S195+AG195+AJ195</f>
        <v>957</v>
      </c>
      <c r="L195" s="117">
        <f t="shared" si="163"/>
        <v>3489</v>
      </c>
      <c r="M195" s="117">
        <f>O195+R195+X195+Z195</f>
        <v>2598</v>
      </c>
      <c r="N195" s="117">
        <f>P195+S195+Y195+AA195</f>
        <v>891</v>
      </c>
      <c r="O195" s="117">
        <v>204</v>
      </c>
      <c r="P195" s="117">
        <v>99</v>
      </c>
      <c r="Q195" s="117">
        <f t="shared" si="164"/>
        <v>3067</v>
      </c>
      <c r="R195" s="117">
        <f>T195+V195</f>
        <v>2314</v>
      </c>
      <c r="S195" s="117">
        <f>U195+W195</f>
        <v>753</v>
      </c>
      <c r="T195" s="117">
        <v>1743</v>
      </c>
      <c r="U195" s="117">
        <v>477</v>
      </c>
      <c r="V195" s="117">
        <v>571</v>
      </c>
      <c r="W195" s="117">
        <v>276</v>
      </c>
      <c r="X195" s="117">
        <v>70</v>
      </c>
      <c r="Y195" s="117">
        <v>37</v>
      </c>
      <c r="Z195" s="117">
        <v>10</v>
      </c>
      <c r="AA195" s="117">
        <v>2</v>
      </c>
      <c r="AB195" s="117">
        <v>649</v>
      </c>
      <c r="AC195" s="117">
        <f t="shared" si="165"/>
        <v>262</v>
      </c>
      <c r="AD195" s="117">
        <f>AF195+AI195+AO195+AQ195</f>
        <v>157</v>
      </c>
      <c r="AE195" s="117">
        <f>AG195+AJ195+AP195+AR195</f>
        <v>105</v>
      </c>
      <c r="AF195" s="117">
        <v>72</v>
      </c>
      <c r="AG195" s="117">
        <v>48</v>
      </c>
      <c r="AH195" s="117">
        <f t="shared" si="166"/>
        <v>138</v>
      </c>
      <c r="AI195" s="117">
        <f>AK195+AM195</f>
        <v>81</v>
      </c>
      <c r="AJ195" s="117">
        <f>AL195+AN195</f>
        <v>57</v>
      </c>
      <c r="AK195" s="117">
        <v>66</v>
      </c>
      <c r="AL195" s="117">
        <v>51</v>
      </c>
      <c r="AM195" s="117">
        <v>15</v>
      </c>
      <c r="AN195" s="117">
        <v>6</v>
      </c>
      <c r="AO195" s="117">
        <v>4</v>
      </c>
      <c r="AP195" s="117">
        <v>0</v>
      </c>
      <c r="AQ195" s="117">
        <v>0</v>
      </c>
      <c r="AR195" s="117">
        <v>0</v>
      </c>
      <c r="AS195" s="118">
        <v>19</v>
      </c>
    </row>
    <row r="196" spans="2:45" ht="12.6" customHeight="1" x14ac:dyDescent="0.15">
      <c r="B196" s="71"/>
      <c r="C196" s="72"/>
      <c r="D196" s="72" t="s">
        <v>395</v>
      </c>
      <c r="E196" s="73" t="s">
        <v>396</v>
      </c>
      <c r="F196" s="116">
        <f t="shared" si="171"/>
        <v>1719</v>
      </c>
      <c r="G196" s="117">
        <f>M196+AD196</f>
        <v>1154</v>
      </c>
      <c r="H196" s="117">
        <f>N196+AE196</f>
        <v>565</v>
      </c>
      <c r="I196" s="117">
        <f t="shared" si="162"/>
        <v>1683</v>
      </c>
      <c r="J196" s="117">
        <f>O196+R196+AF196+AI196</f>
        <v>1125</v>
      </c>
      <c r="K196" s="117">
        <f>P196+S196+AG196+AJ196</f>
        <v>558</v>
      </c>
      <c r="L196" s="117">
        <f t="shared" si="163"/>
        <v>1200</v>
      </c>
      <c r="M196" s="117">
        <f>O196+R196+X196+Z196</f>
        <v>860</v>
      </c>
      <c r="N196" s="117">
        <f>P196+S196+Y196+AA196</f>
        <v>340</v>
      </c>
      <c r="O196" s="117">
        <v>148</v>
      </c>
      <c r="P196" s="117">
        <v>87</v>
      </c>
      <c r="Q196" s="117">
        <f t="shared" si="164"/>
        <v>937</v>
      </c>
      <c r="R196" s="117">
        <f>T196+V196</f>
        <v>689</v>
      </c>
      <c r="S196" s="117">
        <f>U196+W196</f>
        <v>248</v>
      </c>
      <c r="T196" s="117">
        <v>643</v>
      </c>
      <c r="U196" s="117">
        <v>185</v>
      </c>
      <c r="V196" s="117">
        <v>46</v>
      </c>
      <c r="W196" s="117">
        <v>63</v>
      </c>
      <c r="X196" s="117">
        <v>14</v>
      </c>
      <c r="Y196" s="117">
        <v>4</v>
      </c>
      <c r="Z196" s="117">
        <v>9</v>
      </c>
      <c r="AA196" s="117">
        <v>1</v>
      </c>
      <c r="AB196" s="117">
        <v>97</v>
      </c>
      <c r="AC196" s="117">
        <f t="shared" si="165"/>
        <v>519</v>
      </c>
      <c r="AD196" s="117">
        <f>AF196+AI196+AO196+AQ196</f>
        <v>294</v>
      </c>
      <c r="AE196" s="117">
        <f>AG196+AJ196+AP196+AR196</f>
        <v>225</v>
      </c>
      <c r="AF196" s="117">
        <v>192</v>
      </c>
      <c r="AG196" s="117">
        <v>150</v>
      </c>
      <c r="AH196" s="117">
        <f t="shared" si="166"/>
        <v>169</v>
      </c>
      <c r="AI196" s="117">
        <f>AK196+AM196</f>
        <v>96</v>
      </c>
      <c r="AJ196" s="117">
        <f>AL196+AN196</f>
        <v>73</v>
      </c>
      <c r="AK196" s="117">
        <v>82</v>
      </c>
      <c r="AL196" s="117">
        <v>56</v>
      </c>
      <c r="AM196" s="117">
        <v>14</v>
      </c>
      <c r="AN196" s="117">
        <v>17</v>
      </c>
      <c r="AO196" s="117">
        <v>6</v>
      </c>
      <c r="AP196" s="117">
        <v>2</v>
      </c>
      <c r="AQ196" s="117">
        <v>0</v>
      </c>
      <c r="AR196" s="117">
        <v>0</v>
      </c>
      <c r="AS196" s="118">
        <v>29</v>
      </c>
    </row>
    <row r="197" spans="2:45" ht="12.6" customHeight="1" x14ac:dyDescent="0.15">
      <c r="B197" s="71"/>
      <c r="C197" s="72" t="s">
        <v>397</v>
      </c>
      <c r="D197" s="72"/>
      <c r="E197" s="73" t="s">
        <v>398</v>
      </c>
      <c r="F197" s="116">
        <f t="shared" si="171"/>
        <v>7252</v>
      </c>
      <c r="G197" s="117">
        <f>SUM(G198:G200)</f>
        <v>3841</v>
      </c>
      <c r="H197" s="117">
        <f>SUM(H198:H200)</f>
        <v>3411</v>
      </c>
      <c r="I197" s="117">
        <f t="shared" si="162"/>
        <v>7123</v>
      </c>
      <c r="J197" s="117">
        <f>SUM(J198:J200)</f>
        <v>3789</v>
      </c>
      <c r="K197" s="117">
        <f>SUM(K198:K200)</f>
        <v>3334</v>
      </c>
      <c r="L197" s="117">
        <f t="shared" si="163"/>
        <v>3425</v>
      </c>
      <c r="M197" s="117">
        <f>SUM(M198:M200)</f>
        <v>1658</v>
      </c>
      <c r="N197" s="117">
        <f>SUM(N198:N200)</f>
        <v>1767</v>
      </c>
      <c r="O197" s="117">
        <f>SUM(O198:O200)</f>
        <v>156</v>
      </c>
      <c r="P197" s="117">
        <f>SUM(P198:P200)</f>
        <v>110</v>
      </c>
      <c r="Q197" s="117">
        <f t="shared" si="164"/>
        <v>3047</v>
      </c>
      <c r="R197" s="117">
        <f t="shared" ref="R197:AA197" si="242">SUM(R198:R200)</f>
        <v>1453</v>
      </c>
      <c r="S197" s="117">
        <f t="shared" si="242"/>
        <v>1594</v>
      </c>
      <c r="T197" s="117">
        <f t="shared" si="242"/>
        <v>383</v>
      </c>
      <c r="U197" s="117">
        <f t="shared" si="242"/>
        <v>276</v>
      </c>
      <c r="V197" s="117">
        <f t="shared" si="242"/>
        <v>1070</v>
      </c>
      <c r="W197" s="117">
        <f t="shared" si="242"/>
        <v>1318</v>
      </c>
      <c r="X197" s="117">
        <f t="shared" si="242"/>
        <v>42</v>
      </c>
      <c r="Y197" s="117">
        <f t="shared" si="242"/>
        <v>60</v>
      </c>
      <c r="Z197" s="117">
        <f t="shared" si="242"/>
        <v>7</v>
      </c>
      <c r="AA197" s="117">
        <f t="shared" si="242"/>
        <v>3</v>
      </c>
      <c r="AB197" s="117">
        <v>846</v>
      </c>
      <c r="AC197" s="117">
        <f t="shared" si="165"/>
        <v>3827</v>
      </c>
      <c r="AD197" s="117">
        <f>SUM(AD198:AD200)</f>
        <v>2183</v>
      </c>
      <c r="AE197" s="117">
        <f>SUM(AE198:AE200)</f>
        <v>1644</v>
      </c>
      <c r="AF197" s="117">
        <f>SUM(AF198:AF200)</f>
        <v>277</v>
      </c>
      <c r="AG197" s="117">
        <f>SUM(AG198:AG200)</f>
        <v>228</v>
      </c>
      <c r="AH197" s="117">
        <f t="shared" si="166"/>
        <v>3305</v>
      </c>
      <c r="AI197" s="117">
        <f t="shared" ref="AI197:AS197" si="243">SUM(AI198:AI200)</f>
        <v>1903</v>
      </c>
      <c r="AJ197" s="117">
        <f t="shared" si="243"/>
        <v>1402</v>
      </c>
      <c r="AK197" s="117">
        <f t="shared" si="243"/>
        <v>229</v>
      </c>
      <c r="AL197" s="117">
        <f t="shared" si="243"/>
        <v>179</v>
      </c>
      <c r="AM197" s="117">
        <f t="shared" si="243"/>
        <v>1674</v>
      </c>
      <c r="AN197" s="117">
        <f t="shared" si="243"/>
        <v>1223</v>
      </c>
      <c r="AO197" s="117">
        <f t="shared" si="243"/>
        <v>3</v>
      </c>
      <c r="AP197" s="117">
        <f t="shared" si="243"/>
        <v>14</v>
      </c>
      <c r="AQ197" s="117">
        <f t="shared" si="243"/>
        <v>0</v>
      </c>
      <c r="AR197" s="117">
        <f t="shared" si="243"/>
        <v>0</v>
      </c>
      <c r="AS197" s="118">
        <f t="shared" si="243"/>
        <v>782</v>
      </c>
    </row>
    <row r="198" spans="2:45" ht="12.6" customHeight="1" x14ac:dyDescent="0.15">
      <c r="B198" s="71"/>
      <c r="C198" s="72"/>
      <c r="D198" s="72" t="s">
        <v>399</v>
      </c>
      <c r="E198" s="73" t="s">
        <v>400</v>
      </c>
      <c r="F198" s="116">
        <f t="shared" si="171"/>
        <v>1290</v>
      </c>
      <c r="G198" s="117">
        <f t="shared" si="171"/>
        <v>535</v>
      </c>
      <c r="H198" s="117">
        <f t="shared" si="171"/>
        <v>755</v>
      </c>
      <c r="I198" s="117">
        <f t="shared" si="162"/>
        <v>1253</v>
      </c>
      <c r="J198" s="117">
        <f t="shared" ref="J198:K200" si="244">O198+R198+AF198+AI198</f>
        <v>521</v>
      </c>
      <c r="K198" s="117">
        <f t="shared" si="244"/>
        <v>732</v>
      </c>
      <c r="L198" s="117">
        <f t="shared" si="163"/>
        <v>1009</v>
      </c>
      <c r="M198" s="117">
        <f t="shared" ref="M198:N200" si="245">O198+R198+X198+Z198</f>
        <v>406</v>
      </c>
      <c r="N198" s="117">
        <f t="shared" si="245"/>
        <v>603</v>
      </c>
      <c r="O198" s="117">
        <v>68</v>
      </c>
      <c r="P198" s="117">
        <v>36</v>
      </c>
      <c r="Q198" s="117">
        <f t="shared" si="164"/>
        <v>869</v>
      </c>
      <c r="R198" s="117">
        <f t="shared" ref="R198:S200" si="246">T198+V198</f>
        <v>324</v>
      </c>
      <c r="S198" s="117">
        <f t="shared" si="246"/>
        <v>545</v>
      </c>
      <c r="T198" s="117">
        <v>149</v>
      </c>
      <c r="U198" s="117">
        <v>154</v>
      </c>
      <c r="V198" s="117">
        <v>175</v>
      </c>
      <c r="W198" s="117">
        <v>391</v>
      </c>
      <c r="X198" s="117">
        <v>7</v>
      </c>
      <c r="Y198" s="117">
        <v>19</v>
      </c>
      <c r="Z198" s="117">
        <v>7</v>
      </c>
      <c r="AA198" s="117">
        <v>3</v>
      </c>
      <c r="AB198" s="117">
        <v>365</v>
      </c>
      <c r="AC198" s="117">
        <f t="shared" si="165"/>
        <v>281</v>
      </c>
      <c r="AD198" s="117">
        <f t="shared" ref="AD198:AE200" si="247">AF198+AI198+AO198+AQ198</f>
        <v>129</v>
      </c>
      <c r="AE198" s="117">
        <f t="shared" si="247"/>
        <v>152</v>
      </c>
      <c r="AF198" s="117">
        <v>79</v>
      </c>
      <c r="AG198" s="117">
        <v>76</v>
      </c>
      <c r="AH198" s="117">
        <f t="shared" si="166"/>
        <v>125</v>
      </c>
      <c r="AI198" s="117">
        <f t="shared" ref="AI198:AJ200" si="248">AK198+AM198</f>
        <v>50</v>
      </c>
      <c r="AJ198" s="117">
        <f t="shared" si="248"/>
        <v>75</v>
      </c>
      <c r="AK198" s="117">
        <v>30</v>
      </c>
      <c r="AL198" s="117">
        <v>37</v>
      </c>
      <c r="AM198" s="117">
        <v>20</v>
      </c>
      <c r="AN198" s="117">
        <v>38</v>
      </c>
      <c r="AO198" s="117">
        <v>0</v>
      </c>
      <c r="AP198" s="117">
        <v>1</v>
      </c>
      <c r="AQ198" s="117">
        <v>0</v>
      </c>
      <c r="AR198" s="117">
        <v>0</v>
      </c>
      <c r="AS198" s="118">
        <v>45</v>
      </c>
    </row>
    <row r="199" spans="2:45" ht="12.6" customHeight="1" x14ac:dyDescent="0.15">
      <c r="B199" s="71"/>
      <c r="C199" s="72"/>
      <c r="D199" s="72" t="s">
        <v>401</v>
      </c>
      <c r="E199" s="73" t="s">
        <v>402</v>
      </c>
      <c r="F199" s="116">
        <f t="shared" si="171"/>
        <v>5554</v>
      </c>
      <c r="G199" s="117">
        <f t="shared" si="171"/>
        <v>3145</v>
      </c>
      <c r="H199" s="117">
        <f t="shared" si="171"/>
        <v>2409</v>
      </c>
      <c r="I199" s="117">
        <f t="shared" si="162"/>
        <v>5463</v>
      </c>
      <c r="J199" s="117">
        <f t="shared" si="244"/>
        <v>3107</v>
      </c>
      <c r="K199" s="117">
        <f t="shared" si="244"/>
        <v>2356</v>
      </c>
      <c r="L199" s="117">
        <f t="shared" si="163"/>
        <v>2169</v>
      </c>
      <c r="M199" s="117">
        <f t="shared" si="245"/>
        <v>1164</v>
      </c>
      <c r="N199" s="117">
        <f t="shared" si="245"/>
        <v>1005</v>
      </c>
      <c r="O199" s="117">
        <v>61</v>
      </c>
      <c r="P199" s="117">
        <v>49</v>
      </c>
      <c r="Q199" s="117">
        <f t="shared" si="164"/>
        <v>1983</v>
      </c>
      <c r="R199" s="117">
        <f t="shared" si="246"/>
        <v>1068</v>
      </c>
      <c r="S199" s="117">
        <f t="shared" si="246"/>
        <v>915</v>
      </c>
      <c r="T199" s="117">
        <v>183</v>
      </c>
      <c r="U199" s="117">
        <v>73</v>
      </c>
      <c r="V199" s="117">
        <v>885</v>
      </c>
      <c r="W199" s="117">
        <v>842</v>
      </c>
      <c r="X199" s="117">
        <v>35</v>
      </c>
      <c r="Y199" s="117">
        <v>41</v>
      </c>
      <c r="Z199" s="117">
        <v>0</v>
      </c>
      <c r="AA199" s="117">
        <v>0</v>
      </c>
      <c r="AB199" s="117">
        <v>416</v>
      </c>
      <c r="AC199" s="117">
        <f t="shared" si="165"/>
        <v>3385</v>
      </c>
      <c r="AD199" s="117">
        <f t="shared" si="247"/>
        <v>1981</v>
      </c>
      <c r="AE199" s="117">
        <f t="shared" si="247"/>
        <v>1404</v>
      </c>
      <c r="AF199" s="117">
        <v>136</v>
      </c>
      <c r="AG199" s="117">
        <v>90</v>
      </c>
      <c r="AH199" s="117">
        <f t="shared" si="166"/>
        <v>3144</v>
      </c>
      <c r="AI199" s="117">
        <f t="shared" si="248"/>
        <v>1842</v>
      </c>
      <c r="AJ199" s="117">
        <f t="shared" si="248"/>
        <v>1302</v>
      </c>
      <c r="AK199" s="117">
        <v>192</v>
      </c>
      <c r="AL199" s="117">
        <v>133</v>
      </c>
      <c r="AM199" s="117">
        <v>1650</v>
      </c>
      <c r="AN199" s="117">
        <v>1169</v>
      </c>
      <c r="AO199" s="117">
        <v>3</v>
      </c>
      <c r="AP199" s="117">
        <v>12</v>
      </c>
      <c r="AQ199" s="117">
        <v>0</v>
      </c>
      <c r="AR199" s="117">
        <v>0</v>
      </c>
      <c r="AS199" s="118">
        <v>721</v>
      </c>
    </row>
    <row r="200" spans="2:45" ht="12.6" customHeight="1" x14ac:dyDescent="0.15">
      <c r="B200" s="71"/>
      <c r="C200" s="72"/>
      <c r="D200" s="72" t="s">
        <v>403</v>
      </c>
      <c r="E200" s="73" t="s">
        <v>404</v>
      </c>
      <c r="F200" s="116">
        <f t="shared" si="171"/>
        <v>408</v>
      </c>
      <c r="G200" s="117">
        <f t="shared" si="171"/>
        <v>161</v>
      </c>
      <c r="H200" s="117">
        <f t="shared" si="171"/>
        <v>247</v>
      </c>
      <c r="I200" s="117">
        <f t="shared" si="162"/>
        <v>407</v>
      </c>
      <c r="J200" s="117">
        <f t="shared" si="244"/>
        <v>161</v>
      </c>
      <c r="K200" s="117">
        <f t="shared" si="244"/>
        <v>246</v>
      </c>
      <c r="L200" s="117">
        <f t="shared" si="163"/>
        <v>247</v>
      </c>
      <c r="M200" s="117">
        <f t="shared" si="245"/>
        <v>88</v>
      </c>
      <c r="N200" s="117">
        <f t="shared" si="245"/>
        <v>159</v>
      </c>
      <c r="O200" s="117">
        <v>27</v>
      </c>
      <c r="P200" s="117">
        <v>25</v>
      </c>
      <c r="Q200" s="117">
        <f t="shared" si="164"/>
        <v>195</v>
      </c>
      <c r="R200" s="117">
        <f t="shared" si="246"/>
        <v>61</v>
      </c>
      <c r="S200" s="117">
        <f t="shared" si="246"/>
        <v>134</v>
      </c>
      <c r="T200" s="117">
        <v>51</v>
      </c>
      <c r="U200" s="117">
        <v>49</v>
      </c>
      <c r="V200" s="117">
        <v>10</v>
      </c>
      <c r="W200" s="117">
        <v>85</v>
      </c>
      <c r="X200" s="117">
        <v>0</v>
      </c>
      <c r="Y200" s="117">
        <v>0</v>
      </c>
      <c r="Z200" s="117">
        <v>0</v>
      </c>
      <c r="AA200" s="117">
        <v>0</v>
      </c>
      <c r="AB200" s="117">
        <v>65</v>
      </c>
      <c r="AC200" s="117">
        <f t="shared" si="165"/>
        <v>161</v>
      </c>
      <c r="AD200" s="117">
        <f t="shared" si="247"/>
        <v>73</v>
      </c>
      <c r="AE200" s="117">
        <f t="shared" si="247"/>
        <v>88</v>
      </c>
      <c r="AF200" s="117">
        <v>62</v>
      </c>
      <c r="AG200" s="117">
        <v>62</v>
      </c>
      <c r="AH200" s="117">
        <f t="shared" si="166"/>
        <v>36</v>
      </c>
      <c r="AI200" s="117">
        <f t="shared" si="248"/>
        <v>11</v>
      </c>
      <c r="AJ200" s="117">
        <f t="shared" si="248"/>
        <v>25</v>
      </c>
      <c r="AK200" s="117">
        <v>7</v>
      </c>
      <c r="AL200" s="117">
        <v>9</v>
      </c>
      <c r="AM200" s="117">
        <v>4</v>
      </c>
      <c r="AN200" s="117">
        <v>16</v>
      </c>
      <c r="AO200" s="117">
        <v>0</v>
      </c>
      <c r="AP200" s="117">
        <v>1</v>
      </c>
      <c r="AQ200" s="117">
        <v>0</v>
      </c>
      <c r="AR200" s="117">
        <v>0</v>
      </c>
      <c r="AS200" s="118">
        <v>16</v>
      </c>
    </row>
    <row r="201" spans="2:45" ht="12.6" customHeight="1" x14ac:dyDescent="0.15">
      <c r="B201" s="71"/>
      <c r="C201" s="72" t="s">
        <v>405</v>
      </c>
      <c r="D201" s="72"/>
      <c r="E201" s="73" t="s">
        <v>406</v>
      </c>
      <c r="F201" s="116">
        <f t="shared" si="171"/>
        <v>1484</v>
      </c>
      <c r="G201" s="117">
        <f>SUM(G202:G204)</f>
        <v>778</v>
      </c>
      <c r="H201" s="117">
        <f>SUM(H202:H204)</f>
        <v>706</v>
      </c>
      <c r="I201" s="117">
        <f t="shared" ref="I201:I217" si="249">SUM(J201:K201)</f>
        <v>1440</v>
      </c>
      <c r="J201" s="117">
        <f>SUM(J202:J204)</f>
        <v>758</v>
      </c>
      <c r="K201" s="117">
        <f>SUM(K202:K204)</f>
        <v>682</v>
      </c>
      <c r="L201" s="117">
        <f t="shared" ref="L201:L217" si="250">SUM(M201:N201)</f>
        <v>1146</v>
      </c>
      <c r="M201" s="117">
        <f>SUM(M202:M204)</f>
        <v>614</v>
      </c>
      <c r="N201" s="117">
        <f>SUM(N202:N204)</f>
        <v>532</v>
      </c>
      <c r="O201" s="117">
        <f>SUM(O202:O204)</f>
        <v>100</v>
      </c>
      <c r="P201" s="117">
        <f>SUM(P202:P204)</f>
        <v>53</v>
      </c>
      <c r="Q201" s="117">
        <f t="shared" ref="Q201:Q217" si="251">SUM(R201:S201)</f>
        <v>959</v>
      </c>
      <c r="R201" s="117">
        <f t="shared" ref="R201:AA201" si="252">SUM(R202:R204)</f>
        <v>496</v>
      </c>
      <c r="S201" s="117">
        <f t="shared" si="252"/>
        <v>463</v>
      </c>
      <c r="T201" s="117">
        <f t="shared" si="252"/>
        <v>256</v>
      </c>
      <c r="U201" s="117">
        <f t="shared" si="252"/>
        <v>141</v>
      </c>
      <c r="V201" s="117">
        <f t="shared" si="252"/>
        <v>240</v>
      </c>
      <c r="W201" s="117">
        <f t="shared" si="252"/>
        <v>322</v>
      </c>
      <c r="X201" s="117">
        <f t="shared" si="252"/>
        <v>16</v>
      </c>
      <c r="Y201" s="117">
        <f t="shared" si="252"/>
        <v>13</v>
      </c>
      <c r="Z201" s="117">
        <f t="shared" si="252"/>
        <v>2</v>
      </c>
      <c r="AA201" s="117">
        <f t="shared" si="252"/>
        <v>3</v>
      </c>
      <c r="AB201" s="117">
        <v>374</v>
      </c>
      <c r="AC201" s="117">
        <f t="shared" ref="AC201:AC217" si="253">SUM(AD201:AE201)</f>
        <v>338</v>
      </c>
      <c r="AD201" s="117">
        <f>SUM(AD202:AD204)</f>
        <v>164</v>
      </c>
      <c r="AE201" s="117">
        <f>SUM(AE202:AE204)</f>
        <v>174</v>
      </c>
      <c r="AF201" s="117">
        <f>SUM(AF202:AF204)</f>
        <v>139</v>
      </c>
      <c r="AG201" s="117">
        <f>SUM(AG202:AG204)</f>
        <v>128</v>
      </c>
      <c r="AH201" s="117">
        <f t="shared" ref="AH201:AH217" si="254">SUM(AI201:AJ201)</f>
        <v>61</v>
      </c>
      <c r="AI201" s="117">
        <f t="shared" ref="AI201:AS201" si="255">SUM(AI202:AI204)</f>
        <v>23</v>
      </c>
      <c r="AJ201" s="117">
        <f t="shared" si="255"/>
        <v>38</v>
      </c>
      <c r="AK201" s="117">
        <f t="shared" si="255"/>
        <v>19</v>
      </c>
      <c r="AL201" s="117">
        <f t="shared" si="255"/>
        <v>14</v>
      </c>
      <c r="AM201" s="117">
        <f t="shared" si="255"/>
        <v>4</v>
      </c>
      <c r="AN201" s="117">
        <f t="shared" si="255"/>
        <v>24</v>
      </c>
      <c r="AO201" s="117">
        <f t="shared" si="255"/>
        <v>2</v>
      </c>
      <c r="AP201" s="117">
        <f t="shared" si="255"/>
        <v>8</v>
      </c>
      <c r="AQ201" s="117">
        <f t="shared" si="255"/>
        <v>0</v>
      </c>
      <c r="AR201" s="117">
        <f t="shared" si="255"/>
        <v>0</v>
      </c>
      <c r="AS201" s="118">
        <f t="shared" si="255"/>
        <v>20</v>
      </c>
    </row>
    <row r="202" spans="2:45" ht="12.6" customHeight="1" x14ac:dyDescent="0.15">
      <c r="B202" s="71"/>
      <c r="C202" s="72"/>
      <c r="D202" s="72" t="s">
        <v>407</v>
      </c>
      <c r="E202" s="73" t="s">
        <v>408</v>
      </c>
      <c r="F202" s="116">
        <f t="shared" si="171"/>
        <v>740</v>
      </c>
      <c r="G202" s="117">
        <f t="shared" si="171"/>
        <v>414</v>
      </c>
      <c r="H202" s="117">
        <f t="shared" si="171"/>
        <v>326</v>
      </c>
      <c r="I202" s="117">
        <f t="shared" si="249"/>
        <v>731</v>
      </c>
      <c r="J202" s="117">
        <f t="shared" ref="J202:K204" si="256">O202+R202+AF202+AI202</f>
        <v>410</v>
      </c>
      <c r="K202" s="117">
        <f t="shared" si="256"/>
        <v>321</v>
      </c>
      <c r="L202" s="117">
        <f t="shared" si="250"/>
        <v>535</v>
      </c>
      <c r="M202" s="117">
        <f t="shared" ref="M202:N204" si="257">O202+R202+X202+Z202</f>
        <v>307</v>
      </c>
      <c r="N202" s="117">
        <f t="shared" si="257"/>
        <v>228</v>
      </c>
      <c r="O202" s="117">
        <v>67</v>
      </c>
      <c r="P202" s="117">
        <v>29</v>
      </c>
      <c r="Q202" s="117">
        <f t="shared" si="251"/>
        <v>430</v>
      </c>
      <c r="R202" s="117">
        <f t="shared" ref="R202:S204" si="258">T202+V202</f>
        <v>236</v>
      </c>
      <c r="S202" s="117">
        <f t="shared" si="258"/>
        <v>194</v>
      </c>
      <c r="T202" s="117">
        <v>161</v>
      </c>
      <c r="U202" s="117">
        <v>68</v>
      </c>
      <c r="V202" s="117">
        <v>75</v>
      </c>
      <c r="W202" s="117">
        <v>126</v>
      </c>
      <c r="X202" s="117">
        <v>3</v>
      </c>
      <c r="Y202" s="117">
        <v>2</v>
      </c>
      <c r="Z202" s="117">
        <v>1</v>
      </c>
      <c r="AA202" s="117">
        <v>3</v>
      </c>
      <c r="AB202" s="117">
        <v>132</v>
      </c>
      <c r="AC202" s="117">
        <f t="shared" si="253"/>
        <v>205</v>
      </c>
      <c r="AD202" s="117">
        <f t="shared" ref="AD202:AE204" si="259">AF202+AI202+AO202+AQ202</f>
        <v>107</v>
      </c>
      <c r="AE202" s="117">
        <f t="shared" si="259"/>
        <v>98</v>
      </c>
      <c r="AF202" s="117">
        <v>91</v>
      </c>
      <c r="AG202" s="117">
        <v>79</v>
      </c>
      <c r="AH202" s="117">
        <f t="shared" si="254"/>
        <v>35</v>
      </c>
      <c r="AI202" s="117">
        <f t="shared" ref="AI202:AJ204" si="260">AK202+AM202</f>
        <v>16</v>
      </c>
      <c r="AJ202" s="117">
        <f t="shared" si="260"/>
        <v>19</v>
      </c>
      <c r="AK202" s="117">
        <v>13</v>
      </c>
      <c r="AL202" s="117">
        <v>9</v>
      </c>
      <c r="AM202" s="117">
        <v>3</v>
      </c>
      <c r="AN202" s="117">
        <v>10</v>
      </c>
      <c r="AO202" s="117">
        <v>0</v>
      </c>
      <c r="AP202" s="117">
        <v>0</v>
      </c>
      <c r="AQ202" s="117">
        <v>0</v>
      </c>
      <c r="AR202" s="117">
        <v>0</v>
      </c>
      <c r="AS202" s="118">
        <v>11</v>
      </c>
    </row>
    <row r="203" spans="2:45" ht="12.6" customHeight="1" x14ac:dyDescent="0.15">
      <c r="B203" s="71"/>
      <c r="C203" s="72"/>
      <c r="D203" s="72" t="s">
        <v>409</v>
      </c>
      <c r="E203" s="73" t="s">
        <v>410</v>
      </c>
      <c r="F203" s="116">
        <f t="shared" si="171"/>
        <v>384</v>
      </c>
      <c r="G203" s="117">
        <f t="shared" si="171"/>
        <v>199</v>
      </c>
      <c r="H203" s="117">
        <f t="shared" si="171"/>
        <v>185</v>
      </c>
      <c r="I203" s="117">
        <f t="shared" si="249"/>
        <v>376</v>
      </c>
      <c r="J203" s="117">
        <f t="shared" si="256"/>
        <v>195</v>
      </c>
      <c r="K203" s="117">
        <f t="shared" si="256"/>
        <v>181</v>
      </c>
      <c r="L203" s="117">
        <f t="shared" si="250"/>
        <v>295</v>
      </c>
      <c r="M203" s="117">
        <f t="shared" si="257"/>
        <v>157</v>
      </c>
      <c r="N203" s="117">
        <f t="shared" si="257"/>
        <v>138</v>
      </c>
      <c r="O203" s="117">
        <v>9</v>
      </c>
      <c r="P203" s="117">
        <v>8</v>
      </c>
      <c r="Q203" s="117">
        <f t="shared" si="251"/>
        <v>272</v>
      </c>
      <c r="R203" s="117">
        <f t="shared" si="258"/>
        <v>144</v>
      </c>
      <c r="S203" s="117">
        <f t="shared" si="258"/>
        <v>128</v>
      </c>
      <c r="T203" s="117">
        <v>35</v>
      </c>
      <c r="U203" s="117">
        <v>19</v>
      </c>
      <c r="V203" s="117">
        <v>109</v>
      </c>
      <c r="W203" s="117">
        <v>109</v>
      </c>
      <c r="X203" s="117">
        <v>3</v>
      </c>
      <c r="Y203" s="117">
        <v>2</v>
      </c>
      <c r="Z203" s="117">
        <v>1</v>
      </c>
      <c r="AA203" s="117">
        <v>0</v>
      </c>
      <c r="AB203" s="117">
        <v>156</v>
      </c>
      <c r="AC203" s="117">
        <f t="shared" si="253"/>
        <v>89</v>
      </c>
      <c r="AD203" s="117">
        <f t="shared" si="259"/>
        <v>42</v>
      </c>
      <c r="AE203" s="117">
        <f t="shared" si="259"/>
        <v>47</v>
      </c>
      <c r="AF203" s="117">
        <v>39</v>
      </c>
      <c r="AG203" s="117">
        <v>44</v>
      </c>
      <c r="AH203" s="117">
        <f t="shared" si="254"/>
        <v>4</v>
      </c>
      <c r="AI203" s="117">
        <f t="shared" si="260"/>
        <v>3</v>
      </c>
      <c r="AJ203" s="117">
        <f t="shared" si="260"/>
        <v>1</v>
      </c>
      <c r="AK203" s="117">
        <v>3</v>
      </c>
      <c r="AL203" s="117">
        <v>1</v>
      </c>
      <c r="AM203" s="117">
        <v>0</v>
      </c>
      <c r="AN203" s="117">
        <v>0</v>
      </c>
      <c r="AO203" s="117">
        <v>0</v>
      </c>
      <c r="AP203" s="117">
        <v>2</v>
      </c>
      <c r="AQ203" s="117">
        <v>0</v>
      </c>
      <c r="AR203" s="117">
        <v>0</v>
      </c>
      <c r="AS203" s="118">
        <v>0</v>
      </c>
    </row>
    <row r="204" spans="2:45" ht="12.6" customHeight="1" x14ac:dyDescent="0.15">
      <c r="B204" s="71"/>
      <c r="C204" s="72"/>
      <c r="D204" s="72" t="s">
        <v>411</v>
      </c>
      <c r="E204" s="73" t="s">
        <v>412</v>
      </c>
      <c r="F204" s="116">
        <f t="shared" si="171"/>
        <v>360</v>
      </c>
      <c r="G204" s="117">
        <f t="shared" si="171"/>
        <v>165</v>
      </c>
      <c r="H204" s="117">
        <f t="shared" si="171"/>
        <v>195</v>
      </c>
      <c r="I204" s="117">
        <f t="shared" si="249"/>
        <v>333</v>
      </c>
      <c r="J204" s="117">
        <f t="shared" si="256"/>
        <v>153</v>
      </c>
      <c r="K204" s="117">
        <f t="shared" si="256"/>
        <v>180</v>
      </c>
      <c r="L204" s="117">
        <f t="shared" si="250"/>
        <v>316</v>
      </c>
      <c r="M204" s="117">
        <f t="shared" si="257"/>
        <v>150</v>
      </c>
      <c r="N204" s="117">
        <f t="shared" si="257"/>
        <v>166</v>
      </c>
      <c r="O204" s="117">
        <v>24</v>
      </c>
      <c r="P204" s="117">
        <v>16</v>
      </c>
      <c r="Q204" s="117">
        <f t="shared" si="251"/>
        <v>257</v>
      </c>
      <c r="R204" s="117">
        <f t="shared" si="258"/>
        <v>116</v>
      </c>
      <c r="S204" s="117">
        <f t="shared" si="258"/>
        <v>141</v>
      </c>
      <c r="T204" s="117">
        <v>60</v>
      </c>
      <c r="U204" s="117">
        <v>54</v>
      </c>
      <c r="V204" s="117">
        <v>56</v>
      </c>
      <c r="W204" s="117">
        <v>87</v>
      </c>
      <c r="X204" s="117">
        <v>10</v>
      </c>
      <c r="Y204" s="117">
        <v>9</v>
      </c>
      <c r="Z204" s="117">
        <v>0</v>
      </c>
      <c r="AA204" s="117">
        <v>0</v>
      </c>
      <c r="AB204" s="117">
        <v>86</v>
      </c>
      <c r="AC204" s="117">
        <f t="shared" si="253"/>
        <v>44</v>
      </c>
      <c r="AD204" s="117">
        <f t="shared" si="259"/>
        <v>15</v>
      </c>
      <c r="AE204" s="117">
        <f t="shared" si="259"/>
        <v>29</v>
      </c>
      <c r="AF204" s="117">
        <v>9</v>
      </c>
      <c r="AG204" s="117">
        <v>5</v>
      </c>
      <c r="AH204" s="117">
        <f t="shared" si="254"/>
        <v>22</v>
      </c>
      <c r="AI204" s="117">
        <f t="shared" si="260"/>
        <v>4</v>
      </c>
      <c r="AJ204" s="117">
        <f t="shared" si="260"/>
        <v>18</v>
      </c>
      <c r="AK204" s="117">
        <v>3</v>
      </c>
      <c r="AL204" s="117">
        <v>4</v>
      </c>
      <c r="AM204" s="117">
        <v>1</v>
      </c>
      <c r="AN204" s="117">
        <v>14</v>
      </c>
      <c r="AO204" s="117">
        <v>2</v>
      </c>
      <c r="AP204" s="117">
        <v>6</v>
      </c>
      <c r="AQ204" s="117">
        <v>0</v>
      </c>
      <c r="AR204" s="117">
        <v>0</v>
      </c>
      <c r="AS204" s="118">
        <v>9</v>
      </c>
    </row>
    <row r="205" spans="2:45" ht="12.6" customHeight="1" x14ac:dyDescent="0.15">
      <c r="B205" s="71"/>
      <c r="C205" s="72" t="s">
        <v>413</v>
      </c>
      <c r="D205" s="72"/>
      <c r="E205" s="73" t="s">
        <v>414</v>
      </c>
      <c r="F205" s="116">
        <f t="shared" si="171"/>
        <v>290</v>
      </c>
      <c r="G205" s="117">
        <f>G206</f>
        <v>139</v>
      </c>
      <c r="H205" s="117">
        <f>H206</f>
        <v>151</v>
      </c>
      <c r="I205" s="117">
        <f t="shared" si="249"/>
        <v>280</v>
      </c>
      <c r="J205" s="117">
        <f>J206</f>
        <v>131</v>
      </c>
      <c r="K205" s="117">
        <f>K206</f>
        <v>149</v>
      </c>
      <c r="L205" s="117">
        <f t="shared" si="250"/>
        <v>194</v>
      </c>
      <c r="M205" s="117">
        <f>M206</f>
        <v>99</v>
      </c>
      <c r="N205" s="117">
        <f>N206</f>
        <v>95</v>
      </c>
      <c r="O205" s="117">
        <f>O206</f>
        <v>18</v>
      </c>
      <c r="P205" s="117">
        <f>P206</f>
        <v>8</v>
      </c>
      <c r="Q205" s="117">
        <f t="shared" si="251"/>
        <v>159</v>
      </c>
      <c r="R205" s="117">
        <f t="shared" ref="R205:AA205" si="261">R206</f>
        <v>74</v>
      </c>
      <c r="S205" s="117">
        <f t="shared" si="261"/>
        <v>85</v>
      </c>
      <c r="T205" s="117">
        <f t="shared" si="261"/>
        <v>64</v>
      </c>
      <c r="U205" s="117">
        <f t="shared" si="261"/>
        <v>19</v>
      </c>
      <c r="V205" s="117">
        <f t="shared" si="261"/>
        <v>10</v>
      </c>
      <c r="W205" s="117">
        <f t="shared" si="261"/>
        <v>66</v>
      </c>
      <c r="X205" s="117">
        <f t="shared" si="261"/>
        <v>3</v>
      </c>
      <c r="Y205" s="117">
        <f t="shared" si="261"/>
        <v>2</v>
      </c>
      <c r="Z205" s="117">
        <f t="shared" si="261"/>
        <v>4</v>
      </c>
      <c r="AA205" s="117">
        <f t="shared" si="261"/>
        <v>0</v>
      </c>
      <c r="AB205" s="117">
        <v>54</v>
      </c>
      <c r="AC205" s="117">
        <f t="shared" si="253"/>
        <v>96</v>
      </c>
      <c r="AD205" s="117">
        <f>AD206</f>
        <v>40</v>
      </c>
      <c r="AE205" s="117">
        <f>AE206</f>
        <v>56</v>
      </c>
      <c r="AF205" s="117">
        <f>AF206</f>
        <v>36</v>
      </c>
      <c r="AG205" s="117">
        <f>AG206</f>
        <v>27</v>
      </c>
      <c r="AH205" s="117">
        <f t="shared" si="254"/>
        <v>32</v>
      </c>
      <c r="AI205" s="117">
        <f t="shared" ref="AI205:AS205" si="262">AI206</f>
        <v>3</v>
      </c>
      <c r="AJ205" s="117">
        <f t="shared" si="262"/>
        <v>29</v>
      </c>
      <c r="AK205" s="117">
        <f t="shared" si="262"/>
        <v>2</v>
      </c>
      <c r="AL205" s="117">
        <f t="shared" si="262"/>
        <v>18</v>
      </c>
      <c r="AM205" s="117">
        <f t="shared" si="262"/>
        <v>1</v>
      </c>
      <c r="AN205" s="117">
        <f t="shared" si="262"/>
        <v>11</v>
      </c>
      <c r="AO205" s="117">
        <f t="shared" si="262"/>
        <v>0</v>
      </c>
      <c r="AP205" s="117">
        <f t="shared" si="262"/>
        <v>0</v>
      </c>
      <c r="AQ205" s="117">
        <f t="shared" si="262"/>
        <v>1</v>
      </c>
      <c r="AR205" s="117">
        <f t="shared" si="262"/>
        <v>0</v>
      </c>
      <c r="AS205" s="118">
        <f t="shared" si="262"/>
        <v>11</v>
      </c>
    </row>
    <row r="206" spans="2:45" ht="12.6" customHeight="1" x14ac:dyDescent="0.15">
      <c r="B206" s="71"/>
      <c r="C206" s="72"/>
      <c r="D206" s="72" t="s">
        <v>415</v>
      </c>
      <c r="E206" s="73" t="s">
        <v>416</v>
      </c>
      <c r="F206" s="116">
        <f t="shared" si="171"/>
        <v>290</v>
      </c>
      <c r="G206" s="117">
        <f>M206+AD206</f>
        <v>139</v>
      </c>
      <c r="H206" s="117">
        <f>N206+AE206</f>
        <v>151</v>
      </c>
      <c r="I206" s="117">
        <f t="shared" si="249"/>
        <v>280</v>
      </c>
      <c r="J206" s="117">
        <f>O206+R206+AF206+AI206</f>
        <v>131</v>
      </c>
      <c r="K206" s="117">
        <f>P206+S206+AG206+AJ206</f>
        <v>149</v>
      </c>
      <c r="L206" s="117">
        <f t="shared" si="250"/>
        <v>194</v>
      </c>
      <c r="M206" s="117">
        <f>O206+R206+X206+Z206</f>
        <v>99</v>
      </c>
      <c r="N206" s="117">
        <f>P206+S206+Y206+AA206</f>
        <v>95</v>
      </c>
      <c r="O206" s="117">
        <v>18</v>
      </c>
      <c r="P206" s="117">
        <v>8</v>
      </c>
      <c r="Q206" s="117">
        <f t="shared" si="251"/>
        <v>159</v>
      </c>
      <c r="R206" s="117">
        <f>T206+V206</f>
        <v>74</v>
      </c>
      <c r="S206" s="117">
        <f>U206+W206</f>
        <v>85</v>
      </c>
      <c r="T206" s="117">
        <v>64</v>
      </c>
      <c r="U206" s="117">
        <v>19</v>
      </c>
      <c r="V206" s="117">
        <v>10</v>
      </c>
      <c r="W206" s="117">
        <v>66</v>
      </c>
      <c r="X206" s="117">
        <v>3</v>
      </c>
      <c r="Y206" s="117">
        <v>2</v>
      </c>
      <c r="Z206" s="117">
        <v>4</v>
      </c>
      <c r="AA206" s="117">
        <v>0</v>
      </c>
      <c r="AB206" s="117">
        <v>54</v>
      </c>
      <c r="AC206" s="117">
        <f t="shared" si="253"/>
        <v>96</v>
      </c>
      <c r="AD206" s="117">
        <f>AF206+AI206+AO206+AQ206</f>
        <v>40</v>
      </c>
      <c r="AE206" s="117">
        <f>AG206+AJ206+AP206+AR206</f>
        <v>56</v>
      </c>
      <c r="AF206" s="117">
        <v>36</v>
      </c>
      <c r="AG206" s="117">
        <v>27</v>
      </c>
      <c r="AH206" s="117">
        <f t="shared" si="254"/>
        <v>32</v>
      </c>
      <c r="AI206" s="117">
        <f>AK206+AM206</f>
        <v>3</v>
      </c>
      <c r="AJ206" s="117">
        <f>AL206+AN206</f>
        <v>29</v>
      </c>
      <c r="AK206" s="117">
        <v>2</v>
      </c>
      <c r="AL206" s="117">
        <v>18</v>
      </c>
      <c r="AM206" s="117">
        <v>1</v>
      </c>
      <c r="AN206" s="117">
        <v>11</v>
      </c>
      <c r="AO206" s="117">
        <v>0</v>
      </c>
      <c r="AP206" s="117">
        <v>0</v>
      </c>
      <c r="AQ206" s="117">
        <v>1</v>
      </c>
      <c r="AR206" s="117">
        <v>0</v>
      </c>
      <c r="AS206" s="118">
        <v>11</v>
      </c>
    </row>
    <row r="207" spans="2:45" ht="12.6" customHeight="1" x14ac:dyDescent="0.15">
      <c r="B207" s="71"/>
      <c r="C207" s="72" t="s">
        <v>417</v>
      </c>
      <c r="D207" s="72"/>
      <c r="E207" s="73" t="s">
        <v>418</v>
      </c>
      <c r="F207" s="116">
        <f t="shared" ref="F207:H217" si="263">L207+AC207</f>
        <v>740</v>
      </c>
      <c r="G207" s="117">
        <f>G208</f>
        <v>386</v>
      </c>
      <c r="H207" s="117">
        <f>H208</f>
        <v>354</v>
      </c>
      <c r="I207" s="117">
        <f t="shared" si="249"/>
        <v>738</v>
      </c>
      <c r="J207" s="117">
        <f>J208</f>
        <v>384</v>
      </c>
      <c r="K207" s="117">
        <f>K208</f>
        <v>354</v>
      </c>
      <c r="L207" s="117">
        <f t="shared" si="250"/>
        <v>468</v>
      </c>
      <c r="M207" s="117">
        <f>M208</f>
        <v>230</v>
      </c>
      <c r="N207" s="117">
        <f>N208</f>
        <v>238</v>
      </c>
      <c r="O207" s="117">
        <f>O208</f>
        <v>66</v>
      </c>
      <c r="P207" s="117">
        <f>P208</f>
        <v>46</v>
      </c>
      <c r="Q207" s="117">
        <f t="shared" si="251"/>
        <v>355</v>
      </c>
      <c r="R207" s="117">
        <f t="shared" ref="R207:AA207" si="264">R208</f>
        <v>163</v>
      </c>
      <c r="S207" s="117">
        <f t="shared" si="264"/>
        <v>192</v>
      </c>
      <c r="T207" s="117">
        <f t="shared" si="264"/>
        <v>152</v>
      </c>
      <c r="U207" s="117">
        <f t="shared" si="264"/>
        <v>151</v>
      </c>
      <c r="V207" s="117">
        <f t="shared" si="264"/>
        <v>11</v>
      </c>
      <c r="W207" s="117">
        <f t="shared" si="264"/>
        <v>41</v>
      </c>
      <c r="X207" s="117">
        <f t="shared" si="264"/>
        <v>1</v>
      </c>
      <c r="Y207" s="117">
        <f t="shared" si="264"/>
        <v>0</v>
      </c>
      <c r="Z207" s="117">
        <f t="shared" si="264"/>
        <v>0</v>
      </c>
      <c r="AA207" s="117">
        <f t="shared" si="264"/>
        <v>0</v>
      </c>
      <c r="AB207" s="117">
        <v>51</v>
      </c>
      <c r="AC207" s="117">
        <f t="shared" si="253"/>
        <v>272</v>
      </c>
      <c r="AD207" s="117">
        <f>AD208</f>
        <v>156</v>
      </c>
      <c r="AE207" s="117">
        <f>AE208</f>
        <v>116</v>
      </c>
      <c r="AF207" s="117">
        <f>AF208</f>
        <v>137</v>
      </c>
      <c r="AG207" s="117">
        <f>AG208</f>
        <v>84</v>
      </c>
      <c r="AH207" s="117">
        <f t="shared" si="254"/>
        <v>50</v>
      </c>
      <c r="AI207" s="117">
        <f t="shared" ref="AI207:AS207" si="265">AI208</f>
        <v>18</v>
      </c>
      <c r="AJ207" s="117">
        <f t="shared" si="265"/>
        <v>32</v>
      </c>
      <c r="AK207" s="117">
        <f t="shared" si="265"/>
        <v>18</v>
      </c>
      <c r="AL207" s="117">
        <f t="shared" si="265"/>
        <v>23</v>
      </c>
      <c r="AM207" s="117">
        <f t="shared" si="265"/>
        <v>0</v>
      </c>
      <c r="AN207" s="117">
        <f t="shared" si="265"/>
        <v>9</v>
      </c>
      <c r="AO207" s="117">
        <f t="shared" si="265"/>
        <v>1</v>
      </c>
      <c r="AP207" s="117">
        <f t="shared" si="265"/>
        <v>0</v>
      </c>
      <c r="AQ207" s="117">
        <f t="shared" si="265"/>
        <v>0</v>
      </c>
      <c r="AR207" s="117">
        <f t="shared" si="265"/>
        <v>0</v>
      </c>
      <c r="AS207" s="118">
        <f t="shared" si="265"/>
        <v>9</v>
      </c>
    </row>
    <row r="208" spans="2:45" ht="12.6" customHeight="1" x14ac:dyDescent="0.15">
      <c r="B208" s="71"/>
      <c r="C208" s="72"/>
      <c r="D208" s="72" t="s">
        <v>419</v>
      </c>
      <c r="E208" s="73" t="s">
        <v>420</v>
      </c>
      <c r="F208" s="116">
        <f t="shared" si="263"/>
        <v>740</v>
      </c>
      <c r="G208" s="117">
        <f>M208+AD208</f>
        <v>386</v>
      </c>
      <c r="H208" s="117">
        <f>N208+AE208</f>
        <v>354</v>
      </c>
      <c r="I208" s="117">
        <f t="shared" si="249"/>
        <v>738</v>
      </c>
      <c r="J208" s="117">
        <f>O208+R208+AF208+AI208</f>
        <v>384</v>
      </c>
      <c r="K208" s="117">
        <f>P208+S208+AG208+AJ208</f>
        <v>354</v>
      </c>
      <c r="L208" s="117">
        <f t="shared" si="250"/>
        <v>468</v>
      </c>
      <c r="M208" s="117">
        <f>O208+R208+X208+Z208</f>
        <v>230</v>
      </c>
      <c r="N208" s="117">
        <f>P208+S208+Y208+AA208</f>
        <v>238</v>
      </c>
      <c r="O208" s="117">
        <v>66</v>
      </c>
      <c r="P208" s="117">
        <v>46</v>
      </c>
      <c r="Q208" s="117">
        <f t="shared" si="251"/>
        <v>355</v>
      </c>
      <c r="R208" s="117">
        <f>T208+V208</f>
        <v>163</v>
      </c>
      <c r="S208" s="117">
        <f>U208+W208</f>
        <v>192</v>
      </c>
      <c r="T208" s="117">
        <v>152</v>
      </c>
      <c r="U208" s="117">
        <v>151</v>
      </c>
      <c r="V208" s="117">
        <v>11</v>
      </c>
      <c r="W208" s="117">
        <v>41</v>
      </c>
      <c r="X208" s="117">
        <v>1</v>
      </c>
      <c r="Y208" s="117">
        <v>0</v>
      </c>
      <c r="Z208" s="117">
        <v>0</v>
      </c>
      <c r="AA208" s="117">
        <v>0</v>
      </c>
      <c r="AB208" s="117">
        <v>51</v>
      </c>
      <c r="AC208" s="117">
        <f t="shared" si="253"/>
        <v>272</v>
      </c>
      <c r="AD208" s="117">
        <f>AF208+AI208+AO208+AQ208</f>
        <v>156</v>
      </c>
      <c r="AE208" s="117">
        <f>AG208+AJ208+AP208+AR208</f>
        <v>116</v>
      </c>
      <c r="AF208" s="117">
        <v>137</v>
      </c>
      <c r="AG208" s="117">
        <v>84</v>
      </c>
      <c r="AH208" s="117">
        <f t="shared" si="254"/>
        <v>50</v>
      </c>
      <c r="AI208" s="117">
        <f>AK208+AM208</f>
        <v>18</v>
      </c>
      <c r="AJ208" s="117">
        <f>AL208+AN208</f>
        <v>32</v>
      </c>
      <c r="AK208" s="117">
        <v>18</v>
      </c>
      <c r="AL208" s="117">
        <v>23</v>
      </c>
      <c r="AM208" s="117">
        <v>0</v>
      </c>
      <c r="AN208" s="117">
        <v>9</v>
      </c>
      <c r="AO208" s="117">
        <v>1</v>
      </c>
      <c r="AP208" s="117">
        <v>0</v>
      </c>
      <c r="AQ208" s="117">
        <v>0</v>
      </c>
      <c r="AR208" s="117">
        <v>0</v>
      </c>
      <c r="AS208" s="118">
        <v>9</v>
      </c>
    </row>
    <row r="209" spans="2:45" ht="12.6" customHeight="1" x14ac:dyDescent="0.15">
      <c r="B209" s="71"/>
      <c r="C209" s="72" t="s">
        <v>421</v>
      </c>
      <c r="D209" s="72"/>
      <c r="E209" s="73" t="s">
        <v>422</v>
      </c>
      <c r="F209" s="116">
        <f t="shared" si="263"/>
        <v>5037</v>
      </c>
      <c r="G209" s="117">
        <f>SUM(G210:G217)</f>
        <v>2224</v>
      </c>
      <c r="H209" s="117">
        <f>SUM(H210:H217)</f>
        <v>2813</v>
      </c>
      <c r="I209" s="117">
        <f t="shared" si="249"/>
        <v>4842</v>
      </c>
      <c r="J209" s="117">
        <f>SUM(J210:J217)</f>
        <v>2117</v>
      </c>
      <c r="K209" s="117">
        <f>SUM(K210:K217)</f>
        <v>2725</v>
      </c>
      <c r="L209" s="117">
        <f t="shared" si="250"/>
        <v>3271</v>
      </c>
      <c r="M209" s="117">
        <f>SUM(M210:M217)</f>
        <v>1364</v>
      </c>
      <c r="N209" s="117">
        <f>SUM(N210:N217)</f>
        <v>1907</v>
      </c>
      <c r="O209" s="117">
        <f>SUM(O210:O217)</f>
        <v>269</v>
      </c>
      <c r="P209" s="117">
        <f>SUM(P210:P217)</f>
        <v>157</v>
      </c>
      <c r="Q209" s="117">
        <f t="shared" si="251"/>
        <v>2747</v>
      </c>
      <c r="R209" s="117">
        <f t="shared" ref="R209:AA209" si="266">SUM(R210:R217)</f>
        <v>1058</v>
      </c>
      <c r="S209" s="117">
        <f t="shared" si="266"/>
        <v>1689</v>
      </c>
      <c r="T209" s="117">
        <f t="shared" si="266"/>
        <v>806</v>
      </c>
      <c r="U209" s="117">
        <f t="shared" si="266"/>
        <v>561</v>
      </c>
      <c r="V209" s="117">
        <f t="shared" si="266"/>
        <v>252</v>
      </c>
      <c r="W209" s="117">
        <f t="shared" si="266"/>
        <v>1128</v>
      </c>
      <c r="X209" s="117">
        <f t="shared" si="266"/>
        <v>28</v>
      </c>
      <c r="Y209" s="117">
        <f t="shared" si="266"/>
        <v>47</v>
      </c>
      <c r="Z209" s="117">
        <f t="shared" si="266"/>
        <v>9</v>
      </c>
      <c r="AA209" s="117">
        <f t="shared" si="266"/>
        <v>14</v>
      </c>
      <c r="AB209" s="117">
        <v>970</v>
      </c>
      <c r="AC209" s="117">
        <f t="shared" si="253"/>
        <v>1766</v>
      </c>
      <c r="AD209" s="117">
        <f>SUM(AD210:AD217)</f>
        <v>860</v>
      </c>
      <c r="AE209" s="117">
        <f>SUM(AE210:AE217)</f>
        <v>906</v>
      </c>
      <c r="AF209" s="117">
        <f>SUM(AF210:AF217)</f>
        <v>591</v>
      </c>
      <c r="AG209" s="117">
        <f>SUM(AG210:AG217)</f>
        <v>639</v>
      </c>
      <c r="AH209" s="117">
        <f t="shared" si="254"/>
        <v>439</v>
      </c>
      <c r="AI209" s="117">
        <f t="shared" ref="AI209:AS209" si="267">SUM(AI210:AI217)</f>
        <v>199</v>
      </c>
      <c r="AJ209" s="117">
        <f t="shared" si="267"/>
        <v>240</v>
      </c>
      <c r="AK209" s="117">
        <f t="shared" si="267"/>
        <v>130</v>
      </c>
      <c r="AL209" s="117">
        <f t="shared" si="267"/>
        <v>104</v>
      </c>
      <c r="AM209" s="117">
        <f t="shared" si="267"/>
        <v>69</v>
      </c>
      <c r="AN209" s="117">
        <f t="shared" si="267"/>
        <v>136</v>
      </c>
      <c r="AO209" s="117">
        <f t="shared" si="267"/>
        <v>69</v>
      </c>
      <c r="AP209" s="117">
        <f t="shared" si="267"/>
        <v>26</v>
      </c>
      <c r="AQ209" s="117">
        <f t="shared" si="267"/>
        <v>1</v>
      </c>
      <c r="AR209" s="117">
        <f t="shared" si="267"/>
        <v>1</v>
      </c>
      <c r="AS209" s="118">
        <f t="shared" si="267"/>
        <v>164</v>
      </c>
    </row>
    <row r="210" spans="2:45" ht="12.6" customHeight="1" x14ac:dyDescent="0.15">
      <c r="B210" s="71"/>
      <c r="C210" s="72"/>
      <c r="D210" s="72" t="s">
        <v>423</v>
      </c>
      <c r="E210" s="73" t="s">
        <v>424</v>
      </c>
      <c r="F210" s="116">
        <f t="shared" si="263"/>
        <v>334</v>
      </c>
      <c r="G210" s="117">
        <f t="shared" si="263"/>
        <v>101</v>
      </c>
      <c r="H210" s="117">
        <f t="shared" si="263"/>
        <v>233</v>
      </c>
      <c r="I210" s="117">
        <f t="shared" si="249"/>
        <v>331</v>
      </c>
      <c r="J210" s="117">
        <f t="shared" ref="J210:K217" si="268">O210+R210+AF210+AI210</f>
        <v>101</v>
      </c>
      <c r="K210" s="117">
        <f t="shared" si="268"/>
        <v>230</v>
      </c>
      <c r="L210" s="117">
        <f t="shared" si="250"/>
        <v>24</v>
      </c>
      <c r="M210" s="117">
        <f t="shared" ref="M210:N217" si="269">O210+R210+X210+Z210</f>
        <v>11</v>
      </c>
      <c r="N210" s="117">
        <f t="shared" si="269"/>
        <v>13</v>
      </c>
      <c r="O210" s="117">
        <v>5</v>
      </c>
      <c r="P210" s="117">
        <v>7</v>
      </c>
      <c r="Q210" s="117">
        <f t="shared" si="251"/>
        <v>12</v>
      </c>
      <c r="R210" s="117">
        <f t="shared" ref="R210:S217" si="270">T210+V210</f>
        <v>6</v>
      </c>
      <c r="S210" s="117">
        <f t="shared" si="270"/>
        <v>6</v>
      </c>
      <c r="T210" s="117">
        <v>2</v>
      </c>
      <c r="U210" s="117">
        <v>4</v>
      </c>
      <c r="V210" s="117">
        <v>4</v>
      </c>
      <c r="W210" s="117">
        <v>2</v>
      </c>
      <c r="X210" s="117">
        <v>0</v>
      </c>
      <c r="Y210" s="117">
        <v>0</v>
      </c>
      <c r="Z210" s="117">
        <v>0</v>
      </c>
      <c r="AA210" s="117">
        <v>0</v>
      </c>
      <c r="AB210" s="117">
        <v>5</v>
      </c>
      <c r="AC210" s="117">
        <f t="shared" si="253"/>
        <v>310</v>
      </c>
      <c r="AD210" s="117">
        <f t="shared" ref="AD210:AE217" si="271">AF210+AI210+AO210+AQ210</f>
        <v>90</v>
      </c>
      <c r="AE210" s="117">
        <f t="shared" si="271"/>
        <v>220</v>
      </c>
      <c r="AF210" s="117">
        <v>87</v>
      </c>
      <c r="AG210" s="117">
        <v>212</v>
      </c>
      <c r="AH210" s="117">
        <f t="shared" si="254"/>
        <v>8</v>
      </c>
      <c r="AI210" s="117">
        <f t="shared" ref="AI210:AJ217" si="272">AK210+AM210</f>
        <v>3</v>
      </c>
      <c r="AJ210" s="117">
        <f t="shared" si="272"/>
        <v>5</v>
      </c>
      <c r="AK210" s="117">
        <v>3</v>
      </c>
      <c r="AL210" s="117">
        <v>3</v>
      </c>
      <c r="AM210" s="117">
        <v>0</v>
      </c>
      <c r="AN210" s="117">
        <v>2</v>
      </c>
      <c r="AO210" s="117">
        <v>0</v>
      </c>
      <c r="AP210" s="117">
        <v>2</v>
      </c>
      <c r="AQ210" s="117">
        <v>0</v>
      </c>
      <c r="AR210" s="117">
        <v>1</v>
      </c>
      <c r="AS210" s="118">
        <v>2</v>
      </c>
    </row>
    <row r="211" spans="2:45" ht="12.6" customHeight="1" x14ac:dyDescent="0.15">
      <c r="B211" s="71"/>
      <c r="C211" s="72"/>
      <c r="D211" s="72" t="s">
        <v>425</v>
      </c>
      <c r="E211" s="73" t="s">
        <v>426</v>
      </c>
      <c r="F211" s="116">
        <f t="shared" si="263"/>
        <v>807</v>
      </c>
      <c r="G211" s="117">
        <f t="shared" si="263"/>
        <v>327</v>
      </c>
      <c r="H211" s="117">
        <f t="shared" si="263"/>
        <v>480</v>
      </c>
      <c r="I211" s="117">
        <f t="shared" si="249"/>
        <v>767</v>
      </c>
      <c r="J211" s="117">
        <f t="shared" si="268"/>
        <v>305</v>
      </c>
      <c r="K211" s="117">
        <f t="shared" si="268"/>
        <v>462</v>
      </c>
      <c r="L211" s="117">
        <f t="shared" si="250"/>
        <v>391</v>
      </c>
      <c r="M211" s="117">
        <f t="shared" si="269"/>
        <v>149</v>
      </c>
      <c r="N211" s="117">
        <f t="shared" si="269"/>
        <v>242</v>
      </c>
      <c r="O211" s="117">
        <v>46</v>
      </c>
      <c r="P211" s="117">
        <v>35</v>
      </c>
      <c r="Q211" s="117">
        <f t="shared" si="251"/>
        <v>301</v>
      </c>
      <c r="R211" s="117">
        <f t="shared" si="270"/>
        <v>98</v>
      </c>
      <c r="S211" s="117">
        <f t="shared" si="270"/>
        <v>203</v>
      </c>
      <c r="T211" s="117">
        <v>81</v>
      </c>
      <c r="U211" s="117">
        <v>106</v>
      </c>
      <c r="V211" s="117">
        <v>17</v>
      </c>
      <c r="W211" s="117">
        <v>97</v>
      </c>
      <c r="X211" s="117">
        <v>5</v>
      </c>
      <c r="Y211" s="117">
        <v>4</v>
      </c>
      <c r="Z211" s="117">
        <v>0</v>
      </c>
      <c r="AA211" s="117">
        <v>0</v>
      </c>
      <c r="AB211" s="117">
        <v>91</v>
      </c>
      <c r="AC211" s="117">
        <f t="shared" si="253"/>
        <v>416</v>
      </c>
      <c r="AD211" s="117">
        <f t="shared" si="271"/>
        <v>178</v>
      </c>
      <c r="AE211" s="117">
        <f t="shared" si="271"/>
        <v>238</v>
      </c>
      <c r="AF211" s="117">
        <v>101</v>
      </c>
      <c r="AG211" s="117">
        <v>117</v>
      </c>
      <c r="AH211" s="117">
        <f t="shared" si="254"/>
        <v>167</v>
      </c>
      <c r="AI211" s="117">
        <f t="shared" si="272"/>
        <v>60</v>
      </c>
      <c r="AJ211" s="117">
        <f t="shared" si="272"/>
        <v>107</v>
      </c>
      <c r="AK211" s="117">
        <v>36</v>
      </c>
      <c r="AL211" s="117">
        <v>39</v>
      </c>
      <c r="AM211" s="117">
        <v>24</v>
      </c>
      <c r="AN211" s="117">
        <v>68</v>
      </c>
      <c r="AO211" s="117">
        <v>17</v>
      </c>
      <c r="AP211" s="117">
        <v>14</v>
      </c>
      <c r="AQ211" s="117">
        <v>0</v>
      </c>
      <c r="AR211" s="117">
        <v>0</v>
      </c>
      <c r="AS211" s="118">
        <v>73</v>
      </c>
    </row>
    <row r="212" spans="2:45" ht="12.6" customHeight="1" x14ac:dyDescent="0.15">
      <c r="B212" s="71"/>
      <c r="C212" s="72"/>
      <c r="D212" s="72" t="s">
        <v>427</v>
      </c>
      <c r="E212" s="73" t="s">
        <v>428</v>
      </c>
      <c r="F212" s="116">
        <f t="shared" si="263"/>
        <v>704</v>
      </c>
      <c r="G212" s="117">
        <f t="shared" si="263"/>
        <v>315</v>
      </c>
      <c r="H212" s="117">
        <f t="shared" si="263"/>
        <v>389</v>
      </c>
      <c r="I212" s="117">
        <f t="shared" si="249"/>
        <v>692</v>
      </c>
      <c r="J212" s="117">
        <f t="shared" si="268"/>
        <v>312</v>
      </c>
      <c r="K212" s="117">
        <f t="shared" si="268"/>
        <v>380</v>
      </c>
      <c r="L212" s="117">
        <f t="shared" si="250"/>
        <v>588</v>
      </c>
      <c r="M212" s="117">
        <f t="shared" si="269"/>
        <v>242</v>
      </c>
      <c r="N212" s="117">
        <f t="shared" si="269"/>
        <v>346</v>
      </c>
      <c r="O212" s="117">
        <v>29</v>
      </c>
      <c r="P212" s="117">
        <v>15</v>
      </c>
      <c r="Q212" s="117">
        <f t="shared" si="251"/>
        <v>533</v>
      </c>
      <c r="R212" s="117">
        <f t="shared" si="270"/>
        <v>211</v>
      </c>
      <c r="S212" s="117">
        <f t="shared" si="270"/>
        <v>322</v>
      </c>
      <c r="T212" s="117">
        <v>146</v>
      </c>
      <c r="U212" s="117">
        <v>25</v>
      </c>
      <c r="V212" s="117">
        <v>65</v>
      </c>
      <c r="W212" s="117">
        <v>297</v>
      </c>
      <c r="X212" s="117">
        <v>2</v>
      </c>
      <c r="Y212" s="117">
        <v>1</v>
      </c>
      <c r="Z212" s="117">
        <v>0</v>
      </c>
      <c r="AA212" s="117">
        <v>8</v>
      </c>
      <c r="AB212" s="117">
        <v>218</v>
      </c>
      <c r="AC212" s="117">
        <f t="shared" si="253"/>
        <v>116</v>
      </c>
      <c r="AD212" s="117">
        <f t="shared" si="271"/>
        <v>73</v>
      </c>
      <c r="AE212" s="117">
        <f t="shared" si="271"/>
        <v>43</v>
      </c>
      <c r="AF212" s="117">
        <v>56</v>
      </c>
      <c r="AG212" s="117">
        <v>31</v>
      </c>
      <c r="AH212" s="117">
        <f t="shared" si="254"/>
        <v>28</v>
      </c>
      <c r="AI212" s="117">
        <f t="shared" si="272"/>
        <v>16</v>
      </c>
      <c r="AJ212" s="117">
        <f t="shared" si="272"/>
        <v>12</v>
      </c>
      <c r="AK212" s="117">
        <v>15</v>
      </c>
      <c r="AL212" s="117">
        <v>9</v>
      </c>
      <c r="AM212" s="117">
        <v>1</v>
      </c>
      <c r="AN212" s="117">
        <v>3</v>
      </c>
      <c r="AO212" s="117">
        <v>0</v>
      </c>
      <c r="AP212" s="117">
        <v>0</v>
      </c>
      <c r="AQ212" s="117">
        <v>1</v>
      </c>
      <c r="AR212" s="117">
        <v>0</v>
      </c>
      <c r="AS212" s="118">
        <v>3</v>
      </c>
    </row>
    <row r="213" spans="2:45" ht="12.6" customHeight="1" x14ac:dyDescent="0.15">
      <c r="B213" s="71"/>
      <c r="C213" s="72"/>
      <c r="D213" s="72" t="s">
        <v>429</v>
      </c>
      <c r="E213" s="73" t="s">
        <v>430</v>
      </c>
      <c r="F213" s="116">
        <f t="shared" si="263"/>
        <v>260</v>
      </c>
      <c r="G213" s="117">
        <f t="shared" si="263"/>
        <v>77</v>
      </c>
      <c r="H213" s="117">
        <f t="shared" si="263"/>
        <v>183</v>
      </c>
      <c r="I213" s="117">
        <f t="shared" si="249"/>
        <v>250</v>
      </c>
      <c r="J213" s="117">
        <f t="shared" si="268"/>
        <v>73</v>
      </c>
      <c r="K213" s="117">
        <f t="shared" si="268"/>
        <v>177</v>
      </c>
      <c r="L213" s="117">
        <f t="shared" si="250"/>
        <v>202</v>
      </c>
      <c r="M213" s="117">
        <f t="shared" si="269"/>
        <v>52</v>
      </c>
      <c r="N213" s="117">
        <f t="shared" si="269"/>
        <v>150</v>
      </c>
      <c r="O213" s="117">
        <v>17</v>
      </c>
      <c r="P213" s="117">
        <v>17</v>
      </c>
      <c r="Q213" s="117">
        <f t="shared" si="251"/>
        <v>158</v>
      </c>
      <c r="R213" s="117">
        <f t="shared" si="270"/>
        <v>31</v>
      </c>
      <c r="S213" s="117">
        <f t="shared" si="270"/>
        <v>127</v>
      </c>
      <c r="T213" s="117">
        <v>26</v>
      </c>
      <c r="U213" s="117">
        <v>93</v>
      </c>
      <c r="V213" s="117">
        <v>5</v>
      </c>
      <c r="W213" s="117">
        <v>34</v>
      </c>
      <c r="X213" s="117">
        <v>1</v>
      </c>
      <c r="Y213" s="117">
        <v>5</v>
      </c>
      <c r="Z213" s="117">
        <v>3</v>
      </c>
      <c r="AA213" s="117">
        <v>1</v>
      </c>
      <c r="AB213" s="117">
        <v>31</v>
      </c>
      <c r="AC213" s="117">
        <f t="shared" si="253"/>
        <v>58</v>
      </c>
      <c r="AD213" s="117">
        <f t="shared" si="271"/>
        <v>25</v>
      </c>
      <c r="AE213" s="117">
        <f t="shared" si="271"/>
        <v>33</v>
      </c>
      <c r="AF213" s="117">
        <v>20</v>
      </c>
      <c r="AG213" s="117">
        <v>16</v>
      </c>
      <c r="AH213" s="117">
        <f t="shared" si="254"/>
        <v>22</v>
      </c>
      <c r="AI213" s="117">
        <f t="shared" si="272"/>
        <v>5</v>
      </c>
      <c r="AJ213" s="117">
        <f t="shared" si="272"/>
        <v>17</v>
      </c>
      <c r="AK213" s="117">
        <v>5</v>
      </c>
      <c r="AL213" s="117">
        <v>8</v>
      </c>
      <c r="AM213" s="117">
        <v>0</v>
      </c>
      <c r="AN213" s="117">
        <v>9</v>
      </c>
      <c r="AO213" s="117">
        <v>0</v>
      </c>
      <c r="AP213" s="117">
        <v>0</v>
      </c>
      <c r="AQ213" s="117">
        <v>0</v>
      </c>
      <c r="AR213" s="117">
        <v>0</v>
      </c>
      <c r="AS213" s="118">
        <v>7</v>
      </c>
    </row>
    <row r="214" spans="2:45" ht="12.6" customHeight="1" x14ac:dyDescent="0.15">
      <c r="B214" s="71"/>
      <c r="C214" s="72"/>
      <c r="D214" s="72" t="s">
        <v>431</v>
      </c>
      <c r="E214" s="73" t="s">
        <v>432</v>
      </c>
      <c r="F214" s="116">
        <f t="shared" si="263"/>
        <v>112</v>
      </c>
      <c r="G214" s="117">
        <f t="shared" si="263"/>
        <v>50</v>
      </c>
      <c r="H214" s="117">
        <f t="shared" si="263"/>
        <v>62</v>
      </c>
      <c r="I214" s="117">
        <f t="shared" si="249"/>
        <v>111</v>
      </c>
      <c r="J214" s="117">
        <f t="shared" si="268"/>
        <v>49</v>
      </c>
      <c r="K214" s="117">
        <f t="shared" si="268"/>
        <v>62</v>
      </c>
      <c r="L214" s="117">
        <f t="shared" si="250"/>
        <v>55</v>
      </c>
      <c r="M214" s="117">
        <f t="shared" si="269"/>
        <v>21</v>
      </c>
      <c r="N214" s="117">
        <f t="shared" si="269"/>
        <v>34</v>
      </c>
      <c r="O214" s="117">
        <v>10</v>
      </c>
      <c r="P214" s="117">
        <v>4</v>
      </c>
      <c r="Q214" s="117">
        <f t="shared" si="251"/>
        <v>41</v>
      </c>
      <c r="R214" s="117">
        <f t="shared" si="270"/>
        <v>11</v>
      </c>
      <c r="S214" s="117">
        <f t="shared" si="270"/>
        <v>30</v>
      </c>
      <c r="T214" s="117">
        <v>7</v>
      </c>
      <c r="U214" s="117">
        <v>12</v>
      </c>
      <c r="V214" s="117">
        <v>4</v>
      </c>
      <c r="W214" s="117">
        <v>18</v>
      </c>
      <c r="X214" s="117">
        <v>0</v>
      </c>
      <c r="Y214" s="117">
        <v>0</v>
      </c>
      <c r="Z214" s="117">
        <v>0</v>
      </c>
      <c r="AA214" s="117">
        <v>0</v>
      </c>
      <c r="AB214" s="117">
        <v>11</v>
      </c>
      <c r="AC214" s="117">
        <f t="shared" si="253"/>
        <v>57</v>
      </c>
      <c r="AD214" s="117">
        <f t="shared" si="271"/>
        <v>29</v>
      </c>
      <c r="AE214" s="117">
        <f t="shared" si="271"/>
        <v>28</v>
      </c>
      <c r="AF214" s="117">
        <v>25</v>
      </c>
      <c r="AG214" s="117">
        <v>18</v>
      </c>
      <c r="AH214" s="117">
        <f t="shared" si="254"/>
        <v>13</v>
      </c>
      <c r="AI214" s="117">
        <f t="shared" si="272"/>
        <v>3</v>
      </c>
      <c r="AJ214" s="117">
        <f t="shared" si="272"/>
        <v>10</v>
      </c>
      <c r="AK214" s="117">
        <v>2</v>
      </c>
      <c r="AL214" s="117">
        <v>7</v>
      </c>
      <c r="AM214" s="117">
        <v>1</v>
      </c>
      <c r="AN214" s="117">
        <v>3</v>
      </c>
      <c r="AO214" s="117">
        <v>1</v>
      </c>
      <c r="AP214" s="117">
        <v>0</v>
      </c>
      <c r="AQ214" s="117">
        <v>0</v>
      </c>
      <c r="AR214" s="117">
        <v>0</v>
      </c>
      <c r="AS214" s="118">
        <v>4</v>
      </c>
    </row>
    <row r="215" spans="2:45" ht="12.6" customHeight="1" x14ac:dyDescent="0.15">
      <c r="B215" s="71"/>
      <c r="C215" s="72"/>
      <c r="D215" s="72" t="s">
        <v>433</v>
      </c>
      <c r="E215" s="73" t="s">
        <v>434</v>
      </c>
      <c r="F215" s="116">
        <f t="shared" si="263"/>
        <v>46</v>
      </c>
      <c r="G215" s="117">
        <f t="shared" si="263"/>
        <v>22</v>
      </c>
      <c r="H215" s="117">
        <f t="shared" si="263"/>
        <v>24</v>
      </c>
      <c r="I215" s="117">
        <f t="shared" si="249"/>
        <v>44</v>
      </c>
      <c r="J215" s="117">
        <f t="shared" si="268"/>
        <v>22</v>
      </c>
      <c r="K215" s="117">
        <f t="shared" si="268"/>
        <v>22</v>
      </c>
      <c r="L215" s="117">
        <f t="shared" si="250"/>
        <v>4</v>
      </c>
      <c r="M215" s="117">
        <f t="shared" si="269"/>
        <v>1</v>
      </c>
      <c r="N215" s="117">
        <f t="shared" si="269"/>
        <v>3</v>
      </c>
      <c r="O215" s="117">
        <v>1</v>
      </c>
      <c r="P215" s="117">
        <v>0</v>
      </c>
      <c r="Q215" s="117">
        <f t="shared" si="251"/>
        <v>1</v>
      </c>
      <c r="R215" s="117">
        <f t="shared" si="270"/>
        <v>0</v>
      </c>
      <c r="S215" s="117">
        <f t="shared" si="270"/>
        <v>1</v>
      </c>
      <c r="T215" s="117">
        <v>0</v>
      </c>
      <c r="U215" s="117">
        <v>1</v>
      </c>
      <c r="V215" s="117">
        <v>0</v>
      </c>
      <c r="W215" s="117">
        <v>0</v>
      </c>
      <c r="X215" s="117">
        <v>0</v>
      </c>
      <c r="Y215" s="117">
        <v>2</v>
      </c>
      <c r="Z215" s="117">
        <v>0</v>
      </c>
      <c r="AA215" s="117">
        <v>0</v>
      </c>
      <c r="AB215" s="117">
        <v>0</v>
      </c>
      <c r="AC215" s="117">
        <f t="shared" si="253"/>
        <v>42</v>
      </c>
      <c r="AD215" s="117">
        <f t="shared" si="271"/>
        <v>21</v>
      </c>
      <c r="AE215" s="117">
        <f t="shared" si="271"/>
        <v>21</v>
      </c>
      <c r="AF215" s="117">
        <v>20</v>
      </c>
      <c r="AG215" s="117">
        <v>19</v>
      </c>
      <c r="AH215" s="117">
        <f t="shared" si="254"/>
        <v>3</v>
      </c>
      <c r="AI215" s="117">
        <f t="shared" si="272"/>
        <v>1</v>
      </c>
      <c r="AJ215" s="117">
        <f t="shared" si="272"/>
        <v>2</v>
      </c>
      <c r="AK215" s="117">
        <v>1</v>
      </c>
      <c r="AL215" s="117">
        <v>0</v>
      </c>
      <c r="AM215" s="117">
        <v>0</v>
      </c>
      <c r="AN215" s="117">
        <v>2</v>
      </c>
      <c r="AO215" s="117">
        <v>0</v>
      </c>
      <c r="AP215" s="117">
        <v>0</v>
      </c>
      <c r="AQ215" s="117">
        <v>0</v>
      </c>
      <c r="AR215" s="117">
        <v>0</v>
      </c>
      <c r="AS215" s="118">
        <v>1</v>
      </c>
    </row>
    <row r="216" spans="2:45" ht="12.6" customHeight="1" x14ac:dyDescent="0.15">
      <c r="B216" s="71"/>
      <c r="C216" s="72"/>
      <c r="D216" s="72" t="s">
        <v>435</v>
      </c>
      <c r="E216" s="73" t="s">
        <v>436</v>
      </c>
      <c r="F216" s="116">
        <f t="shared" si="263"/>
        <v>128</v>
      </c>
      <c r="G216" s="117">
        <f t="shared" si="263"/>
        <v>74</v>
      </c>
      <c r="H216" s="117">
        <f t="shared" si="263"/>
        <v>54</v>
      </c>
      <c r="I216" s="117">
        <f t="shared" si="249"/>
        <v>127</v>
      </c>
      <c r="J216" s="117">
        <f t="shared" si="268"/>
        <v>74</v>
      </c>
      <c r="K216" s="117">
        <f t="shared" si="268"/>
        <v>53</v>
      </c>
      <c r="L216" s="117">
        <f t="shared" si="250"/>
        <v>71</v>
      </c>
      <c r="M216" s="117">
        <f t="shared" si="269"/>
        <v>41</v>
      </c>
      <c r="N216" s="117">
        <f t="shared" si="269"/>
        <v>30</v>
      </c>
      <c r="O216" s="117">
        <v>7</v>
      </c>
      <c r="P216" s="117">
        <v>4</v>
      </c>
      <c r="Q216" s="117">
        <f t="shared" si="251"/>
        <v>60</v>
      </c>
      <c r="R216" s="117">
        <f t="shared" si="270"/>
        <v>34</v>
      </c>
      <c r="S216" s="117">
        <f t="shared" si="270"/>
        <v>26</v>
      </c>
      <c r="T216" s="117">
        <v>22</v>
      </c>
      <c r="U216" s="117">
        <v>4</v>
      </c>
      <c r="V216" s="117">
        <v>12</v>
      </c>
      <c r="W216" s="117">
        <v>22</v>
      </c>
      <c r="X216" s="117">
        <v>0</v>
      </c>
      <c r="Y216" s="117">
        <v>0</v>
      </c>
      <c r="Z216" s="117">
        <v>0</v>
      </c>
      <c r="AA216" s="117">
        <v>0</v>
      </c>
      <c r="AB216" s="117">
        <v>29</v>
      </c>
      <c r="AC216" s="117">
        <f t="shared" si="253"/>
        <v>57</v>
      </c>
      <c r="AD216" s="117">
        <f t="shared" si="271"/>
        <v>33</v>
      </c>
      <c r="AE216" s="117">
        <f t="shared" si="271"/>
        <v>24</v>
      </c>
      <c r="AF216" s="117">
        <v>21</v>
      </c>
      <c r="AG216" s="117">
        <v>16</v>
      </c>
      <c r="AH216" s="117">
        <f t="shared" si="254"/>
        <v>19</v>
      </c>
      <c r="AI216" s="117">
        <f t="shared" si="272"/>
        <v>12</v>
      </c>
      <c r="AJ216" s="117">
        <f t="shared" si="272"/>
        <v>7</v>
      </c>
      <c r="AK216" s="117">
        <v>7</v>
      </c>
      <c r="AL216" s="117">
        <v>2</v>
      </c>
      <c r="AM216" s="117">
        <v>5</v>
      </c>
      <c r="AN216" s="117">
        <v>5</v>
      </c>
      <c r="AO216" s="117">
        <v>0</v>
      </c>
      <c r="AP216" s="117">
        <v>1</v>
      </c>
      <c r="AQ216" s="117">
        <v>0</v>
      </c>
      <c r="AR216" s="117">
        <v>0</v>
      </c>
      <c r="AS216" s="118">
        <v>9</v>
      </c>
    </row>
    <row r="217" spans="2:45" ht="12.6" customHeight="1" x14ac:dyDescent="0.15">
      <c r="B217" s="83"/>
      <c r="C217" s="84"/>
      <c r="D217" s="84" t="s">
        <v>437</v>
      </c>
      <c r="E217" s="85" t="s">
        <v>438</v>
      </c>
      <c r="F217" s="122">
        <f t="shared" si="263"/>
        <v>2646</v>
      </c>
      <c r="G217" s="123">
        <f t="shared" si="263"/>
        <v>1258</v>
      </c>
      <c r="H217" s="123">
        <f t="shared" si="263"/>
        <v>1388</v>
      </c>
      <c r="I217" s="123">
        <f t="shared" si="249"/>
        <v>2520</v>
      </c>
      <c r="J217" s="123">
        <f t="shared" si="268"/>
        <v>1181</v>
      </c>
      <c r="K217" s="123">
        <f t="shared" si="268"/>
        <v>1339</v>
      </c>
      <c r="L217" s="123">
        <f t="shared" si="250"/>
        <v>1936</v>
      </c>
      <c r="M217" s="123">
        <f t="shared" si="269"/>
        <v>847</v>
      </c>
      <c r="N217" s="123">
        <f t="shared" si="269"/>
        <v>1089</v>
      </c>
      <c r="O217" s="123">
        <v>154</v>
      </c>
      <c r="P217" s="123">
        <v>75</v>
      </c>
      <c r="Q217" s="123">
        <f t="shared" si="251"/>
        <v>1641</v>
      </c>
      <c r="R217" s="123">
        <f t="shared" si="270"/>
        <v>667</v>
      </c>
      <c r="S217" s="123">
        <f t="shared" si="270"/>
        <v>974</v>
      </c>
      <c r="T217" s="123">
        <v>522</v>
      </c>
      <c r="U217" s="123">
        <v>316</v>
      </c>
      <c r="V217" s="123">
        <v>145</v>
      </c>
      <c r="W217" s="123">
        <v>658</v>
      </c>
      <c r="X217" s="123">
        <v>20</v>
      </c>
      <c r="Y217" s="123">
        <v>35</v>
      </c>
      <c r="Z217" s="123">
        <v>6</v>
      </c>
      <c r="AA217" s="123">
        <v>5</v>
      </c>
      <c r="AB217" s="123">
        <v>585</v>
      </c>
      <c r="AC217" s="123">
        <f t="shared" si="253"/>
        <v>710</v>
      </c>
      <c r="AD217" s="123">
        <f t="shared" si="271"/>
        <v>411</v>
      </c>
      <c r="AE217" s="123">
        <f t="shared" si="271"/>
        <v>299</v>
      </c>
      <c r="AF217" s="123">
        <v>261</v>
      </c>
      <c r="AG217" s="123">
        <v>210</v>
      </c>
      <c r="AH217" s="123">
        <f t="shared" si="254"/>
        <v>179</v>
      </c>
      <c r="AI217" s="123">
        <f t="shared" si="272"/>
        <v>99</v>
      </c>
      <c r="AJ217" s="123">
        <f t="shared" si="272"/>
        <v>80</v>
      </c>
      <c r="AK217" s="123">
        <v>61</v>
      </c>
      <c r="AL217" s="123">
        <v>36</v>
      </c>
      <c r="AM217" s="123">
        <v>38</v>
      </c>
      <c r="AN217" s="123">
        <v>44</v>
      </c>
      <c r="AO217" s="123">
        <v>51</v>
      </c>
      <c r="AP217" s="123">
        <v>9</v>
      </c>
      <c r="AQ217" s="123">
        <v>0</v>
      </c>
      <c r="AR217" s="123">
        <v>0</v>
      </c>
      <c r="AS217" s="124">
        <v>65</v>
      </c>
    </row>
  </sheetData>
  <mergeCells count="24">
    <mergeCell ref="AQ4:AR6"/>
    <mergeCell ref="AS4:AS7"/>
    <mergeCell ref="Q5:S6"/>
    <mergeCell ref="T5:U6"/>
    <mergeCell ref="V5:W6"/>
    <mergeCell ref="AH5:AJ6"/>
    <mergeCell ref="AK5:AL6"/>
    <mergeCell ref="AM5:AN6"/>
    <mergeCell ref="Z4:AA6"/>
    <mergeCell ref="AB4:AB7"/>
    <mergeCell ref="AC4:AE6"/>
    <mergeCell ref="AF4:AG6"/>
    <mergeCell ref="AH4:AN4"/>
    <mergeCell ref="AO4:AP6"/>
    <mergeCell ref="B3:E7"/>
    <mergeCell ref="F3:K3"/>
    <mergeCell ref="L3:AB3"/>
    <mergeCell ref="AC3:AS3"/>
    <mergeCell ref="F4:H6"/>
    <mergeCell ref="I4:K6"/>
    <mergeCell ref="L4:N6"/>
    <mergeCell ref="O4:P6"/>
    <mergeCell ref="Q4:W4"/>
    <mergeCell ref="X4:Y6"/>
  </mergeCells>
  <phoneticPr fontId="6"/>
  <pageMargins left="0.2" right="0.15" top="0.39370078740157483" bottom="0.39370078740157483" header="0" footer="0"/>
  <pageSetup paperSize="8" scale="55" fitToHeight="4" pageOrder="overThenDown" orientation="landscape" r:id="rId1"/>
  <headerFooter alignWithMargins="0">
    <oddHeader>&amp;R&amp;P /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BDF4A-0DCE-46F5-A291-067AAC94A615}">
  <dimension ref="B1:E203"/>
  <sheetViews>
    <sheetView workbookViewId="0">
      <selection activeCell="H32" sqref="H32"/>
    </sheetView>
  </sheetViews>
  <sheetFormatPr defaultRowHeight="12.6" customHeight="1" x14ac:dyDescent="0.15"/>
  <cols>
    <col min="1" max="1" width="3.875" style="44" customWidth="1"/>
    <col min="2" max="2" width="6" style="44" bestFit="1" customWidth="1"/>
    <col min="3" max="3" width="36.5" style="44" customWidth="1"/>
    <col min="4" max="4" width="10.5" style="46" bestFit="1" customWidth="1"/>
    <col min="5" max="5" width="16" style="46" bestFit="1" customWidth="1"/>
    <col min="6" max="6" width="3.125" style="44" customWidth="1"/>
    <col min="7" max="7" width="7.625" style="44" customWidth="1"/>
    <col min="8" max="8" width="36.5" style="44" customWidth="1"/>
    <col min="9" max="9" width="10.5" style="44" bestFit="1" customWidth="1"/>
    <col min="10" max="10" width="16" style="44" bestFit="1" customWidth="1"/>
    <col min="11" max="256" width="9" style="44" bestFit="1" customWidth="1"/>
    <col min="257" max="257" width="9" style="44" customWidth="1"/>
    <col min="258" max="16384" width="9" style="44"/>
  </cols>
  <sheetData>
    <row r="1" spans="2:5" ht="12.6" customHeight="1" x14ac:dyDescent="0.15">
      <c r="C1" s="46" t="s">
        <v>452</v>
      </c>
    </row>
    <row r="3" spans="2:5" ht="12.6" customHeight="1" x14ac:dyDescent="0.15">
      <c r="B3" s="47" t="s">
        <v>453</v>
      </c>
      <c r="C3" s="49"/>
      <c r="D3" s="47" t="s">
        <v>454</v>
      </c>
      <c r="E3" s="55" t="s">
        <v>455</v>
      </c>
    </row>
    <row r="4" spans="2:5" ht="12.6" customHeight="1" x14ac:dyDescent="0.15">
      <c r="B4" s="61"/>
      <c r="C4" s="63"/>
      <c r="D4" s="61"/>
      <c r="E4" s="64"/>
    </row>
    <row r="5" spans="2:5" ht="12.6" customHeight="1" x14ac:dyDescent="0.15">
      <c r="B5" s="65"/>
      <c r="C5" s="67"/>
      <c r="D5" s="125" t="s">
        <v>456</v>
      </c>
      <c r="E5" s="126" t="s">
        <v>5</v>
      </c>
    </row>
    <row r="6" spans="2:5" ht="12.6" customHeight="1" x14ac:dyDescent="0.15">
      <c r="B6" s="71"/>
      <c r="C6" s="73" t="s">
        <v>37</v>
      </c>
      <c r="D6" s="127">
        <f>D7+D109</f>
        <v>56357</v>
      </c>
      <c r="E6" s="128">
        <f>E7+E109</f>
        <v>271412018</v>
      </c>
    </row>
    <row r="7" spans="2:5" ht="12.6" customHeight="1" x14ac:dyDescent="0.15">
      <c r="B7" s="71"/>
      <c r="C7" s="73" t="s">
        <v>457</v>
      </c>
      <c r="D7" s="127">
        <f>SUM(D8:D107)</f>
        <v>7306</v>
      </c>
      <c r="E7" s="128">
        <f>SUM(E8:E107)</f>
        <v>152094368</v>
      </c>
    </row>
    <row r="8" spans="2:5" ht="12.6" customHeight="1" x14ac:dyDescent="0.15">
      <c r="B8" s="71" t="s">
        <v>458</v>
      </c>
      <c r="C8" s="73" t="s">
        <v>459</v>
      </c>
      <c r="D8" s="129">
        <v>1</v>
      </c>
      <c r="E8" s="130">
        <v>650</v>
      </c>
    </row>
    <row r="9" spans="2:5" ht="12.6" customHeight="1" x14ac:dyDescent="0.15">
      <c r="B9" s="71" t="s">
        <v>460</v>
      </c>
      <c r="C9" s="73" t="s">
        <v>461</v>
      </c>
      <c r="D9" s="129">
        <v>2</v>
      </c>
      <c r="E9" s="130">
        <v>5850</v>
      </c>
    </row>
    <row r="10" spans="2:5" ht="12.6" customHeight="1" x14ac:dyDescent="0.15">
      <c r="B10" s="71" t="s">
        <v>462</v>
      </c>
      <c r="C10" s="73" t="s">
        <v>463</v>
      </c>
      <c r="D10" s="129">
        <v>0</v>
      </c>
      <c r="E10" s="131">
        <v>0</v>
      </c>
    </row>
    <row r="11" spans="2:5" ht="12.6" customHeight="1" x14ac:dyDescent="0.15">
      <c r="B11" s="71" t="s">
        <v>464</v>
      </c>
      <c r="C11" s="73" t="s">
        <v>465</v>
      </c>
      <c r="D11" s="129">
        <v>10</v>
      </c>
      <c r="E11" s="131">
        <v>99494</v>
      </c>
    </row>
    <row r="12" spans="2:5" ht="12.6" customHeight="1" x14ac:dyDescent="0.15">
      <c r="B12" s="71" t="s">
        <v>466</v>
      </c>
      <c r="C12" s="73" t="s">
        <v>467</v>
      </c>
      <c r="D12" s="129">
        <v>13</v>
      </c>
      <c r="E12" s="131">
        <v>25172</v>
      </c>
    </row>
    <row r="13" spans="2:5" ht="12.6" customHeight="1" x14ac:dyDescent="0.15">
      <c r="B13" s="71" t="s">
        <v>468</v>
      </c>
      <c r="C13" s="73" t="s">
        <v>469</v>
      </c>
      <c r="D13" s="129">
        <v>36</v>
      </c>
      <c r="E13" s="131">
        <v>245781</v>
      </c>
    </row>
    <row r="14" spans="2:5" ht="12.6" customHeight="1" x14ac:dyDescent="0.15">
      <c r="B14" s="71" t="s">
        <v>470</v>
      </c>
      <c r="C14" s="73" t="s">
        <v>471</v>
      </c>
      <c r="D14" s="129">
        <v>53</v>
      </c>
      <c r="E14" s="131">
        <v>264614</v>
      </c>
    </row>
    <row r="15" spans="2:5" ht="12.6" customHeight="1" x14ac:dyDescent="0.15">
      <c r="B15" s="71" t="s">
        <v>472</v>
      </c>
      <c r="C15" s="73" t="s">
        <v>473</v>
      </c>
      <c r="D15" s="129">
        <v>40</v>
      </c>
      <c r="E15" s="131">
        <v>215754</v>
      </c>
    </row>
    <row r="16" spans="2:5" ht="12.6" customHeight="1" x14ac:dyDescent="0.15">
      <c r="B16" s="71" t="s">
        <v>474</v>
      </c>
      <c r="C16" s="73" t="s">
        <v>475</v>
      </c>
      <c r="D16" s="129">
        <v>28</v>
      </c>
      <c r="E16" s="131">
        <v>175431</v>
      </c>
    </row>
    <row r="17" spans="2:5" ht="12.6" customHeight="1" x14ac:dyDescent="0.15">
      <c r="B17" s="71" t="s">
        <v>476</v>
      </c>
      <c r="C17" s="73" t="s">
        <v>477</v>
      </c>
      <c r="D17" s="129">
        <v>23</v>
      </c>
      <c r="E17" s="131">
        <v>347461</v>
      </c>
    </row>
    <row r="18" spans="2:5" ht="12.6" customHeight="1" x14ac:dyDescent="0.15">
      <c r="B18" s="71" t="s">
        <v>478</v>
      </c>
      <c r="C18" s="73" t="s">
        <v>479</v>
      </c>
      <c r="D18" s="129">
        <v>16</v>
      </c>
      <c r="E18" s="131">
        <v>46228</v>
      </c>
    </row>
    <row r="19" spans="2:5" ht="12.6" customHeight="1" x14ac:dyDescent="0.15">
      <c r="B19" s="71" t="s">
        <v>480</v>
      </c>
      <c r="C19" s="73" t="s">
        <v>481</v>
      </c>
      <c r="D19" s="129">
        <v>5</v>
      </c>
      <c r="E19" s="131">
        <v>16204</v>
      </c>
    </row>
    <row r="20" spans="2:5" ht="12.6" customHeight="1" x14ac:dyDescent="0.15">
      <c r="B20" s="71" t="s">
        <v>482</v>
      </c>
      <c r="C20" s="73" t="s">
        <v>483</v>
      </c>
      <c r="D20" s="129">
        <v>79</v>
      </c>
      <c r="E20" s="131">
        <v>331599</v>
      </c>
    </row>
    <row r="21" spans="2:5" ht="12.6" customHeight="1" x14ac:dyDescent="0.15">
      <c r="B21" s="71" t="s">
        <v>484</v>
      </c>
      <c r="C21" s="73" t="s">
        <v>485</v>
      </c>
      <c r="D21" s="129">
        <v>82</v>
      </c>
      <c r="E21" s="131">
        <v>11854260</v>
      </c>
    </row>
    <row r="22" spans="2:5" ht="12.6" customHeight="1" x14ac:dyDescent="0.15">
      <c r="B22" s="71" t="s">
        <v>486</v>
      </c>
      <c r="C22" s="73" t="s">
        <v>487</v>
      </c>
      <c r="D22" s="129">
        <v>52</v>
      </c>
      <c r="E22" s="131">
        <v>515188</v>
      </c>
    </row>
    <row r="23" spans="2:5" ht="12.6" customHeight="1" x14ac:dyDescent="0.15">
      <c r="B23" s="71" t="s">
        <v>488</v>
      </c>
      <c r="C23" s="73" t="s">
        <v>489</v>
      </c>
      <c r="D23" s="129">
        <v>151</v>
      </c>
      <c r="E23" s="131">
        <v>5179408</v>
      </c>
    </row>
    <row r="24" spans="2:5" ht="12.6" customHeight="1" x14ac:dyDescent="0.15">
      <c r="B24" s="71" t="s">
        <v>490</v>
      </c>
      <c r="C24" s="73" t="s">
        <v>491</v>
      </c>
      <c r="D24" s="129">
        <v>123</v>
      </c>
      <c r="E24" s="131">
        <v>3150320</v>
      </c>
    </row>
    <row r="25" spans="2:5" ht="12.6" customHeight="1" x14ac:dyDescent="0.15">
      <c r="B25" s="71" t="s">
        <v>492</v>
      </c>
      <c r="C25" s="73" t="s">
        <v>493</v>
      </c>
      <c r="D25" s="129">
        <v>121</v>
      </c>
      <c r="E25" s="131">
        <v>2581960</v>
      </c>
    </row>
    <row r="26" spans="2:5" ht="12.6" customHeight="1" x14ac:dyDescent="0.15">
      <c r="B26" s="71" t="s">
        <v>494</v>
      </c>
      <c r="C26" s="73" t="s">
        <v>495</v>
      </c>
      <c r="D26" s="129">
        <v>137</v>
      </c>
      <c r="E26" s="131">
        <v>8211379</v>
      </c>
    </row>
    <row r="27" spans="2:5" ht="12.6" customHeight="1" x14ac:dyDescent="0.15">
      <c r="B27" s="71" t="s">
        <v>496</v>
      </c>
      <c r="C27" s="73" t="s">
        <v>497</v>
      </c>
      <c r="D27" s="129">
        <v>56</v>
      </c>
      <c r="E27" s="131">
        <v>1445327</v>
      </c>
    </row>
    <row r="28" spans="2:5" ht="12.6" customHeight="1" x14ac:dyDescent="0.15">
      <c r="B28" s="71" t="s">
        <v>498</v>
      </c>
      <c r="C28" s="73" t="s">
        <v>499</v>
      </c>
      <c r="D28" s="129">
        <v>68</v>
      </c>
      <c r="E28" s="131">
        <v>249753</v>
      </c>
    </row>
    <row r="29" spans="2:5" ht="12.6" customHeight="1" x14ac:dyDescent="0.15">
      <c r="B29" s="71" t="s">
        <v>500</v>
      </c>
      <c r="C29" s="73" t="s">
        <v>501</v>
      </c>
      <c r="D29" s="129">
        <v>84</v>
      </c>
      <c r="E29" s="131">
        <v>476053</v>
      </c>
    </row>
    <row r="30" spans="2:5" ht="12.6" customHeight="1" x14ac:dyDescent="0.15">
      <c r="B30" s="71" t="s">
        <v>502</v>
      </c>
      <c r="C30" s="73" t="s">
        <v>503</v>
      </c>
      <c r="D30" s="129">
        <v>95</v>
      </c>
      <c r="E30" s="131">
        <v>7967012</v>
      </c>
    </row>
    <row r="31" spans="2:5" ht="12.6" customHeight="1" x14ac:dyDescent="0.15">
      <c r="B31" s="71" t="s">
        <v>504</v>
      </c>
      <c r="C31" s="73" t="s">
        <v>505</v>
      </c>
      <c r="D31" s="129">
        <v>123</v>
      </c>
      <c r="E31" s="131">
        <v>760698</v>
      </c>
    </row>
    <row r="32" spans="2:5" ht="12.6" customHeight="1" x14ac:dyDescent="0.15">
      <c r="B32" s="71" t="s">
        <v>506</v>
      </c>
      <c r="C32" s="73" t="s">
        <v>507</v>
      </c>
      <c r="D32" s="129">
        <v>87</v>
      </c>
      <c r="E32" s="131">
        <v>943940</v>
      </c>
    </row>
    <row r="33" spans="2:5" ht="12.6" customHeight="1" x14ac:dyDescent="0.15">
      <c r="B33" s="71" t="s">
        <v>508</v>
      </c>
      <c r="C33" s="73" t="s">
        <v>509</v>
      </c>
      <c r="D33" s="129">
        <v>198</v>
      </c>
      <c r="E33" s="131">
        <v>1934484</v>
      </c>
    </row>
    <row r="34" spans="2:5" ht="12.6" customHeight="1" x14ac:dyDescent="0.15">
      <c r="B34" s="71" t="s">
        <v>510</v>
      </c>
      <c r="C34" s="73" t="s">
        <v>511</v>
      </c>
      <c r="D34" s="129">
        <v>203</v>
      </c>
      <c r="E34" s="131">
        <v>3887131</v>
      </c>
    </row>
    <row r="35" spans="2:5" ht="12.6" customHeight="1" x14ac:dyDescent="0.15">
      <c r="B35" s="71" t="s">
        <v>512</v>
      </c>
      <c r="C35" s="73" t="s">
        <v>513</v>
      </c>
      <c r="D35" s="129">
        <v>76</v>
      </c>
      <c r="E35" s="131">
        <v>579990</v>
      </c>
    </row>
    <row r="36" spans="2:5" ht="12.6" customHeight="1" x14ac:dyDescent="0.15">
      <c r="B36" s="71" t="s">
        <v>514</v>
      </c>
      <c r="C36" s="73" t="s">
        <v>515</v>
      </c>
      <c r="D36" s="129">
        <v>170</v>
      </c>
      <c r="E36" s="131">
        <v>1792747</v>
      </c>
    </row>
    <row r="37" spans="2:5" ht="12.6" customHeight="1" x14ac:dyDescent="0.15">
      <c r="B37" s="71" t="s">
        <v>516</v>
      </c>
      <c r="C37" s="73" t="s">
        <v>517</v>
      </c>
      <c r="D37" s="129">
        <v>408</v>
      </c>
      <c r="E37" s="131">
        <v>7579649</v>
      </c>
    </row>
    <row r="38" spans="2:5" ht="12.6" customHeight="1" x14ac:dyDescent="0.15">
      <c r="B38" s="71" t="s">
        <v>518</v>
      </c>
      <c r="C38" s="73" t="s">
        <v>519</v>
      </c>
      <c r="D38" s="129">
        <v>206</v>
      </c>
      <c r="E38" s="131">
        <v>3186275</v>
      </c>
    </row>
    <row r="39" spans="2:5" ht="12.6" customHeight="1" x14ac:dyDescent="0.15">
      <c r="B39" s="71" t="s">
        <v>520</v>
      </c>
      <c r="C39" s="73" t="s">
        <v>521</v>
      </c>
      <c r="D39" s="129">
        <v>103</v>
      </c>
      <c r="E39" s="131">
        <v>1364470</v>
      </c>
    </row>
    <row r="40" spans="2:5" ht="12.6" customHeight="1" x14ac:dyDescent="0.15">
      <c r="B40" s="71" t="s">
        <v>522</v>
      </c>
      <c r="C40" s="73" t="s">
        <v>523</v>
      </c>
      <c r="D40" s="129">
        <v>91</v>
      </c>
      <c r="E40" s="131">
        <v>309222</v>
      </c>
    </row>
    <row r="41" spans="2:5" ht="12.6" customHeight="1" x14ac:dyDescent="0.15">
      <c r="B41" s="71" t="s">
        <v>524</v>
      </c>
      <c r="C41" s="73" t="s">
        <v>525</v>
      </c>
      <c r="D41" s="129">
        <v>468</v>
      </c>
      <c r="E41" s="131">
        <v>12496430</v>
      </c>
    </row>
    <row r="42" spans="2:5" ht="12.6" customHeight="1" x14ac:dyDescent="0.15">
      <c r="B42" s="71" t="s">
        <v>526</v>
      </c>
      <c r="C42" s="73" t="s">
        <v>527</v>
      </c>
      <c r="D42" s="129">
        <v>62</v>
      </c>
      <c r="E42" s="131">
        <v>471710</v>
      </c>
    </row>
    <row r="43" spans="2:5" ht="12.6" customHeight="1" x14ac:dyDescent="0.15">
      <c r="B43" s="71" t="s">
        <v>528</v>
      </c>
      <c r="C43" s="73" t="s">
        <v>529</v>
      </c>
      <c r="D43" s="129">
        <v>1</v>
      </c>
      <c r="E43" s="130">
        <v>100</v>
      </c>
    </row>
    <row r="44" spans="2:5" ht="12.6" customHeight="1" x14ac:dyDescent="0.15">
      <c r="B44" s="71" t="s">
        <v>530</v>
      </c>
      <c r="C44" s="73" t="s">
        <v>531</v>
      </c>
      <c r="D44" s="129">
        <v>6</v>
      </c>
      <c r="E44" s="131">
        <v>10073</v>
      </c>
    </row>
    <row r="45" spans="2:5" ht="12.6" customHeight="1" x14ac:dyDescent="0.15">
      <c r="B45" s="71" t="s">
        <v>532</v>
      </c>
      <c r="C45" s="73" t="s">
        <v>533</v>
      </c>
      <c r="D45" s="129">
        <v>152</v>
      </c>
      <c r="E45" s="131">
        <v>3785005</v>
      </c>
    </row>
    <row r="46" spans="2:5" ht="12.6" customHeight="1" x14ac:dyDescent="0.15">
      <c r="B46" s="71" t="s">
        <v>534</v>
      </c>
      <c r="C46" s="73" t="s">
        <v>535</v>
      </c>
      <c r="D46" s="129">
        <v>0</v>
      </c>
      <c r="E46" s="131">
        <v>0</v>
      </c>
    </row>
    <row r="47" spans="2:5" ht="12.6" customHeight="1" x14ac:dyDescent="0.15">
      <c r="B47" s="71" t="s">
        <v>536</v>
      </c>
      <c r="C47" s="73" t="s">
        <v>537</v>
      </c>
      <c r="D47" s="129">
        <v>42</v>
      </c>
      <c r="E47" s="131">
        <v>2572479</v>
      </c>
    </row>
    <row r="48" spans="2:5" ht="12.6" customHeight="1" x14ac:dyDescent="0.15">
      <c r="B48" s="71" t="s">
        <v>538</v>
      </c>
      <c r="C48" s="73" t="s">
        <v>539</v>
      </c>
      <c r="D48" s="129">
        <v>70</v>
      </c>
      <c r="E48" s="131">
        <v>2262486</v>
      </c>
    </row>
    <row r="49" spans="2:5" ht="12.6" customHeight="1" x14ac:dyDescent="0.15">
      <c r="B49" s="71" t="s">
        <v>540</v>
      </c>
      <c r="C49" s="73" t="s">
        <v>541</v>
      </c>
      <c r="D49" s="129">
        <v>48</v>
      </c>
      <c r="E49" s="131">
        <v>1683904</v>
      </c>
    </row>
    <row r="50" spans="2:5" ht="12.6" customHeight="1" x14ac:dyDescent="0.15">
      <c r="B50" s="71" t="s">
        <v>542</v>
      </c>
      <c r="C50" s="73" t="s">
        <v>543</v>
      </c>
      <c r="D50" s="129">
        <v>43</v>
      </c>
      <c r="E50" s="131">
        <v>427051</v>
      </c>
    </row>
    <row r="51" spans="2:5" ht="12.6" customHeight="1" x14ac:dyDescent="0.15">
      <c r="B51" s="71" t="s">
        <v>544</v>
      </c>
      <c r="C51" s="73" t="s">
        <v>545</v>
      </c>
      <c r="D51" s="129">
        <v>49</v>
      </c>
      <c r="E51" s="131">
        <v>872708</v>
      </c>
    </row>
    <row r="52" spans="2:5" ht="12.6" customHeight="1" x14ac:dyDescent="0.15">
      <c r="B52" s="71" t="s">
        <v>546</v>
      </c>
      <c r="C52" s="73" t="s">
        <v>547</v>
      </c>
      <c r="D52" s="129">
        <v>47</v>
      </c>
      <c r="E52" s="131">
        <v>621475</v>
      </c>
    </row>
    <row r="53" spans="2:5" ht="12.6" customHeight="1" x14ac:dyDescent="0.15">
      <c r="B53" s="71" t="s">
        <v>548</v>
      </c>
      <c r="C53" s="73" t="s">
        <v>549</v>
      </c>
      <c r="D53" s="129">
        <v>11</v>
      </c>
      <c r="E53" s="131">
        <v>42228</v>
      </c>
    </row>
    <row r="54" spans="2:5" ht="12.6" customHeight="1" x14ac:dyDescent="0.15">
      <c r="B54" s="71" t="s">
        <v>550</v>
      </c>
      <c r="C54" s="73" t="s">
        <v>551</v>
      </c>
      <c r="D54" s="129">
        <v>10</v>
      </c>
      <c r="E54" s="131">
        <v>154126</v>
      </c>
    </row>
    <row r="55" spans="2:5" ht="12.6" customHeight="1" x14ac:dyDescent="0.15">
      <c r="B55" s="71" t="s">
        <v>552</v>
      </c>
      <c r="C55" s="73" t="s">
        <v>553</v>
      </c>
      <c r="D55" s="129">
        <v>100</v>
      </c>
      <c r="E55" s="131">
        <v>2764257</v>
      </c>
    </row>
    <row r="56" spans="2:5" ht="12.6" customHeight="1" x14ac:dyDescent="0.15">
      <c r="B56" s="71" t="s">
        <v>554</v>
      </c>
      <c r="C56" s="73" t="s">
        <v>555</v>
      </c>
      <c r="D56" s="129">
        <v>55</v>
      </c>
      <c r="E56" s="131">
        <v>355180</v>
      </c>
    </row>
    <row r="57" spans="2:5" ht="12.6" customHeight="1" x14ac:dyDescent="0.15">
      <c r="B57" s="71" t="s">
        <v>556</v>
      </c>
      <c r="C57" s="73" t="s">
        <v>557</v>
      </c>
      <c r="D57" s="129">
        <v>6</v>
      </c>
      <c r="E57" s="131">
        <v>14112</v>
      </c>
    </row>
    <row r="58" spans="2:5" ht="12.6" customHeight="1" x14ac:dyDescent="0.15">
      <c r="B58" s="71" t="s">
        <v>558</v>
      </c>
      <c r="C58" s="73" t="s">
        <v>559</v>
      </c>
      <c r="D58" s="129">
        <v>23</v>
      </c>
      <c r="E58" s="131">
        <v>221235</v>
      </c>
    </row>
    <row r="59" spans="2:5" ht="12.6" customHeight="1" x14ac:dyDescent="0.15">
      <c r="B59" s="71">
        <v>52411</v>
      </c>
      <c r="C59" s="73" t="s">
        <v>560</v>
      </c>
      <c r="D59" s="129">
        <v>36</v>
      </c>
      <c r="E59" s="131">
        <v>205866</v>
      </c>
    </row>
    <row r="60" spans="2:5" ht="12.6" customHeight="1" x14ac:dyDescent="0.15">
      <c r="B60" s="71">
        <v>52421</v>
      </c>
      <c r="C60" s="73" t="s">
        <v>561</v>
      </c>
      <c r="D60" s="129">
        <v>55</v>
      </c>
      <c r="E60" s="131">
        <v>207396</v>
      </c>
    </row>
    <row r="61" spans="2:5" ht="12.6" customHeight="1" x14ac:dyDescent="0.15">
      <c r="B61" s="71">
        <v>52431</v>
      </c>
      <c r="C61" s="73" t="s">
        <v>562</v>
      </c>
      <c r="D61" s="129">
        <v>43</v>
      </c>
      <c r="E61" s="131">
        <v>77392</v>
      </c>
    </row>
    <row r="62" spans="2:5" ht="12.6" customHeight="1" x14ac:dyDescent="0.15">
      <c r="B62" s="71">
        <v>52441</v>
      </c>
      <c r="C62" s="73" t="s">
        <v>563</v>
      </c>
      <c r="D62" s="129">
        <v>38</v>
      </c>
      <c r="E62" s="131">
        <v>103742</v>
      </c>
    </row>
    <row r="63" spans="2:5" ht="12.6" customHeight="1" x14ac:dyDescent="0.15">
      <c r="B63" s="71">
        <v>52491</v>
      </c>
      <c r="C63" s="73" t="s">
        <v>564</v>
      </c>
      <c r="D63" s="129">
        <v>21</v>
      </c>
      <c r="E63" s="131">
        <v>45112</v>
      </c>
    </row>
    <row r="64" spans="2:5" ht="12.6" customHeight="1" x14ac:dyDescent="0.15">
      <c r="B64" s="71">
        <v>53111</v>
      </c>
      <c r="C64" s="73" t="s">
        <v>565</v>
      </c>
      <c r="D64" s="129">
        <v>53</v>
      </c>
      <c r="E64" s="131">
        <v>1723557</v>
      </c>
    </row>
    <row r="65" spans="2:5" ht="12.6" customHeight="1" x14ac:dyDescent="0.15">
      <c r="B65" s="71">
        <v>53121</v>
      </c>
      <c r="C65" s="73" t="s">
        <v>566</v>
      </c>
      <c r="D65" s="129">
        <v>59</v>
      </c>
      <c r="E65" s="131">
        <v>2171055</v>
      </c>
    </row>
    <row r="66" spans="2:5" ht="12.6" customHeight="1" x14ac:dyDescent="0.15">
      <c r="B66" s="71">
        <v>53131</v>
      </c>
      <c r="C66" s="73" t="s">
        <v>567</v>
      </c>
      <c r="D66" s="129">
        <v>23</v>
      </c>
      <c r="E66" s="131">
        <v>499584</v>
      </c>
    </row>
    <row r="67" spans="2:5" ht="12.6" customHeight="1" x14ac:dyDescent="0.15">
      <c r="B67" s="71">
        <v>53141</v>
      </c>
      <c r="C67" s="73" t="s">
        <v>568</v>
      </c>
      <c r="D67" s="129">
        <v>83</v>
      </c>
      <c r="E67" s="131">
        <v>1997661</v>
      </c>
    </row>
    <row r="68" spans="2:5" ht="12.6" customHeight="1" x14ac:dyDescent="0.15">
      <c r="B68" s="71">
        <v>53191</v>
      </c>
      <c r="C68" s="73" t="s">
        <v>569</v>
      </c>
      <c r="D68" s="129">
        <v>3</v>
      </c>
      <c r="E68" s="131">
        <v>30004</v>
      </c>
    </row>
    <row r="69" spans="2:5" ht="12.6" customHeight="1" x14ac:dyDescent="0.15">
      <c r="B69" s="71">
        <v>53192</v>
      </c>
      <c r="C69" s="73" t="s">
        <v>570</v>
      </c>
      <c r="D69" s="129">
        <v>12</v>
      </c>
      <c r="E69" s="131">
        <v>91726</v>
      </c>
    </row>
    <row r="70" spans="2:5" ht="12.6" customHeight="1" x14ac:dyDescent="0.15">
      <c r="B70" s="71">
        <v>53193</v>
      </c>
      <c r="C70" s="73" t="s">
        <v>571</v>
      </c>
      <c r="D70" s="129">
        <v>47</v>
      </c>
      <c r="E70" s="131">
        <v>325183</v>
      </c>
    </row>
    <row r="71" spans="2:5" ht="12.6" customHeight="1" x14ac:dyDescent="0.15">
      <c r="B71" s="71">
        <v>53199</v>
      </c>
      <c r="C71" s="73" t="s">
        <v>572</v>
      </c>
      <c r="D71" s="129">
        <v>269</v>
      </c>
      <c r="E71" s="131">
        <v>3804416</v>
      </c>
    </row>
    <row r="72" spans="2:5" ht="12.6" customHeight="1" x14ac:dyDescent="0.15">
      <c r="B72" s="71">
        <v>53211</v>
      </c>
      <c r="C72" s="73" t="s">
        <v>573</v>
      </c>
      <c r="D72" s="129">
        <v>63</v>
      </c>
      <c r="E72" s="131">
        <v>1936514</v>
      </c>
    </row>
    <row r="73" spans="2:5" ht="12.6" customHeight="1" x14ac:dyDescent="0.15">
      <c r="B73" s="71">
        <v>53212</v>
      </c>
      <c r="C73" s="73" t="s">
        <v>574</v>
      </c>
      <c r="D73" s="129">
        <v>54</v>
      </c>
      <c r="E73" s="131">
        <v>1152077</v>
      </c>
    </row>
    <row r="74" spans="2:5" ht="12.6" customHeight="1" x14ac:dyDescent="0.15">
      <c r="B74" s="71">
        <v>53213</v>
      </c>
      <c r="C74" s="73" t="s">
        <v>575</v>
      </c>
      <c r="D74" s="129">
        <v>9</v>
      </c>
      <c r="E74" s="131">
        <v>13469</v>
      </c>
    </row>
    <row r="75" spans="2:5" ht="12.6" customHeight="1" x14ac:dyDescent="0.15">
      <c r="B75" s="71">
        <v>53219</v>
      </c>
      <c r="C75" s="73" t="s">
        <v>576</v>
      </c>
      <c r="D75" s="129">
        <v>21</v>
      </c>
      <c r="E75" s="131">
        <v>183616</v>
      </c>
    </row>
    <row r="76" spans="2:5" ht="12.6" customHeight="1" x14ac:dyDescent="0.15">
      <c r="B76" s="71">
        <v>53221</v>
      </c>
      <c r="C76" s="73" t="s">
        <v>577</v>
      </c>
      <c r="D76" s="129">
        <v>180</v>
      </c>
      <c r="E76" s="131">
        <v>3565498</v>
      </c>
    </row>
    <row r="77" spans="2:5" ht="12.6" customHeight="1" x14ac:dyDescent="0.15">
      <c r="B77" s="71">
        <v>53231</v>
      </c>
      <c r="C77" s="73" t="s">
        <v>578</v>
      </c>
      <c r="D77" s="129">
        <v>29</v>
      </c>
      <c r="E77" s="131">
        <v>140165</v>
      </c>
    </row>
    <row r="78" spans="2:5" ht="12.6" customHeight="1" x14ac:dyDescent="0.15">
      <c r="B78" s="71">
        <v>53311</v>
      </c>
      <c r="C78" s="73" t="s">
        <v>579</v>
      </c>
      <c r="D78" s="129">
        <v>132</v>
      </c>
      <c r="E78" s="131">
        <v>2451156</v>
      </c>
    </row>
    <row r="79" spans="2:5" ht="12.6" customHeight="1" x14ac:dyDescent="0.15">
      <c r="B79" s="71" t="s">
        <v>580</v>
      </c>
      <c r="C79" s="73" t="s">
        <v>581</v>
      </c>
      <c r="D79" s="129">
        <v>214</v>
      </c>
      <c r="E79" s="131">
        <v>5870671</v>
      </c>
    </row>
    <row r="80" spans="2:5" ht="12.6" customHeight="1" x14ac:dyDescent="0.15">
      <c r="B80" s="71" t="s">
        <v>582</v>
      </c>
      <c r="C80" s="73" t="s">
        <v>583</v>
      </c>
      <c r="D80" s="129">
        <v>11</v>
      </c>
      <c r="E80" s="131">
        <v>39234</v>
      </c>
    </row>
    <row r="81" spans="2:5" ht="12.6" customHeight="1" x14ac:dyDescent="0.15">
      <c r="B81" s="71" t="s">
        <v>584</v>
      </c>
      <c r="C81" s="73" t="s">
        <v>585</v>
      </c>
      <c r="D81" s="129">
        <v>19</v>
      </c>
      <c r="E81" s="131">
        <v>348061</v>
      </c>
    </row>
    <row r="82" spans="2:5" ht="12.6" customHeight="1" x14ac:dyDescent="0.15">
      <c r="B82" s="71" t="s">
        <v>586</v>
      </c>
      <c r="C82" s="73" t="s">
        <v>587</v>
      </c>
      <c r="D82" s="129">
        <v>8</v>
      </c>
      <c r="E82" s="131">
        <v>41331</v>
      </c>
    </row>
    <row r="83" spans="2:5" ht="12.6" customHeight="1" x14ac:dyDescent="0.15">
      <c r="B83" s="71" t="s">
        <v>588</v>
      </c>
      <c r="C83" s="73" t="s">
        <v>589</v>
      </c>
      <c r="D83" s="129">
        <v>8</v>
      </c>
      <c r="E83" s="131">
        <v>27982</v>
      </c>
    </row>
    <row r="84" spans="2:5" ht="12.6" customHeight="1" x14ac:dyDescent="0.15">
      <c r="B84" s="71">
        <v>53929</v>
      </c>
      <c r="C84" s="73" t="s">
        <v>590</v>
      </c>
      <c r="D84" s="129">
        <v>63</v>
      </c>
      <c r="E84" s="131">
        <v>819674</v>
      </c>
    </row>
    <row r="85" spans="2:5" ht="12.6" customHeight="1" x14ac:dyDescent="0.15">
      <c r="B85" s="71">
        <v>53931</v>
      </c>
      <c r="C85" s="73" t="s">
        <v>591</v>
      </c>
      <c r="D85" s="129">
        <v>78</v>
      </c>
      <c r="E85" s="131">
        <v>2449209</v>
      </c>
    </row>
    <row r="86" spans="2:5" ht="12.6" customHeight="1" x14ac:dyDescent="0.15">
      <c r="B86" s="71" t="s">
        <v>592</v>
      </c>
      <c r="C86" s="73" t="s">
        <v>593</v>
      </c>
      <c r="D86" s="129">
        <v>126</v>
      </c>
      <c r="E86" s="131">
        <v>1339270</v>
      </c>
    </row>
    <row r="87" spans="2:5" ht="12.6" customHeight="1" x14ac:dyDescent="0.15">
      <c r="B87" s="71">
        <v>54121</v>
      </c>
      <c r="C87" s="73" t="s">
        <v>594</v>
      </c>
      <c r="D87" s="129">
        <v>91</v>
      </c>
      <c r="E87" s="131">
        <v>586773</v>
      </c>
    </row>
    <row r="88" spans="2:5" ht="12.6" customHeight="1" x14ac:dyDescent="0.15">
      <c r="B88" s="71" t="s">
        <v>595</v>
      </c>
      <c r="C88" s="73" t="s">
        <v>596</v>
      </c>
      <c r="D88" s="129">
        <v>14</v>
      </c>
      <c r="E88" s="131">
        <v>9220</v>
      </c>
    </row>
    <row r="89" spans="2:5" ht="12.6" customHeight="1" x14ac:dyDescent="0.15">
      <c r="B89" s="71">
        <v>54141</v>
      </c>
      <c r="C89" s="73" t="s">
        <v>597</v>
      </c>
      <c r="D89" s="129">
        <v>21</v>
      </c>
      <c r="E89" s="131">
        <v>179243</v>
      </c>
    </row>
    <row r="90" spans="2:5" ht="12.6" customHeight="1" x14ac:dyDescent="0.15">
      <c r="B90" s="71">
        <v>54151</v>
      </c>
      <c r="C90" s="73" t="s">
        <v>598</v>
      </c>
      <c r="D90" s="129">
        <v>21</v>
      </c>
      <c r="E90" s="131">
        <v>66346</v>
      </c>
    </row>
    <row r="91" spans="2:5" ht="12.6" customHeight="1" x14ac:dyDescent="0.15">
      <c r="B91" s="71">
        <v>54191</v>
      </c>
      <c r="C91" s="73" t="s">
        <v>599</v>
      </c>
      <c r="D91" s="129">
        <v>29</v>
      </c>
      <c r="E91" s="131">
        <v>95517</v>
      </c>
    </row>
    <row r="92" spans="2:5" ht="12.6" customHeight="1" x14ac:dyDescent="0.15">
      <c r="B92" s="71">
        <v>54211</v>
      </c>
      <c r="C92" s="73" t="s">
        <v>600</v>
      </c>
      <c r="D92" s="129">
        <v>79</v>
      </c>
      <c r="E92" s="131">
        <v>9636694</v>
      </c>
    </row>
    <row r="93" spans="2:5" ht="12.6" customHeight="1" x14ac:dyDescent="0.15">
      <c r="B93" s="71">
        <v>54221</v>
      </c>
      <c r="C93" s="73" t="s">
        <v>601</v>
      </c>
      <c r="D93" s="129">
        <v>55</v>
      </c>
      <c r="E93" s="131">
        <v>1022105</v>
      </c>
    </row>
    <row r="94" spans="2:5" ht="12.6" customHeight="1" x14ac:dyDescent="0.15">
      <c r="B94" s="71">
        <v>54231</v>
      </c>
      <c r="C94" s="73" t="s">
        <v>602</v>
      </c>
      <c r="D94" s="129">
        <v>123</v>
      </c>
      <c r="E94" s="131">
        <v>1315025</v>
      </c>
    </row>
    <row r="95" spans="2:5" ht="12.6" customHeight="1" x14ac:dyDescent="0.15">
      <c r="B95" s="71">
        <v>54232</v>
      </c>
      <c r="C95" s="73" t="s">
        <v>603</v>
      </c>
      <c r="D95" s="129">
        <v>46</v>
      </c>
      <c r="E95" s="131">
        <v>311528</v>
      </c>
    </row>
    <row r="96" spans="2:5" ht="12.6" customHeight="1" x14ac:dyDescent="0.15">
      <c r="B96" s="71">
        <v>54241</v>
      </c>
      <c r="C96" s="73" t="s">
        <v>604</v>
      </c>
      <c r="D96" s="129">
        <v>72</v>
      </c>
      <c r="E96" s="131">
        <v>433453</v>
      </c>
    </row>
    <row r="97" spans="2:5" ht="12.6" customHeight="1" x14ac:dyDescent="0.15">
      <c r="B97" s="71">
        <v>54911</v>
      </c>
      <c r="C97" s="73" t="s">
        <v>605</v>
      </c>
      <c r="D97" s="129">
        <v>38</v>
      </c>
      <c r="E97" s="131">
        <v>359655</v>
      </c>
    </row>
    <row r="98" spans="2:5" ht="12.6" customHeight="1" x14ac:dyDescent="0.15">
      <c r="B98" s="71">
        <v>54912</v>
      </c>
      <c r="C98" s="73" t="s">
        <v>606</v>
      </c>
      <c r="D98" s="129">
        <v>152</v>
      </c>
      <c r="E98" s="131">
        <v>1444033</v>
      </c>
    </row>
    <row r="99" spans="2:5" ht="12.6" customHeight="1" x14ac:dyDescent="0.15">
      <c r="B99" s="71">
        <v>54921</v>
      </c>
      <c r="C99" s="73" t="s">
        <v>607</v>
      </c>
      <c r="D99" s="129">
        <v>119</v>
      </c>
      <c r="E99" s="131">
        <v>642655</v>
      </c>
    </row>
    <row r="100" spans="2:5" ht="12.6" customHeight="1" x14ac:dyDescent="0.15">
      <c r="B100" s="71">
        <v>54931</v>
      </c>
      <c r="C100" s="73" t="s">
        <v>608</v>
      </c>
      <c r="D100" s="129">
        <v>51</v>
      </c>
      <c r="E100" s="131">
        <v>1388083</v>
      </c>
    </row>
    <row r="101" spans="2:5" ht="12.6" customHeight="1" x14ac:dyDescent="0.15">
      <c r="B101" s="71">
        <v>54941</v>
      </c>
      <c r="C101" s="73" t="s">
        <v>609</v>
      </c>
      <c r="D101" s="129">
        <v>19</v>
      </c>
      <c r="E101" s="131">
        <v>30166</v>
      </c>
    </row>
    <row r="102" spans="2:5" ht="12.6" customHeight="1" x14ac:dyDescent="0.15">
      <c r="B102" s="71">
        <v>54942</v>
      </c>
      <c r="C102" s="73" t="s">
        <v>610</v>
      </c>
      <c r="D102" s="129">
        <v>31</v>
      </c>
      <c r="E102" s="131">
        <v>713428</v>
      </c>
    </row>
    <row r="103" spans="2:5" ht="12.6" customHeight="1" x14ac:dyDescent="0.15">
      <c r="B103" s="71">
        <v>54951</v>
      </c>
      <c r="C103" s="73" t="s">
        <v>611</v>
      </c>
      <c r="D103" s="129">
        <v>30</v>
      </c>
      <c r="E103" s="131">
        <v>1927618</v>
      </c>
    </row>
    <row r="104" spans="2:5" ht="12.6" customHeight="1" x14ac:dyDescent="0.15">
      <c r="B104" s="71">
        <v>54961</v>
      </c>
      <c r="C104" s="73" t="s">
        <v>612</v>
      </c>
      <c r="D104" s="129">
        <v>18</v>
      </c>
      <c r="E104" s="131">
        <v>84119</v>
      </c>
    </row>
    <row r="105" spans="2:5" ht="12.6" customHeight="1" x14ac:dyDescent="0.15">
      <c r="B105" s="71">
        <v>54991</v>
      </c>
      <c r="C105" s="73" t="s">
        <v>613</v>
      </c>
      <c r="D105" s="129">
        <v>30</v>
      </c>
      <c r="E105" s="131">
        <v>227438</v>
      </c>
    </row>
    <row r="106" spans="2:5" ht="12.6" customHeight="1" x14ac:dyDescent="0.15">
      <c r="B106" s="71">
        <v>54992</v>
      </c>
      <c r="C106" s="73" t="s">
        <v>614</v>
      </c>
      <c r="D106" s="129">
        <v>0</v>
      </c>
      <c r="E106" s="131">
        <v>0</v>
      </c>
    </row>
    <row r="107" spans="2:5" ht="12.6" customHeight="1" x14ac:dyDescent="0.15">
      <c r="B107" s="83">
        <v>54999</v>
      </c>
      <c r="C107" s="85" t="s">
        <v>615</v>
      </c>
      <c r="D107" s="132">
        <v>377</v>
      </c>
      <c r="E107" s="133">
        <v>5462585</v>
      </c>
    </row>
    <row r="108" spans="2:5" ht="12.6" customHeight="1" x14ac:dyDescent="0.15">
      <c r="B108" s="134"/>
      <c r="C108" s="135"/>
      <c r="D108" s="136"/>
      <c r="E108" s="137"/>
    </row>
    <row r="109" spans="2:5" ht="12.6" customHeight="1" x14ac:dyDescent="0.15">
      <c r="B109" s="71"/>
      <c r="C109" s="73" t="s">
        <v>616</v>
      </c>
      <c r="D109" s="127">
        <f>SUM(D110:D200)</f>
        <v>49051</v>
      </c>
      <c r="E109" s="128">
        <f>SUM(E110:E200)</f>
        <v>119317650</v>
      </c>
    </row>
    <row r="110" spans="2:5" ht="12.6" customHeight="1" x14ac:dyDescent="0.15">
      <c r="B110" s="71" t="s">
        <v>617</v>
      </c>
      <c r="C110" s="73" t="s">
        <v>618</v>
      </c>
      <c r="D110" s="129">
        <v>20</v>
      </c>
      <c r="E110" s="131">
        <v>530292</v>
      </c>
    </row>
    <row r="111" spans="2:5" ht="12.6" customHeight="1" x14ac:dyDescent="0.15">
      <c r="B111" s="71" t="s">
        <v>619</v>
      </c>
      <c r="C111" s="73" t="s">
        <v>620</v>
      </c>
      <c r="D111" s="129">
        <v>20</v>
      </c>
      <c r="E111" s="131">
        <v>1514947</v>
      </c>
    </row>
    <row r="112" spans="2:5" ht="12.6" customHeight="1" x14ac:dyDescent="0.15">
      <c r="B112" s="71" t="s">
        <v>621</v>
      </c>
      <c r="C112" s="73" t="s">
        <v>622</v>
      </c>
      <c r="D112" s="129">
        <v>18</v>
      </c>
      <c r="E112" s="131">
        <v>194522</v>
      </c>
    </row>
    <row r="113" spans="2:5" ht="12.6" customHeight="1" x14ac:dyDescent="0.15">
      <c r="B113" s="71" t="s">
        <v>623</v>
      </c>
      <c r="C113" s="73" t="s">
        <v>624</v>
      </c>
      <c r="D113" s="129">
        <v>21</v>
      </c>
      <c r="E113" s="131">
        <v>562957</v>
      </c>
    </row>
    <row r="114" spans="2:5" ht="12.6" customHeight="1" x14ac:dyDescent="0.15">
      <c r="B114" s="71" t="s">
        <v>625</v>
      </c>
      <c r="C114" s="73" t="s">
        <v>626</v>
      </c>
      <c r="D114" s="129">
        <v>21</v>
      </c>
      <c r="E114" s="131">
        <v>4210877</v>
      </c>
    </row>
    <row r="115" spans="2:5" ht="12.6" customHeight="1" x14ac:dyDescent="0.15">
      <c r="B115" s="71" t="s">
        <v>627</v>
      </c>
      <c r="C115" s="73" t="s">
        <v>628</v>
      </c>
      <c r="D115" s="129">
        <v>16</v>
      </c>
      <c r="E115" s="131">
        <v>68875</v>
      </c>
    </row>
    <row r="116" spans="2:5" ht="12.6" customHeight="1" x14ac:dyDescent="0.15">
      <c r="B116" s="71" t="s">
        <v>629</v>
      </c>
      <c r="C116" s="73" t="s">
        <v>579</v>
      </c>
      <c r="D116" s="129">
        <v>17</v>
      </c>
      <c r="E116" s="131">
        <v>238106</v>
      </c>
    </row>
    <row r="117" spans="2:5" ht="12.6" customHeight="1" x14ac:dyDescent="0.15">
      <c r="B117" s="71" t="s">
        <v>630</v>
      </c>
      <c r="C117" s="73" t="s">
        <v>631</v>
      </c>
      <c r="D117" s="129">
        <v>20</v>
      </c>
      <c r="E117" s="131">
        <v>337451</v>
      </c>
    </row>
    <row r="118" spans="2:5" ht="12.6" customHeight="1" x14ac:dyDescent="0.15">
      <c r="B118" s="71" t="s">
        <v>632</v>
      </c>
      <c r="C118" s="73" t="s">
        <v>633</v>
      </c>
      <c r="D118" s="129">
        <v>21</v>
      </c>
      <c r="E118" s="131">
        <v>1577098</v>
      </c>
    </row>
    <row r="119" spans="2:5" ht="12.6" customHeight="1" x14ac:dyDescent="0.15">
      <c r="B119" s="71" t="s">
        <v>634</v>
      </c>
      <c r="C119" s="73" t="s">
        <v>635</v>
      </c>
      <c r="D119" s="129">
        <v>353</v>
      </c>
      <c r="E119" s="131">
        <v>964058</v>
      </c>
    </row>
    <row r="120" spans="2:5" ht="12.6" customHeight="1" x14ac:dyDescent="0.15">
      <c r="B120" s="71" t="s">
        <v>636</v>
      </c>
      <c r="C120" s="73" t="s">
        <v>637</v>
      </c>
      <c r="D120" s="129">
        <v>504</v>
      </c>
      <c r="E120" s="131">
        <v>648088</v>
      </c>
    </row>
    <row r="121" spans="2:5" ht="12.6" customHeight="1" x14ac:dyDescent="0.15">
      <c r="B121" s="71" t="s">
        <v>638</v>
      </c>
      <c r="C121" s="73" t="s">
        <v>469</v>
      </c>
      <c r="D121" s="129">
        <v>571</v>
      </c>
      <c r="E121" s="131">
        <v>1275450</v>
      </c>
    </row>
    <row r="122" spans="2:5" ht="12.6" customHeight="1" x14ac:dyDescent="0.15">
      <c r="B122" s="71" t="s">
        <v>639</v>
      </c>
      <c r="C122" s="73" t="s">
        <v>640</v>
      </c>
      <c r="D122" s="129">
        <v>1260</v>
      </c>
      <c r="E122" s="131">
        <v>3241003</v>
      </c>
    </row>
    <row r="123" spans="2:5" ht="12.6" customHeight="1" x14ac:dyDescent="0.15">
      <c r="B123" s="71" t="s">
        <v>641</v>
      </c>
      <c r="C123" s="73" t="s">
        <v>642</v>
      </c>
      <c r="D123" s="129">
        <v>181</v>
      </c>
      <c r="E123" s="131">
        <v>272412</v>
      </c>
    </row>
    <row r="124" spans="2:5" ht="12.6" customHeight="1" x14ac:dyDescent="0.15">
      <c r="B124" s="71" t="s">
        <v>643</v>
      </c>
      <c r="C124" s="73" t="s">
        <v>477</v>
      </c>
      <c r="D124" s="129">
        <v>336</v>
      </c>
      <c r="E124" s="131">
        <v>703775</v>
      </c>
    </row>
    <row r="125" spans="2:5" ht="12.6" customHeight="1" x14ac:dyDescent="0.15">
      <c r="B125" s="71" t="s">
        <v>644</v>
      </c>
      <c r="C125" s="73" t="s">
        <v>479</v>
      </c>
      <c r="D125" s="129">
        <v>223</v>
      </c>
      <c r="E125" s="131">
        <v>131200</v>
      </c>
    </row>
    <row r="126" spans="2:5" ht="12.6" customHeight="1" x14ac:dyDescent="0.15">
      <c r="B126" s="71" t="s">
        <v>645</v>
      </c>
      <c r="C126" s="73" t="s">
        <v>481</v>
      </c>
      <c r="D126" s="129">
        <v>419</v>
      </c>
      <c r="E126" s="131">
        <v>447341</v>
      </c>
    </row>
    <row r="127" spans="2:5" ht="12.6" customHeight="1" x14ac:dyDescent="0.15">
      <c r="B127" s="71" t="s">
        <v>646</v>
      </c>
      <c r="C127" s="73" t="s">
        <v>473</v>
      </c>
      <c r="D127" s="129">
        <v>758</v>
      </c>
      <c r="E127" s="131">
        <v>713307</v>
      </c>
    </row>
    <row r="128" spans="2:5" ht="12.6" customHeight="1" x14ac:dyDescent="0.15">
      <c r="B128" s="71" t="s">
        <v>647</v>
      </c>
      <c r="C128" s="73" t="s">
        <v>648</v>
      </c>
      <c r="D128" s="129">
        <v>748</v>
      </c>
      <c r="E128" s="131">
        <v>636010</v>
      </c>
    </row>
    <row r="129" spans="2:5" ht="12.6" customHeight="1" x14ac:dyDescent="0.15">
      <c r="B129" s="71" t="s">
        <v>649</v>
      </c>
      <c r="C129" s="73" t="s">
        <v>483</v>
      </c>
      <c r="D129" s="129">
        <v>456</v>
      </c>
      <c r="E129" s="131">
        <v>574808</v>
      </c>
    </row>
    <row r="130" spans="2:5" ht="12.6" customHeight="1" x14ac:dyDescent="0.15">
      <c r="B130" s="71" t="s">
        <v>650</v>
      </c>
      <c r="C130" s="73" t="s">
        <v>651</v>
      </c>
      <c r="D130" s="129">
        <v>1938</v>
      </c>
      <c r="E130" s="131">
        <v>5100764</v>
      </c>
    </row>
    <row r="131" spans="2:5" ht="12.6" customHeight="1" x14ac:dyDescent="0.15">
      <c r="B131" s="71" t="s">
        <v>652</v>
      </c>
      <c r="C131" s="73" t="s">
        <v>493</v>
      </c>
      <c r="D131" s="129">
        <v>795</v>
      </c>
      <c r="E131" s="131">
        <v>2077437</v>
      </c>
    </row>
    <row r="132" spans="2:5" ht="12.6" customHeight="1" x14ac:dyDescent="0.15">
      <c r="B132" s="71" t="s">
        <v>653</v>
      </c>
      <c r="C132" s="73" t="s">
        <v>654</v>
      </c>
      <c r="D132" s="129">
        <v>531</v>
      </c>
      <c r="E132" s="131">
        <v>371629</v>
      </c>
    </row>
    <row r="133" spans="2:5" ht="12.6" customHeight="1" x14ac:dyDescent="0.15">
      <c r="B133" s="71" t="s">
        <v>655</v>
      </c>
      <c r="C133" s="73" t="s">
        <v>656</v>
      </c>
      <c r="D133" s="129">
        <v>1074</v>
      </c>
      <c r="E133" s="131">
        <v>3975696</v>
      </c>
    </row>
    <row r="134" spans="2:5" ht="12.6" customHeight="1" x14ac:dyDescent="0.15">
      <c r="B134" s="71" t="s">
        <v>657</v>
      </c>
      <c r="C134" s="73" t="s">
        <v>489</v>
      </c>
      <c r="D134" s="129">
        <v>1262</v>
      </c>
      <c r="E134" s="131">
        <v>2424708</v>
      </c>
    </row>
    <row r="135" spans="2:5" ht="12.6" customHeight="1" x14ac:dyDescent="0.15">
      <c r="B135" s="71" t="s">
        <v>658</v>
      </c>
      <c r="C135" s="73" t="s">
        <v>491</v>
      </c>
      <c r="D135" s="129">
        <v>918</v>
      </c>
      <c r="E135" s="131">
        <v>1154336</v>
      </c>
    </row>
    <row r="136" spans="2:5" ht="12.6" customHeight="1" x14ac:dyDescent="0.15">
      <c r="B136" s="71" t="s">
        <v>659</v>
      </c>
      <c r="C136" s="73" t="s">
        <v>660</v>
      </c>
      <c r="D136" s="129">
        <v>556</v>
      </c>
      <c r="E136" s="131">
        <v>882632</v>
      </c>
    </row>
    <row r="137" spans="2:5" ht="12.6" customHeight="1" x14ac:dyDescent="0.15">
      <c r="B137" s="71" t="s">
        <v>661</v>
      </c>
      <c r="C137" s="73" t="s">
        <v>662</v>
      </c>
      <c r="D137" s="129">
        <v>2783</v>
      </c>
      <c r="E137" s="131">
        <v>2183928</v>
      </c>
    </row>
    <row r="138" spans="2:5" ht="12.6" customHeight="1" x14ac:dyDescent="0.15">
      <c r="B138" s="71" t="s">
        <v>663</v>
      </c>
      <c r="C138" s="73" t="s">
        <v>664</v>
      </c>
      <c r="D138" s="129">
        <v>121</v>
      </c>
      <c r="E138" s="131">
        <v>196293</v>
      </c>
    </row>
    <row r="139" spans="2:5" ht="12.6" customHeight="1" x14ac:dyDescent="0.15">
      <c r="B139" s="71" t="s">
        <v>665</v>
      </c>
      <c r="C139" s="73" t="s">
        <v>666</v>
      </c>
      <c r="D139" s="129">
        <v>1034</v>
      </c>
      <c r="E139" s="131">
        <v>507739</v>
      </c>
    </row>
    <row r="140" spans="2:5" ht="12.6" customHeight="1" x14ac:dyDescent="0.15">
      <c r="B140" s="71" t="s">
        <v>667</v>
      </c>
      <c r="C140" s="73" t="s">
        <v>668</v>
      </c>
      <c r="D140" s="129">
        <v>846</v>
      </c>
      <c r="E140" s="131">
        <v>1681570</v>
      </c>
    </row>
    <row r="141" spans="2:5" ht="12.6" customHeight="1" x14ac:dyDescent="0.15">
      <c r="B141" s="71" t="s">
        <v>669</v>
      </c>
      <c r="C141" s="73" t="s">
        <v>670</v>
      </c>
      <c r="D141" s="129">
        <v>966</v>
      </c>
      <c r="E141" s="131">
        <v>662058</v>
      </c>
    </row>
    <row r="142" spans="2:5" ht="12.6" customHeight="1" x14ac:dyDescent="0.15">
      <c r="B142" s="71" t="s">
        <v>671</v>
      </c>
      <c r="C142" s="73" t="s">
        <v>672</v>
      </c>
      <c r="D142" s="129">
        <v>3018</v>
      </c>
      <c r="E142" s="131">
        <v>2296939</v>
      </c>
    </row>
    <row r="143" spans="2:5" ht="12.6" customHeight="1" x14ac:dyDescent="0.15">
      <c r="B143" s="71" t="s">
        <v>673</v>
      </c>
      <c r="C143" s="73" t="s">
        <v>513</v>
      </c>
      <c r="D143" s="129">
        <v>620</v>
      </c>
      <c r="E143" s="131">
        <v>380661</v>
      </c>
    </row>
    <row r="144" spans="2:5" ht="12.6" customHeight="1" x14ac:dyDescent="0.15">
      <c r="B144" s="71" t="s">
        <v>674</v>
      </c>
      <c r="C144" s="73" t="s">
        <v>675</v>
      </c>
      <c r="D144" s="129">
        <v>1158</v>
      </c>
      <c r="E144" s="131">
        <v>3854793</v>
      </c>
    </row>
    <row r="145" spans="2:5" ht="12.6" customHeight="1" x14ac:dyDescent="0.15">
      <c r="B145" s="71" t="s">
        <v>676</v>
      </c>
      <c r="C145" s="73" t="s">
        <v>677</v>
      </c>
      <c r="D145" s="129">
        <v>805</v>
      </c>
      <c r="E145" s="131">
        <v>1114733</v>
      </c>
    </row>
    <row r="146" spans="2:5" ht="12.6" customHeight="1" x14ac:dyDescent="0.15">
      <c r="B146" s="71" t="s">
        <v>678</v>
      </c>
      <c r="C146" s="73" t="s">
        <v>505</v>
      </c>
      <c r="D146" s="129">
        <v>549</v>
      </c>
      <c r="E146" s="131">
        <v>414973</v>
      </c>
    </row>
    <row r="147" spans="2:5" ht="12.6" customHeight="1" x14ac:dyDescent="0.15">
      <c r="B147" s="71" t="s">
        <v>679</v>
      </c>
      <c r="C147" s="73" t="s">
        <v>680</v>
      </c>
      <c r="D147" s="129">
        <v>3245</v>
      </c>
      <c r="E147" s="131">
        <v>6798404</v>
      </c>
    </row>
    <row r="148" spans="2:5" ht="12.6" customHeight="1" x14ac:dyDescent="0.15">
      <c r="B148" s="71" t="s">
        <v>681</v>
      </c>
      <c r="C148" s="73" t="s">
        <v>682</v>
      </c>
      <c r="D148" s="129">
        <v>420</v>
      </c>
      <c r="E148" s="131">
        <v>6721432</v>
      </c>
    </row>
    <row r="149" spans="2:5" ht="12.6" customHeight="1" x14ac:dyDescent="0.15">
      <c r="B149" s="71" t="s">
        <v>683</v>
      </c>
      <c r="C149" s="73" t="s">
        <v>684</v>
      </c>
      <c r="D149" s="129">
        <v>176</v>
      </c>
      <c r="E149" s="131">
        <v>522971</v>
      </c>
    </row>
    <row r="150" spans="2:5" ht="12.6" customHeight="1" x14ac:dyDescent="0.15">
      <c r="B150" s="71" t="s">
        <v>685</v>
      </c>
      <c r="C150" s="73" t="s">
        <v>686</v>
      </c>
      <c r="D150" s="129">
        <v>442</v>
      </c>
      <c r="E150" s="131">
        <v>3193165</v>
      </c>
    </row>
    <row r="151" spans="2:5" ht="12.6" customHeight="1" x14ac:dyDescent="0.15">
      <c r="B151" s="71" t="s">
        <v>687</v>
      </c>
      <c r="C151" s="73" t="s">
        <v>688</v>
      </c>
      <c r="D151" s="129">
        <v>181</v>
      </c>
      <c r="E151" s="131">
        <v>322611</v>
      </c>
    </row>
    <row r="152" spans="2:5" ht="12.6" customHeight="1" x14ac:dyDescent="0.15">
      <c r="B152" s="71" t="s">
        <v>689</v>
      </c>
      <c r="C152" s="73" t="s">
        <v>690</v>
      </c>
      <c r="D152" s="129">
        <v>738</v>
      </c>
      <c r="E152" s="131">
        <v>2128182</v>
      </c>
    </row>
    <row r="153" spans="2:5" ht="12.6" customHeight="1" x14ac:dyDescent="0.15">
      <c r="B153" s="71" t="s">
        <v>691</v>
      </c>
      <c r="C153" s="73" t="s">
        <v>575</v>
      </c>
      <c r="D153" s="129">
        <v>184</v>
      </c>
      <c r="E153" s="131">
        <v>243630</v>
      </c>
    </row>
    <row r="154" spans="2:5" ht="12.6" customHeight="1" x14ac:dyDescent="0.15">
      <c r="B154" s="71" t="s">
        <v>692</v>
      </c>
      <c r="C154" s="73" t="s">
        <v>583</v>
      </c>
      <c r="D154" s="129">
        <v>363</v>
      </c>
      <c r="E154" s="131">
        <v>151840</v>
      </c>
    </row>
    <row r="155" spans="2:5" ht="12.6" customHeight="1" x14ac:dyDescent="0.15">
      <c r="B155" s="71" t="s">
        <v>693</v>
      </c>
      <c r="C155" s="73" t="s">
        <v>628</v>
      </c>
      <c r="D155" s="129">
        <v>218</v>
      </c>
      <c r="E155" s="131">
        <v>1042930</v>
      </c>
    </row>
    <row r="156" spans="2:5" ht="12.6" customHeight="1" x14ac:dyDescent="0.15">
      <c r="B156" s="71" t="s">
        <v>694</v>
      </c>
      <c r="C156" s="73" t="s">
        <v>695</v>
      </c>
      <c r="D156" s="129">
        <v>151</v>
      </c>
      <c r="E156" s="131">
        <v>244459</v>
      </c>
    </row>
    <row r="157" spans="2:5" ht="12.6" customHeight="1" x14ac:dyDescent="0.15">
      <c r="B157" s="71" t="s">
        <v>696</v>
      </c>
      <c r="C157" s="73" t="s">
        <v>697</v>
      </c>
      <c r="D157" s="129">
        <v>141</v>
      </c>
      <c r="E157" s="131">
        <v>76277</v>
      </c>
    </row>
    <row r="158" spans="2:5" ht="12.6" customHeight="1" x14ac:dyDescent="0.15">
      <c r="B158" s="71" t="s">
        <v>698</v>
      </c>
      <c r="C158" s="73" t="s">
        <v>596</v>
      </c>
      <c r="D158" s="129">
        <v>136</v>
      </c>
      <c r="E158" s="131">
        <v>71938</v>
      </c>
    </row>
    <row r="159" spans="2:5" ht="12.6" customHeight="1" x14ac:dyDescent="0.15">
      <c r="B159" s="71" t="s">
        <v>699</v>
      </c>
      <c r="C159" s="73" t="s">
        <v>700</v>
      </c>
      <c r="D159" s="129">
        <v>106</v>
      </c>
      <c r="E159" s="131">
        <v>418927</v>
      </c>
    </row>
    <row r="160" spans="2:5" ht="12.6" customHeight="1" x14ac:dyDescent="0.15">
      <c r="B160" s="71" t="s">
        <v>701</v>
      </c>
      <c r="C160" s="73" t="s">
        <v>702</v>
      </c>
      <c r="D160" s="129">
        <v>758</v>
      </c>
      <c r="E160" s="131">
        <v>3396983</v>
      </c>
    </row>
    <row r="161" spans="2:5" ht="12.6" customHeight="1" x14ac:dyDescent="0.15">
      <c r="B161" s="71" t="s">
        <v>703</v>
      </c>
      <c r="C161" s="73" t="s">
        <v>704</v>
      </c>
      <c r="D161" s="129">
        <v>226</v>
      </c>
      <c r="E161" s="131">
        <v>1208744</v>
      </c>
    </row>
    <row r="162" spans="2:5" ht="12.6" customHeight="1" x14ac:dyDescent="0.15">
      <c r="B162" s="71" t="s">
        <v>705</v>
      </c>
      <c r="C162" s="73" t="s">
        <v>706</v>
      </c>
      <c r="D162" s="129">
        <v>31</v>
      </c>
      <c r="E162" s="131">
        <v>67414</v>
      </c>
    </row>
    <row r="163" spans="2:5" ht="12.6" customHeight="1" x14ac:dyDescent="0.15">
      <c r="B163" s="71" t="s">
        <v>707</v>
      </c>
      <c r="C163" s="73" t="s">
        <v>708</v>
      </c>
      <c r="D163" s="129">
        <v>357</v>
      </c>
      <c r="E163" s="131">
        <v>561964</v>
      </c>
    </row>
    <row r="164" spans="2:5" ht="12.6" customHeight="1" x14ac:dyDescent="0.15">
      <c r="B164" s="71" t="s">
        <v>709</v>
      </c>
      <c r="C164" s="73" t="s">
        <v>607</v>
      </c>
      <c r="D164" s="129">
        <v>353</v>
      </c>
      <c r="E164" s="131">
        <v>553000</v>
      </c>
    </row>
    <row r="165" spans="2:5" ht="12.6" customHeight="1" x14ac:dyDescent="0.15">
      <c r="B165" s="71" t="s">
        <v>710</v>
      </c>
      <c r="C165" s="73" t="s">
        <v>594</v>
      </c>
      <c r="D165" s="129">
        <v>734</v>
      </c>
      <c r="E165" s="131">
        <v>1563198</v>
      </c>
    </row>
    <row r="166" spans="2:5" ht="12.6" customHeight="1" x14ac:dyDescent="0.15">
      <c r="B166" s="71" t="s">
        <v>711</v>
      </c>
      <c r="C166" s="73" t="s">
        <v>598</v>
      </c>
      <c r="D166" s="129">
        <v>268</v>
      </c>
      <c r="E166" s="131">
        <v>184067</v>
      </c>
    </row>
    <row r="167" spans="2:5" ht="12.6" customHeight="1" x14ac:dyDescent="0.15">
      <c r="B167" s="71" t="s">
        <v>712</v>
      </c>
      <c r="C167" s="73" t="s">
        <v>599</v>
      </c>
      <c r="D167" s="129">
        <v>151</v>
      </c>
      <c r="E167" s="131">
        <v>122072</v>
      </c>
    </row>
    <row r="168" spans="2:5" ht="12.6" customHeight="1" x14ac:dyDescent="0.15">
      <c r="B168" s="71" t="s">
        <v>713</v>
      </c>
      <c r="C168" s="73" t="s">
        <v>714</v>
      </c>
      <c r="D168" s="129">
        <v>732</v>
      </c>
      <c r="E168" s="131">
        <v>1472664</v>
      </c>
    </row>
    <row r="169" spans="2:5" ht="12.6" customHeight="1" x14ac:dyDescent="0.15">
      <c r="B169" s="71" t="s">
        <v>715</v>
      </c>
      <c r="C169" s="138" t="s">
        <v>716</v>
      </c>
      <c r="D169" s="129">
        <v>408</v>
      </c>
      <c r="E169" s="131">
        <v>4862721</v>
      </c>
    </row>
    <row r="170" spans="2:5" ht="12.6" customHeight="1" x14ac:dyDescent="0.15">
      <c r="B170" s="71" t="s">
        <v>717</v>
      </c>
      <c r="C170" s="73" t="s">
        <v>602</v>
      </c>
      <c r="D170" s="129">
        <v>857</v>
      </c>
      <c r="E170" s="131">
        <v>928379</v>
      </c>
    </row>
    <row r="171" spans="2:5" ht="12.6" customHeight="1" x14ac:dyDescent="0.15">
      <c r="B171" s="71" t="s">
        <v>718</v>
      </c>
      <c r="C171" s="73" t="s">
        <v>565</v>
      </c>
      <c r="D171" s="129">
        <v>296</v>
      </c>
      <c r="E171" s="131">
        <v>1735352</v>
      </c>
    </row>
    <row r="172" spans="2:5" ht="12.6" customHeight="1" x14ac:dyDescent="0.15">
      <c r="B172" s="71" t="s">
        <v>719</v>
      </c>
      <c r="C172" s="73" t="s">
        <v>720</v>
      </c>
      <c r="D172" s="129">
        <v>263</v>
      </c>
      <c r="E172" s="131">
        <v>417089</v>
      </c>
    </row>
    <row r="173" spans="2:5" ht="12.6" customHeight="1" x14ac:dyDescent="0.15">
      <c r="B173" s="71" t="s">
        <v>721</v>
      </c>
      <c r="C173" s="73" t="s">
        <v>608</v>
      </c>
      <c r="D173" s="129">
        <v>338</v>
      </c>
      <c r="E173" s="131">
        <v>1804437</v>
      </c>
    </row>
    <row r="174" spans="2:5" ht="12.6" customHeight="1" x14ac:dyDescent="0.15">
      <c r="B174" s="71" t="s">
        <v>722</v>
      </c>
      <c r="C174" s="73" t="s">
        <v>537</v>
      </c>
      <c r="D174" s="129">
        <v>661</v>
      </c>
      <c r="E174" s="131">
        <v>5819430</v>
      </c>
    </row>
    <row r="175" spans="2:5" ht="12.6" customHeight="1" x14ac:dyDescent="0.15">
      <c r="B175" s="71" t="s">
        <v>723</v>
      </c>
      <c r="C175" s="73" t="s">
        <v>541</v>
      </c>
      <c r="D175" s="129">
        <v>643</v>
      </c>
      <c r="E175" s="131">
        <v>2693787</v>
      </c>
    </row>
    <row r="176" spans="2:5" ht="12.6" customHeight="1" x14ac:dyDescent="0.15">
      <c r="B176" s="71" t="s">
        <v>724</v>
      </c>
      <c r="C176" s="73" t="s">
        <v>543</v>
      </c>
      <c r="D176" s="129">
        <v>284</v>
      </c>
      <c r="E176" s="131">
        <v>303775</v>
      </c>
    </row>
    <row r="177" spans="2:5" ht="12.6" customHeight="1" x14ac:dyDescent="0.15">
      <c r="B177" s="71" t="s">
        <v>725</v>
      </c>
      <c r="C177" s="73" t="s">
        <v>726</v>
      </c>
      <c r="D177" s="129">
        <v>19</v>
      </c>
      <c r="E177" s="131">
        <v>114035</v>
      </c>
    </row>
    <row r="178" spans="2:5" ht="12.6" customHeight="1" x14ac:dyDescent="0.15">
      <c r="B178" s="71" t="s">
        <v>727</v>
      </c>
      <c r="C178" s="73" t="s">
        <v>547</v>
      </c>
      <c r="D178" s="129">
        <v>481</v>
      </c>
      <c r="E178" s="131">
        <v>429989</v>
      </c>
    </row>
    <row r="179" spans="2:5" ht="12.6" customHeight="1" x14ac:dyDescent="0.15">
      <c r="B179" s="71" t="s">
        <v>728</v>
      </c>
      <c r="C179" s="73" t="s">
        <v>539</v>
      </c>
      <c r="D179" s="129">
        <v>970</v>
      </c>
      <c r="E179" s="131">
        <v>2921254</v>
      </c>
    </row>
    <row r="180" spans="2:5" ht="12.6" customHeight="1" x14ac:dyDescent="0.15">
      <c r="B180" s="71" t="s">
        <v>729</v>
      </c>
      <c r="C180" s="73" t="s">
        <v>730</v>
      </c>
      <c r="D180" s="129">
        <v>310</v>
      </c>
      <c r="E180" s="131">
        <v>1678438</v>
      </c>
    </row>
    <row r="181" spans="2:5" ht="12.6" customHeight="1" x14ac:dyDescent="0.15">
      <c r="B181" s="71" t="s">
        <v>731</v>
      </c>
      <c r="C181" s="73" t="s">
        <v>732</v>
      </c>
      <c r="D181" s="129">
        <v>96</v>
      </c>
      <c r="E181" s="131">
        <v>32580</v>
      </c>
    </row>
    <row r="182" spans="2:5" ht="12.6" customHeight="1" x14ac:dyDescent="0.15">
      <c r="B182" s="71" t="s">
        <v>733</v>
      </c>
      <c r="C182" s="73" t="s">
        <v>613</v>
      </c>
      <c r="D182" s="129">
        <v>776</v>
      </c>
      <c r="E182" s="131">
        <v>1940787</v>
      </c>
    </row>
    <row r="183" spans="2:5" ht="12.6" customHeight="1" x14ac:dyDescent="0.15">
      <c r="B183" s="71" t="s">
        <v>734</v>
      </c>
      <c r="C183" s="73" t="s">
        <v>735</v>
      </c>
      <c r="D183" s="129">
        <v>342</v>
      </c>
      <c r="E183" s="131">
        <v>1392118</v>
      </c>
    </row>
    <row r="184" spans="2:5" ht="12.6" customHeight="1" x14ac:dyDescent="0.15">
      <c r="B184" s="71" t="s">
        <v>736</v>
      </c>
      <c r="C184" s="73" t="s">
        <v>737</v>
      </c>
      <c r="D184" s="129">
        <v>736</v>
      </c>
      <c r="E184" s="131">
        <v>988755</v>
      </c>
    </row>
    <row r="185" spans="2:5" ht="12.6" customHeight="1" x14ac:dyDescent="0.15">
      <c r="B185" s="71" t="s">
        <v>738</v>
      </c>
      <c r="C185" s="73" t="s">
        <v>609</v>
      </c>
      <c r="D185" s="129">
        <v>318</v>
      </c>
      <c r="E185" s="131">
        <v>1481785</v>
      </c>
    </row>
    <row r="186" spans="2:5" ht="12.6" customHeight="1" x14ac:dyDescent="0.15">
      <c r="B186" s="71" t="s">
        <v>739</v>
      </c>
      <c r="C186" s="73" t="s">
        <v>740</v>
      </c>
      <c r="D186" s="129">
        <v>282</v>
      </c>
      <c r="E186" s="131">
        <v>677563</v>
      </c>
    </row>
    <row r="187" spans="2:5" ht="12.6" customHeight="1" x14ac:dyDescent="0.15">
      <c r="B187" s="71" t="s">
        <v>741</v>
      </c>
      <c r="C187" s="73" t="s">
        <v>742</v>
      </c>
      <c r="D187" s="129">
        <v>120</v>
      </c>
      <c r="E187" s="131">
        <v>509785</v>
      </c>
    </row>
    <row r="188" spans="2:5" ht="12.6" customHeight="1" x14ac:dyDescent="0.15">
      <c r="B188" s="71" t="s">
        <v>743</v>
      </c>
      <c r="C188" s="73" t="s">
        <v>744</v>
      </c>
      <c r="D188" s="129">
        <v>211</v>
      </c>
      <c r="E188" s="131">
        <v>286111</v>
      </c>
    </row>
    <row r="189" spans="2:5" ht="12.6" customHeight="1" x14ac:dyDescent="0.15">
      <c r="B189" s="71" t="s">
        <v>745</v>
      </c>
      <c r="C189" s="73" t="s">
        <v>746</v>
      </c>
      <c r="D189" s="129">
        <v>327</v>
      </c>
      <c r="E189" s="131">
        <v>768518</v>
      </c>
    </row>
    <row r="190" spans="2:5" ht="12.6" customHeight="1" x14ac:dyDescent="0.15">
      <c r="B190" s="71" t="s">
        <v>747</v>
      </c>
      <c r="C190" s="73" t="s">
        <v>748</v>
      </c>
      <c r="D190" s="129">
        <v>2275</v>
      </c>
      <c r="E190" s="131">
        <v>2261571</v>
      </c>
    </row>
    <row r="191" spans="2:5" ht="12.6" customHeight="1" x14ac:dyDescent="0.15">
      <c r="B191" s="71" t="s">
        <v>749</v>
      </c>
      <c r="C191" s="73" t="s">
        <v>750</v>
      </c>
      <c r="D191" s="129">
        <v>373</v>
      </c>
      <c r="E191" s="131">
        <v>664484</v>
      </c>
    </row>
    <row r="192" spans="2:5" ht="12.6" customHeight="1" x14ac:dyDescent="0.15">
      <c r="B192" s="71" t="s">
        <v>751</v>
      </c>
      <c r="C192" s="73" t="s">
        <v>752</v>
      </c>
      <c r="D192" s="129">
        <v>220</v>
      </c>
      <c r="E192" s="131">
        <v>821202</v>
      </c>
    </row>
    <row r="193" spans="2:5" ht="12.6" customHeight="1" x14ac:dyDescent="0.15">
      <c r="B193" s="71" t="s">
        <v>753</v>
      </c>
      <c r="C193" s="73" t="s">
        <v>612</v>
      </c>
      <c r="D193" s="129">
        <v>259</v>
      </c>
      <c r="E193" s="131">
        <v>510372</v>
      </c>
    </row>
    <row r="194" spans="2:5" ht="12.6" customHeight="1" x14ac:dyDescent="0.15">
      <c r="B194" s="71" t="s">
        <v>754</v>
      </c>
      <c r="C194" s="73" t="s">
        <v>755</v>
      </c>
      <c r="D194" s="129">
        <v>47</v>
      </c>
      <c r="E194" s="131">
        <v>28392</v>
      </c>
    </row>
    <row r="195" spans="2:5" ht="12.6" customHeight="1" x14ac:dyDescent="0.15">
      <c r="B195" s="71" t="s">
        <v>756</v>
      </c>
      <c r="C195" s="73" t="s">
        <v>757</v>
      </c>
      <c r="D195" s="129">
        <v>160</v>
      </c>
      <c r="E195" s="131">
        <v>256001</v>
      </c>
    </row>
    <row r="196" spans="2:5" ht="12.6" customHeight="1" x14ac:dyDescent="0.15">
      <c r="B196" s="71" t="s">
        <v>758</v>
      </c>
      <c r="C196" s="73" t="s">
        <v>759</v>
      </c>
      <c r="D196" s="129">
        <v>40</v>
      </c>
      <c r="E196" s="131">
        <v>26498</v>
      </c>
    </row>
    <row r="197" spans="2:5" ht="12.6" customHeight="1" x14ac:dyDescent="0.15">
      <c r="B197" s="71" t="s">
        <v>760</v>
      </c>
      <c r="C197" s="73" t="s">
        <v>761</v>
      </c>
      <c r="D197" s="129">
        <v>78</v>
      </c>
      <c r="E197" s="131">
        <v>97329</v>
      </c>
    </row>
    <row r="198" spans="2:5" ht="12.6" customHeight="1" x14ac:dyDescent="0.15">
      <c r="B198" s="71" t="s">
        <v>762</v>
      </c>
      <c r="C198" s="73" t="s">
        <v>763</v>
      </c>
      <c r="D198" s="129">
        <v>159</v>
      </c>
      <c r="E198" s="131">
        <v>428346</v>
      </c>
    </row>
    <row r="199" spans="2:5" ht="12.6" customHeight="1" x14ac:dyDescent="0.15">
      <c r="B199" s="71" t="s">
        <v>764</v>
      </c>
      <c r="C199" s="73" t="s">
        <v>604</v>
      </c>
      <c r="D199" s="129">
        <v>613</v>
      </c>
      <c r="E199" s="131">
        <v>364356</v>
      </c>
    </row>
    <row r="200" spans="2:5" ht="12.6" customHeight="1" x14ac:dyDescent="0.15">
      <c r="B200" s="83" t="s">
        <v>765</v>
      </c>
      <c r="C200" s="85" t="s">
        <v>615</v>
      </c>
      <c r="D200" s="132">
        <v>1021</v>
      </c>
      <c r="E200" s="133">
        <v>2882073</v>
      </c>
    </row>
    <row r="201" spans="2:5" ht="12.6" customHeight="1" x14ac:dyDescent="0.15">
      <c r="D201" s="44"/>
      <c r="E201" s="44"/>
    </row>
    <row r="202" spans="2:5" ht="12.6" customHeight="1" x14ac:dyDescent="0.15">
      <c r="D202" s="44"/>
      <c r="E202" s="44"/>
    </row>
    <row r="203" spans="2:5" ht="12.6" customHeight="1" x14ac:dyDescent="0.15">
      <c r="D203" s="44"/>
      <c r="E203" s="44"/>
    </row>
  </sheetData>
  <mergeCells count="3">
    <mergeCell ref="B3:C4"/>
    <mergeCell ref="D3:D4"/>
    <mergeCell ref="E3:E4"/>
  </mergeCells>
  <phoneticPr fontId="6"/>
  <pageMargins left="0.59055118110236227" right="0.19685039370078741" top="0.39370078740157483" bottom="0.39370078740157483" header="0" footer="0"/>
  <pageSetup paperSize="8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0110-367C-44E4-8982-1D0328761EC7}">
  <sheetPr>
    <pageSetUpPr fitToPage="1"/>
  </sheetPr>
  <dimension ref="B1:X1681"/>
  <sheetViews>
    <sheetView workbookViewId="0">
      <selection activeCell="H35" sqref="H35"/>
    </sheetView>
  </sheetViews>
  <sheetFormatPr defaultRowHeight="12.6" customHeight="1" x14ac:dyDescent="0.15"/>
  <cols>
    <col min="1" max="1" width="3.875" style="44" customWidth="1"/>
    <col min="2" max="2" width="3.375" style="44" bestFit="1" customWidth="1"/>
    <col min="3" max="3" width="40.25" style="44" customWidth="1"/>
    <col min="4" max="14" width="9" style="46" bestFit="1" customWidth="1"/>
    <col min="15" max="24" width="12.125" style="46" customWidth="1"/>
    <col min="25" max="256" width="9" style="44" bestFit="1" customWidth="1"/>
    <col min="257" max="257" width="9" style="44" customWidth="1"/>
    <col min="258" max="16384" width="9" style="44"/>
  </cols>
  <sheetData>
    <row r="1" spans="2:24" ht="12.6" customHeight="1" x14ac:dyDescent="0.15">
      <c r="C1" s="46" t="s">
        <v>766</v>
      </c>
    </row>
    <row r="3" spans="2:24" ht="12.6" customHeight="1" x14ac:dyDescent="0.15">
      <c r="B3" s="89" t="s">
        <v>767</v>
      </c>
      <c r="C3" s="49"/>
      <c r="D3" s="50" t="s">
        <v>45</v>
      </c>
      <c r="E3" s="51"/>
      <c r="F3" s="51"/>
      <c r="G3" s="51"/>
      <c r="H3" s="51"/>
      <c r="I3" s="51"/>
      <c r="J3" s="51"/>
      <c r="K3" s="51"/>
      <c r="L3" s="51"/>
      <c r="M3" s="51"/>
      <c r="N3" s="52"/>
      <c r="O3" s="139" t="s">
        <v>9</v>
      </c>
      <c r="P3" s="50" t="s">
        <v>3</v>
      </c>
      <c r="Q3" s="51"/>
      <c r="R3" s="51"/>
      <c r="S3" s="52"/>
      <c r="T3" s="139" t="s">
        <v>768</v>
      </c>
      <c r="U3" s="140" t="s">
        <v>769</v>
      </c>
      <c r="V3" s="140" t="s">
        <v>41</v>
      </c>
      <c r="W3" s="140" t="s">
        <v>48</v>
      </c>
      <c r="X3" s="140" t="s">
        <v>44</v>
      </c>
    </row>
    <row r="4" spans="2:24" ht="12.6" customHeight="1" x14ac:dyDescent="0.15">
      <c r="B4" s="57"/>
      <c r="C4" s="59"/>
      <c r="D4" s="55" t="s">
        <v>10</v>
      </c>
      <c r="E4" s="50" t="s">
        <v>770</v>
      </c>
      <c r="F4" s="52"/>
      <c r="G4" s="50" t="s">
        <v>771</v>
      </c>
      <c r="H4" s="51"/>
      <c r="I4" s="51"/>
      <c r="J4" s="51"/>
      <c r="K4" s="51"/>
      <c r="L4" s="51"/>
      <c r="M4" s="51"/>
      <c r="N4" s="52"/>
      <c r="O4" s="141"/>
      <c r="P4" s="55" t="s">
        <v>772</v>
      </c>
      <c r="Q4" s="54" t="s">
        <v>773</v>
      </c>
      <c r="R4" s="54" t="s">
        <v>442</v>
      </c>
      <c r="S4" s="54" t="s">
        <v>774</v>
      </c>
      <c r="T4" s="141"/>
      <c r="U4" s="142"/>
      <c r="V4" s="142"/>
      <c r="W4" s="142"/>
      <c r="X4" s="142"/>
    </row>
    <row r="5" spans="2:24" ht="12.6" customHeight="1" x14ac:dyDescent="0.15">
      <c r="B5" s="61"/>
      <c r="C5" s="63"/>
      <c r="D5" s="64"/>
      <c r="E5" s="143" t="s">
        <v>20</v>
      </c>
      <c r="F5" s="143" t="s">
        <v>11</v>
      </c>
      <c r="G5" s="143" t="s">
        <v>775</v>
      </c>
      <c r="H5" s="143" t="s">
        <v>776</v>
      </c>
      <c r="I5" s="143" t="s">
        <v>777</v>
      </c>
      <c r="J5" s="143" t="s">
        <v>778</v>
      </c>
      <c r="K5" s="143" t="s">
        <v>779</v>
      </c>
      <c r="L5" s="143" t="s">
        <v>780</v>
      </c>
      <c r="M5" s="143" t="s">
        <v>781</v>
      </c>
      <c r="N5" s="143" t="s">
        <v>782</v>
      </c>
      <c r="O5" s="144"/>
      <c r="P5" s="64"/>
      <c r="Q5" s="53"/>
      <c r="R5" s="53"/>
      <c r="S5" s="53"/>
      <c r="T5" s="144"/>
      <c r="U5" s="145"/>
      <c r="V5" s="145"/>
      <c r="W5" s="145"/>
      <c r="X5" s="145"/>
    </row>
    <row r="6" spans="2:24" ht="12.6" customHeight="1" x14ac:dyDescent="0.15">
      <c r="B6" s="65"/>
      <c r="C6" s="67"/>
      <c r="D6" s="68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49</v>
      </c>
      <c r="P6" s="69" t="s">
        <v>46</v>
      </c>
      <c r="Q6" s="69" t="s">
        <v>46</v>
      </c>
      <c r="R6" s="69" t="s">
        <v>46</v>
      </c>
      <c r="S6" s="69" t="s">
        <v>46</v>
      </c>
      <c r="T6" s="69" t="s">
        <v>46</v>
      </c>
      <c r="U6" s="69" t="s">
        <v>46</v>
      </c>
      <c r="V6" s="69" t="s">
        <v>5</v>
      </c>
      <c r="W6" s="69" t="s">
        <v>5</v>
      </c>
      <c r="X6" s="70" t="s">
        <v>5</v>
      </c>
    </row>
    <row r="7" spans="2:24" ht="12.6" customHeight="1" x14ac:dyDescent="0.15">
      <c r="B7" s="134"/>
      <c r="C7" s="72" t="s">
        <v>783</v>
      </c>
      <c r="D7" s="74">
        <v>18047</v>
      </c>
      <c r="E7" s="75">
        <v>8031</v>
      </c>
      <c r="F7" s="75">
        <v>10016</v>
      </c>
      <c r="G7" s="75">
        <v>8713</v>
      </c>
      <c r="H7" s="75">
        <v>3940</v>
      </c>
      <c r="I7" s="75">
        <v>3167</v>
      </c>
      <c r="J7" s="75">
        <v>1440</v>
      </c>
      <c r="K7" s="75">
        <v>374</v>
      </c>
      <c r="L7" s="75">
        <v>244</v>
      </c>
      <c r="M7" s="75">
        <v>132</v>
      </c>
      <c r="N7" s="75">
        <v>37</v>
      </c>
      <c r="O7" s="75">
        <v>1564621</v>
      </c>
      <c r="P7" s="75">
        <v>100238</v>
      </c>
      <c r="Q7" s="75">
        <v>15994</v>
      </c>
      <c r="R7" s="75">
        <v>8589</v>
      </c>
      <c r="S7" s="75">
        <v>75655</v>
      </c>
      <c r="T7" s="75">
        <v>2028</v>
      </c>
      <c r="U7" s="75">
        <v>1220</v>
      </c>
      <c r="V7" s="75">
        <v>271412018</v>
      </c>
      <c r="W7" s="75">
        <v>7775965</v>
      </c>
      <c r="X7" s="76">
        <v>19191332</v>
      </c>
    </row>
    <row r="8" spans="2:24" ht="12.6" customHeight="1" x14ac:dyDescent="0.15">
      <c r="B8" s="134"/>
      <c r="C8" s="72" t="s">
        <v>16</v>
      </c>
      <c r="D8" s="74">
        <v>3055</v>
      </c>
      <c r="E8" s="75">
        <v>2337</v>
      </c>
      <c r="F8" s="75">
        <v>718</v>
      </c>
      <c r="G8" s="75">
        <v>758</v>
      </c>
      <c r="H8" s="75">
        <v>743</v>
      </c>
      <c r="I8" s="75">
        <v>838</v>
      </c>
      <c r="J8" s="75">
        <v>447</v>
      </c>
      <c r="K8" s="75">
        <v>145</v>
      </c>
      <c r="L8" s="75">
        <v>78</v>
      </c>
      <c r="M8" s="75">
        <v>42</v>
      </c>
      <c r="N8" s="75">
        <v>4</v>
      </c>
      <c r="O8" s="75">
        <v>0</v>
      </c>
      <c r="P8" s="75">
        <v>25166</v>
      </c>
      <c r="Q8" s="75">
        <v>1158</v>
      </c>
      <c r="R8" s="75">
        <v>2961</v>
      </c>
      <c r="S8" s="75">
        <v>21047</v>
      </c>
      <c r="T8" s="75">
        <v>368</v>
      </c>
      <c r="U8" s="75">
        <v>346</v>
      </c>
      <c r="V8" s="75">
        <v>153252925</v>
      </c>
      <c r="W8" s="75">
        <v>3008649</v>
      </c>
      <c r="X8" s="76">
        <v>6892899</v>
      </c>
    </row>
    <row r="9" spans="2:24" ht="12.6" customHeight="1" x14ac:dyDescent="0.15">
      <c r="B9" s="71" t="s">
        <v>18</v>
      </c>
      <c r="C9" s="73" t="s">
        <v>21</v>
      </c>
      <c r="D9" s="74">
        <v>10</v>
      </c>
      <c r="E9" s="75">
        <v>10</v>
      </c>
      <c r="F9" s="75">
        <v>0</v>
      </c>
      <c r="G9" s="75">
        <v>0</v>
      </c>
      <c r="H9" s="75">
        <v>2</v>
      </c>
      <c r="I9" s="75">
        <v>2</v>
      </c>
      <c r="J9" s="75">
        <v>2</v>
      </c>
      <c r="K9" s="75">
        <v>2</v>
      </c>
      <c r="L9" s="75">
        <v>1</v>
      </c>
      <c r="M9" s="75">
        <v>1</v>
      </c>
      <c r="N9" s="75">
        <v>0</v>
      </c>
      <c r="O9" s="75">
        <v>0</v>
      </c>
      <c r="P9" s="75">
        <v>181</v>
      </c>
      <c r="Q9" s="75">
        <v>0</v>
      </c>
      <c r="R9" s="75">
        <v>17</v>
      </c>
      <c r="S9" s="75">
        <v>164</v>
      </c>
      <c r="T9" s="75">
        <v>0</v>
      </c>
      <c r="U9" s="75">
        <v>8</v>
      </c>
      <c r="V9" s="75">
        <v>1589918</v>
      </c>
      <c r="W9" s="75">
        <v>4868</v>
      </c>
      <c r="X9" s="76">
        <v>66421</v>
      </c>
    </row>
    <row r="10" spans="2:24" ht="12.6" customHeight="1" x14ac:dyDescent="0.15">
      <c r="B10" s="71" t="s">
        <v>25</v>
      </c>
      <c r="C10" s="73" t="s">
        <v>8</v>
      </c>
      <c r="D10" s="74">
        <v>87</v>
      </c>
      <c r="E10" s="75">
        <v>66</v>
      </c>
      <c r="F10" s="75">
        <v>21</v>
      </c>
      <c r="G10" s="75">
        <v>21</v>
      </c>
      <c r="H10" s="75">
        <v>21</v>
      </c>
      <c r="I10" s="75">
        <v>29</v>
      </c>
      <c r="J10" s="75">
        <v>12</v>
      </c>
      <c r="K10" s="75">
        <v>4</v>
      </c>
      <c r="L10" s="75">
        <v>0</v>
      </c>
      <c r="M10" s="75">
        <v>0</v>
      </c>
      <c r="N10" s="75">
        <v>0</v>
      </c>
      <c r="O10" s="75">
        <v>0</v>
      </c>
      <c r="P10" s="75">
        <v>561</v>
      </c>
      <c r="Q10" s="75">
        <v>32</v>
      </c>
      <c r="R10" s="75">
        <v>98</v>
      </c>
      <c r="S10" s="75">
        <v>431</v>
      </c>
      <c r="T10" s="75">
        <v>8</v>
      </c>
      <c r="U10" s="75">
        <v>8</v>
      </c>
      <c r="V10" s="75">
        <v>1682665</v>
      </c>
      <c r="W10" s="75">
        <v>11812</v>
      </c>
      <c r="X10" s="76">
        <v>259083</v>
      </c>
    </row>
    <row r="11" spans="2:24" ht="12.6" customHeight="1" x14ac:dyDescent="0.15">
      <c r="B11" s="71" t="s">
        <v>27</v>
      </c>
      <c r="C11" s="73" t="s">
        <v>28</v>
      </c>
      <c r="D11" s="74">
        <v>890</v>
      </c>
      <c r="E11" s="75">
        <v>585</v>
      </c>
      <c r="F11" s="75">
        <v>305</v>
      </c>
      <c r="G11" s="75">
        <v>219</v>
      </c>
      <c r="H11" s="75">
        <v>205</v>
      </c>
      <c r="I11" s="75">
        <v>220</v>
      </c>
      <c r="J11" s="75">
        <v>145</v>
      </c>
      <c r="K11" s="75">
        <v>43</v>
      </c>
      <c r="L11" s="75">
        <v>36</v>
      </c>
      <c r="M11" s="75">
        <v>21</v>
      </c>
      <c r="N11" s="75">
        <v>1</v>
      </c>
      <c r="O11" s="75">
        <v>0</v>
      </c>
      <c r="P11" s="75">
        <v>8694</v>
      </c>
      <c r="Q11" s="75">
        <v>533</v>
      </c>
      <c r="R11" s="75">
        <v>999</v>
      </c>
      <c r="S11" s="75">
        <v>7162</v>
      </c>
      <c r="T11" s="75">
        <v>175</v>
      </c>
      <c r="U11" s="75">
        <v>62</v>
      </c>
      <c r="V11" s="75">
        <v>65063293</v>
      </c>
      <c r="W11" s="75">
        <v>327234</v>
      </c>
      <c r="X11" s="76">
        <v>2085922</v>
      </c>
    </row>
    <row r="12" spans="2:24" ht="12.6" customHeight="1" x14ac:dyDescent="0.15">
      <c r="B12" s="71" t="s">
        <v>29</v>
      </c>
      <c r="C12" s="73" t="s">
        <v>30</v>
      </c>
      <c r="D12" s="74">
        <v>769</v>
      </c>
      <c r="E12" s="75">
        <v>615</v>
      </c>
      <c r="F12" s="75">
        <v>154</v>
      </c>
      <c r="G12" s="75">
        <v>179</v>
      </c>
      <c r="H12" s="75">
        <v>201</v>
      </c>
      <c r="I12" s="75">
        <v>227</v>
      </c>
      <c r="J12" s="75">
        <v>113</v>
      </c>
      <c r="K12" s="75">
        <v>35</v>
      </c>
      <c r="L12" s="75">
        <v>10</v>
      </c>
      <c r="M12" s="75">
        <v>4</v>
      </c>
      <c r="N12" s="75">
        <v>0</v>
      </c>
      <c r="O12" s="75">
        <v>0</v>
      </c>
      <c r="P12" s="75">
        <v>5416</v>
      </c>
      <c r="Q12" s="75">
        <v>245</v>
      </c>
      <c r="R12" s="75">
        <v>792</v>
      </c>
      <c r="S12" s="75">
        <v>4379</v>
      </c>
      <c r="T12" s="75">
        <v>61</v>
      </c>
      <c r="U12" s="75">
        <v>73</v>
      </c>
      <c r="V12" s="75">
        <v>32320650</v>
      </c>
      <c r="W12" s="75">
        <v>395880</v>
      </c>
      <c r="X12" s="76">
        <v>1427934</v>
      </c>
    </row>
    <row r="13" spans="2:24" ht="12.6" customHeight="1" x14ac:dyDescent="0.15">
      <c r="B13" s="71" t="s">
        <v>24</v>
      </c>
      <c r="C13" s="73" t="s">
        <v>31</v>
      </c>
      <c r="D13" s="74">
        <v>724</v>
      </c>
      <c r="E13" s="75">
        <v>651</v>
      </c>
      <c r="F13" s="75">
        <v>73</v>
      </c>
      <c r="G13" s="75">
        <v>156</v>
      </c>
      <c r="H13" s="75">
        <v>187</v>
      </c>
      <c r="I13" s="75">
        <v>219</v>
      </c>
      <c r="J13" s="75">
        <v>103</v>
      </c>
      <c r="K13" s="75">
        <v>32</v>
      </c>
      <c r="L13" s="75">
        <v>16</v>
      </c>
      <c r="M13" s="75">
        <v>10</v>
      </c>
      <c r="N13" s="75">
        <v>1</v>
      </c>
      <c r="O13" s="75">
        <v>0</v>
      </c>
      <c r="P13" s="75">
        <v>5837</v>
      </c>
      <c r="Q13" s="75">
        <v>106</v>
      </c>
      <c r="R13" s="75">
        <v>545</v>
      </c>
      <c r="S13" s="75">
        <v>5186</v>
      </c>
      <c r="T13" s="75">
        <v>21</v>
      </c>
      <c r="U13" s="75">
        <v>91</v>
      </c>
      <c r="V13" s="75">
        <v>28220560</v>
      </c>
      <c r="W13" s="75">
        <v>1900241</v>
      </c>
      <c r="X13" s="76">
        <v>1694227</v>
      </c>
    </row>
    <row r="14" spans="2:24" ht="12.6" customHeight="1" x14ac:dyDescent="0.15">
      <c r="B14" s="71" t="s">
        <v>26</v>
      </c>
      <c r="C14" s="73" t="s">
        <v>6</v>
      </c>
      <c r="D14" s="74">
        <v>575</v>
      </c>
      <c r="E14" s="75">
        <v>410</v>
      </c>
      <c r="F14" s="75">
        <v>165</v>
      </c>
      <c r="G14" s="75">
        <v>183</v>
      </c>
      <c r="H14" s="75">
        <v>127</v>
      </c>
      <c r="I14" s="75">
        <v>141</v>
      </c>
      <c r="J14" s="75">
        <v>72</v>
      </c>
      <c r="K14" s="75">
        <v>29</v>
      </c>
      <c r="L14" s="75">
        <v>15</v>
      </c>
      <c r="M14" s="75">
        <v>6</v>
      </c>
      <c r="N14" s="75">
        <v>2</v>
      </c>
      <c r="O14" s="75">
        <v>0</v>
      </c>
      <c r="P14" s="75">
        <v>4477</v>
      </c>
      <c r="Q14" s="75">
        <v>242</v>
      </c>
      <c r="R14" s="75">
        <v>510</v>
      </c>
      <c r="S14" s="75">
        <v>3725</v>
      </c>
      <c r="T14" s="75">
        <v>103</v>
      </c>
      <c r="U14" s="75">
        <v>104</v>
      </c>
      <c r="V14" s="75">
        <v>24375839</v>
      </c>
      <c r="W14" s="75">
        <v>368614</v>
      </c>
      <c r="X14" s="76">
        <v>1359312</v>
      </c>
    </row>
    <row r="15" spans="2:24" ht="12.6" customHeight="1" x14ac:dyDescent="0.15">
      <c r="B15" s="146"/>
      <c r="C15" s="72" t="s">
        <v>34</v>
      </c>
      <c r="D15" s="74">
        <v>14992</v>
      </c>
      <c r="E15" s="75">
        <v>5694</v>
      </c>
      <c r="F15" s="75">
        <v>9298</v>
      </c>
      <c r="G15" s="75">
        <v>7955</v>
      </c>
      <c r="H15" s="75">
        <v>3197</v>
      </c>
      <c r="I15" s="75">
        <v>2329</v>
      </c>
      <c r="J15" s="75">
        <v>993</v>
      </c>
      <c r="K15" s="75">
        <v>229</v>
      </c>
      <c r="L15" s="75">
        <v>166</v>
      </c>
      <c r="M15" s="75">
        <v>90</v>
      </c>
      <c r="N15" s="75">
        <v>33</v>
      </c>
      <c r="O15" s="75">
        <v>1564621</v>
      </c>
      <c r="P15" s="75">
        <v>75072</v>
      </c>
      <c r="Q15" s="75">
        <v>14836</v>
      </c>
      <c r="R15" s="75">
        <v>5628</v>
      </c>
      <c r="S15" s="75">
        <v>54608</v>
      </c>
      <c r="T15" s="75">
        <v>1660</v>
      </c>
      <c r="U15" s="75">
        <v>874</v>
      </c>
      <c r="V15" s="75">
        <v>118159093</v>
      </c>
      <c r="W15" s="75">
        <v>4767316</v>
      </c>
      <c r="X15" s="76">
        <v>12298433</v>
      </c>
    </row>
    <row r="16" spans="2:24" ht="12.6" customHeight="1" x14ac:dyDescent="0.15">
      <c r="B16" s="71" t="s">
        <v>23</v>
      </c>
      <c r="C16" s="73" t="s">
        <v>35</v>
      </c>
      <c r="D16" s="74">
        <v>53</v>
      </c>
      <c r="E16" s="75">
        <v>44</v>
      </c>
      <c r="F16" s="75">
        <v>9</v>
      </c>
      <c r="G16" s="75">
        <v>12</v>
      </c>
      <c r="H16" s="75">
        <v>8</v>
      </c>
      <c r="I16" s="75">
        <v>9</v>
      </c>
      <c r="J16" s="75">
        <v>3</v>
      </c>
      <c r="K16" s="75">
        <v>0</v>
      </c>
      <c r="L16" s="75">
        <v>0</v>
      </c>
      <c r="M16" s="75">
        <v>2</v>
      </c>
      <c r="N16" s="75">
        <v>19</v>
      </c>
      <c r="O16" s="75">
        <v>196950</v>
      </c>
      <c r="P16" s="75">
        <v>4416</v>
      </c>
      <c r="Q16" s="75">
        <v>10</v>
      </c>
      <c r="R16" s="75">
        <v>22</v>
      </c>
      <c r="S16" s="75">
        <v>4384</v>
      </c>
      <c r="T16" s="75">
        <v>18</v>
      </c>
      <c r="U16" s="75">
        <v>421</v>
      </c>
      <c r="V16" s="75">
        <v>9591903</v>
      </c>
      <c r="W16" s="75">
        <v>65538</v>
      </c>
      <c r="X16" s="76">
        <v>912864</v>
      </c>
    </row>
    <row r="17" spans="2:24" ht="12.6" customHeight="1" x14ac:dyDescent="0.15">
      <c r="B17" s="71" t="s">
        <v>15</v>
      </c>
      <c r="C17" s="73" t="s">
        <v>19</v>
      </c>
      <c r="D17" s="74">
        <v>1935</v>
      </c>
      <c r="E17" s="75">
        <v>923</v>
      </c>
      <c r="F17" s="75">
        <v>1012</v>
      </c>
      <c r="G17" s="75">
        <v>1048</v>
      </c>
      <c r="H17" s="75">
        <v>521</v>
      </c>
      <c r="I17" s="75">
        <v>298</v>
      </c>
      <c r="J17" s="75">
        <v>53</v>
      </c>
      <c r="K17" s="75">
        <v>10</v>
      </c>
      <c r="L17" s="75">
        <v>2</v>
      </c>
      <c r="M17" s="75">
        <v>2</v>
      </c>
      <c r="N17" s="75">
        <v>1</v>
      </c>
      <c r="O17" s="75">
        <v>248482</v>
      </c>
      <c r="P17" s="75">
        <v>6487</v>
      </c>
      <c r="Q17" s="75">
        <v>1504</v>
      </c>
      <c r="R17" s="75">
        <v>813</v>
      </c>
      <c r="S17" s="75">
        <v>4170</v>
      </c>
      <c r="T17" s="75">
        <v>146</v>
      </c>
      <c r="U17" s="75">
        <v>184</v>
      </c>
      <c r="V17" s="75">
        <v>9188175</v>
      </c>
      <c r="W17" s="75">
        <v>94849</v>
      </c>
      <c r="X17" s="76">
        <v>2191732</v>
      </c>
    </row>
    <row r="18" spans="2:24" ht="12.6" customHeight="1" x14ac:dyDescent="0.15">
      <c r="B18" s="71" t="s">
        <v>36</v>
      </c>
      <c r="C18" s="73" t="s">
        <v>38</v>
      </c>
      <c r="D18" s="74">
        <v>6014</v>
      </c>
      <c r="E18" s="75">
        <v>1463</v>
      </c>
      <c r="F18" s="75">
        <v>4551</v>
      </c>
      <c r="G18" s="75">
        <v>3594</v>
      </c>
      <c r="H18" s="75">
        <v>1134</v>
      </c>
      <c r="I18" s="75">
        <v>621</v>
      </c>
      <c r="J18" s="75">
        <v>441</v>
      </c>
      <c r="K18" s="75">
        <v>80</v>
      </c>
      <c r="L18" s="75">
        <v>77</v>
      </c>
      <c r="M18" s="75">
        <v>58</v>
      </c>
      <c r="N18" s="75">
        <v>9</v>
      </c>
      <c r="O18" s="75">
        <v>513556</v>
      </c>
      <c r="P18" s="75">
        <v>28974</v>
      </c>
      <c r="Q18" s="75">
        <v>7618</v>
      </c>
      <c r="R18" s="75">
        <v>1456</v>
      </c>
      <c r="S18" s="75">
        <v>19900</v>
      </c>
      <c r="T18" s="75">
        <v>814</v>
      </c>
      <c r="U18" s="75">
        <v>139</v>
      </c>
      <c r="V18" s="75">
        <v>39585767</v>
      </c>
      <c r="W18" s="75">
        <v>531717</v>
      </c>
      <c r="X18" s="76">
        <v>2112383</v>
      </c>
    </row>
    <row r="19" spans="2:24" ht="12.6" customHeight="1" x14ac:dyDescent="0.15">
      <c r="B19" s="71" t="s">
        <v>0</v>
      </c>
      <c r="C19" s="73" t="s">
        <v>39</v>
      </c>
      <c r="D19" s="74">
        <v>932</v>
      </c>
      <c r="E19" s="75">
        <v>475</v>
      </c>
      <c r="F19" s="75">
        <v>457</v>
      </c>
      <c r="G19" s="75">
        <v>429</v>
      </c>
      <c r="H19" s="75">
        <v>164</v>
      </c>
      <c r="I19" s="75">
        <v>170</v>
      </c>
      <c r="J19" s="75">
        <v>138</v>
      </c>
      <c r="K19" s="75">
        <v>24</v>
      </c>
      <c r="L19" s="75">
        <v>3</v>
      </c>
      <c r="M19" s="75">
        <v>4</v>
      </c>
      <c r="N19" s="75">
        <v>0</v>
      </c>
      <c r="O19" s="75">
        <v>37673</v>
      </c>
      <c r="P19" s="75">
        <v>5087</v>
      </c>
      <c r="Q19" s="75">
        <v>669</v>
      </c>
      <c r="R19" s="75">
        <v>466</v>
      </c>
      <c r="S19" s="75">
        <v>3952</v>
      </c>
      <c r="T19" s="75">
        <v>28</v>
      </c>
      <c r="U19" s="75">
        <v>18</v>
      </c>
      <c r="V19" s="75">
        <v>12569703</v>
      </c>
      <c r="W19" s="75">
        <v>2599728</v>
      </c>
      <c r="X19" s="76">
        <v>1015447</v>
      </c>
    </row>
    <row r="20" spans="2:24" ht="12.6" customHeight="1" x14ac:dyDescent="0.15">
      <c r="B20" s="71" t="s">
        <v>40</v>
      </c>
      <c r="C20" s="73" t="s">
        <v>784</v>
      </c>
      <c r="D20" s="74">
        <v>1405</v>
      </c>
      <c r="E20" s="75">
        <v>453</v>
      </c>
      <c r="F20" s="75">
        <v>952</v>
      </c>
      <c r="G20" s="75">
        <v>900</v>
      </c>
      <c r="H20" s="75">
        <v>283</v>
      </c>
      <c r="I20" s="75">
        <v>133</v>
      </c>
      <c r="J20" s="75">
        <v>57</v>
      </c>
      <c r="K20" s="75">
        <v>18</v>
      </c>
      <c r="L20" s="75">
        <v>13</v>
      </c>
      <c r="M20" s="75">
        <v>1</v>
      </c>
      <c r="N20" s="75">
        <v>0</v>
      </c>
      <c r="O20" s="75">
        <v>177053</v>
      </c>
      <c r="P20" s="75">
        <v>4926</v>
      </c>
      <c r="Q20" s="75">
        <v>1481</v>
      </c>
      <c r="R20" s="75">
        <v>580</v>
      </c>
      <c r="S20" s="75">
        <v>2865</v>
      </c>
      <c r="T20" s="75">
        <v>68</v>
      </c>
      <c r="U20" s="75">
        <v>12</v>
      </c>
      <c r="V20" s="75">
        <v>8156938</v>
      </c>
      <c r="W20" s="75">
        <v>254598</v>
      </c>
      <c r="X20" s="76">
        <v>1424080</v>
      </c>
    </row>
    <row r="21" spans="2:24" ht="12.6" customHeight="1" x14ac:dyDescent="0.15">
      <c r="B21" s="71" t="s">
        <v>33</v>
      </c>
      <c r="C21" s="73" t="s">
        <v>42</v>
      </c>
      <c r="D21" s="74">
        <v>4653</v>
      </c>
      <c r="E21" s="75">
        <v>2336</v>
      </c>
      <c r="F21" s="75">
        <v>2317</v>
      </c>
      <c r="G21" s="75">
        <v>1972</v>
      </c>
      <c r="H21" s="75">
        <v>1087</v>
      </c>
      <c r="I21" s="75">
        <v>1098</v>
      </c>
      <c r="J21" s="75">
        <v>301</v>
      </c>
      <c r="K21" s="75">
        <v>97</v>
      </c>
      <c r="L21" s="75">
        <v>71</v>
      </c>
      <c r="M21" s="75">
        <v>23</v>
      </c>
      <c r="N21" s="75">
        <v>4</v>
      </c>
      <c r="O21" s="75">
        <v>390907</v>
      </c>
      <c r="P21" s="75">
        <v>25182</v>
      </c>
      <c r="Q21" s="75">
        <v>3554</v>
      </c>
      <c r="R21" s="75">
        <v>2291</v>
      </c>
      <c r="S21" s="75">
        <v>19337</v>
      </c>
      <c r="T21" s="75">
        <v>586</v>
      </c>
      <c r="U21" s="75">
        <v>100</v>
      </c>
      <c r="V21" s="75">
        <v>39066607</v>
      </c>
      <c r="W21" s="75">
        <v>1220886</v>
      </c>
      <c r="X21" s="76">
        <v>4641927</v>
      </c>
    </row>
    <row r="22" spans="2:24" ht="12.6" customHeight="1" x14ac:dyDescent="0.15">
      <c r="B22" s="71"/>
      <c r="C22" s="72" t="s">
        <v>785</v>
      </c>
      <c r="D22" s="74">
        <v>10984</v>
      </c>
      <c r="E22" s="75">
        <v>5992</v>
      </c>
      <c r="F22" s="75">
        <v>4992</v>
      </c>
      <c r="G22" s="75">
        <v>4622</v>
      </c>
      <c r="H22" s="75">
        <v>2458</v>
      </c>
      <c r="I22" s="75">
        <v>2205</v>
      </c>
      <c r="J22" s="75">
        <v>1089</v>
      </c>
      <c r="K22" s="75">
        <v>301</v>
      </c>
      <c r="L22" s="75">
        <v>166</v>
      </c>
      <c r="M22" s="75">
        <v>109</v>
      </c>
      <c r="N22" s="75">
        <v>34</v>
      </c>
      <c r="O22" s="75">
        <v>1078493</v>
      </c>
      <c r="P22" s="75">
        <v>71355</v>
      </c>
      <c r="Q22" s="75">
        <v>7636</v>
      </c>
      <c r="R22" s="75">
        <v>6103</v>
      </c>
      <c r="S22" s="75">
        <v>57616</v>
      </c>
      <c r="T22" s="75">
        <v>1263</v>
      </c>
      <c r="U22" s="75">
        <v>1092</v>
      </c>
      <c r="V22" s="75">
        <v>225803571</v>
      </c>
      <c r="W22" s="75">
        <v>6052550</v>
      </c>
      <c r="X22" s="76">
        <v>14592070</v>
      </c>
    </row>
    <row r="23" spans="2:24" ht="12.6" customHeight="1" x14ac:dyDescent="0.15">
      <c r="B23" s="134"/>
      <c r="C23" s="72" t="s">
        <v>16</v>
      </c>
      <c r="D23" s="74">
        <v>2398</v>
      </c>
      <c r="E23" s="75">
        <v>2003</v>
      </c>
      <c r="F23" s="75">
        <v>395</v>
      </c>
      <c r="G23" s="75">
        <v>504</v>
      </c>
      <c r="H23" s="75">
        <v>584</v>
      </c>
      <c r="I23" s="75">
        <v>679</v>
      </c>
      <c r="J23" s="75">
        <v>387</v>
      </c>
      <c r="K23" s="75">
        <v>130</v>
      </c>
      <c r="L23" s="75">
        <v>69</v>
      </c>
      <c r="M23" s="75">
        <v>41</v>
      </c>
      <c r="N23" s="75">
        <v>4</v>
      </c>
      <c r="O23" s="75">
        <v>0</v>
      </c>
      <c r="P23" s="75">
        <v>21636</v>
      </c>
      <c r="Q23" s="75">
        <v>622</v>
      </c>
      <c r="R23" s="75">
        <v>2417</v>
      </c>
      <c r="S23" s="75">
        <v>18597</v>
      </c>
      <c r="T23" s="75">
        <v>236</v>
      </c>
      <c r="U23" s="75">
        <v>320</v>
      </c>
      <c r="V23" s="75">
        <v>141583812</v>
      </c>
      <c r="W23" s="75">
        <v>2683950</v>
      </c>
      <c r="X23" s="76">
        <v>5983340</v>
      </c>
    </row>
    <row r="24" spans="2:24" ht="12.6" customHeight="1" x14ac:dyDescent="0.15">
      <c r="B24" s="71" t="s">
        <v>18</v>
      </c>
      <c r="C24" s="73" t="s">
        <v>21</v>
      </c>
      <c r="D24" s="74">
        <v>8</v>
      </c>
      <c r="E24" s="75">
        <v>8</v>
      </c>
      <c r="F24" s="75">
        <v>0</v>
      </c>
      <c r="G24" s="75">
        <v>0</v>
      </c>
      <c r="H24" s="75">
        <v>1</v>
      </c>
      <c r="I24" s="75">
        <v>1</v>
      </c>
      <c r="J24" s="75">
        <v>2</v>
      </c>
      <c r="K24" s="75">
        <v>2</v>
      </c>
      <c r="L24" s="75">
        <v>1</v>
      </c>
      <c r="M24" s="75">
        <v>1</v>
      </c>
      <c r="N24" s="75">
        <v>0</v>
      </c>
      <c r="O24" s="75">
        <v>0</v>
      </c>
      <c r="P24" s="75">
        <v>173</v>
      </c>
      <c r="Q24" s="75">
        <v>0</v>
      </c>
      <c r="R24" s="75">
        <v>17</v>
      </c>
      <c r="S24" s="75">
        <v>156</v>
      </c>
      <c r="T24" s="75">
        <v>0</v>
      </c>
      <c r="U24" s="75">
        <v>8</v>
      </c>
      <c r="V24" s="75">
        <v>1558369</v>
      </c>
      <c r="W24" s="75">
        <v>4868</v>
      </c>
      <c r="X24" s="76">
        <v>60232</v>
      </c>
    </row>
    <row r="25" spans="2:24" ht="12.6" customHeight="1" x14ac:dyDescent="0.15">
      <c r="B25" s="71" t="s">
        <v>25</v>
      </c>
      <c r="C25" s="73" t="s">
        <v>8</v>
      </c>
      <c r="D25" s="74">
        <v>70</v>
      </c>
      <c r="E25" s="75">
        <v>57</v>
      </c>
      <c r="F25" s="75">
        <v>13</v>
      </c>
      <c r="G25" s="75">
        <v>13</v>
      </c>
      <c r="H25" s="75">
        <v>17</v>
      </c>
      <c r="I25" s="75">
        <v>24</v>
      </c>
      <c r="J25" s="75">
        <v>12</v>
      </c>
      <c r="K25" s="75">
        <v>4</v>
      </c>
      <c r="L25" s="75">
        <v>0</v>
      </c>
      <c r="M25" s="75">
        <v>0</v>
      </c>
      <c r="N25" s="75">
        <v>0</v>
      </c>
      <c r="O25" s="75">
        <v>0</v>
      </c>
      <c r="P25" s="75">
        <v>501</v>
      </c>
      <c r="Q25" s="75">
        <v>18</v>
      </c>
      <c r="R25" s="75">
        <v>88</v>
      </c>
      <c r="S25" s="75">
        <v>395</v>
      </c>
      <c r="T25" s="75">
        <v>7</v>
      </c>
      <c r="U25" s="75">
        <v>8</v>
      </c>
      <c r="V25" s="75">
        <v>1577555</v>
      </c>
      <c r="W25" s="75">
        <v>11602</v>
      </c>
      <c r="X25" s="76">
        <v>242485</v>
      </c>
    </row>
    <row r="26" spans="2:24" ht="12.6" customHeight="1" x14ac:dyDescent="0.15">
      <c r="B26" s="71" t="s">
        <v>27</v>
      </c>
      <c r="C26" s="73" t="s">
        <v>28</v>
      </c>
      <c r="D26" s="74">
        <v>622</v>
      </c>
      <c r="E26" s="75">
        <v>468</v>
      </c>
      <c r="F26" s="75">
        <v>154</v>
      </c>
      <c r="G26" s="75">
        <v>120</v>
      </c>
      <c r="H26" s="75">
        <v>135</v>
      </c>
      <c r="I26" s="75">
        <v>160</v>
      </c>
      <c r="J26" s="75">
        <v>122</v>
      </c>
      <c r="K26" s="75">
        <v>35</v>
      </c>
      <c r="L26" s="75">
        <v>29</v>
      </c>
      <c r="M26" s="75">
        <v>20</v>
      </c>
      <c r="N26" s="75">
        <v>1</v>
      </c>
      <c r="O26" s="75">
        <v>0</v>
      </c>
      <c r="P26" s="75">
        <v>7090</v>
      </c>
      <c r="Q26" s="75">
        <v>260</v>
      </c>
      <c r="R26" s="75">
        <v>777</v>
      </c>
      <c r="S26" s="75">
        <v>6053</v>
      </c>
      <c r="T26" s="75">
        <v>91</v>
      </c>
      <c r="U26" s="75">
        <v>39</v>
      </c>
      <c r="V26" s="75">
        <v>59526241</v>
      </c>
      <c r="W26" s="75">
        <v>231687</v>
      </c>
      <c r="X26" s="76">
        <v>1770742</v>
      </c>
    </row>
    <row r="27" spans="2:24" ht="12.6" customHeight="1" x14ac:dyDescent="0.15">
      <c r="B27" s="71" t="s">
        <v>29</v>
      </c>
      <c r="C27" s="73" t="s">
        <v>30</v>
      </c>
      <c r="D27" s="74">
        <v>599</v>
      </c>
      <c r="E27" s="75">
        <v>507</v>
      </c>
      <c r="F27" s="75">
        <v>92</v>
      </c>
      <c r="G27" s="75">
        <v>131</v>
      </c>
      <c r="H27" s="75">
        <v>152</v>
      </c>
      <c r="I27" s="75">
        <v>178</v>
      </c>
      <c r="J27" s="75">
        <v>95</v>
      </c>
      <c r="K27" s="75">
        <v>31</v>
      </c>
      <c r="L27" s="75">
        <v>8</v>
      </c>
      <c r="M27" s="75">
        <v>4</v>
      </c>
      <c r="N27" s="75">
        <v>0</v>
      </c>
      <c r="O27" s="75">
        <v>0</v>
      </c>
      <c r="P27" s="75">
        <v>4413</v>
      </c>
      <c r="Q27" s="75">
        <v>143</v>
      </c>
      <c r="R27" s="75">
        <v>606</v>
      </c>
      <c r="S27" s="75">
        <v>3664</v>
      </c>
      <c r="T27" s="75">
        <v>41</v>
      </c>
      <c r="U27" s="75">
        <v>72</v>
      </c>
      <c r="V27" s="75">
        <v>28693704</v>
      </c>
      <c r="W27" s="75">
        <v>329179</v>
      </c>
      <c r="X27" s="76">
        <v>1094340</v>
      </c>
    </row>
    <row r="28" spans="2:24" ht="12.6" customHeight="1" x14ac:dyDescent="0.15">
      <c r="B28" s="71" t="s">
        <v>24</v>
      </c>
      <c r="C28" s="73" t="s">
        <v>31</v>
      </c>
      <c r="D28" s="74">
        <v>637</v>
      </c>
      <c r="E28" s="75">
        <v>594</v>
      </c>
      <c r="F28" s="75">
        <v>43</v>
      </c>
      <c r="G28" s="75">
        <v>120</v>
      </c>
      <c r="H28" s="75">
        <v>173</v>
      </c>
      <c r="I28" s="75">
        <v>193</v>
      </c>
      <c r="J28" s="75">
        <v>93</v>
      </c>
      <c r="K28" s="75">
        <v>31</v>
      </c>
      <c r="L28" s="75">
        <v>16</v>
      </c>
      <c r="M28" s="75">
        <v>10</v>
      </c>
      <c r="N28" s="75">
        <v>1</v>
      </c>
      <c r="O28" s="75">
        <v>0</v>
      </c>
      <c r="P28" s="75">
        <v>5407</v>
      </c>
      <c r="Q28" s="75">
        <v>63</v>
      </c>
      <c r="R28" s="75">
        <v>487</v>
      </c>
      <c r="S28" s="75">
        <v>4857</v>
      </c>
      <c r="T28" s="75">
        <v>20</v>
      </c>
      <c r="U28" s="75">
        <v>89</v>
      </c>
      <c r="V28" s="75">
        <v>26893150</v>
      </c>
      <c r="W28" s="75">
        <v>1767331</v>
      </c>
      <c r="X28" s="76">
        <v>1602796</v>
      </c>
    </row>
    <row r="29" spans="2:24" ht="12.6" customHeight="1" x14ac:dyDescent="0.15">
      <c r="B29" s="71" t="s">
        <v>26</v>
      </c>
      <c r="C29" s="73" t="s">
        <v>6</v>
      </c>
      <c r="D29" s="74">
        <v>462</v>
      </c>
      <c r="E29" s="75">
        <v>369</v>
      </c>
      <c r="F29" s="75">
        <v>93</v>
      </c>
      <c r="G29" s="75">
        <v>120</v>
      </c>
      <c r="H29" s="75">
        <v>106</v>
      </c>
      <c r="I29" s="75">
        <v>123</v>
      </c>
      <c r="J29" s="75">
        <v>63</v>
      </c>
      <c r="K29" s="75">
        <v>27</v>
      </c>
      <c r="L29" s="75">
        <v>15</v>
      </c>
      <c r="M29" s="75">
        <v>6</v>
      </c>
      <c r="N29" s="75">
        <v>2</v>
      </c>
      <c r="O29" s="75">
        <v>0</v>
      </c>
      <c r="P29" s="75">
        <v>4052</v>
      </c>
      <c r="Q29" s="75">
        <v>138</v>
      </c>
      <c r="R29" s="75">
        <v>442</v>
      </c>
      <c r="S29" s="75">
        <v>3472</v>
      </c>
      <c r="T29" s="75">
        <v>77</v>
      </c>
      <c r="U29" s="75">
        <v>104</v>
      </c>
      <c r="V29" s="75">
        <v>23334793</v>
      </c>
      <c r="W29" s="75">
        <v>339283</v>
      </c>
      <c r="X29" s="76">
        <v>1212745</v>
      </c>
    </row>
    <row r="30" spans="2:24" ht="12.6" customHeight="1" x14ac:dyDescent="0.15">
      <c r="B30" s="146"/>
      <c r="C30" s="72" t="s">
        <v>34</v>
      </c>
      <c r="D30" s="74">
        <v>8586</v>
      </c>
      <c r="E30" s="75">
        <v>3989</v>
      </c>
      <c r="F30" s="75">
        <v>4597</v>
      </c>
      <c r="G30" s="75">
        <v>4118</v>
      </c>
      <c r="H30" s="75">
        <v>1874</v>
      </c>
      <c r="I30" s="75">
        <v>1526</v>
      </c>
      <c r="J30" s="75">
        <v>702</v>
      </c>
      <c r="K30" s="75">
        <v>171</v>
      </c>
      <c r="L30" s="75">
        <v>97</v>
      </c>
      <c r="M30" s="75">
        <v>68</v>
      </c>
      <c r="N30" s="75">
        <v>30</v>
      </c>
      <c r="O30" s="75">
        <v>1078493</v>
      </c>
      <c r="P30" s="75">
        <v>49719</v>
      </c>
      <c r="Q30" s="75">
        <v>7014</v>
      </c>
      <c r="R30" s="75">
        <v>3686</v>
      </c>
      <c r="S30" s="75">
        <v>39019</v>
      </c>
      <c r="T30" s="75">
        <v>1027</v>
      </c>
      <c r="U30" s="75">
        <v>772</v>
      </c>
      <c r="V30" s="75">
        <v>84219759</v>
      </c>
      <c r="W30" s="75">
        <v>3368600</v>
      </c>
      <c r="X30" s="76">
        <v>8608730</v>
      </c>
    </row>
    <row r="31" spans="2:24" ht="12.6" customHeight="1" x14ac:dyDescent="0.15">
      <c r="B31" s="71" t="s">
        <v>23</v>
      </c>
      <c r="C31" s="73" t="s">
        <v>35</v>
      </c>
      <c r="D31" s="74">
        <v>37</v>
      </c>
      <c r="E31" s="75">
        <v>32</v>
      </c>
      <c r="F31" s="75">
        <v>5</v>
      </c>
      <c r="G31" s="75">
        <v>6</v>
      </c>
      <c r="H31" s="75">
        <v>3</v>
      </c>
      <c r="I31" s="75">
        <v>7</v>
      </c>
      <c r="J31" s="75">
        <v>2</v>
      </c>
      <c r="K31" s="75">
        <v>0</v>
      </c>
      <c r="L31" s="75">
        <v>0</v>
      </c>
      <c r="M31" s="75">
        <v>1</v>
      </c>
      <c r="N31" s="75">
        <v>18</v>
      </c>
      <c r="O31" s="75">
        <v>174734</v>
      </c>
      <c r="P31" s="75">
        <v>4157</v>
      </c>
      <c r="Q31" s="75">
        <v>4</v>
      </c>
      <c r="R31" s="75">
        <v>17</v>
      </c>
      <c r="S31" s="75">
        <v>4136</v>
      </c>
      <c r="T31" s="75">
        <v>13</v>
      </c>
      <c r="U31" s="75">
        <v>417</v>
      </c>
      <c r="V31" s="75">
        <v>8861003</v>
      </c>
      <c r="W31" s="75">
        <v>64224</v>
      </c>
      <c r="X31" s="76">
        <v>826452</v>
      </c>
    </row>
    <row r="32" spans="2:24" ht="12.6" customHeight="1" x14ac:dyDescent="0.15">
      <c r="B32" s="71" t="s">
        <v>15</v>
      </c>
      <c r="C32" s="73" t="s">
        <v>19</v>
      </c>
      <c r="D32" s="74">
        <v>1362</v>
      </c>
      <c r="E32" s="75">
        <v>760</v>
      </c>
      <c r="F32" s="75">
        <v>602</v>
      </c>
      <c r="G32" s="75">
        <v>662</v>
      </c>
      <c r="H32" s="75">
        <v>394</v>
      </c>
      <c r="I32" s="75">
        <v>244</v>
      </c>
      <c r="J32" s="75">
        <v>49</v>
      </c>
      <c r="K32" s="75">
        <v>9</v>
      </c>
      <c r="L32" s="75">
        <v>1</v>
      </c>
      <c r="M32" s="75">
        <v>2</v>
      </c>
      <c r="N32" s="75">
        <v>1</v>
      </c>
      <c r="O32" s="75">
        <v>192624</v>
      </c>
      <c r="P32" s="75">
        <v>5015</v>
      </c>
      <c r="Q32" s="75">
        <v>841</v>
      </c>
      <c r="R32" s="75">
        <v>580</v>
      </c>
      <c r="S32" s="75">
        <v>3594</v>
      </c>
      <c r="T32" s="75">
        <v>126</v>
      </c>
      <c r="U32" s="75">
        <v>180</v>
      </c>
      <c r="V32" s="75">
        <v>7907460</v>
      </c>
      <c r="W32" s="75">
        <v>83818</v>
      </c>
      <c r="X32" s="76">
        <v>1704848</v>
      </c>
    </row>
    <row r="33" spans="2:24" ht="12.6" customHeight="1" x14ac:dyDescent="0.15">
      <c r="B33" s="71" t="s">
        <v>36</v>
      </c>
      <c r="C33" s="73" t="s">
        <v>38</v>
      </c>
      <c r="D33" s="74">
        <v>3041</v>
      </c>
      <c r="E33" s="75">
        <v>965</v>
      </c>
      <c r="F33" s="75">
        <v>2076</v>
      </c>
      <c r="G33" s="75">
        <v>1633</v>
      </c>
      <c r="H33" s="75">
        <v>586</v>
      </c>
      <c r="I33" s="75">
        <v>397</v>
      </c>
      <c r="J33" s="75">
        <v>284</v>
      </c>
      <c r="K33" s="75">
        <v>50</v>
      </c>
      <c r="L33" s="75">
        <v>37</v>
      </c>
      <c r="M33" s="75">
        <v>47</v>
      </c>
      <c r="N33" s="75">
        <v>7</v>
      </c>
      <c r="O33" s="75">
        <v>285433</v>
      </c>
      <c r="P33" s="75">
        <v>17359</v>
      </c>
      <c r="Q33" s="75">
        <v>3338</v>
      </c>
      <c r="R33" s="75">
        <v>941</v>
      </c>
      <c r="S33" s="75">
        <v>13080</v>
      </c>
      <c r="T33" s="75">
        <v>460</v>
      </c>
      <c r="U33" s="75">
        <v>79</v>
      </c>
      <c r="V33" s="75">
        <v>24748375</v>
      </c>
      <c r="W33" s="75">
        <v>284591</v>
      </c>
      <c r="X33" s="76">
        <v>1100887</v>
      </c>
    </row>
    <row r="34" spans="2:24" ht="12.6" customHeight="1" x14ac:dyDescent="0.15">
      <c r="B34" s="71" t="s">
        <v>0</v>
      </c>
      <c r="C34" s="73" t="s">
        <v>39</v>
      </c>
      <c r="D34" s="74">
        <v>588</v>
      </c>
      <c r="E34" s="75">
        <v>351</v>
      </c>
      <c r="F34" s="75">
        <v>237</v>
      </c>
      <c r="G34" s="75">
        <v>242</v>
      </c>
      <c r="H34" s="75">
        <v>93</v>
      </c>
      <c r="I34" s="75">
        <v>106</v>
      </c>
      <c r="J34" s="75">
        <v>118</v>
      </c>
      <c r="K34" s="75">
        <v>23</v>
      </c>
      <c r="L34" s="75">
        <v>2</v>
      </c>
      <c r="M34" s="75">
        <v>4</v>
      </c>
      <c r="N34" s="75">
        <v>0</v>
      </c>
      <c r="O34" s="75">
        <v>25780</v>
      </c>
      <c r="P34" s="75">
        <v>3815</v>
      </c>
      <c r="Q34" s="75">
        <v>342</v>
      </c>
      <c r="R34" s="75">
        <v>313</v>
      </c>
      <c r="S34" s="75">
        <v>3160</v>
      </c>
      <c r="T34" s="75">
        <v>14</v>
      </c>
      <c r="U34" s="75">
        <v>18</v>
      </c>
      <c r="V34" s="75">
        <v>10697385</v>
      </c>
      <c r="W34" s="75">
        <v>2062815</v>
      </c>
      <c r="X34" s="76">
        <v>849738</v>
      </c>
    </row>
    <row r="35" spans="2:24" ht="12.6" customHeight="1" x14ac:dyDescent="0.15">
      <c r="B35" s="71" t="s">
        <v>40</v>
      </c>
      <c r="C35" s="73" t="s">
        <v>784</v>
      </c>
      <c r="D35" s="74">
        <v>780</v>
      </c>
      <c r="E35" s="75">
        <v>352</v>
      </c>
      <c r="F35" s="75">
        <v>428</v>
      </c>
      <c r="G35" s="75">
        <v>432</v>
      </c>
      <c r="H35" s="75">
        <v>174</v>
      </c>
      <c r="I35" s="75">
        <v>99</v>
      </c>
      <c r="J35" s="75">
        <v>47</v>
      </c>
      <c r="K35" s="75">
        <v>16</v>
      </c>
      <c r="L35" s="75">
        <v>11</v>
      </c>
      <c r="M35" s="75">
        <v>1</v>
      </c>
      <c r="N35" s="75">
        <v>0</v>
      </c>
      <c r="O35" s="75">
        <v>133303</v>
      </c>
      <c r="P35" s="75">
        <v>3400</v>
      </c>
      <c r="Q35" s="75">
        <v>670</v>
      </c>
      <c r="R35" s="75">
        <v>427</v>
      </c>
      <c r="S35" s="75">
        <v>2303</v>
      </c>
      <c r="T35" s="75">
        <v>37</v>
      </c>
      <c r="U35" s="75">
        <v>9</v>
      </c>
      <c r="V35" s="75">
        <v>6709353</v>
      </c>
      <c r="W35" s="75">
        <v>204309</v>
      </c>
      <c r="X35" s="76">
        <v>1078981</v>
      </c>
    </row>
    <row r="36" spans="2:24" ht="12.6" customHeight="1" x14ac:dyDescent="0.15">
      <c r="B36" s="71" t="s">
        <v>33</v>
      </c>
      <c r="C36" s="73" t="s">
        <v>42</v>
      </c>
      <c r="D36" s="74">
        <v>2778</v>
      </c>
      <c r="E36" s="75">
        <v>1529</v>
      </c>
      <c r="F36" s="75">
        <v>1249</v>
      </c>
      <c r="G36" s="75">
        <v>1143</v>
      </c>
      <c r="H36" s="75">
        <v>624</v>
      </c>
      <c r="I36" s="75">
        <v>673</v>
      </c>
      <c r="J36" s="75">
        <v>202</v>
      </c>
      <c r="K36" s="75">
        <v>73</v>
      </c>
      <c r="L36" s="75">
        <v>46</v>
      </c>
      <c r="M36" s="75">
        <v>13</v>
      </c>
      <c r="N36" s="75">
        <v>4</v>
      </c>
      <c r="O36" s="75">
        <v>266619</v>
      </c>
      <c r="P36" s="75">
        <v>15973</v>
      </c>
      <c r="Q36" s="75">
        <v>1819</v>
      </c>
      <c r="R36" s="75">
        <v>1408</v>
      </c>
      <c r="S36" s="75">
        <v>12746</v>
      </c>
      <c r="T36" s="75">
        <v>377</v>
      </c>
      <c r="U36" s="75">
        <v>69</v>
      </c>
      <c r="V36" s="75">
        <v>25296183</v>
      </c>
      <c r="W36" s="75">
        <v>668843</v>
      </c>
      <c r="X36" s="76">
        <v>3047824</v>
      </c>
    </row>
    <row r="37" spans="2:24" ht="12.6" customHeight="1" x14ac:dyDescent="0.15">
      <c r="B37" s="71"/>
      <c r="C37" s="73" t="s">
        <v>786</v>
      </c>
      <c r="D37" s="74">
        <v>4765</v>
      </c>
      <c r="E37" s="75">
        <v>3049</v>
      </c>
      <c r="F37" s="75">
        <v>1716</v>
      </c>
      <c r="G37" s="75">
        <v>1792</v>
      </c>
      <c r="H37" s="75">
        <v>1102</v>
      </c>
      <c r="I37" s="75">
        <v>1006</v>
      </c>
      <c r="J37" s="75">
        <v>535</v>
      </c>
      <c r="K37" s="75">
        <v>166</v>
      </c>
      <c r="L37" s="75">
        <v>79</v>
      </c>
      <c r="M37" s="75">
        <v>70</v>
      </c>
      <c r="N37" s="75">
        <v>15</v>
      </c>
      <c r="O37" s="75">
        <v>449538</v>
      </c>
      <c r="P37" s="75">
        <v>35276</v>
      </c>
      <c r="Q37" s="75">
        <v>2515</v>
      </c>
      <c r="R37" s="75">
        <v>2963</v>
      </c>
      <c r="S37" s="75">
        <v>29798</v>
      </c>
      <c r="T37" s="75">
        <v>575</v>
      </c>
      <c r="U37" s="75">
        <v>826</v>
      </c>
      <c r="V37" s="75">
        <v>140050842</v>
      </c>
      <c r="W37" s="75">
        <v>3210259</v>
      </c>
      <c r="X37" s="76">
        <v>7227216</v>
      </c>
    </row>
    <row r="38" spans="2:24" ht="12.6" customHeight="1" x14ac:dyDescent="0.15">
      <c r="B38" s="134"/>
      <c r="C38" s="72" t="s">
        <v>16</v>
      </c>
      <c r="D38" s="74">
        <v>1314</v>
      </c>
      <c r="E38" s="75">
        <v>1183</v>
      </c>
      <c r="F38" s="75">
        <v>131</v>
      </c>
      <c r="G38" s="75">
        <v>269</v>
      </c>
      <c r="H38" s="75">
        <v>314</v>
      </c>
      <c r="I38" s="75">
        <v>350</v>
      </c>
      <c r="J38" s="75">
        <v>212</v>
      </c>
      <c r="K38" s="75">
        <v>89</v>
      </c>
      <c r="L38" s="75">
        <v>43</v>
      </c>
      <c r="M38" s="75">
        <v>33</v>
      </c>
      <c r="N38" s="75">
        <v>4</v>
      </c>
      <c r="O38" s="75">
        <v>0</v>
      </c>
      <c r="P38" s="75">
        <v>13446</v>
      </c>
      <c r="Q38" s="75">
        <v>184</v>
      </c>
      <c r="R38" s="75">
        <v>1394</v>
      </c>
      <c r="S38" s="75">
        <v>11868</v>
      </c>
      <c r="T38" s="75">
        <v>99</v>
      </c>
      <c r="U38" s="75">
        <v>226</v>
      </c>
      <c r="V38" s="75">
        <v>102187324</v>
      </c>
      <c r="W38" s="75">
        <v>1606805</v>
      </c>
      <c r="X38" s="76">
        <v>3348484</v>
      </c>
    </row>
    <row r="39" spans="2:24" ht="12.6" customHeight="1" x14ac:dyDescent="0.15">
      <c r="B39" s="71" t="s">
        <v>18</v>
      </c>
      <c r="C39" s="73" t="s">
        <v>21</v>
      </c>
      <c r="D39" s="74">
        <v>3</v>
      </c>
      <c r="E39" s="75">
        <v>3</v>
      </c>
      <c r="F39" s="75">
        <v>0</v>
      </c>
      <c r="G39" s="75">
        <v>0</v>
      </c>
      <c r="H39" s="75">
        <v>0</v>
      </c>
      <c r="I39" s="75">
        <v>1</v>
      </c>
      <c r="J39" s="75">
        <v>0</v>
      </c>
      <c r="K39" s="75">
        <v>0</v>
      </c>
      <c r="L39" s="75">
        <v>1</v>
      </c>
      <c r="M39" s="75">
        <v>1</v>
      </c>
      <c r="N39" s="75">
        <v>0</v>
      </c>
      <c r="O39" s="75">
        <v>0</v>
      </c>
      <c r="P39" s="75">
        <v>109</v>
      </c>
      <c r="Q39" s="75">
        <v>0</v>
      </c>
      <c r="R39" s="75">
        <v>14</v>
      </c>
      <c r="S39" s="75">
        <v>95</v>
      </c>
      <c r="T39" s="75">
        <v>0</v>
      </c>
      <c r="U39" s="75">
        <v>8</v>
      </c>
      <c r="V39" s="75">
        <v>1138898</v>
      </c>
      <c r="W39" s="75">
        <v>4868</v>
      </c>
      <c r="X39" s="76">
        <v>29383</v>
      </c>
    </row>
    <row r="40" spans="2:24" ht="12.6" customHeight="1" x14ac:dyDescent="0.15">
      <c r="B40" s="71" t="s">
        <v>25</v>
      </c>
      <c r="C40" s="73" t="s">
        <v>8</v>
      </c>
      <c r="D40" s="74">
        <v>45</v>
      </c>
      <c r="E40" s="75">
        <v>38</v>
      </c>
      <c r="F40" s="75">
        <v>7</v>
      </c>
      <c r="G40" s="75">
        <v>8</v>
      </c>
      <c r="H40" s="75">
        <v>8</v>
      </c>
      <c r="I40" s="75">
        <v>16</v>
      </c>
      <c r="J40" s="75">
        <v>10</v>
      </c>
      <c r="K40" s="75">
        <v>3</v>
      </c>
      <c r="L40" s="75">
        <v>0</v>
      </c>
      <c r="M40" s="75">
        <v>0</v>
      </c>
      <c r="N40" s="75">
        <v>0</v>
      </c>
      <c r="O40" s="75">
        <v>0</v>
      </c>
      <c r="P40" s="75">
        <v>361</v>
      </c>
      <c r="Q40" s="75">
        <v>8</v>
      </c>
      <c r="R40" s="75">
        <v>62</v>
      </c>
      <c r="S40" s="75">
        <v>291</v>
      </c>
      <c r="T40" s="75">
        <v>1</v>
      </c>
      <c r="U40" s="75">
        <v>8</v>
      </c>
      <c r="V40" s="75">
        <v>1245329</v>
      </c>
      <c r="W40" s="75">
        <v>11485</v>
      </c>
      <c r="X40" s="76">
        <v>183199</v>
      </c>
    </row>
    <row r="41" spans="2:24" ht="12.6" customHeight="1" x14ac:dyDescent="0.15">
      <c r="B41" s="71" t="s">
        <v>27</v>
      </c>
      <c r="C41" s="73" t="s">
        <v>28</v>
      </c>
      <c r="D41" s="74">
        <v>285</v>
      </c>
      <c r="E41" s="75">
        <v>249</v>
      </c>
      <c r="F41" s="75">
        <v>36</v>
      </c>
      <c r="G41" s="75">
        <v>44</v>
      </c>
      <c r="H41" s="75">
        <v>55</v>
      </c>
      <c r="I41" s="75">
        <v>70</v>
      </c>
      <c r="J41" s="75">
        <v>63</v>
      </c>
      <c r="K41" s="75">
        <v>21</v>
      </c>
      <c r="L41" s="75">
        <v>15</v>
      </c>
      <c r="M41" s="75">
        <v>16</v>
      </c>
      <c r="N41" s="75">
        <v>1</v>
      </c>
      <c r="O41" s="75">
        <v>0</v>
      </c>
      <c r="P41" s="75">
        <v>4167</v>
      </c>
      <c r="Q41" s="75">
        <v>53</v>
      </c>
      <c r="R41" s="75">
        <v>380</v>
      </c>
      <c r="S41" s="75">
        <v>3734</v>
      </c>
      <c r="T41" s="75">
        <v>27</v>
      </c>
      <c r="U41" s="75">
        <v>24</v>
      </c>
      <c r="V41" s="75">
        <v>46475818</v>
      </c>
      <c r="W41" s="75">
        <v>163490</v>
      </c>
      <c r="X41" s="76">
        <v>755052</v>
      </c>
    </row>
    <row r="42" spans="2:24" ht="12.6" customHeight="1" x14ac:dyDescent="0.15">
      <c r="B42" s="71" t="s">
        <v>29</v>
      </c>
      <c r="C42" s="73" t="s">
        <v>30</v>
      </c>
      <c r="D42" s="74">
        <v>310</v>
      </c>
      <c r="E42" s="75">
        <v>284</v>
      </c>
      <c r="F42" s="75">
        <v>26</v>
      </c>
      <c r="G42" s="75">
        <v>60</v>
      </c>
      <c r="H42" s="75">
        <v>78</v>
      </c>
      <c r="I42" s="75">
        <v>95</v>
      </c>
      <c r="J42" s="75">
        <v>51</v>
      </c>
      <c r="K42" s="75">
        <v>18</v>
      </c>
      <c r="L42" s="75">
        <v>7</v>
      </c>
      <c r="M42" s="75">
        <v>1</v>
      </c>
      <c r="N42" s="75">
        <v>0</v>
      </c>
      <c r="O42" s="75">
        <v>0</v>
      </c>
      <c r="P42" s="75">
        <v>2415</v>
      </c>
      <c r="Q42" s="75">
        <v>40</v>
      </c>
      <c r="R42" s="75">
        <v>323</v>
      </c>
      <c r="S42" s="75">
        <v>2052</v>
      </c>
      <c r="T42" s="75">
        <v>21</v>
      </c>
      <c r="U42" s="75">
        <v>57</v>
      </c>
      <c r="V42" s="75">
        <v>17634781</v>
      </c>
      <c r="W42" s="75">
        <v>202951</v>
      </c>
      <c r="X42" s="76">
        <v>536852</v>
      </c>
    </row>
    <row r="43" spans="2:24" ht="12.6" customHeight="1" x14ac:dyDescent="0.15">
      <c r="B43" s="71" t="s">
        <v>24</v>
      </c>
      <c r="C43" s="73" t="s">
        <v>31</v>
      </c>
      <c r="D43" s="74">
        <v>385</v>
      </c>
      <c r="E43" s="75">
        <v>365</v>
      </c>
      <c r="F43" s="75">
        <v>20</v>
      </c>
      <c r="G43" s="75">
        <v>81</v>
      </c>
      <c r="H43" s="75">
        <v>104</v>
      </c>
      <c r="I43" s="75">
        <v>105</v>
      </c>
      <c r="J43" s="75">
        <v>50</v>
      </c>
      <c r="K43" s="75">
        <v>25</v>
      </c>
      <c r="L43" s="75">
        <v>10</v>
      </c>
      <c r="M43" s="75">
        <v>9</v>
      </c>
      <c r="N43" s="75">
        <v>1</v>
      </c>
      <c r="O43" s="75">
        <v>0</v>
      </c>
      <c r="P43" s="75">
        <v>3548</v>
      </c>
      <c r="Q43" s="75">
        <v>25</v>
      </c>
      <c r="R43" s="75">
        <v>314</v>
      </c>
      <c r="S43" s="75">
        <v>3209</v>
      </c>
      <c r="T43" s="75">
        <v>8</v>
      </c>
      <c r="U43" s="75">
        <v>76</v>
      </c>
      <c r="V43" s="75">
        <v>20239775</v>
      </c>
      <c r="W43" s="75">
        <v>904042</v>
      </c>
      <c r="X43" s="76">
        <v>1061127</v>
      </c>
    </row>
    <row r="44" spans="2:24" ht="12.6" customHeight="1" x14ac:dyDescent="0.15">
      <c r="B44" s="71" t="s">
        <v>26</v>
      </c>
      <c r="C44" s="73" t="s">
        <v>6</v>
      </c>
      <c r="D44" s="74">
        <v>286</v>
      </c>
      <c r="E44" s="75">
        <v>244</v>
      </c>
      <c r="F44" s="75">
        <v>42</v>
      </c>
      <c r="G44" s="75">
        <v>76</v>
      </c>
      <c r="H44" s="75">
        <v>69</v>
      </c>
      <c r="I44" s="75">
        <v>63</v>
      </c>
      <c r="J44" s="75">
        <v>38</v>
      </c>
      <c r="K44" s="75">
        <v>22</v>
      </c>
      <c r="L44" s="75">
        <v>10</v>
      </c>
      <c r="M44" s="75">
        <v>6</v>
      </c>
      <c r="N44" s="75">
        <v>2</v>
      </c>
      <c r="O44" s="75">
        <v>0</v>
      </c>
      <c r="P44" s="75">
        <v>2846</v>
      </c>
      <c r="Q44" s="75">
        <v>58</v>
      </c>
      <c r="R44" s="75">
        <v>301</v>
      </c>
      <c r="S44" s="75">
        <v>2487</v>
      </c>
      <c r="T44" s="75">
        <v>42</v>
      </c>
      <c r="U44" s="75">
        <v>53</v>
      </c>
      <c r="V44" s="75">
        <v>15452723</v>
      </c>
      <c r="W44" s="75">
        <v>319969</v>
      </c>
      <c r="X44" s="76">
        <v>782871</v>
      </c>
    </row>
    <row r="45" spans="2:24" ht="12.6" customHeight="1" x14ac:dyDescent="0.15">
      <c r="B45" s="146"/>
      <c r="C45" s="72" t="s">
        <v>34</v>
      </c>
      <c r="D45" s="74">
        <v>3451</v>
      </c>
      <c r="E45" s="75">
        <v>1866</v>
      </c>
      <c r="F45" s="75">
        <v>1585</v>
      </c>
      <c r="G45" s="75">
        <v>1523</v>
      </c>
      <c r="H45" s="75">
        <v>788</v>
      </c>
      <c r="I45" s="75">
        <v>656</v>
      </c>
      <c r="J45" s="75">
        <v>323</v>
      </c>
      <c r="K45" s="75">
        <v>77</v>
      </c>
      <c r="L45" s="75">
        <v>36</v>
      </c>
      <c r="M45" s="75">
        <v>37</v>
      </c>
      <c r="N45" s="75">
        <v>11</v>
      </c>
      <c r="O45" s="75">
        <v>449538</v>
      </c>
      <c r="P45" s="75">
        <v>21830</v>
      </c>
      <c r="Q45" s="75">
        <v>2331</v>
      </c>
      <c r="R45" s="75">
        <v>1569</v>
      </c>
      <c r="S45" s="75">
        <v>17930</v>
      </c>
      <c r="T45" s="75">
        <v>476</v>
      </c>
      <c r="U45" s="75">
        <v>600</v>
      </c>
      <c r="V45" s="75">
        <v>37863518</v>
      </c>
      <c r="W45" s="75">
        <v>1603454</v>
      </c>
      <c r="X45" s="76">
        <v>3878732</v>
      </c>
    </row>
    <row r="46" spans="2:24" ht="12.6" customHeight="1" x14ac:dyDescent="0.15">
      <c r="B46" s="71" t="s">
        <v>23</v>
      </c>
      <c r="C46" s="73" t="s">
        <v>35</v>
      </c>
      <c r="D46" s="74">
        <v>13</v>
      </c>
      <c r="E46" s="75">
        <v>13</v>
      </c>
      <c r="F46" s="75">
        <v>0</v>
      </c>
      <c r="G46" s="75">
        <v>1</v>
      </c>
      <c r="H46" s="75">
        <v>1</v>
      </c>
      <c r="I46" s="75">
        <v>2</v>
      </c>
      <c r="J46" s="75">
        <v>2</v>
      </c>
      <c r="K46" s="75">
        <v>0</v>
      </c>
      <c r="L46" s="75">
        <v>0</v>
      </c>
      <c r="M46" s="75">
        <v>1</v>
      </c>
      <c r="N46" s="75">
        <v>6</v>
      </c>
      <c r="O46" s="75">
        <v>73076</v>
      </c>
      <c r="P46" s="75">
        <v>1935</v>
      </c>
      <c r="Q46" s="75">
        <v>0</v>
      </c>
      <c r="R46" s="75">
        <v>10</v>
      </c>
      <c r="S46" s="75">
        <v>1925</v>
      </c>
      <c r="T46" s="75">
        <v>11</v>
      </c>
      <c r="U46" s="75">
        <v>360</v>
      </c>
      <c r="V46" s="75">
        <v>4244218</v>
      </c>
      <c r="W46" s="75">
        <v>29801</v>
      </c>
      <c r="X46" s="76">
        <v>375364</v>
      </c>
    </row>
    <row r="47" spans="2:24" ht="12.6" customHeight="1" x14ac:dyDescent="0.15">
      <c r="B47" s="71" t="s">
        <v>15</v>
      </c>
      <c r="C47" s="73" t="s">
        <v>19</v>
      </c>
      <c r="D47" s="74">
        <v>659</v>
      </c>
      <c r="E47" s="75">
        <v>428</v>
      </c>
      <c r="F47" s="75">
        <v>231</v>
      </c>
      <c r="G47" s="75">
        <v>304</v>
      </c>
      <c r="H47" s="75">
        <v>198</v>
      </c>
      <c r="I47" s="75">
        <v>130</v>
      </c>
      <c r="J47" s="75">
        <v>20</v>
      </c>
      <c r="K47" s="75">
        <v>4</v>
      </c>
      <c r="L47" s="75">
        <v>0</v>
      </c>
      <c r="M47" s="75">
        <v>2</v>
      </c>
      <c r="N47" s="75">
        <v>1</v>
      </c>
      <c r="O47" s="75">
        <v>100898</v>
      </c>
      <c r="P47" s="75">
        <v>2597</v>
      </c>
      <c r="Q47" s="75">
        <v>294</v>
      </c>
      <c r="R47" s="75">
        <v>242</v>
      </c>
      <c r="S47" s="75">
        <v>2061</v>
      </c>
      <c r="T47" s="75">
        <v>87</v>
      </c>
      <c r="U47" s="75">
        <v>157</v>
      </c>
      <c r="V47" s="75">
        <v>4842267</v>
      </c>
      <c r="W47" s="75">
        <v>57685</v>
      </c>
      <c r="X47" s="76">
        <v>898761</v>
      </c>
    </row>
    <row r="48" spans="2:24" ht="12.6" customHeight="1" x14ac:dyDescent="0.15">
      <c r="B48" s="71" t="s">
        <v>36</v>
      </c>
      <c r="C48" s="73" t="s">
        <v>38</v>
      </c>
      <c r="D48" s="74">
        <v>1152</v>
      </c>
      <c r="E48" s="75">
        <v>475</v>
      </c>
      <c r="F48" s="75">
        <v>677</v>
      </c>
      <c r="G48" s="75">
        <v>535</v>
      </c>
      <c r="H48" s="75">
        <v>241</v>
      </c>
      <c r="I48" s="75">
        <v>162</v>
      </c>
      <c r="J48" s="75">
        <v>147</v>
      </c>
      <c r="K48" s="75">
        <v>28</v>
      </c>
      <c r="L48" s="75">
        <v>13</v>
      </c>
      <c r="M48" s="75">
        <v>23</v>
      </c>
      <c r="N48" s="75">
        <v>3</v>
      </c>
      <c r="O48" s="75">
        <v>106527</v>
      </c>
      <c r="P48" s="75">
        <v>7690</v>
      </c>
      <c r="Q48" s="75">
        <v>1070</v>
      </c>
      <c r="R48" s="75">
        <v>439</v>
      </c>
      <c r="S48" s="75">
        <v>6181</v>
      </c>
      <c r="T48" s="75">
        <v>151</v>
      </c>
      <c r="U48" s="75">
        <v>25</v>
      </c>
      <c r="V48" s="75">
        <v>10300712</v>
      </c>
      <c r="W48" s="75">
        <v>108958</v>
      </c>
      <c r="X48" s="76">
        <v>439241</v>
      </c>
    </row>
    <row r="49" spans="2:24" ht="12.6" customHeight="1" x14ac:dyDescent="0.15">
      <c r="B49" s="71" t="s">
        <v>0</v>
      </c>
      <c r="C49" s="73" t="s">
        <v>39</v>
      </c>
      <c r="D49" s="74">
        <v>220</v>
      </c>
      <c r="E49" s="75">
        <v>142</v>
      </c>
      <c r="F49" s="75">
        <v>78</v>
      </c>
      <c r="G49" s="75">
        <v>87</v>
      </c>
      <c r="H49" s="75">
        <v>41</v>
      </c>
      <c r="I49" s="75">
        <v>35</v>
      </c>
      <c r="J49" s="75">
        <v>38</v>
      </c>
      <c r="K49" s="75">
        <v>13</v>
      </c>
      <c r="L49" s="75">
        <v>2</v>
      </c>
      <c r="M49" s="75">
        <v>4</v>
      </c>
      <c r="N49" s="75">
        <v>0</v>
      </c>
      <c r="O49" s="75">
        <v>9315</v>
      </c>
      <c r="P49" s="75">
        <v>1646</v>
      </c>
      <c r="Q49" s="75">
        <v>111</v>
      </c>
      <c r="R49" s="75">
        <v>117</v>
      </c>
      <c r="S49" s="75">
        <v>1418</v>
      </c>
      <c r="T49" s="75">
        <v>4</v>
      </c>
      <c r="U49" s="75">
        <v>10</v>
      </c>
      <c r="V49" s="75">
        <v>5079153</v>
      </c>
      <c r="W49" s="75">
        <v>997186</v>
      </c>
      <c r="X49" s="76">
        <v>498905</v>
      </c>
    </row>
    <row r="50" spans="2:24" ht="12.6" customHeight="1" x14ac:dyDescent="0.15">
      <c r="B50" s="71" t="s">
        <v>40</v>
      </c>
      <c r="C50" s="73" t="s">
        <v>784</v>
      </c>
      <c r="D50" s="74">
        <v>284</v>
      </c>
      <c r="E50" s="75">
        <v>145</v>
      </c>
      <c r="F50" s="75">
        <v>139</v>
      </c>
      <c r="G50" s="75">
        <v>147</v>
      </c>
      <c r="H50" s="75">
        <v>69</v>
      </c>
      <c r="I50" s="75">
        <v>37</v>
      </c>
      <c r="J50" s="75">
        <v>19</v>
      </c>
      <c r="K50" s="75">
        <v>8</v>
      </c>
      <c r="L50" s="75">
        <v>4</v>
      </c>
      <c r="M50" s="75">
        <v>0</v>
      </c>
      <c r="N50" s="75">
        <v>0</v>
      </c>
      <c r="O50" s="75">
        <v>45799</v>
      </c>
      <c r="P50" s="75">
        <v>1346</v>
      </c>
      <c r="Q50" s="75">
        <v>214</v>
      </c>
      <c r="R50" s="75">
        <v>173</v>
      </c>
      <c r="S50" s="75">
        <v>959</v>
      </c>
      <c r="T50" s="75">
        <v>14</v>
      </c>
      <c r="U50" s="75">
        <v>7</v>
      </c>
      <c r="V50" s="75">
        <v>2936738</v>
      </c>
      <c r="W50" s="75">
        <v>67091</v>
      </c>
      <c r="X50" s="76">
        <v>397307</v>
      </c>
    </row>
    <row r="51" spans="2:24" ht="12.6" customHeight="1" x14ac:dyDescent="0.15">
      <c r="B51" s="71" t="s">
        <v>33</v>
      </c>
      <c r="C51" s="73" t="s">
        <v>42</v>
      </c>
      <c r="D51" s="74">
        <v>1123</v>
      </c>
      <c r="E51" s="75">
        <v>663</v>
      </c>
      <c r="F51" s="75">
        <v>460</v>
      </c>
      <c r="G51" s="75">
        <v>449</v>
      </c>
      <c r="H51" s="75">
        <v>238</v>
      </c>
      <c r="I51" s="75">
        <v>290</v>
      </c>
      <c r="J51" s="75">
        <v>97</v>
      </c>
      <c r="K51" s="75">
        <v>24</v>
      </c>
      <c r="L51" s="75">
        <v>17</v>
      </c>
      <c r="M51" s="75">
        <v>7</v>
      </c>
      <c r="N51" s="75">
        <v>1</v>
      </c>
      <c r="O51" s="75">
        <v>113923</v>
      </c>
      <c r="P51" s="75">
        <v>6616</v>
      </c>
      <c r="Q51" s="75">
        <v>642</v>
      </c>
      <c r="R51" s="75">
        <v>588</v>
      </c>
      <c r="S51" s="75">
        <v>5386</v>
      </c>
      <c r="T51" s="75">
        <v>209</v>
      </c>
      <c r="U51" s="75">
        <v>41</v>
      </c>
      <c r="V51" s="75">
        <v>10460430</v>
      </c>
      <c r="W51" s="75">
        <v>342733</v>
      </c>
      <c r="X51" s="76">
        <v>1269154</v>
      </c>
    </row>
    <row r="52" spans="2:24" ht="12.6" customHeight="1" x14ac:dyDescent="0.15">
      <c r="B52" s="71"/>
      <c r="C52" s="73" t="s">
        <v>787</v>
      </c>
      <c r="D52" s="74">
        <v>880</v>
      </c>
      <c r="E52" s="75">
        <v>440</v>
      </c>
      <c r="F52" s="75">
        <v>440</v>
      </c>
      <c r="G52" s="75">
        <v>389</v>
      </c>
      <c r="H52" s="75">
        <v>197</v>
      </c>
      <c r="I52" s="75">
        <v>159</v>
      </c>
      <c r="J52" s="75">
        <v>100</v>
      </c>
      <c r="K52" s="75">
        <v>14</v>
      </c>
      <c r="L52" s="75">
        <v>13</v>
      </c>
      <c r="M52" s="75">
        <v>5</v>
      </c>
      <c r="N52" s="75">
        <v>3</v>
      </c>
      <c r="O52" s="75">
        <v>103753</v>
      </c>
      <c r="P52" s="75">
        <v>5214</v>
      </c>
      <c r="Q52" s="75">
        <v>660</v>
      </c>
      <c r="R52" s="75">
        <v>498</v>
      </c>
      <c r="S52" s="75">
        <v>4056</v>
      </c>
      <c r="T52" s="75">
        <v>48</v>
      </c>
      <c r="U52" s="75">
        <v>51</v>
      </c>
      <c r="V52" s="75">
        <v>11713648</v>
      </c>
      <c r="W52" s="75">
        <v>398788</v>
      </c>
      <c r="X52" s="76">
        <v>961049</v>
      </c>
    </row>
    <row r="53" spans="2:24" ht="12.6" customHeight="1" x14ac:dyDescent="0.15">
      <c r="B53" s="134"/>
      <c r="C53" s="72" t="s">
        <v>16</v>
      </c>
      <c r="D53" s="74">
        <v>157</v>
      </c>
      <c r="E53" s="75">
        <v>117</v>
      </c>
      <c r="F53" s="75">
        <v>40</v>
      </c>
      <c r="G53" s="75">
        <v>42</v>
      </c>
      <c r="H53" s="75">
        <v>34</v>
      </c>
      <c r="I53" s="75">
        <v>41</v>
      </c>
      <c r="J53" s="75">
        <v>32</v>
      </c>
      <c r="K53" s="75">
        <v>3</v>
      </c>
      <c r="L53" s="75">
        <v>3</v>
      </c>
      <c r="M53" s="75">
        <v>2</v>
      </c>
      <c r="N53" s="75">
        <v>0</v>
      </c>
      <c r="O53" s="75">
        <v>0</v>
      </c>
      <c r="P53" s="75">
        <v>1147</v>
      </c>
      <c r="Q53" s="75">
        <v>59</v>
      </c>
      <c r="R53" s="75">
        <v>141</v>
      </c>
      <c r="S53" s="75">
        <v>947</v>
      </c>
      <c r="T53" s="75">
        <v>19</v>
      </c>
      <c r="U53" s="75">
        <v>11</v>
      </c>
      <c r="V53" s="75">
        <v>4883307</v>
      </c>
      <c r="W53" s="75">
        <v>133465</v>
      </c>
      <c r="X53" s="76">
        <v>278203</v>
      </c>
    </row>
    <row r="54" spans="2:24" ht="12.6" customHeight="1" x14ac:dyDescent="0.15">
      <c r="B54" s="71" t="s">
        <v>18</v>
      </c>
      <c r="C54" s="73" t="s">
        <v>21</v>
      </c>
      <c r="D54" s="74">
        <v>1</v>
      </c>
      <c r="E54" s="75">
        <v>1</v>
      </c>
      <c r="F54" s="75">
        <v>0</v>
      </c>
      <c r="G54" s="75">
        <v>0</v>
      </c>
      <c r="H54" s="75">
        <v>0</v>
      </c>
      <c r="I54" s="75">
        <v>0</v>
      </c>
      <c r="J54" s="75">
        <v>1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10</v>
      </c>
      <c r="Q54" s="75">
        <v>0</v>
      </c>
      <c r="R54" s="75">
        <v>3</v>
      </c>
      <c r="S54" s="75">
        <v>7</v>
      </c>
      <c r="T54" s="75">
        <v>0</v>
      </c>
      <c r="U54" s="75">
        <v>0</v>
      </c>
      <c r="V54" s="75">
        <v>16096</v>
      </c>
      <c r="W54" s="75">
        <v>0</v>
      </c>
      <c r="X54" s="76">
        <v>1586</v>
      </c>
    </row>
    <row r="55" spans="2:24" ht="12.6" customHeight="1" x14ac:dyDescent="0.15">
      <c r="B55" s="71" t="s">
        <v>25</v>
      </c>
      <c r="C55" s="73" t="s">
        <v>8</v>
      </c>
      <c r="D55" s="74">
        <v>5</v>
      </c>
      <c r="E55" s="75">
        <v>3</v>
      </c>
      <c r="F55" s="75">
        <v>2</v>
      </c>
      <c r="G55" s="75">
        <v>1</v>
      </c>
      <c r="H55" s="75">
        <v>2</v>
      </c>
      <c r="I55" s="75">
        <v>0</v>
      </c>
      <c r="J55" s="75">
        <v>2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34</v>
      </c>
      <c r="Q55" s="75">
        <v>3</v>
      </c>
      <c r="R55" s="75">
        <v>3</v>
      </c>
      <c r="S55" s="75">
        <v>28</v>
      </c>
      <c r="T55" s="75">
        <v>0</v>
      </c>
      <c r="U55" s="75">
        <v>0</v>
      </c>
      <c r="V55" s="75">
        <v>59280</v>
      </c>
      <c r="W55" s="75">
        <v>11</v>
      </c>
      <c r="X55" s="76">
        <v>5912</v>
      </c>
    </row>
    <row r="56" spans="2:24" ht="12.6" customHeight="1" x14ac:dyDescent="0.15">
      <c r="B56" s="71" t="s">
        <v>27</v>
      </c>
      <c r="C56" s="73" t="s">
        <v>28</v>
      </c>
      <c r="D56" s="74">
        <v>52</v>
      </c>
      <c r="E56" s="75">
        <v>35</v>
      </c>
      <c r="F56" s="75">
        <v>17</v>
      </c>
      <c r="G56" s="75">
        <v>14</v>
      </c>
      <c r="H56" s="75">
        <v>8</v>
      </c>
      <c r="I56" s="75">
        <v>15</v>
      </c>
      <c r="J56" s="75">
        <v>11</v>
      </c>
      <c r="K56" s="75">
        <v>1</v>
      </c>
      <c r="L56" s="75">
        <v>2</v>
      </c>
      <c r="M56" s="75">
        <v>1</v>
      </c>
      <c r="N56" s="75">
        <v>0</v>
      </c>
      <c r="O56" s="75">
        <v>0</v>
      </c>
      <c r="P56" s="75">
        <v>442</v>
      </c>
      <c r="Q56" s="75">
        <v>24</v>
      </c>
      <c r="R56" s="75">
        <v>61</v>
      </c>
      <c r="S56" s="75">
        <v>357</v>
      </c>
      <c r="T56" s="75">
        <v>9</v>
      </c>
      <c r="U56" s="75">
        <v>3</v>
      </c>
      <c r="V56" s="75">
        <v>1963529</v>
      </c>
      <c r="W56" s="75">
        <v>10972</v>
      </c>
      <c r="X56" s="76">
        <v>49092</v>
      </c>
    </row>
    <row r="57" spans="2:24" ht="12.6" customHeight="1" x14ac:dyDescent="0.15">
      <c r="B57" s="71" t="s">
        <v>29</v>
      </c>
      <c r="C57" s="73" t="s">
        <v>30</v>
      </c>
      <c r="D57" s="74">
        <v>48</v>
      </c>
      <c r="E57" s="75">
        <v>35</v>
      </c>
      <c r="F57" s="75">
        <v>13</v>
      </c>
      <c r="G57" s="75">
        <v>17</v>
      </c>
      <c r="H57" s="75">
        <v>10</v>
      </c>
      <c r="I57" s="75">
        <v>11</v>
      </c>
      <c r="J57" s="75">
        <v>8</v>
      </c>
      <c r="K57" s="75">
        <v>1</v>
      </c>
      <c r="L57" s="75">
        <v>0</v>
      </c>
      <c r="M57" s="75">
        <v>1</v>
      </c>
      <c r="N57" s="75">
        <v>0</v>
      </c>
      <c r="O57" s="75">
        <v>0</v>
      </c>
      <c r="P57" s="75">
        <v>319</v>
      </c>
      <c r="Q57" s="75">
        <v>19</v>
      </c>
      <c r="R57" s="75">
        <v>43</v>
      </c>
      <c r="S57" s="75">
        <v>257</v>
      </c>
      <c r="T57" s="75">
        <v>2</v>
      </c>
      <c r="U57" s="75">
        <v>1</v>
      </c>
      <c r="V57" s="75">
        <v>1252034</v>
      </c>
      <c r="W57" s="75">
        <v>30241</v>
      </c>
      <c r="X57" s="76">
        <v>81817</v>
      </c>
    </row>
    <row r="58" spans="2:24" ht="12.6" customHeight="1" x14ac:dyDescent="0.15">
      <c r="B58" s="71" t="s">
        <v>24</v>
      </c>
      <c r="C58" s="73" t="s">
        <v>31</v>
      </c>
      <c r="D58" s="74">
        <v>35</v>
      </c>
      <c r="E58" s="75">
        <v>30</v>
      </c>
      <c r="F58" s="75">
        <v>5</v>
      </c>
      <c r="G58" s="75">
        <v>6</v>
      </c>
      <c r="H58" s="75">
        <v>11</v>
      </c>
      <c r="I58" s="75">
        <v>10</v>
      </c>
      <c r="J58" s="75">
        <v>8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213</v>
      </c>
      <c r="Q58" s="75">
        <v>9</v>
      </c>
      <c r="R58" s="75">
        <v>16</v>
      </c>
      <c r="S58" s="75">
        <v>188</v>
      </c>
      <c r="T58" s="75">
        <v>1</v>
      </c>
      <c r="U58" s="75">
        <v>0</v>
      </c>
      <c r="V58" s="75">
        <v>684154</v>
      </c>
      <c r="W58" s="75">
        <v>91964</v>
      </c>
      <c r="X58" s="76">
        <v>70912</v>
      </c>
    </row>
    <row r="59" spans="2:24" ht="12.6" customHeight="1" x14ac:dyDescent="0.15">
      <c r="B59" s="71" t="s">
        <v>26</v>
      </c>
      <c r="C59" s="73" t="s">
        <v>6</v>
      </c>
      <c r="D59" s="74">
        <v>16</v>
      </c>
      <c r="E59" s="75">
        <v>13</v>
      </c>
      <c r="F59" s="75">
        <v>3</v>
      </c>
      <c r="G59" s="75">
        <v>4</v>
      </c>
      <c r="H59" s="75">
        <v>3</v>
      </c>
      <c r="I59" s="75">
        <v>5</v>
      </c>
      <c r="J59" s="75">
        <v>2</v>
      </c>
      <c r="K59" s="75">
        <v>1</v>
      </c>
      <c r="L59" s="75">
        <v>1</v>
      </c>
      <c r="M59" s="75">
        <v>0</v>
      </c>
      <c r="N59" s="75">
        <v>0</v>
      </c>
      <c r="O59" s="75">
        <v>0</v>
      </c>
      <c r="P59" s="75">
        <v>129</v>
      </c>
      <c r="Q59" s="75">
        <v>4</v>
      </c>
      <c r="R59" s="75">
        <v>15</v>
      </c>
      <c r="S59" s="75">
        <v>110</v>
      </c>
      <c r="T59" s="75">
        <v>7</v>
      </c>
      <c r="U59" s="75">
        <v>7</v>
      </c>
      <c r="V59" s="75">
        <v>908214</v>
      </c>
      <c r="W59" s="75">
        <v>277</v>
      </c>
      <c r="X59" s="76">
        <v>68884</v>
      </c>
    </row>
    <row r="60" spans="2:24" ht="12.6" customHeight="1" x14ac:dyDescent="0.15">
      <c r="B60" s="146"/>
      <c r="C60" s="72" t="s">
        <v>34</v>
      </c>
      <c r="D60" s="74">
        <v>723</v>
      </c>
      <c r="E60" s="75">
        <v>323</v>
      </c>
      <c r="F60" s="75">
        <v>400</v>
      </c>
      <c r="G60" s="75">
        <v>347</v>
      </c>
      <c r="H60" s="75">
        <v>163</v>
      </c>
      <c r="I60" s="75">
        <v>118</v>
      </c>
      <c r="J60" s="75">
        <v>68</v>
      </c>
      <c r="K60" s="75">
        <v>11</v>
      </c>
      <c r="L60" s="75">
        <v>10</v>
      </c>
      <c r="M60" s="75">
        <v>3</v>
      </c>
      <c r="N60" s="75">
        <v>3</v>
      </c>
      <c r="O60" s="75">
        <v>103753</v>
      </c>
      <c r="P60" s="75">
        <v>4067</v>
      </c>
      <c r="Q60" s="75">
        <v>601</v>
      </c>
      <c r="R60" s="75">
        <v>357</v>
      </c>
      <c r="S60" s="75">
        <v>3109</v>
      </c>
      <c r="T60" s="75">
        <v>29</v>
      </c>
      <c r="U60" s="75">
        <v>40</v>
      </c>
      <c r="V60" s="75">
        <v>6830341</v>
      </c>
      <c r="W60" s="75">
        <v>265323</v>
      </c>
      <c r="X60" s="76">
        <v>682846</v>
      </c>
    </row>
    <row r="61" spans="2:24" ht="12.6" customHeight="1" x14ac:dyDescent="0.15">
      <c r="B61" s="71" t="s">
        <v>23</v>
      </c>
      <c r="C61" s="73" t="s">
        <v>35</v>
      </c>
      <c r="D61" s="74">
        <v>4</v>
      </c>
      <c r="E61" s="75">
        <v>4</v>
      </c>
      <c r="F61" s="75">
        <v>0</v>
      </c>
      <c r="G61" s="75">
        <v>0</v>
      </c>
      <c r="H61" s="75">
        <v>0</v>
      </c>
      <c r="I61" s="75">
        <v>2</v>
      </c>
      <c r="J61" s="75">
        <v>0</v>
      </c>
      <c r="K61" s="75">
        <v>0</v>
      </c>
      <c r="L61" s="75">
        <v>0</v>
      </c>
      <c r="M61" s="75">
        <v>0</v>
      </c>
      <c r="N61" s="75">
        <v>2</v>
      </c>
      <c r="O61" s="75">
        <v>21454</v>
      </c>
      <c r="P61" s="75">
        <v>342</v>
      </c>
      <c r="Q61" s="75">
        <v>0</v>
      </c>
      <c r="R61" s="75">
        <v>1</v>
      </c>
      <c r="S61" s="75">
        <v>341</v>
      </c>
      <c r="T61" s="75">
        <v>0</v>
      </c>
      <c r="U61" s="75">
        <v>29</v>
      </c>
      <c r="V61" s="75">
        <v>698442</v>
      </c>
      <c r="W61" s="75">
        <v>243</v>
      </c>
      <c r="X61" s="76">
        <v>72765</v>
      </c>
    </row>
    <row r="62" spans="2:24" ht="12.6" customHeight="1" x14ac:dyDescent="0.15">
      <c r="B62" s="71" t="s">
        <v>15</v>
      </c>
      <c r="C62" s="73" t="s">
        <v>19</v>
      </c>
      <c r="D62" s="74">
        <v>106</v>
      </c>
      <c r="E62" s="75">
        <v>55</v>
      </c>
      <c r="F62" s="75">
        <v>51</v>
      </c>
      <c r="G62" s="75">
        <v>46</v>
      </c>
      <c r="H62" s="75">
        <v>36</v>
      </c>
      <c r="I62" s="75">
        <v>17</v>
      </c>
      <c r="J62" s="75">
        <v>6</v>
      </c>
      <c r="K62" s="75">
        <v>1</v>
      </c>
      <c r="L62" s="75">
        <v>0</v>
      </c>
      <c r="M62" s="75">
        <v>0</v>
      </c>
      <c r="N62" s="75">
        <v>0</v>
      </c>
      <c r="O62" s="75">
        <v>13360</v>
      </c>
      <c r="P62" s="75">
        <v>389</v>
      </c>
      <c r="Q62" s="75">
        <v>77</v>
      </c>
      <c r="R62" s="75">
        <v>62</v>
      </c>
      <c r="S62" s="75">
        <v>250</v>
      </c>
      <c r="T62" s="75">
        <v>4</v>
      </c>
      <c r="U62" s="75">
        <v>2</v>
      </c>
      <c r="V62" s="75">
        <v>434969</v>
      </c>
      <c r="W62" s="75">
        <v>2915</v>
      </c>
      <c r="X62" s="76">
        <v>117137</v>
      </c>
    </row>
    <row r="63" spans="2:24" ht="12.6" customHeight="1" x14ac:dyDescent="0.15">
      <c r="B63" s="71" t="s">
        <v>36</v>
      </c>
      <c r="C63" s="73" t="s">
        <v>38</v>
      </c>
      <c r="D63" s="74">
        <v>258</v>
      </c>
      <c r="E63" s="75">
        <v>78</v>
      </c>
      <c r="F63" s="75">
        <v>180</v>
      </c>
      <c r="G63" s="75">
        <v>140</v>
      </c>
      <c r="H63" s="75">
        <v>52</v>
      </c>
      <c r="I63" s="75">
        <v>29</v>
      </c>
      <c r="J63" s="75">
        <v>24</v>
      </c>
      <c r="K63" s="75">
        <v>3</v>
      </c>
      <c r="L63" s="75">
        <v>6</v>
      </c>
      <c r="M63" s="75">
        <v>3</v>
      </c>
      <c r="N63" s="75">
        <v>1</v>
      </c>
      <c r="O63" s="75">
        <v>29967</v>
      </c>
      <c r="P63" s="75">
        <v>1529</v>
      </c>
      <c r="Q63" s="75">
        <v>276</v>
      </c>
      <c r="R63" s="75">
        <v>89</v>
      </c>
      <c r="S63" s="75">
        <v>1164</v>
      </c>
      <c r="T63" s="75">
        <v>10</v>
      </c>
      <c r="U63" s="75">
        <v>0</v>
      </c>
      <c r="V63" s="75">
        <v>2348681</v>
      </c>
      <c r="W63" s="75">
        <v>38574</v>
      </c>
      <c r="X63" s="76">
        <v>126754</v>
      </c>
    </row>
    <row r="64" spans="2:24" ht="12.6" customHeight="1" x14ac:dyDescent="0.15">
      <c r="B64" s="71" t="s">
        <v>0</v>
      </c>
      <c r="C64" s="73" t="s">
        <v>39</v>
      </c>
      <c r="D64" s="74">
        <v>58</v>
      </c>
      <c r="E64" s="75">
        <v>37</v>
      </c>
      <c r="F64" s="75">
        <v>21</v>
      </c>
      <c r="G64" s="75">
        <v>20</v>
      </c>
      <c r="H64" s="75">
        <v>12</v>
      </c>
      <c r="I64" s="75">
        <v>11</v>
      </c>
      <c r="J64" s="75">
        <v>15</v>
      </c>
      <c r="K64" s="75">
        <v>0</v>
      </c>
      <c r="L64" s="75">
        <v>0</v>
      </c>
      <c r="M64" s="75">
        <v>0</v>
      </c>
      <c r="N64" s="75">
        <v>0</v>
      </c>
      <c r="O64" s="75">
        <v>2930</v>
      </c>
      <c r="P64" s="75">
        <v>345</v>
      </c>
      <c r="Q64" s="75">
        <v>29</v>
      </c>
      <c r="R64" s="75">
        <v>42</v>
      </c>
      <c r="S64" s="75">
        <v>274</v>
      </c>
      <c r="T64" s="75">
        <v>2</v>
      </c>
      <c r="U64" s="75">
        <v>0</v>
      </c>
      <c r="V64" s="75">
        <v>790432</v>
      </c>
      <c r="W64" s="75">
        <v>165957</v>
      </c>
      <c r="X64" s="76">
        <v>40302</v>
      </c>
    </row>
    <row r="65" spans="2:24" ht="12.6" customHeight="1" x14ac:dyDescent="0.15">
      <c r="B65" s="71" t="s">
        <v>40</v>
      </c>
      <c r="C65" s="73" t="s">
        <v>784</v>
      </c>
      <c r="D65" s="74">
        <v>63</v>
      </c>
      <c r="E65" s="75">
        <v>25</v>
      </c>
      <c r="F65" s="75">
        <v>38</v>
      </c>
      <c r="G65" s="75">
        <v>35</v>
      </c>
      <c r="H65" s="75">
        <v>11</v>
      </c>
      <c r="I65" s="75">
        <v>9</v>
      </c>
      <c r="J65" s="75">
        <v>6</v>
      </c>
      <c r="K65" s="75">
        <v>1</v>
      </c>
      <c r="L65" s="75">
        <v>1</v>
      </c>
      <c r="M65" s="75">
        <v>0</v>
      </c>
      <c r="N65" s="75">
        <v>0</v>
      </c>
      <c r="O65" s="75">
        <v>14796</v>
      </c>
      <c r="P65" s="75">
        <v>287</v>
      </c>
      <c r="Q65" s="75">
        <v>57</v>
      </c>
      <c r="R65" s="75">
        <v>33</v>
      </c>
      <c r="S65" s="75">
        <v>197</v>
      </c>
      <c r="T65" s="75">
        <v>2</v>
      </c>
      <c r="U65" s="75">
        <v>0</v>
      </c>
      <c r="V65" s="75">
        <v>561235</v>
      </c>
      <c r="W65" s="75">
        <v>20937</v>
      </c>
      <c r="X65" s="76">
        <v>105034</v>
      </c>
    </row>
    <row r="66" spans="2:24" ht="12.6" customHeight="1" x14ac:dyDescent="0.15">
      <c r="B66" s="71" t="s">
        <v>33</v>
      </c>
      <c r="C66" s="73" t="s">
        <v>42</v>
      </c>
      <c r="D66" s="74">
        <v>234</v>
      </c>
      <c r="E66" s="75">
        <v>124</v>
      </c>
      <c r="F66" s="75">
        <v>110</v>
      </c>
      <c r="G66" s="75">
        <v>106</v>
      </c>
      <c r="H66" s="75">
        <v>52</v>
      </c>
      <c r="I66" s="75">
        <v>50</v>
      </c>
      <c r="J66" s="75">
        <v>17</v>
      </c>
      <c r="K66" s="75">
        <v>6</v>
      </c>
      <c r="L66" s="75">
        <v>3</v>
      </c>
      <c r="M66" s="75">
        <v>0</v>
      </c>
      <c r="N66" s="75">
        <v>0</v>
      </c>
      <c r="O66" s="75">
        <v>21246</v>
      </c>
      <c r="P66" s="75">
        <v>1175</v>
      </c>
      <c r="Q66" s="75">
        <v>162</v>
      </c>
      <c r="R66" s="75">
        <v>130</v>
      </c>
      <c r="S66" s="75">
        <v>883</v>
      </c>
      <c r="T66" s="75">
        <v>11</v>
      </c>
      <c r="U66" s="75">
        <v>9</v>
      </c>
      <c r="V66" s="75">
        <v>1996582</v>
      </c>
      <c r="W66" s="75">
        <v>36697</v>
      </c>
      <c r="X66" s="76">
        <v>220854</v>
      </c>
    </row>
    <row r="67" spans="2:24" ht="12.6" customHeight="1" x14ac:dyDescent="0.15">
      <c r="B67" s="71"/>
      <c r="C67" s="73" t="s">
        <v>788</v>
      </c>
      <c r="D67" s="74">
        <v>914</v>
      </c>
      <c r="E67" s="75">
        <v>478</v>
      </c>
      <c r="F67" s="75">
        <v>436</v>
      </c>
      <c r="G67" s="75">
        <v>375</v>
      </c>
      <c r="H67" s="75">
        <v>190</v>
      </c>
      <c r="I67" s="75">
        <v>214</v>
      </c>
      <c r="J67" s="75">
        <v>81</v>
      </c>
      <c r="K67" s="75">
        <v>26</v>
      </c>
      <c r="L67" s="75">
        <v>19</v>
      </c>
      <c r="M67" s="75">
        <v>5</v>
      </c>
      <c r="N67" s="75">
        <v>4</v>
      </c>
      <c r="O67" s="75">
        <v>109146</v>
      </c>
      <c r="P67" s="75">
        <v>6099</v>
      </c>
      <c r="Q67" s="75">
        <v>690</v>
      </c>
      <c r="R67" s="75">
        <v>435</v>
      </c>
      <c r="S67" s="75">
        <v>4974</v>
      </c>
      <c r="T67" s="75">
        <v>88</v>
      </c>
      <c r="U67" s="75">
        <v>75</v>
      </c>
      <c r="V67" s="75">
        <v>17266762</v>
      </c>
      <c r="W67" s="75">
        <v>502264</v>
      </c>
      <c r="X67" s="76">
        <v>1830637</v>
      </c>
    </row>
    <row r="68" spans="2:24" ht="12.6" customHeight="1" x14ac:dyDescent="0.15">
      <c r="B68" s="134"/>
      <c r="C68" s="72" t="s">
        <v>16</v>
      </c>
      <c r="D68" s="74">
        <v>218</v>
      </c>
      <c r="E68" s="75">
        <v>178</v>
      </c>
      <c r="F68" s="75">
        <v>40</v>
      </c>
      <c r="G68" s="75">
        <v>36</v>
      </c>
      <c r="H68" s="75">
        <v>53</v>
      </c>
      <c r="I68" s="75">
        <v>75</v>
      </c>
      <c r="J68" s="75">
        <v>30</v>
      </c>
      <c r="K68" s="75">
        <v>15</v>
      </c>
      <c r="L68" s="75">
        <v>7</v>
      </c>
      <c r="M68" s="75">
        <v>2</v>
      </c>
      <c r="N68" s="75">
        <v>0</v>
      </c>
      <c r="O68" s="75">
        <v>0</v>
      </c>
      <c r="P68" s="75">
        <v>1866</v>
      </c>
      <c r="Q68" s="75">
        <v>68</v>
      </c>
      <c r="R68" s="75">
        <v>187</v>
      </c>
      <c r="S68" s="75">
        <v>1611</v>
      </c>
      <c r="T68" s="75">
        <v>30</v>
      </c>
      <c r="U68" s="75">
        <v>25</v>
      </c>
      <c r="V68" s="75">
        <v>9582904</v>
      </c>
      <c r="W68" s="75">
        <v>262488</v>
      </c>
      <c r="X68" s="76">
        <v>1125531</v>
      </c>
    </row>
    <row r="69" spans="2:24" ht="12.6" customHeight="1" x14ac:dyDescent="0.15">
      <c r="B69" s="71" t="s">
        <v>18</v>
      </c>
      <c r="C69" s="73" t="s">
        <v>21</v>
      </c>
      <c r="D69" s="74">
        <v>1</v>
      </c>
      <c r="E69" s="75">
        <v>1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  <c r="K69" s="75">
        <v>1</v>
      </c>
      <c r="L69" s="75">
        <v>0</v>
      </c>
      <c r="M69" s="75">
        <v>0</v>
      </c>
      <c r="N69" s="75">
        <v>0</v>
      </c>
      <c r="O69" s="75">
        <v>0</v>
      </c>
      <c r="P69" s="75">
        <v>21</v>
      </c>
      <c r="Q69" s="75">
        <v>0</v>
      </c>
      <c r="R69" s="75">
        <v>0</v>
      </c>
      <c r="S69" s="75">
        <v>21</v>
      </c>
      <c r="T69" s="75">
        <v>0</v>
      </c>
      <c r="U69" s="75">
        <v>0</v>
      </c>
      <c r="V69" s="75">
        <v>245326</v>
      </c>
      <c r="W69" s="75">
        <v>0</v>
      </c>
      <c r="X69" s="76">
        <v>6745</v>
      </c>
    </row>
    <row r="70" spans="2:24" ht="12.6" customHeight="1" x14ac:dyDescent="0.15">
      <c r="B70" s="71" t="s">
        <v>25</v>
      </c>
      <c r="C70" s="73" t="s">
        <v>8</v>
      </c>
      <c r="D70" s="74">
        <v>9</v>
      </c>
      <c r="E70" s="75">
        <v>8</v>
      </c>
      <c r="F70" s="75">
        <v>1</v>
      </c>
      <c r="G70" s="75">
        <v>2</v>
      </c>
      <c r="H70" s="75">
        <v>1</v>
      </c>
      <c r="I70" s="75">
        <v>5</v>
      </c>
      <c r="J70" s="75">
        <v>0</v>
      </c>
      <c r="K70" s="75">
        <v>1</v>
      </c>
      <c r="L70" s="75">
        <v>0</v>
      </c>
      <c r="M70" s="75">
        <v>0</v>
      </c>
      <c r="N70" s="75">
        <v>0</v>
      </c>
      <c r="O70" s="75">
        <v>0</v>
      </c>
      <c r="P70" s="75">
        <v>63</v>
      </c>
      <c r="Q70" s="75">
        <v>2</v>
      </c>
      <c r="R70" s="75">
        <v>6</v>
      </c>
      <c r="S70" s="75">
        <v>55</v>
      </c>
      <c r="T70" s="75">
        <v>0</v>
      </c>
      <c r="U70" s="75">
        <v>0</v>
      </c>
      <c r="V70" s="75">
        <v>202607</v>
      </c>
      <c r="W70" s="75">
        <v>106</v>
      </c>
      <c r="X70" s="76">
        <v>44859</v>
      </c>
    </row>
    <row r="71" spans="2:24" ht="12.6" customHeight="1" x14ac:dyDescent="0.15">
      <c r="B71" s="71" t="s">
        <v>27</v>
      </c>
      <c r="C71" s="73" t="s">
        <v>28</v>
      </c>
      <c r="D71" s="74">
        <v>55</v>
      </c>
      <c r="E71" s="75">
        <v>39</v>
      </c>
      <c r="F71" s="75">
        <v>16</v>
      </c>
      <c r="G71" s="75">
        <v>9</v>
      </c>
      <c r="H71" s="75">
        <v>13</v>
      </c>
      <c r="I71" s="75">
        <v>15</v>
      </c>
      <c r="J71" s="75">
        <v>10</v>
      </c>
      <c r="K71" s="75">
        <v>3</v>
      </c>
      <c r="L71" s="75">
        <v>4</v>
      </c>
      <c r="M71" s="75">
        <v>1</v>
      </c>
      <c r="N71" s="75">
        <v>0</v>
      </c>
      <c r="O71" s="75">
        <v>0</v>
      </c>
      <c r="P71" s="75">
        <v>606</v>
      </c>
      <c r="Q71" s="75">
        <v>28</v>
      </c>
      <c r="R71" s="75">
        <v>73</v>
      </c>
      <c r="S71" s="75">
        <v>505</v>
      </c>
      <c r="T71" s="75">
        <v>13</v>
      </c>
      <c r="U71" s="75">
        <v>2</v>
      </c>
      <c r="V71" s="75">
        <v>3217446</v>
      </c>
      <c r="W71" s="75">
        <v>33337</v>
      </c>
      <c r="X71" s="76">
        <v>725261</v>
      </c>
    </row>
    <row r="72" spans="2:24" ht="12.6" customHeight="1" x14ac:dyDescent="0.15">
      <c r="B72" s="71" t="s">
        <v>29</v>
      </c>
      <c r="C72" s="73" t="s">
        <v>30</v>
      </c>
      <c r="D72" s="74">
        <v>50</v>
      </c>
      <c r="E72" s="75">
        <v>38</v>
      </c>
      <c r="F72" s="75">
        <v>12</v>
      </c>
      <c r="G72" s="75">
        <v>9</v>
      </c>
      <c r="H72" s="75">
        <v>17</v>
      </c>
      <c r="I72" s="75">
        <v>12</v>
      </c>
      <c r="J72" s="75">
        <v>8</v>
      </c>
      <c r="K72" s="75">
        <v>4</v>
      </c>
      <c r="L72" s="75">
        <v>0</v>
      </c>
      <c r="M72" s="75">
        <v>0</v>
      </c>
      <c r="N72" s="75">
        <v>0</v>
      </c>
      <c r="O72" s="75">
        <v>0</v>
      </c>
      <c r="P72" s="75">
        <v>341</v>
      </c>
      <c r="Q72" s="75">
        <v>20</v>
      </c>
      <c r="R72" s="75">
        <v>38</v>
      </c>
      <c r="S72" s="75">
        <v>283</v>
      </c>
      <c r="T72" s="75">
        <v>7</v>
      </c>
      <c r="U72" s="75">
        <v>1</v>
      </c>
      <c r="V72" s="75">
        <v>1801559</v>
      </c>
      <c r="W72" s="75">
        <v>21284</v>
      </c>
      <c r="X72" s="76">
        <v>76392</v>
      </c>
    </row>
    <row r="73" spans="2:24" ht="12.6" customHeight="1" x14ac:dyDescent="0.15">
      <c r="B73" s="71" t="s">
        <v>24</v>
      </c>
      <c r="C73" s="73" t="s">
        <v>31</v>
      </c>
      <c r="D73" s="74">
        <v>60</v>
      </c>
      <c r="E73" s="75">
        <v>58</v>
      </c>
      <c r="F73" s="75">
        <v>2</v>
      </c>
      <c r="G73" s="75">
        <v>10</v>
      </c>
      <c r="H73" s="75">
        <v>10</v>
      </c>
      <c r="I73" s="75">
        <v>28</v>
      </c>
      <c r="J73" s="75">
        <v>7</v>
      </c>
      <c r="K73" s="75">
        <v>2</v>
      </c>
      <c r="L73" s="75">
        <v>2</v>
      </c>
      <c r="M73" s="75">
        <v>1</v>
      </c>
      <c r="N73" s="75">
        <v>0</v>
      </c>
      <c r="O73" s="75">
        <v>0</v>
      </c>
      <c r="P73" s="75">
        <v>505</v>
      </c>
      <c r="Q73" s="75">
        <v>3</v>
      </c>
      <c r="R73" s="75">
        <v>39</v>
      </c>
      <c r="S73" s="75">
        <v>463</v>
      </c>
      <c r="T73" s="75">
        <v>8</v>
      </c>
      <c r="U73" s="75">
        <v>3</v>
      </c>
      <c r="V73" s="75">
        <v>1871634</v>
      </c>
      <c r="W73" s="75">
        <v>199234</v>
      </c>
      <c r="X73" s="76">
        <v>133453</v>
      </c>
    </row>
    <row r="74" spans="2:24" ht="12.6" customHeight="1" x14ac:dyDescent="0.15">
      <c r="B74" s="71" t="s">
        <v>26</v>
      </c>
      <c r="C74" s="73" t="s">
        <v>6</v>
      </c>
      <c r="D74" s="74">
        <v>43</v>
      </c>
      <c r="E74" s="75">
        <v>34</v>
      </c>
      <c r="F74" s="75">
        <v>9</v>
      </c>
      <c r="G74" s="75">
        <v>6</v>
      </c>
      <c r="H74" s="75">
        <v>12</v>
      </c>
      <c r="I74" s="75">
        <v>15</v>
      </c>
      <c r="J74" s="75">
        <v>5</v>
      </c>
      <c r="K74" s="75">
        <v>4</v>
      </c>
      <c r="L74" s="75">
        <v>1</v>
      </c>
      <c r="M74" s="75">
        <v>0</v>
      </c>
      <c r="N74" s="75">
        <v>0</v>
      </c>
      <c r="O74" s="75">
        <v>0</v>
      </c>
      <c r="P74" s="75">
        <v>330</v>
      </c>
      <c r="Q74" s="75">
        <v>15</v>
      </c>
      <c r="R74" s="75">
        <v>31</v>
      </c>
      <c r="S74" s="75">
        <v>284</v>
      </c>
      <c r="T74" s="75">
        <v>2</v>
      </c>
      <c r="U74" s="75">
        <v>19</v>
      </c>
      <c r="V74" s="75">
        <v>2244332</v>
      </c>
      <c r="W74" s="75">
        <v>8527</v>
      </c>
      <c r="X74" s="76">
        <v>138821</v>
      </c>
    </row>
    <row r="75" spans="2:24" ht="12.6" customHeight="1" x14ac:dyDescent="0.15">
      <c r="B75" s="146"/>
      <c r="C75" s="72" t="s">
        <v>34</v>
      </c>
      <c r="D75" s="74">
        <v>696</v>
      </c>
      <c r="E75" s="75">
        <v>300</v>
      </c>
      <c r="F75" s="75">
        <v>396</v>
      </c>
      <c r="G75" s="75">
        <v>339</v>
      </c>
      <c r="H75" s="75">
        <v>137</v>
      </c>
      <c r="I75" s="75">
        <v>139</v>
      </c>
      <c r="J75" s="75">
        <v>51</v>
      </c>
      <c r="K75" s="75">
        <v>11</v>
      </c>
      <c r="L75" s="75">
        <v>12</v>
      </c>
      <c r="M75" s="75">
        <v>3</v>
      </c>
      <c r="N75" s="75">
        <v>4</v>
      </c>
      <c r="O75" s="75">
        <v>109146</v>
      </c>
      <c r="P75" s="75">
        <v>4233</v>
      </c>
      <c r="Q75" s="75">
        <v>622</v>
      </c>
      <c r="R75" s="75">
        <v>248</v>
      </c>
      <c r="S75" s="75">
        <v>3363</v>
      </c>
      <c r="T75" s="75">
        <v>58</v>
      </c>
      <c r="U75" s="75">
        <v>50</v>
      </c>
      <c r="V75" s="75">
        <v>7683858</v>
      </c>
      <c r="W75" s="75">
        <v>239776</v>
      </c>
      <c r="X75" s="76">
        <v>705106</v>
      </c>
    </row>
    <row r="76" spans="2:24" ht="12.6" customHeight="1" x14ac:dyDescent="0.15">
      <c r="B76" s="71" t="s">
        <v>23</v>
      </c>
      <c r="C76" s="73" t="s">
        <v>35</v>
      </c>
      <c r="D76" s="74">
        <v>4</v>
      </c>
      <c r="E76" s="75">
        <v>3</v>
      </c>
      <c r="F76" s="75">
        <v>1</v>
      </c>
      <c r="G76" s="75">
        <v>1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3</v>
      </c>
      <c r="O76" s="75">
        <v>30805</v>
      </c>
      <c r="P76" s="75">
        <v>689</v>
      </c>
      <c r="Q76" s="75">
        <v>1</v>
      </c>
      <c r="R76" s="75">
        <v>0</v>
      </c>
      <c r="S76" s="75">
        <v>688</v>
      </c>
      <c r="T76" s="75">
        <v>0</v>
      </c>
      <c r="U76" s="75">
        <v>28</v>
      </c>
      <c r="V76" s="75">
        <v>1351445</v>
      </c>
      <c r="W76" s="75">
        <v>0</v>
      </c>
      <c r="X76" s="76">
        <v>120011</v>
      </c>
    </row>
    <row r="77" spans="2:24" ht="12.6" customHeight="1" x14ac:dyDescent="0.15">
      <c r="B77" s="71" t="s">
        <v>15</v>
      </c>
      <c r="C77" s="73" t="s">
        <v>19</v>
      </c>
      <c r="D77" s="74">
        <v>101</v>
      </c>
      <c r="E77" s="75">
        <v>48</v>
      </c>
      <c r="F77" s="75">
        <v>53</v>
      </c>
      <c r="G77" s="75">
        <v>48</v>
      </c>
      <c r="H77" s="75">
        <v>27</v>
      </c>
      <c r="I77" s="75">
        <v>23</v>
      </c>
      <c r="J77" s="75">
        <v>2</v>
      </c>
      <c r="K77" s="75">
        <v>1</v>
      </c>
      <c r="L77" s="75">
        <v>0</v>
      </c>
      <c r="M77" s="75">
        <v>0</v>
      </c>
      <c r="N77" s="75">
        <v>0</v>
      </c>
      <c r="O77" s="75">
        <v>12943</v>
      </c>
      <c r="P77" s="75">
        <v>358</v>
      </c>
      <c r="Q77" s="75">
        <v>87</v>
      </c>
      <c r="R77" s="75">
        <v>30</v>
      </c>
      <c r="S77" s="75">
        <v>241</v>
      </c>
      <c r="T77" s="75">
        <v>1</v>
      </c>
      <c r="U77" s="75">
        <v>13</v>
      </c>
      <c r="V77" s="75">
        <v>479212</v>
      </c>
      <c r="W77" s="75">
        <v>6911</v>
      </c>
      <c r="X77" s="76">
        <v>104293</v>
      </c>
    </row>
    <row r="78" spans="2:24" ht="12.6" customHeight="1" x14ac:dyDescent="0.15">
      <c r="B78" s="71" t="s">
        <v>36</v>
      </c>
      <c r="C78" s="73" t="s">
        <v>38</v>
      </c>
      <c r="D78" s="74">
        <v>230</v>
      </c>
      <c r="E78" s="75">
        <v>61</v>
      </c>
      <c r="F78" s="75">
        <v>169</v>
      </c>
      <c r="G78" s="75">
        <v>133</v>
      </c>
      <c r="H78" s="75">
        <v>40</v>
      </c>
      <c r="I78" s="75">
        <v>37</v>
      </c>
      <c r="J78" s="75">
        <v>13</v>
      </c>
      <c r="K78" s="75">
        <v>0</v>
      </c>
      <c r="L78" s="75">
        <v>4</v>
      </c>
      <c r="M78" s="75">
        <v>3</v>
      </c>
      <c r="N78" s="75">
        <v>0</v>
      </c>
      <c r="O78" s="75">
        <v>24412</v>
      </c>
      <c r="P78" s="75">
        <v>1104</v>
      </c>
      <c r="Q78" s="75">
        <v>280</v>
      </c>
      <c r="R78" s="75">
        <v>54</v>
      </c>
      <c r="S78" s="75">
        <v>770</v>
      </c>
      <c r="T78" s="75">
        <v>19</v>
      </c>
      <c r="U78" s="75">
        <v>3</v>
      </c>
      <c r="V78" s="75">
        <v>1810742</v>
      </c>
      <c r="W78" s="75">
        <v>9752</v>
      </c>
      <c r="X78" s="76">
        <v>69644</v>
      </c>
    </row>
    <row r="79" spans="2:24" ht="12.6" customHeight="1" x14ac:dyDescent="0.15">
      <c r="B79" s="71" t="s">
        <v>0</v>
      </c>
      <c r="C79" s="73" t="s">
        <v>39</v>
      </c>
      <c r="D79" s="74">
        <v>53</v>
      </c>
      <c r="E79" s="75">
        <v>33</v>
      </c>
      <c r="F79" s="75">
        <v>20</v>
      </c>
      <c r="G79" s="75">
        <v>20</v>
      </c>
      <c r="H79" s="75">
        <v>2</v>
      </c>
      <c r="I79" s="75">
        <v>14</v>
      </c>
      <c r="J79" s="75">
        <v>14</v>
      </c>
      <c r="K79" s="75">
        <v>3</v>
      </c>
      <c r="L79" s="75">
        <v>0</v>
      </c>
      <c r="M79" s="75">
        <v>0</v>
      </c>
      <c r="N79" s="75">
        <v>0</v>
      </c>
      <c r="O79" s="75">
        <v>3708</v>
      </c>
      <c r="P79" s="75">
        <v>379</v>
      </c>
      <c r="Q79" s="75">
        <v>31</v>
      </c>
      <c r="R79" s="75">
        <v>35</v>
      </c>
      <c r="S79" s="75">
        <v>313</v>
      </c>
      <c r="T79" s="75">
        <v>0</v>
      </c>
      <c r="U79" s="75">
        <v>4</v>
      </c>
      <c r="V79" s="75">
        <v>1025198</v>
      </c>
      <c r="W79" s="75">
        <v>187902</v>
      </c>
      <c r="X79" s="76">
        <v>57295</v>
      </c>
    </row>
    <row r="80" spans="2:24" ht="12.6" customHeight="1" x14ac:dyDescent="0.15">
      <c r="B80" s="71" t="s">
        <v>40</v>
      </c>
      <c r="C80" s="73" t="s">
        <v>784</v>
      </c>
      <c r="D80" s="74">
        <v>84</v>
      </c>
      <c r="E80" s="75">
        <v>30</v>
      </c>
      <c r="F80" s="75">
        <v>54</v>
      </c>
      <c r="G80" s="75">
        <v>51</v>
      </c>
      <c r="H80" s="75">
        <v>18</v>
      </c>
      <c r="I80" s="75">
        <v>8</v>
      </c>
      <c r="J80" s="75">
        <v>3</v>
      </c>
      <c r="K80" s="75">
        <v>2</v>
      </c>
      <c r="L80" s="75">
        <v>2</v>
      </c>
      <c r="M80" s="75">
        <v>0</v>
      </c>
      <c r="N80" s="75">
        <v>0</v>
      </c>
      <c r="O80" s="75">
        <v>12692</v>
      </c>
      <c r="P80" s="75">
        <v>346</v>
      </c>
      <c r="Q80" s="75">
        <v>83</v>
      </c>
      <c r="R80" s="75">
        <v>26</v>
      </c>
      <c r="S80" s="75">
        <v>237</v>
      </c>
      <c r="T80" s="75">
        <v>6</v>
      </c>
      <c r="U80" s="75">
        <v>0</v>
      </c>
      <c r="V80" s="75">
        <v>637079</v>
      </c>
      <c r="W80" s="75">
        <v>4843</v>
      </c>
      <c r="X80" s="76">
        <v>92174</v>
      </c>
    </row>
    <row r="81" spans="2:24" ht="12.6" customHeight="1" x14ac:dyDescent="0.15">
      <c r="B81" s="71" t="s">
        <v>33</v>
      </c>
      <c r="C81" s="73" t="s">
        <v>42</v>
      </c>
      <c r="D81" s="74">
        <v>224</v>
      </c>
      <c r="E81" s="75">
        <v>125</v>
      </c>
      <c r="F81" s="75">
        <v>99</v>
      </c>
      <c r="G81" s="75">
        <v>86</v>
      </c>
      <c r="H81" s="75">
        <v>50</v>
      </c>
      <c r="I81" s="75">
        <v>57</v>
      </c>
      <c r="J81" s="75">
        <v>19</v>
      </c>
      <c r="K81" s="75">
        <v>5</v>
      </c>
      <c r="L81" s="75">
        <v>6</v>
      </c>
      <c r="M81" s="75">
        <v>0</v>
      </c>
      <c r="N81" s="75">
        <v>1</v>
      </c>
      <c r="O81" s="75">
        <v>24586</v>
      </c>
      <c r="P81" s="75">
        <v>1357</v>
      </c>
      <c r="Q81" s="75">
        <v>140</v>
      </c>
      <c r="R81" s="75">
        <v>103</v>
      </c>
      <c r="S81" s="75">
        <v>1114</v>
      </c>
      <c r="T81" s="75">
        <v>32</v>
      </c>
      <c r="U81" s="75">
        <v>2</v>
      </c>
      <c r="V81" s="75">
        <v>2380182</v>
      </c>
      <c r="W81" s="75">
        <v>30368</v>
      </c>
      <c r="X81" s="76">
        <v>261689</v>
      </c>
    </row>
    <row r="82" spans="2:24" ht="12.6" customHeight="1" x14ac:dyDescent="0.15">
      <c r="B82" s="71"/>
      <c r="C82" s="73" t="s">
        <v>789</v>
      </c>
      <c r="D82" s="74">
        <v>1066</v>
      </c>
      <c r="E82" s="75">
        <v>571</v>
      </c>
      <c r="F82" s="75">
        <v>495</v>
      </c>
      <c r="G82" s="75">
        <v>451</v>
      </c>
      <c r="H82" s="75">
        <v>232</v>
      </c>
      <c r="I82" s="75">
        <v>230</v>
      </c>
      <c r="J82" s="75">
        <v>104</v>
      </c>
      <c r="K82" s="75">
        <v>24</v>
      </c>
      <c r="L82" s="75">
        <v>14</v>
      </c>
      <c r="M82" s="75">
        <v>9</v>
      </c>
      <c r="N82" s="75">
        <v>2</v>
      </c>
      <c r="O82" s="75">
        <v>95145</v>
      </c>
      <c r="P82" s="75">
        <v>6512</v>
      </c>
      <c r="Q82" s="75">
        <v>766</v>
      </c>
      <c r="R82" s="75">
        <v>538</v>
      </c>
      <c r="S82" s="75">
        <v>5208</v>
      </c>
      <c r="T82" s="75">
        <v>104</v>
      </c>
      <c r="U82" s="75">
        <v>26</v>
      </c>
      <c r="V82" s="75">
        <v>19094804</v>
      </c>
      <c r="W82" s="75">
        <v>824738</v>
      </c>
      <c r="X82" s="76">
        <v>1282015</v>
      </c>
    </row>
    <row r="83" spans="2:24" ht="12.6" customHeight="1" x14ac:dyDescent="0.15">
      <c r="B83" s="134"/>
      <c r="C83" s="72" t="s">
        <v>16</v>
      </c>
      <c r="D83" s="74">
        <v>228</v>
      </c>
      <c r="E83" s="75">
        <v>187</v>
      </c>
      <c r="F83" s="75">
        <v>41</v>
      </c>
      <c r="G83" s="75">
        <v>46</v>
      </c>
      <c r="H83" s="75">
        <v>48</v>
      </c>
      <c r="I83" s="75">
        <v>72</v>
      </c>
      <c r="J83" s="75">
        <v>42</v>
      </c>
      <c r="K83" s="75">
        <v>8</v>
      </c>
      <c r="L83" s="75">
        <v>10</v>
      </c>
      <c r="M83" s="75">
        <v>2</v>
      </c>
      <c r="N83" s="75">
        <v>0</v>
      </c>
      <c r="O83" s="75">
        <v>0</v>
      </c>
      <c r="P83" s="75">
        <v>1962</v>
      </c>
      <c r="Q83" s="75">
        <v>69</v>
      </c>
      <c r="R83" s="75">
        <v>211</v>
      </c>
      <c r="S83" s="75">
        <v>1682</v>
      </c>
      <c r="T83" s="75">
        <v>15</v>
      </c>
      <c r="U83" s="75">
        <v>20</v>
      </c>
      <c r="V83" s="75">
        <v>11758658</v>
      </c>
      <c r="W83" s="75">
        <v>509923</v>
      </c>
      <c r="X83" s="76">
        <v>498526</v>
      </c>
    </row>
    <row r="84" spans="2:24" ht="12.6" customHeight="1" x14ac:dyDescent="0.15">
      <c r="B84" s="71" t="s">
        <v>18</v>
      </c>
      <c r="C84" s="73" t="s">
        <v>21</v>
      </c>
      <c r="D84" s="74">
        <v>3</v>
      </c>
      <c r="E84" s="75">
        <v>3</v>
      </c>
      <c r="F84" s="75">
        <v>0</v>
      </c>
      <c r="G84" s="75">
        <v>0</v>
      </c>
      <c r="H84" s="75">
        <v>1</v>
      </c>
      <c r="I84" s="75">
        <v>0</v>
      </c>
      <c r="J84" s="75">
        <v>1</v>
      </c>
      <c r="K84" s="75">
        <v>1</v>
      </c>
      <c r="L84" s="75">
        <v>0</v>
      </c>
      <c r="M84" s="75">
        <v>0</v>
      </c>
      <c r="N84" s="75">
        <v>0</v>
      </c>
      <c r="O84" s="75">
        <v>0</v>
      </c>
      <c r="P84" s="75">
        <v>33</v>
      </c>
      <c r="Q84" s="75">
        <v>0</v>
      </c>
      <c r="R84" s="75">
        <v>0</v>
      </c>
      <c r="S84" s="75">
        <v>33</v>
      </c>
      <c r="T84" s="75">
        <v>0</v>
      </c>
      <c r="U84" s="75">
        <v>0</v>
      </c>
      <c r="V84" s="75">
        <v>158049</v>
      </c>
      <c r="W84" s="75">
        <v>0</v>
      </c>
      <c r="X84" s="76">
        <v>22518</v>
      </c>
    </row>
    <row r="85" spans="2:24" ht="12.6" customHeight="1" x14ac:dyDescent="0.15">
      <c r="B85" s="71" t="s">
        <v>25</v>
      </c>
      <c r="C85" s="73" t="s">
        <v>8</v>
      </c>
      <c r="D85" s="74">
        <v>2</v>
      </c>
      <c r="E85" s="75">
        <v>2</v>
      </c>
      <c r="F85" s="75">
        <v>0</v>
      </c>
      <c r="G85" s="75">
        <v>0</v>
      </c>
      <c r="H85" s="75">
        <v>1</v>
      </c>
      <c r="I85" s="75">
        <v>1</v>
      </c>
      <c r="J85" s="75">
        <v>0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11</v>
      </c>
      <c r="Q85" s="75">
        <v>0</v>
      </c>
      <c r="R85" s="75">
        <v>4</v>
      </c>
      <c r="S85" s="75">
        <v>7</v>
      </c>
      <c r="T85" s="75">
        <v>0</v>
      </c>
      <c r="U85" s="75">
        <v>0</v>
      </c>
      <c r="V85" s="75">
        <v>30589</v>
      </c>
      <c r="W85" s="75">
        <v>0</v>
      </c>
      <c r="X85" s="76">
        <v>327</v>
      </c>
    </row>
    <row r="86" spans="2:24" ht="12.6" customHeight="1" x14ac:dyDescent="0.15">
      <c r="B86" s="71" t="s">
        <v>27</v>
      </c>
      <c r="C86" s="73" t="s">
        <v>28</v>
      </c>
      <c r="D86" s="74">
        <v>62</v>
      </c>
      <c r="E86" s="75">
        <v>47</v>
      </c>
      <c r="F86" s="75">
        <v>15</v>
      </c>
      <c r="G86" s="75">
        <v>16</v>
      </c>
      <c r="H86" s="75">
        <v>12</v>
      </c>
      <c r="I86" s="75">
        <v>12</v>
      </c>
      <c r="J86" s="75">
        <v>14</v>
      </c>
      <c r="K86" s="75">
        <v>3</v>
      </c>
      <c r="L86" s="75">
        <v>4</v>
      </c>
      <c r="M86" s="75">
        <v>1</v>
      </c>
      <c r="N86" s="75">
        <v>0</v>
      </c>
      <c r="O86" s="75">
        <v>0</v>
      </c>
      <c r="P86" s="75">
        <v>629</v>
      </c>
      <c r="Q86" s="75">
        <v>24</v>
      </c>
      <c r="R86" s="75">
        <v>73</v>
      </c>
      <c r="S86" s="75">
        <v>532</v>
      </c>
      <c r="T86" s="75">
        <v>2</v>
      </c>
      <c r="U86" s="75">
        <v>3</v>
      </c>
      <c r="V86" s="75">
        <v>3032420</v>
      </c>
      <c r="W86" s="75">
        <v>9729</v>
      </c>
      <c r="X86" s="76">
        <v>85579</v>
      </c>
    </row>
    <row r="87" spans="2:24" ht="12.6" customHeight="1" x14ac:dyDescent="0.15">
      <c r="B87" s="71" t="s">
        <v>29</v>
      </c>
      <c r="C87" s="73" t="s">
        <v>30</v>
      </c>
      <c r="D87" s="74">
        <v>57</v>
      </c>
      <c r="E87" s="75">
        <v>44</v>
      </c>
      <c r="F87" s="75">
        <v>13</v>
      </c>
      <c r="G87" s="75">
        <v>11</v>
      </c>
      <c r="H87" s="75">
        <v>14</v>
      </c>
      <c r="I87" s="75">
        <v>20</v>
      </c>
      <c r="J87" s="75">
        <v>7</v>
      </c>
      <c r="K87" s="75">
        <v>3</v>
      </c>
      <c r="L87" s="75">
        <v>1</v>
      </c>
      <c r="M87" s="75">
        <v>1</v>
      </c>
      <c r="N87" s="75">
        <v>0</v>
      </c>
      <c r="O87" s="75">
        <v>0</v>
      </c>
      <c r="P87" s="75">
        <v>458</v>
      </c>
      <c r="Q87" s="75">
        <v>24</v>
      </c>
      <c r="R87" s="75">
        <v>55</v>
      </c>
      <c r="S87" s="75">
        <v>379</v>
      </c>
      <c r="T87" s="75">
        <v>2</v>
      </c>
      <c r="U87" s="75">
        <v>3</v>
      </c>
      <c r="V87" s="75">
        <v>4358997</v>
      </c>
      <c r="W87" s="75">
        <v>30054</v>
      </c>
      <c r="X87" s="76">
        <v>131347</v>
      </c>
    </row>
    <row r="88" spans="2:24" ht="12.6" customHeight="1" x14ac:dyDescent="0.15">
      <c r="B88" s="71" t="s">
        <v>24</v>
      </c>
      <c r="C88" s="73" t="s">
        <v>31</v>
      </c>
      <c r="D88" s="74">
        <v>62</v>
      </c>
      <c r="E88" s="75">
        <v>57</v>
      </c>
      <c r="F88" s="75">
        <v>5</v>
      </c>
      <c r="G88" s="75">
        <v>10</v>
      </c>
      <c r="H88" s="75">
        <v>16</v>
      </c>
      <c r="I88" s="75">
        <v>18</v>
      </c>
      <c r="J88" s="75">
        <v>14</v>
      </c>
      <c r="K88" s="75">
        <v>1</v>
      </c>
      <c r="L88" s="75">
        <v>3</v>
      </c>
      <c r="M88" s="75">
        <v>0</v>
      </c>
      <c r="N88" s="75">
        <v>0</v>
      </c>
      <c r="O88" s="75">
        <v>0</v>
      </c>
      <c r="P88" s="75">
        <v>515</v>
      </c>
      <c r="Q88" s="75">
        <v>8</v>
      </c>
      <c r="R88" s="75">
        <v>45</v>
      </c>
      <c r="S88" s="75">
        <v>462</v>
      </c>
      <c r="T88" s="75">
        <v>1</v>
      </c>
      <c r="U88" s="75">
        <v>3</v>
      </c>
      <c r="V88" s="75">
        <v>1996299</v>
      </c>
      <c r="W88" s="75">
        <v>467817</v>
      </c>
      <c r="X88" s="76">
        <v>154108</v>
      </c>
    </row>
    <row r="89" spans="2:24" ht="12.6" customHeight="1" x14ac:dyDescent="0.15">
      <c r="B89" s="71" t="s">
        <v>26</v>
      </c>
      <c r="C89" s="73" t="s">
        <v>6</v>
      </c>
      <c r="D89" s="74">
        <v>42</v>
      </c>
      <c r="E89" s="75">
        <v>34</v>
      </c>
      <c r="F89" s="75">
        <v>8</v>
      </c>
      <c r="G89" s="75">
        <v>9</v>
      </c>
      <c r="H89" s="75">
        <v>4</v>
      </c>
      <c r="I89" s="75">
        <v>21</v>
      </c>
      <c r="J89" s="75">
        <v>6</v>
      </c>
      <c r="K89" s="75">
        <v>0</v>
      </c>
      <c r="L89" s="75">
        <v>2</v>
      </c>
      <c r="M89" s="75">
        <v>0</v>
      </c>
      <c r="N89" s="75">
        <v>0</v>
      </c>
      <c r="O89" s="75">
        <v>0</v>
      </c>
      <c r="P89" s="75">
        <v>316</v>
      </c>
      <c r="Q89" s="75">
        <v>13</v>
      </c>
      <c r="R89" s="75">
        <v>34</v>
      </c>
      <c r="S89" s="75">
        <v>269</v>
      </c>
      <c r="T89" s="75">
        <v>10</v>
      </c>
      <c r="U89" s="75">
        <v>11</v>
      </c>
      <c r="V89" s="75">
        <v>2182304</v>
      </c>
      <c r="W89" s="75">
        <v>2323</v>
      </c>
      <c r="X89" s="76">
        <v>104647</v>
      </c>
    </row>
    <row r="90" spans="2:24" ht="12.6" customHeight="1" x14ac:dyDescent="0.15">
      <c r="B90" s="146"/>
      <c r="C90" s="72" t="s">
        <v>34</v>
      </c>
      <c r="D90" s="74">
        <v>838</v>
      </c>
      <c r="E90" s="75">
        <v>384</v>
      </c>
      <c r="F90" s="75">
        <v>454</v>
      </c>
      <c r="G90" s="75">
        <v>405</v>
      </c>
      <c r="H90" s="75">
        <v>184</v>
      </c>
      <c r="I90" s="75">
        <v>158</v>
      </c>
      <c r="J90" s="75">
        <v>62</v>
      </c>
      <c r="K90" s="75">
        <v>16</v>
      </c>
      <c r="L90" s="75">
        <v>4</v>
      </c>
      <c r="M90" s="75">
        <v>7</v>
      </c>
      <c r="N90" s="75">
        <v>2</v>
      </c>
      <c r="O90" s="75">
        <v>95145</v>
      </c>
      <c r="P90" s="75">
        <v>4550</v>
      </c>
      <c r="Q90" s="75">
        <v>697</v>
      </c>
      <c r="R90" s="75">
        <v>327</v>
      </c>
      <c r="S90" s="75">
        <v>3526</v>
      </c>
      <c r="T90" s="75">
        <v>89</v>
      </c>
      <c r="U90" s="75">
        <v>6</v>
      </c>
      <c r="V90" s="75">
        <v>7336146</v>
      </c>
      <c r="W90" s="75">
        <v>314815</v>
      </c>
      <c r="X90" s="76">
        <v>783489</v>
      </c>
    </row>
    <row r="91" spans="2:24" ht="12.6" customHeight="1" x14ac:dyDescent="0.15">
      <c r="B91" s="71" t="s">
        <v>23</v>
      </c>
      <c r="C91" s="73" t="s">
        <v>35</v>
      </c>
      <c r="D91" s="74">
        <v>3</v>
      </c>
      <c r="E91" s="75">
        <v>2</v>
      </c>
      <c r="F91" s="75">
        <v>1</v>
      </c>
      <c r="G91" s="75">
        <v>1</v>
      </c>
      <c r="H91" s="75">
        <v>0</v>
      </c>
      <c r="I91" s="75">
        <v>0</v>
      </c>
      <c r="J91" s="75">
        <v>0</v>
      </c>
      <c r="K91" s="75">
        <v>0</v>
      </c>
      <c r="L91" s="75">
        <v>0</v>
      </c>
      <c r="M91" s="75">
        <v>0</v>
      </c>
      <c r="N91" s="75">
        <v>2</v>
      </c>
      <c r="O91" s="75">
        <v>16355</v>
      </c>
      <c r="P91" s="75">
        <v>504</v>
      </c>
      <c r="Q91" s="75">
        <v>1</v>
      </c>
      <c r="R91" s="75">
        <v>0</v>
      </c>
      <c r="S91" s="75">
        <v>503</v>
      </c>
      <c r="T91" s="75">
        <v>0</v>
      </c>
      <c r="U91" s="75">
        <v>0</v>
      </c>
      <c r="V91" s="75">
        <v>1149456</v>
      </c>
      <c r="W91" s="75">
        <v>29175</v>
      </c>
      <c r="X91" s="76">
        <v>105625</v>
      </c>
    </row>
    <row r="92" spans="2:24" ht="12.6" customHeight="1" x14ac:dyDescent="0.15">
      <c r="B92" s="71" t="s">
        <v>15</v>
      </c>
      <c r="C92" s="73" t="s">
        <v>19</v>
      </c>
      <c r="D92" s="74">
        <v>102</v>
      </c>
      <c r="E92" s="75">
        <v>60</v>
      </c>
      <c r="F92" s="75">
        <v>42</v>
      </c>
      <c r="G92" s="75">
        <v>43</v>
      </c>
      <c r="H92" s="75">
        <v>23</v>
      </c>
      <c r="I92" s="75">
        <v>26</v>
      </c>
      <c r="J92" s="75">
        <v>7</v>
      </c>
      <c r="K92" s="75">
        <v>2</v>
      </c>
      <c r="L92" s="75">
        <v>1</v>
      </c>
      <c r="M92" s="75">
        <v>0</v>
      </c>
      <c r="N92" s="75">
        <v>0</v>
      </c>
      <c r="O92" s="75">
        <v>15587</v>
      </c>
      <c r="P92" s="75">
        <v>465</v>
      </c>
      <c r="Q92" s="75">
        <v>56</v>
      </c>
      <c r="R92" s="75">
        <v>54</v>
      </c>
      <c r="S92" s="75">
        <v>355</v>
      </c>
      <c r="T92" s="75">
        <v>5</v>
      </c>
      <c r="U92" s="75">
        <v>0</v>
      </c>
      <c r="V92" s="75">
        <v>644976</v>
      </c>
      <c r="W92" s="75">
        <v>6784</v>
      </c>
      <c r="X92" s="76">
        <v>137687</v>
      </c>
    </row>
    <row r="93" spans="2:24" ht="12.6" customHeight="1" x14ac:dyDescent="0.15">
      <c r="B93" s="71" t="s">
        <v>36</v>
      </c>
      <c r="C93" s="73" t="s">
        <v>38</v>
      </c>
      <c r="D93" s="74">
        <v>314</v>
      </c>
      <c r="E93" s="75">
        <v>91</v>
      </c>
      <c r="F93" s="75">
        <v>223</v>
      </c>
      <c r="G93" s="75">
        <v>175</v>
      </c>
      <c r="H93" s="75">
        <v>62</v>
      </c>
      <c r="I93" s="75">
        <v>43</v>
      </c>
      <c r="J93" s="75">
        <v>24</v>
      </c>
      <c r="K93" s="75">
        <v>6</v>
      </c>
      <c r="L93" s="75">
        <v>0</v>
      </c>
      <c r="M93" s="75">
        <v>4</v>
      </c>
      <c r="N93" s="75">
        <v>0</v>
      </c>
      <c r="O93" s="75">
        <v>24685</v>
      </c>
      <c r="P93" s="75">
        <v>1471</v>
      </c>
      <c r="Q93" s="75">
        <v>349</v>
      </c>
      <c r="R93" s="75">
        <v>84</v>
      </c>
      <c r="S93" s="75">
        <v>1038</v>
      </c>
      <c r="T93" s="75">
        <v>49</v>
      </c>
      <c r="U93" s="75">
        <v>3</v>
      </c>
      <c r="V93" s="75">
        <v>1737552</v>
      </c>
      <c r="W93" s="75">
        <v>26991</v>
      </c>
      <c r="X93" s="76">
        <v>96178</v>
      </c>
    </row>
    <row r="94" spans="2:24" ht="12.6" customHeight="1" x14ac:dyDescent="0.15">
      <c r="B94" s="71" t="s">
        <v>0</v>
      </c>
      <c r="C94" s="73" t="s">
        <v>39</v>
      </c>
      <c r="D94" s="74">
        <v>42</v>
      </c>
      <c r="E94" s="75">
        <v>27</v>
      </c>
      <c r="F94" s="75">
        <v>15</v>
      </c>
      <c r="G94" s="75">
        <v>14</v>
      </c>
      <c r="H94" s="75">
        <v>7</v>
      </c>
      <c r="I94" s="75">
        <v>8</v>
      </c>
      <c r="J94" s="75">
        <v>11</v>
      </c>
      <c r="K94" s="75">
        <v>2</v>
      </c>
      <c r="L94" s="75">
        <v>0</v>
      </c>
      <c r="M94" s="75">
        <v>0</v>
      </c>
      <c r="N94" s="75">
        <v>0</v>
      </c>
      <c r="O94" s="75">
        <v>2097</v>
      </c>
      <c r="P94" s="75">
        <v>304</v>
      </c>
      <c r="Q94" s="75">
        <v>28</v>
      </c>
      <c r="R94" s="75">
        <v>15</v>
      </c>
      <c r="S94" s="75">
        <v>261</v>
      </c>
      <c r="T94" s="75">
        <v>6</v>
      </c>
      <c r="U94" s="75">
        <v>1</v>
      </c>
      <c r="V94" s="75">
        <v>815057</v>
      </c>
      <c r="W94" s="75">
        <v>156850</v>
      </c>
      <c r="X94" s="76">
        <v>56854</v>
      </c>
    </row>
    <row r="95" spans="2:24" ht="12.6" customHeight="1" x14ac:dyDescent="0.15">
      <c r="B95" s="71" t="s">
        <v>40</v>
      </c>
      <c r="C95" s="73" t="s">
        <v>784</v>
      </c>
      <c r="D95" s="74">
        <v>77</v>
      </c>
      <c r="E95" s="75">
        <v>35</v>
      </c>
      <c r="F95" s="75">
        <v>42</v>
      </c>
      <c r="G95" s="75">
        <v>44</v>
      </c>
      <c r="H95" s="75">
        <v>21</v>
      </c>
      <c r="I95" s="75">
        <v>6</v>
      </c>
      <c r="J95" s="75">
        <v>3</v>
      </c>
      <c r="K95" s="75">
        <v>1</v>
      </c>
      <c r="L95" s="75">
        <v>1</v>
      </c>
      <c r="M95" s="75">
        <v>1</v>
      </c>
      <c r="N95" s="75">
        <v>0</v>
      </c>
      <c r="O95" s="75">
        <v>16192</v>
      </c>
      <c r="P95" s="75">
        <v>327</v>
      </c>
      <c r="Q95" s="75">
        <v>67</v>
      </c>
      <c r="R95" s="75">
        <v>32</v>
      </c>
      <c r="S95" s="75">
        <v>228</v>
      </c>
      <c r="T95" s="75">
        <v>3</v>
      </c>
      <c r="U95" s="75">
        <v>0</v>
      </c>
      <c r="V95" s="75">
        <v>687325</v>
      </c>
      <c r="W95" s="75">
        <v>18079</v>
      </c>
      <c r="X95" s="76">
        <v>103642</v>
      </c>
    </row>
    <row r="96" spans="2:24" ht="12.6" customHeight="1" x14ac:dyDescent="0.15">
      <c r="B96" s="71" t="s">
        <v>33</v>
      </c>
      <c r="C96" s="73" t="s">
        <v>42</v>
      </c>
      <c r="D96" s="74">
        <v>300</v>
      </c>
      <c r="E96" s="75">
        <v>169</v>
      </c>
      <c r="F96" s="75">
        <v>131</v>
      </c>
      <c r="G96" s="75">
        <v>128</v>
      </c>
      <c r="H96" s="75">
        <v>71</v>
      </c>
      <c r="I96" s="75">
        <v>75</v>
      </c>
      <c r="J96" s="75">
        <v>17</v>
      </c>
      <c r="K96" s="75">
        <v>5</v>
      </c>
      <c r="L96" s="75">
        <v>2</v>
      </c>
      <c r="M96" s="75">
        <v>2</v>
      </c>
      <c r="N96" s="75">
        <v>0</v>
      </c>
      <c r="O96" s="75">
        <v>20229</v>
      </c>
      <c r="P96" s="75">
        <v>1479</v>
      </c>
      <c r="Q96" s="75">
        <v>196</v>
      </c>
      <c r="R96" s="75">
        <v>142</v>
      </c>
      <c r="S96" s="75">
        <v>1141</v>
      </c>
      <c r="T96" s="75">
        <v>26</v>
      </c>
      <c r="U96" s="75">
        <v>2</v>
      </c>
      <c r="V96" s="75">
        <v>2301780</v>
      </c>
      <c r="W96" s="75">
        <v>76936</v>
      </c>
      <c r="X96" s="76">
        <v>283503</v>
      </c>
    </row>
    <row r="97" spans="2:24" ht="12.6" customHeight="1" x14ac:dyDescent="0.15">
      <c r="B97" s="71"/>
      <c r="C97" s="73" t="s">
        <v>790</v>
      </c>
      <c r="D97" s="74">
        <v>876</v>
      </c>
      <c r="E97" s="75">
        <v>398</v>
      </c>
      <c r="F97" s="75">
        <v>478</v>
      </c>
      <c r="G97" s="75">
        <v>425</v>
      </c>
      <c r="H97" s="75">
        <v>186</v>
      </c>
      <c r="I97" s="75">
        <v>154</v>
      </c>
      <c r="J97" s="75">
        <v>74</v>
      </c>
      <c r="K97" s="75">
        <v>16</v>
      </c>
      <c r="L97" s="75">
        <v>17</v>
      </c>
      <c r="M97" s="75">
        <v>1</v>
      </c>
      <c r="N97" s="75">
        <v>3</v>
      </c>
      <c r="O97" s="75">
        <v>81031</v>
      </c>
      <c r="P97" s="75">
        <v>4760</v>
      </c>
      <c r="Q97" s="75">
        <v>708</v>
      </c>
      <c r="R97" s="75">
        <v>398</v>
      </c>
      <c r="S97" s="75">
        <v>3654</v>
      </c>
      <c r="T97" s="75">
        <v>109</v>
      </c>
      <c r="U97" s="75">
        <v>42</v>
      </c>
      <c r="V97" s="75">
        <v>11018158</v>
      </c>
      <c r="W97" s="75">
        <v>369061</v>
      </c>
      <c r="X97" s="76">
        <v>869177</v>
      </c>
    </row>
    <row r="98" spans="2:24" ht="12.6" customHeight="1" x14ac:dyDescent="0.15">
      <c r="B98" s="134"/>
      <c r="C98" s="72" t="s">
        <v>16</v>
      </c>
      <c r="D98" s="74">
        <v>143</v>
      </c>
      <c r="E98" s="75">
        <v>102</v>
      </c>
      <c r="F98" s="75">
        <v>41</v>
      </c>
      <c r="G98" s="75">
        <v>32</v>
      </c>
      <c r="H98" s="75">
        <v>44</v>
      </c>
      <c r="I98" s="75">
        <v>39</v>
      </c>
      <c r="J98" s="75">
        <v>24</v>
      </c>
      <c r="K98" s="75">
        <v>3</v>
      </c>
      <c r="L98" s="75">
        <v>1</v>
      </c>
      <c r="M98" s="75">
        <v>0</v>
      </c>
      <c r="N98" s="75">
        <v>0</v>
      </c>
      <c r="O98" s="75">
        <v>0</v>
      </c>
      <c r="P98" s="75">
        <v>885</v>
      </c>
      <c r="Q98" s="75">
        <v>64</v>
      </c>
      <c r="R98" s="75">
        <v>129</v>
      </c>
      <c r="S98" s="75">
        <v>692</v>
      </c>
      <c r="T98" s="75">
        <v>19</v>
      </c>
      <c r="U98" s="75">
        <v>16</v>
      </c>
      <c r="V98" s="75">
        <v>4211922</v>
      </c>
      <c r="W98" s="75">
        <v>53311</v>
      </c>
      <c r="X98" s="76">
        <v>251800</v>
      </c>
    </row>
    <row r="99" spans="2:24" ht="12.6" customHeight="1" x14ac:dyDescent="0.15">
      <c r="B99" s="71" t="s">
        <v>18</v>
      </c>
      <c r="C99" s="73" t="s">
        <v>21</v>
      </c>
      <c r="D99" s="74">
        <v>0</v>
      </c>
      <c r="E99" s="75">
        <v>0</v>
      </c>
      <c r="F99" s="75">
        <v>0</v>
      </c>
      <c r="G99" s="75">
        <v>0</v>
      </c>
      <c r="H99" s="75">
        <v>0</v>
      </c>
      <c r="I99" s="75">
        <v>0</v>
      </c>
      <c r="J99" s="75">
        <v>0</v>
      </c>
      <c r="K99" s="75">
        <v>0</v>
      </c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</v>
      </c>
      <c r="R99" s="75">
        <v>0</v>
      </c>
      <c r="S99" s="75">
        <v>0</v>
      </c>
      <c r="T99" s="75">
        <v>0</v>
      </c>
      <c r="U99" s="75">
        <v>0</v>
      </c>
      <c r="V99" s="75">
        <v>0</v>
      </c>
      <c r="W99" s="75">
        <v>0</v>
      </c>
      <c r="X99" s="76">
        <v>0</v>
      </c>
    </row>
    <row r="100" spans="2:24" ht="12.6" customHeight="1" x14ac:dyDescent="0.15">
      <c r="B100" s="71" t="s">
        <v>25</v>
      </c>
      <c r="C100" s="73" t="s">
        <v>8</v>
      </c>
      <c r="D100" s="74">
        <v>3</v>
      </c>
      <c r="E100" s="75">
        <v>3</v>
      </c>
      <c r="F100" s="75">
        <v>0</v>
      </c>
      <c r="G100" s="75">
        <v>0</v>
      </c>
      <c r="H100" s="75">
        <v>1</v>
      </c>
      <c r="I100" s="75">
        <v>2</v>
      </c>
      <c r="J100" s="75">
        <v>0</v>
      </c>
      <c r="K100" s="75">
        <v>0</v>
      </c>
      <c r="L100" s="75">
        <v>0</v>
      </c>
      <c r="M100" s="75">
        <v>0</v>
      </c>
      <c r="N100" s="75">
        <v>0</v>
      </c>
      <c r="O100" s="75">
        <v>0</v>
      </c>
      <c r="P100" s="75">
        <v>15</v>
      </c>
      <c r="Q100" s="75">
        <v>0</v>
      </c>
      <c r="R100" s="75">
        <v>8</v>
      </c>
      <c r="S100" s="75">
        <v>7</v>
      </c>
      <c r="T100" s="75">
        <v>6</v>
      </c>
      <c r="U100" s="75">
        <v>0</v>
      </c>
      <c r="V100" s="75">
        <v>19926</v>
      </c>
      <c r="W100" s="75">
        <v>0</v>
      </c>
      <c r="X100" s="76">
        <v>5570</v>
      </c>
    </row>
    <row r="101" spans="2:24" ht="12.6" customHeight="1" x14ac:dyDescent="0.15">
      <c r="B101" s="71" t="s">
        <v>27</v>
      </c>
      <c r="C101" s="73" t="s">
        <v>28</v>
      </c>
      <c r="D101" s="74">
        <v>44</v>
      </c>
      <c r="E101" s="75">
        <v>21</v>
      </c>
      <c r="F101" s="75">
        <v>23</v>
      </c>
      <c r="G101" s="75">
        <v>13</v>
      </c>
      <c r="H101" s="75">
        <v>14</v>
      </c>
      <c r="I101" s="75">
        <v>9</v>
      </c>
      <c r="J101" s="75">
        <v>7</v>
      </c>
      <c r="K101" s="75">
        <v>1</v>
      </c>
      <c r="L101" s="75">
        <v>0</v>
      </c>
      <c r="M101" s="75">
        <v>0</v>
      </c>
      <c r="N101" s="75">
        <v>0</v>
      </c>
      <c r="O101" s="75">
        <v>0</v>
      </c>
      <c r="P101" s="75">
        <v>260</v>
      </c>
      <c r="Q101" s="75">
        <v>39</v>
      </c>
      <c r="R101" s="75">
        <v>34</v>
      </c>
      <c r="S101" s="75">
        <v>187</v>
      </c>
      <c r="T101" s="75">
        <v>8</v>
      </c>
      <c r="U101" s="75">
        <v>0</v>
      </c>
      <c r="V101" s="75">
        <v>1068084</v>
      </c>
      <c r="W101" s="75">
        <v>4175</v>
      </c>
      <c r="X101" s="76">
        <v>34793</v>
      </c>
    </row>
    <row r="102" spans="2:24" ht="12.6" customHeight="1" x14ac:dyDescent="0.15">
      <c r="B102" s="71" t="s">
        <v>29</v>
      </c>
      <c r="C102" s="73" t="s">
        <v>30</v>
      </c>
      <c r="D102" s="74">
        <v>39</v>
      </c>
      <c r="E102" s="75">
        <v>33</v>
      </c>
      <c r="F102" s="75">
        <v>6</v>
      </c>
      <c r="G102" s="75">
        <v>9</v>
      </c>
      <c r="H102" s="75">
        <v>8</v>
      </c>
      <c r="I102" s="75">
        <v>12</v>
      </c>
      <c r="J102" s="75">
        <v>8</v>
      </c>
      <c r="K102" s="75">
        <v>2</v>
      </c>
      <c r="L102" s="75">
        <v>0</v>
      </c>
      <c r="M102" s="75">
        <v>0</v>
      </c>
      <c r="N102" s="75">
        <v>0</v>
      </c>
      <c r="O102" s="75">
        <v>0</v>
      </c>
      <c r="P102" s="75">
        <v>263</v>
      </c>
      <c r="Q102" s="75">
        <v>8</v>
      </c>
      <c r="R102" s="75">
        <v>48</v>
      </c>
      <c r="S102" s="75">
        <v>207</v>
      </c>
      <c r="T102" s="75">
        <v>3</v>
      </c>
      <c r="U102" s="75">
        <v>0</v>
      </c>
      <c r="V102" s="75">
        <v>1339244</v>
      </c>
      <c r="W102" s="75">
        <v>6236</v>
      </c>
      <c r="X102" s="76">
        <v>101184</v>
      </c>
    </row>
    <row r="103" spans="2:24" ht="12.6" customHeight="1" x14ac:dyDescent="0.15">
      <c r="B103" s="71" t="s">
        <v>24</v>
      </c>
      <c r="C103" s="73" t="s">
        <v>31</v>
      </c>
      <c r="D103" s="74">
        <v>33</v>
      </c>
      <c r="E103" s="75">
        <v>32</v>
      </c>
      <c r="F103" s="75">
        <v>1</v>
      </c>
      <c r="G103" s="75">
        <v>1</v>
      </c>
      <c r="H103" s="75">
        <v>17</v>
      </c>
      <c r="I103" s="75">
        <v>10</v>
      </c>
      <c r="J103" s="75">
        <v>4</v>
      </c>
      <c r="K103" s="75">
        <v>0</v>
      </c>
      <c r="L103" s="75">
        <v>1</v>
      </c>
      <c r="M103" s="75">
        <v>0</v>
      </c>
      <c r="N103" s="75">
        <v>0</v>
      </c>
      <c r="O103" s="75">
        <v>0</v>
      </c>
      <c r="P103" s="75">
        <v>219</v>
      </c>
      <c r="Q103" s="75">
        <v>2</v>
      </c>
      <c r="R103" s="75">
        <v>25</v>
      </c>
      <c r="S103" s="75">
        <v>192</v>
      </c>
      <c r="T103" s="75">
        <v>1</v>
      </c>
      <c r="U103" s="75">
        <v>2</v>
      </c>
      <c r="V103" s="75">
        <v>779383</v>
      </c>
      <c r="W103" s="75">
        <v>42265</v>
      </c>
      <c r="X103" s="76">
        <v>75703</v>
      </c>
    </row>
    <row r="104" spans="2:24" ht="12.6" customHeight="1" x14ac:dyDescent="0.15">
      <c r="B104" s="71" t="s">
        <v>26</v>
      </c>
      <c r="C104" s="73" t="s">
        <v>6</v>
      </c>
      <c r="D104" s="74">
        <v>24</v>
      </c>
      <c r="E104" s="75">
        <v>13</v>
      </c>
      <c r="F104" s="75">
        <v>11</v>
      </c>
      <c r="G104" s="75">
        <v>9</v>
      </c>
      <c r="H104" s="75">
        <v>4</v>
      </c>
      <c r="I104" s="75">
        <v>6</v>
      </c>
      <c r="J104" s="75">
        <v>5</v>
      </c>
      <c r="K104" s="75">
        <v>0</v>
      </c>
      <c r="L104" s="75">
        <v>0</v>
      </c>
      <c r="M104" s="75">
        <v>0</v>
      </c>
      <c r="N104" s="75">
        <v>0</v>
      </c>
      <c r="O104" s="75">
        <v>0</v>
      </c>
      <c r="P104" s="75">
        <v>128</v>
      </c>
      <c r="Q104" s="75">
        <v>15</v>
      </c>
      <c r="R104" s="75">
        <v>14</v>
      </c>
      <c r="S104" s="75">
        <v>99</v>
      </c>
      <c r="T104" s="75">
        <v>1</v>
      </c>
      <c r="U104" s="75">
        <v>14</v>
      </c>
      <c r="V104" s="75">
        <v>1005285</v>
      </c>
      <c r="W104" s="75">
        <v>635</v>
      </c>
      <c r="X104" s="76">
        <v>34550</v>
      </c>
    </row>
    <row r="105" spans="2:24" ht="12.6" customHeight="1" x14ac:dyDescent="0.15">
      <c r="B105" s="146"/>
      <c r="C105" s="72" t="s">
        <v>34</v>
      </c>
      <c r="D105" s="74">
        <v>733</v>
      </c>
      <c r="E105" s="75">
        <v>296</v>
      </c>
      <c r="F105" s="75">
        <v>437</v>
      </c>
      <c r="G105" s="75">
        <v>393</v>
      </c>
      <c r="H105" s="75">
        <v>142</v>
      </c>
      <c r="I105" s="75">
        <v>115</v>
      </c>
      <c r="J105" s="75">
        <v>50</v>
      </c>
      <c r="K105" s="75">
        <v>13</v>
      </c>
      <c r="L105" s="75">
        <v>16</v>
      </c>
      <c r="M105" s="75">
        <v>1</v>
      </c>
      <c r="N105" s="75">
        <v>3</v>
      </c>
      <c r="O105" s="75">
        <v>81031</v>
      </c>
      <c r="P105" s="75">
        <v>3875</v>
      </c>
      <c r="Q105" s="75">
        <v>644</v>
      </c>
      <c r="R105" s="75">
        <v>269</v>
      </c>
      <c r="S105" s="75">
        <v>2962</v>
      </c>
      <c r="T105" s="75">
        <v>90</v>
      </c>
      <c r="U105" s="75">
        <v>26</v>
      </c>
      <c r="V105" s="75">
        <v>6806236</v>
      </c>
      <c r="W105" s="75">
        <v>315750</v>
      </c>
      <c r="X105" s="76">
        <v>617377</v>
      </c>
    </row>
    <row r="106" spans="2:24" ht="12.6" customHeight="1" x14ac:dyDescent="0.15">
      <c r="B106" s="71" t="s">
        <v>23</v>
      </c>
      <c r="C106" s="73" t="s">
        <v>35</v>
      </c>
      <c r="D106" s="74">
        <v>3</v>
      </c>
      <c r="E106" s="75">
        <v>3</v>
      </c>
      <c r="F106" s="75">
        <v>0</v>
      </c>
      <c r="G106" s="75">
        <v>0</v>
      </c>
      <c r="H106" s="75">
        <v>0</v>
      </c>
      <c r="I106" s="75">
        <v>1</v>
      </c>
      <c r="J106" s="75">
        <v>0</v>
      </c>
      <c r="K106" s="75">
        <v>0</v>
      </c>
      <c r="L106" s="75">
        <v>0</v>
      </c>
      <c r="M106" s="75">
        <v>0</v>
      </c>
      <c r="N106" s="75">
        <v>2</v>
      </c>
      <c r="O106" s="75">
        <v>12249</v>
      </c>
      <c r="P106" s="75">
        <v>254</v>
      </c>
      <c r="Q106" s="75">
        <v>0</v>
      </c>
      <c r="R106" s="75">
        <v>0</v>
      </c>
      <c r="S106" s="75">
        <v>254</v>
      </c>
      <c r="T106" s="75">
        <v>0</v>
      </c>
      <c r="U106" s="75">
        <v>0</v>
      </c>
      <c r="V106" s="75">
        <v>570813</v>
      </c>
      <c r="W106" s="75">
        <v>4899</v>
      </c>
      <c r="X106" s="76">
        <v>25036</v>
      </c>
    </row>
    <row r="107" spans="2:24" ht="12.6" customHeight="1" x14ac:dyDescent="0.15">
      <c r="B107" s="71" t="s">
        <v>15</v>
      </c>
      <c r="C107" s="73" t="s">
        <v>19</v>
      </c>
      <c r="D107" s="74">
        <v>116</v>
      </c>
      <c r="E107" s="75">
        <v>52</v>
      </c>
      <c r="F107" s="75">
        <v>64</v>
      </c>
      <c r="G107" s="75">
        <v>64</v>
      </c>
      <c r="H107" s="75">
        <v>32</v>
      </c>
      <c r="I107" s="75">
        <v>15</v>
      </c>
      <c r="J107" s="75">
        <v>5</v>
      </c>
      <c r="K107" s="75">
        <v>0</v>
      </c>
      <c r="L107" s="75">
        <v>0</v>
      </c>
      <c r="M107" s="75">
        <v>0</v>
      </c>
      <c r="N107" s="75">
        <v>0</v>
      </c>
      <c r="O107" s="75">
        <v>12529</v>
      </c>
      <c r="P107" s="75">
        <v>356</v>
      </c>
      <c r="Q107" s="75">
        <v>89</v>
      </c>
      <c r="R107" s="75">
        <v>53</v>
      </c>
      <c r="S107" s="75">
        <v>214</v>
      </c>
      <c r="T107" s="75">
        <v>8</v>
      </c>
      <c r="U107" s="75">
        <v>0</v>
      </c>
      <c r="V107" s="75">
        <v>457275</v>
      </c>
      <c r="W107" s="75">
        <v>3745</v>
      </c>
      <c r="X107" s="76">
        <v>117166</v>
      </c>
    </row>
    <row r="108" spans="2:24" ht="12.6" customHeight="1" x14ac:dyDescent="0.15">
      <c r="B108" s="71" t="s">
        <v>36</v>
      </c>
      <c r="C108" s="73" t="s">
        <v>38</v>
      </c>
      <c r="D108" s="74">
        <v>268</v>
      </c>
      <c r="E108" s="75">
        <v>67</v>
      </c>
      <c r="F108" s="75">
        <v>201</v>
      </c>
      <c r="G108" s="75">
        <v>158</v>
      </c>
      <c r="H108" s="75">
        <v>51</v>
      </c>
      <c r="I108" s="75">
        <v>30</v>
      </c>
      <c r="J108" s="75">
        <v>19</v>
      </c>
      <c r="K108" s="75">
        <v>2</v>
      </c>
      <c r="L108" s="75">
        <v>7</v>
      </c>
      <c r="M108" s="75">
        <v>1</v>
      </c>
      <c r="N108" s="75">
        <v>0</v>
      </c>
      <c r="O108" s="75">
        <v>19766</v>
      </c>
      <c r="P108" s="75">
        <v>1247</v>
      </c>
      <c r="Q108" s="75">
        <v>315</v>
      </c>
      <c r="R108" s="75">
        <v>63</v>
      </c>
      <c r="S108" s="75">
        <v>869</v>
      </c>
      <c r="T108" s="75">
        <v>60</v>
      </c>
      <c r="U108" s="75">
        <v>21</v>
      </c>
      <c r="V108" s="75">
        <v>2001503</v>
      </c>
      <c r="W108" s="75">
        <v>21689</v>
      </c>
      <c r="X108" s="76">
        <v>72109</v>
      </c>
    </row>
    <row r="109" spans="2:24" ht="12.6" customHeight="1" x14ac:dyDescent="0.15">
      <c r="B109" s="71" t="s">
        <v>0</v>
      </c>
      <c r="C109" s="73" t="s">
        <v>39</v>
      </c>
      <c r="D109" s="74">
        <v>63</v>
      </c>
      <c r="E109" s="75">
        <v>30</v>
      </c>
      <c r="F109" s="75">
        <v>33</v>
      </c>
      <c r="G109" s="75">
        <v>34</v>
      </c>
      <c r="H109" s="75">
        <v>6</v>
      </c>
      <c r="I109" s="75">
        <v>7</v>
      </c>
      <c r="J109" s="75">
        <v>12</v>
      </c>
      <c r="K109" s="75">
        <v>4</v>
      </c>
      <c r="L109" s="75">
        <v>0</v>
      </c>
      <c r="M109" s="75">
        <v>0</v>
      </c>
      <c r="N109" s="75">
        <v>0</v>
      </c>
      <c r="O109" s="75">
        <v>2945</v>
      </c>
      <c r="P109" s="75">
        <v>379</v>
      </c>
      <c r="Q109" s="75">
        <v>45</v>
      </c>
      <c r="R109" s="75">
        <v>25</v>
      </c>
      <c r="S109" s="75">
        <v>309</v>
      </c>
      <c r="T109" s="75">
        <v>1</v>
      </c>
      <c r="U109" s="75">
        <v>0</v>
      </c>
      <c r="V109" s="75">
        <v>942162</v>
      </c>
      <c r="W109" s="75">
        <v>193916</v>
      </c>
      <c r="X109" s="76">
        <v>61707</v>
      </c>
    </row>
    <row r="110" spans="2:24" ht="12.6" customHeight="1" x14ac:dyDescent="0.15">
      <c r="B110" s="71" t="s">
        <v>40</v>
      </c>
      <c r="C110" s="73" t="s">
        <v>784</v>
      </c>
      <c r="D110" s="74">
        <v>64</v>
      </c>
      <c r="E110" s="75">
        <v>34</v>
      </c>
      <c r="F110" s="75">
        <v>30</v>
      </c>
      <c r="G110" s="75">
        <v>39</v>
      </c>
      <c r="H110" s="75">
        <v>11</v>
      </c>
      <c r="I110" s="75">
        <v>7</v>
      </c>
      <c r="J110" s="75">
        <v>4</v>
      </c>
      <c r="K110" s="75">
        <v>1</v>
      </c>
      <c r="L110" s="75">
        <v>2</v>
      </c>
      <c r="M110" s="75">
        <v>0</v>
      </c>
      <c r="N110" s="75">
        <v>0</v>
      </c>
      <c r="O110" s="75">
        <v>13376</v>
      </c>
      <c r="P110" s="75">
        <v>300</v>
      </c>
      <c r="Q110" s="75">
        <v>41</v>
      </c>
      <c r="R110" s="75">
        <v>45</v>
      </c>
      <c r="S110" s="75">
        <v>214</v>
      </c>
      <c r="T110" s="75">
        <v>1</v>
      </c>
      <c r="U110" s="75">
        <v>1</v>
      </c>
      <c r="V110" s="75">
        <v>683078</v>
      </c>
      <c r="W110" s="75">
        <v>36196</v>
      </c>
      <c r="X110" s="76">
        <v>105744</v>
      </c>
    </row>
    <row r="111" spans="2:24" ht="12.6" customHeight="1" x14ac:dyDescent="0.15">
      <c r="B111" s="71" t="s">
        <v>33</v>
      </c>
      <c r="C111" s="73" t="s">
        <v>42</v>
      </c>
      <c r="D111" s="74">
        <v>219</v>
      </c>
      <c r="E111" s="75">
        <v>110</v>
      </c>
      <c r="F111" s="75">
        <v>109</v>
      </c>
      <c r="G111" s="75">
        <v>98</v>
      </c>
      <c r="H111" s="75">
        <v>42</v>
      </c>
      <c r="I111" s="75">
        <v>55</v>
      </c>
      <c r="J111" s="75">
        <v>10</v>
      </c>
      <c r="K111" s="75">
        <v>6</v>
      </c>
      <c r="L111" s="75">
        <v>7</v>
      </c>
      <c r="M111" s="75">
        <v>0</v>
      </c>
      <c r="N111" s="75">
        <v>1</v>
      </c>
      <c r="O111" s="75">
        <v>20166</v>
      </c>
      <c r="P111" s="75">
        <v>1339</v>
      </c>
      <c r="Q111" s="75">
        <v>154</v>
      </c>
      <c r="R111" s="75">
        <v>83</v>
      </c>
      <c r="S111" s="75">
        <v>1102</v>
      </c>
      <c r="T111" s="75">
        <v>20</v>
      </c>
      <c r="U111" s="75">
        <v>4</v>
      </c>
      <c r="V111" s="75">
        <v>2151405</v>
      </c>
      <c r="W111" s="75">
        <v>55305</v>
      </c>
      <c r="X111" s="76">
        <v>235615</v>
      </c>
    </row>
    <row r="112" spans="2:24" ht="12.6" customHeight="1" x14ac:dyDescent="0.15">
      <c r="B112" s="71"/>
      <c r="C112" s="73" t="s">
        <v>791</v>
      </c>
      <c r="D112" s="74">
        <v>464</v>
      </c>
      <c r="E112" s="75">
        <v>168</v>
      </c>
      <c r="F112" s="75">
        <v>296</v>
      </c>
      <c r="G112" s="75">
        <v>262</v>
      </c>
      <c r="H112" s="75">
        <v>90</v>
      </c>
      <c r="I112" s="75">
        <v>72</v>
      </c>
      <c r="J112" s="75">
        <v>24</v>
      </c>
      <c r="K112" s="75">
        <v>8</v>
      </c>
      <c r="L112" s="75">
        <v>3</v>
      </c>
      <c r="M112" s="75">
        <v>3</v>
      </c>
      <c r="N112" s="75">
        <v>2</v>
      </c>
      <c r="O112" s="75">
        <v>51062</v>
      </c>
      <c r="P112" s="75">
        <v>2305</v>
      </c>
      <c r="Q112" s="75">
        <v>487</v>
      </c>
      <c r="R112" s="75">
        <v>229</v>
      </c>
      <c r="S112" s="75">
        <v>1589</v>
      </c>
      <c r="T112" s="75">
        <v>58</v>
      </c>
      <c r="U112" s="75">
        <v>17</v>
      </c>
      <c r="V112" s="75">
        <v>3707585</v>
      </c>
      <c r="W112" s="75">
        <v>93376</v>
      </c>
      <c r="X112" s="76">
        <v>323121</v>
      </c>
    </row>
    <row r="113" spans="2:24" ht="12.6" customHeight="1" x14ac:dyDescent="0.15">
      <c r="B113" s="134"/>
      <c r="C113" s="72" t="s">
        <v>16</v>
      </c>
      <c r="D113" s="74">
        <v>41</v>
      </c>
      <c r="E113" s="75">
        <v>27</v>
      </c>
      <c r="F113" s="75">
        <v>14</v>
      </c>
      <c r="G113" s="75">
        <v>11</v>
      </c>
      <c r="H113" s="75">
        <v>12</v>
      </c>
      <c r="I113" s="75">
        <v>13</v>
      </c>
      <c r="J113" s="75">
        <v>3</v>
      </c>
      <c r="K113" s="75">
        <v>2</v>
      </c>
      <c r="L113" s="75">
        <v>0</v>
      </c>
      <c r="M113" s="75">
        <v>0</v>
      </c>
      <c r="N113" s="75">
        <v>0</v>
      </c>
      <c r="O113" s="75">
        <v>0</v>
      </c>
      <c r="P113" s="75">
        <v>231</v>
      </c>
      <c r="Q113" s="75">
        <v>23</v>
      </c>
      <c r="R113" s="75">
        <v>61</v>
      </c>
      <c r="S113" s="75">
        <v>147</v>
      </c>
      <c r="T113" s="75">
        <v>21</v>
      </c>
      <c r="U113" s="75">
        <v>5</v>
      </c>
      <c r="V113" s="75">
        <v>808240</v>
      </c>
      <c r="W113" s="75">
        <v>1125</v>
      </c>
      <c r="X113" s="76">
        <v>20477</v>
      </c>
    </row>
    <row r="114" spans="2:24" ht="12.6" customHeight="1" x14ac:dyDescent="0.15">
      <c r="B114" s="71" t="s">
        <v>18</v>
      </c>
      <c r="C114" s="73" t="s">
        <v>21</v>
      </c>
      <c r="D114" s="74">
        <v>0</v>
      </c>
      <c r="E114" s="75">
        <v>0</v>
      </c>
      <c r="F114" s="75">
        <v>0</v>
      </c>
      <c r="G114" s="75">
        <v>0</v>
      </c>
      <c r="H114" s="75">
        <v>0</v>
      </c>
      <c r="I114" s="75">
        <v>0</v>
      </c>
      <c r="J114" s="75">
        <v>0</v>
      </c>
      <c r="K114" s="75">
        <v>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5">
        <v>0</v>
      </c>
      <c r="V114" s="75">
        <v>0</v>
      </c>
      <c r="W114" s="75">
        <v>0</v>
      </c>
      <c r="X114" s="76">
        <v>0</v>
      </c>
    </row>
    <row r="115" spans="2:24" ht="12.6" customHeight="1" x14ac:dyDescent="0.15">
      <c r="B115" s="71" t="s">
        <v>25</v>
      </c>
      <c r="C115" s="73" t="s">
        <v>8</v>
      </c>
      <c r="D115" s="74">
        <v>0</v>
      </c>
      <c r="E115" s="75">
        <v>0</v>
      </c>
      <c r="F115" s="75">
        <v>0</v>
      </c>
      <c r="G115" s="75">
        <v>0</v>
      </c>
      <c r="H115" s="75">
        <v>0</v>
      </c>
      <c r="I115" s="75">
        <v>0</v>
      </c>
      <c r="J115" s="75">
        <v>0</v>
      </c>
      <c r="K115" s="75">
        <v>0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5">
        <v>0</v>
      </c>
      <c r="V115" s="75">
        <v>0</v>
      </c>
      <c r="W115" s="75">
        <v>0</v>
      </c>
      <c r="X115" s="76">
        <v>0</v>
      </c>
    </row>
    <row r="116" spans="2:24" ht="12.6" customHeight="1" x14ac:dyDescent="0.15">
      <c r="B116" s="71" t="s">
        <v>27</v>
      </c>
      <c r="C116" s="73" t="s">
        <v>28</v>
      </c>
      <c r="D116" s="74">
        <v>24</v>
      </c>
      <c r="E116" s="75">
        <v>16</v>
      </c>
      <c r="F116" s="75">
        <v>8</v>
      </c>
      <c r="G116" s="75">
        <v>7</v>
      </c>
      <c r="H116" s="75">
        <v>7</v>
      </c>
      <c r="I116" s="75">
        <v>7</v>
      </c>
      <c r="J116" s="75">
        <v>2</v>
      </c>
      <c r="K116" s="75">
        <v>1</v>
      </c>
      <c r="L116" s="75">
        <v>0</v>
      </c>
      <c r="M116" s="75">
        <v>0</v>
      </c>
      <c r="N116" s="75">
        <v>0</v>
      </c>
      <c r="O116" s="75">
        <v>0</v>
      </c>
      <c r="P116" s="75">
        <v>134</v>
      </c>
      <c r="Q116" s="75">
        <v>17</v>
      </c>
      <c r="R116" s="75">
        <v>34</v>
      </c>
      <c r="S116" s="75">
        <v>83</v>
      </c>
      <c r="T116" s="75">
        <v>6</v>
      </c>
      <c r="U116" s="75">
        <v>0</v>
      </c>
      <c r="V116" s="75">
        <v>336387</v>
      </c>
      <c r="W116" s="75">
        <v>0</v>
      </c>
      <c r="X116" s="76">
        <v>8965</v>
      </c>
    </row>
    <row r="117" spans="2:24" ht="12.6" customHeight="1" x14ac:dyDescent="0.15">
      <c r="B117" s="71" t="s">
        <v>29</v>
      </c>
      <c r="C117" s="73" t="s">
        <v>30</v>
      </c>
      <c r="D117" s="74">
        <v>12</v>
      </c>
      <c r="E117" s="75">
        <v>10</v>
      </c>
      <c r="F117" s="75">
        <v>2</v>
      </c>
      <c r="G117" s="75">
        <v>3</v>
      </c>
      <c r="H117" s="75">
        <v>2</v>
      </c>
      <c r="I117" s="75">
        <v>5</v>
      </c>
      <c r="J117" s="75">
        <v>1</v>
      </c>
      <c r="K117" s="75">
        <v>1</v>
      </c>
      <c r="L117" s="75">
        <v>0</v>
      </c>
      <c r="M117" s="75">
        <v>0</v>
      </c>
      <c r="N117" s="75">
        <v>0</v>
      </c>
      <c r="O117" s="75">
        <v>0</v>
      </c>
      <c r="P117" s="75">
        <v>79</v>
      </c>
      <c r="Q117" s="75">
        <v>3</v>
      </c>
      <c r="R117" s="75">
        <v>25</v>
      </c>
      <c r="S117" s="75">
        <v>51</v>
      </c>
      <c r="T117" s="75">
        <v>5</v>
      </c>
      <c r="U117" s="75">
        <v>5</v>
      </c>
      <c r="V117" s="75">
        <v>451064</v>
      </c>
      <c r="W117" s="75">
        <v>1125</v>
      </c>
      <c r="X117" s="76">
        <v>9737</v>
      </c>
    </row>
    <row r="118" spans="2:24" ht="12.6" customHeight="1" x14ac:dyDescent="0.15">
      <c r="B118" s="71" t="s">
        <v>24</v>
      </c>
      <c r="C118" s="73" t="s">
        <v>31</v>
      </c>
      <c r="D118" s="74">
        <v>2</v>
      </c>
      <c r="E118" s="75">
        <v>1</v>
      </c>
      <c r="F118" s="75">
        <v>1</v>
      </c>
      <c r="G118" s="75">
        <v>0</v>
      </c>
      <c r="H118" s="75">
        <v>1</v>
      </c>
      <c r="I118" s="75">
        <v>1</v>
      </c>
      <c r="J118" s="75">
        <v>0</v>
      </c>
      <c r="K118" s="75">
        <v>0</v>
      </c>
      <c r="L118" s="75">
        <v>0</v>
      </c>
      <c r="M118" s="75">
        <v>0</v>
      </c>
      <c r="N118" s="75">
        <v>0</v>
      </c>
      <c r="O118" s="75">
        <v>0</v>
      </c>
      <c r="P118" s="75">
        <v>11</v>
      </c>
      <c r="Q118" s="75">
        <v>1</v>
      </c>
      <c r="R118" s="75">
        <v>2</v>
      </c>
      <c r="S118" s="75">
        <v>8</v>
      </c>
      <c r="T118" s="75">
        <v>0</v>
      </c>
      <c r="U118" s="75">
        <v>0</v>
      </c>
      <c r="V118" s="75">
        <v>18400</v>
      </c>
      <c r="W118" s="75">
        <v>0</v>
      </c>
      <c r="X118" s="76">
        <v>1670</v>
      </c>
    </row>
    <row r="119" spans="2:24" ht="12.6" customHeight="1" x14ac:dyDescent="0.15">
      <c r="B119" s="71" t="s">
        <v>26</v>
      </c>
      <c r="C119" s="73" t="s">
        <v>6</v>
      </c>
      <c r="D119" s="74">
        <v>3</v>
      </c>
      <c r="E119" s="75">
        <v>0</v>
      </c>
      <c r="F119" s="75">
        <v>3</v>
      </c>
      <c r="G119" s="75">
        <v>1</v>
      </c>
      <c r="H119" s="75">
        <v>2</v>
      </c>
      <c r="I119" s="75">
        <v>0</v>
      </c>
      <c r="J119" s="75">
        <v>0</v>
      </c>
      <c r="K119" s="75">
        <v>0</v>
      </c>
      <c r="L119" s="75">
        <v>0</v>
      </c>
      <c r="M119" s="75">
        <v>0</v>
      </c>
      <c r="N119" s="75">
        <v>0</v>
      </c>
      <c r="O119" s="75">
        <v>0</v>
      </c>
      <c r="P119" s="75">
        <v>7</v>
      </c>
      <c r="Q119" s="75">
        <v>2</v>
      </c>
      <c r="R119" s="75">
        <v>0</v>
      </c>
      <c r="S119" s="75">
        <v>5</v>
      </c>
      <c r="T119" s="75">
        <v>10</v>
      </c>
      <c r="U119" s="75">
        <v>0</v>
      </c>
      <c r="V119" s="75">
        <v>2389</v>
      </c>
      <c r="W119" s="75">
        <v>0</v>
      </c>
      <c r="X119" s="76">
        <v>105</v>
      </c>
    </row>
    <row r="120" spans="2:24" ht="12.6" customHeight="1" x14ac:dyDescent="0.15">
      <c r="B120" s="146"/>
      <c r="C120" s="72" t="s">
        <v>34</v>
      </c>
      <c r="D120" s="74">
        <v>423</v>
      </c>
      <c r="E120" s="75">
        <v>141</v>
      </c>
      <c r="F120" s="75">
        <v>282</v>
      </c>
      <c r="G120" s="75">
        <v>251</v>
      </c>
      <c r="H120" s="75">
        <v>78</v>
      </c>
      <c r="I120" s="75">
        <v>59</v>
      </c>
      <c r="J120" s="75">
        <v>21</v>
      </c>
      <c r="K120" s="75">
        <v>6</v>
      </c>
      <c r="L120" s="75">
        <v>3</v>
      </c>
      <c r="M120" s="75">
        <v>3</v>
      </c>
      <c r="N120" s="75">
        <v>2</v>
      </c>
      <c r="O120" s="75">
        <v>51062</v>
      </c>
      <c r="P120" s="75">
        <v>2074</v>
      </c>
      <c r="Q120" s="75">
        <v>464</v>
      </c>
      <c r="R120" s="75">
        <v>168</v>
      </c>
      <c r="S120" s="75">
        <v>1442</v>
      </c>
      <c r="T120" s="75">
        <v>37</v>
      </c>
      <c r="U120" s="75">
        <v>12</v>
      </c>
      <c r="V120" s="75">
        <v>2899345</v>
      </c>
      <c r="W120" s="75">
        <v>92251</v>
      </c>
      <c r="X120" s="76">
        <v>302644</v>
      </c>
    </row>
    <row r="121" spans="2:24" ht="12.6" customHeight="1" x14ac:dyDescent="0.15">
      <c r="B121" s="71" t="s">
        <v>23</v>
      </c>
      <c r="C121" s="73" t="s">
        <v>35</v>
      </c>
      <c r="D121" s="74">
        <v>2</v>
      </c>
      <c r="E121" s="75">
        <v>1</v>
      </c>
      <c r="F121" s="75">
        <v>1</v>
      </c>
      <c r="G121" s="75">
        <v>1</v>
      </c>
      <c r="H121" s="75">
        <v>0</v>
      </c>
      <c r="I121" s="75">
        <v>0</v>
      </c>
      <c r="J121" s="75">
        <v>0</v>
      </c>
      <c r="K121" s="75">
        <v>0</v>
      </c>
      <c r="L121" s="75">
        <v>0</v>
      </c>
      <c r="M121" s="75">
        <v>0</v>
      </c>
      <c r="N121" s="75">
        <v>1</v>
      </c>
      <c r="O121" s="75">
        <v>5428</v>
      </c>
      <c r="P121" s="75">
        <v>113</v>
      </c>
      <c r="Q121" s="75">
        <v>0</v>
      </c>
      <c r="R121" s="75">
        <v>0</v>
      </c>
      <c r="S121" s="75">
        <v>113</v>
      </c>
      <c r="T121" s="75">
        <v>0</v>
      </c>
      <c r="U121" s="75">
        <v>0</v>
      </c>
      <c r="V121" s="75">
        <v>248030</v>
      </c>
      <c r="W121" s="75">
        <v>0</v>
      </c>
      <c r="X121" s="76">
        <v>15873</v>
      </c>
    </row>
    <row r="122" spans="2:24" ht="12.6" customHeight="1" x14ac:dyDescent="0.15">
      <c r="B122" s="71" t="s">
        <v>15</v>
      </c>
      <c r="C122" s="73" t="s">
        <v>19</v>
      </c>
      <c r="D122" s="74">
        <v>49</v>
      </c>
      <c r="E122" s="75">
        <v>14</v>
      </c>
      <c r="F122" s="75">
        <v>35</v>
      </c>
      <c r="G122" s="75">
        <v>41</v>
      </c>
      <c r="H122" s="75">
        <v>6</v>
      </c>
      <c r="I122" s="75">
        <v>1</v>
      </c>
      <c r="J122" s="75">
        <v>1</v>
      </c>
      <c r="K122" s="75">
        <v>0</v>
      </c>
      <c r="L122" s="75">
        <v>0</v>
      </c>
      <c r="M122" s="75">
        <v>0</v>
      </c>
      <c r="N122" s="75">
        <v>0</v>
      </c>
      <c r="O122" s="75">
        <v>3671</v>
      </c>
      <c r="P122" s="75">
        <v>94</v>
      </c>
      <c r="Q122" s="75">
        <v>47</v>
      </c>
      <c r="R122" s="75">
        <v>23</v>
      </c>
      <c r="S122" s="75">
        <v>24</v>
      </c>
      <c r="T122" s="75">
        <v>3</v>
      </c>
      <c r="U122" s="75">
        <v>5</v>
      </c>
      <c r="V122" s="75">
        <v>93352</v>
      </c>
      <c r="W122" s="75">
        <v>922</v>
      </c>
      <c r="X122" s="76">
        <v>36503</v>
      </c>
    </row>
    <row r="123" spans="2:24" ht="12.6" customHeight="1" x14ac:dyDescent="0.15">
      <c r="B123" s="71" t="s">
        <v>36</v>
      </c>
      <c r="C123" s="73" t="s">
        <v>38</v>
      </c>
      <c r="D123" s="74">
        <v>189</v>
      </c>
      <c r="E123" s="75">
        <v>40</v>
      </c>
      <c r="F123" s="75">
        <v>149</v>
      </c>
      <c r="G123" s="75">
        <v>125</v>
      </c>
      <c r="H123" s="75">
        <v>25</v>
      </c>
      <c r="I123" s="75">
        <v>23</v>
      </c>
      <c r="J123" s="75">
        <v>10</v>
      </c>
      <c r="K123" s="75">
        <v>3</v>
      </c>
      <c r="L123" s="75">
        <v>0</v>
      </c>
      <c r="M123" s="75">
        <v>2</v>
      </c>
      <c r="N123" s="75">
        <v>1</v>
      </c>
      <c r="O123" s="75">
        <v>21830</v>
      </c>
      <c r="P123" s="75">
        <v>993</v>
      </c>
      <c r="Q123" s="75">
        <v>249</v>
      </c>
      <c r="R123" s="75">
        <v>48</v>
      </c>
      <c r="S123" s="75">
        <v>696</v>
      </c>
      <c r="T123" s="75">
        <v>10</v>
      </c>
      <c r="U123" s="75">
        <v>2</v>
      </c>
      <c r="V123" s="75">
        <v>1295852</v>
      </c>
      <c r="W123" s="75">
        <v>22000</v>
      </c>
      <c r="X123" s="76">
        <v>84994</v>
      </c>
    </row>
    <row r="124" spans="2:24" ht="12.6" customHeight="1" x14ac:dyDescent="0.15">
      <c r="B124" s="71" t="s">
        <v>0</v>
      </c>
      <c r="C124" s="73" t="s">
        <v>39</v>
      </c>
      <c r="D124" s="74">
        <v>19</v>
      </c>
      <c r="E124" s="75">
        <v>10</v>
      </c>
      <c r="F124" s="75">
        <v>9</v>
      </c>
      <c r="G124" s="75">
        <v>8</v>
      </c>
      <c r="H124" s="75">
        <v>2</v>
      </c>
      <c r="I124" s="75">
        <v>6</v>
      </c>
      <c r="J124" s="75">
        <v>3</v>
      </c>
      <c r="K124" s="75">
        <v>0</v>
      </c>
      <c r="L124" s="75">
        <v>0</v>
      </c>
      <c r="M124" s="75">
        <v>0</v>
      </c>
      <c r="N124" s="75">
        <v>0</v>
      </c>
      <c r="O124" s="75">
        <v>438</v>
      </c>
      <c r="P124" s="75">
        <v>95</v>
      </c>
      <c r="Q124" s="75">
        <v>16</v>
      </c>
      <c r="R124" s="75">
        <v>12</v>
      </c>
      <c r="S124" s="75">
        <v>67</v>
      </c>
      <c r="T124" s="75">
        <v>0</v>
      </c>
      <c r="U124" s="75">
        <v>0</v>
      </c>
      <c r="V124" s="75">
        <v>290225</v>
      </c>
      <c r="W124" s="75">
        <v>46481</v>
      </c>
      <c r="X124" s="76">
        <v>10504</v>
      </c>
    </row>
    <row r="125" spans="2:24" ht="12.6" customHeight="1" x14ac:dyDescent="0.15">
      <c r="B125" s="71" t="s">
        <v>40</v>
      </c>
      <c r="C125" s="73" t="s">
        <v>784</v>
      </c>
      <c r="D125" s="74">
        <v>40</v>
      </c>
      <c r="E125" s="75">
        <v>11</v>
      </c>
      <c r="F125" s="75">
        <v>29</v>
      </c>
      <c r="G125" s="75">
        <v>24</v>
      </c>
      <c r="H125" s="75">
        <v>9</v>
      </c>
      <c r="I125" s="75">
        <v>6</v>
      </c>
      <c r="J125" s="75">
        <v>1</v>
      </c>
      <c r="K125" s="75">
        <v>0</v>
      </c>
      <c r="L125" s="75">
        <v>0</v>
      </c>
      <c r="M125" s="75">
        <v>0</v>
      </c>
      <c r="N125" s="75">
        <v>0</v>
      </c>
      <c r="O125" s="75">
        <v>5294</v>
      </c>
      <c r="P125" s="75">
        <v>119</v>
      </c>
      <c r="Q125" s="75">
        <v>52</v>
      </c>
      <c r="R125" s="75">
        <v>19</v>
      </c>
      <c r="S125" s="75">
        <v>48</v>
      </c>
      <c r="T125" s="75">
        <v>2</v>
      </c>
      <c r="U125" s="75">
        <v>0</v>
      </c>
      <c r="V125" s="75">
        <v>92877</v>
      </c>
      <c r="W125" s="75">
        <v>3961</v>
      </c>
      <c r="X125" s="76">
        <v>24022</v>
      </c>
    </row>
    <row r="126" spans="2:24" ht="12.6" customHeight="1" x14ac:dyDescent="0.15">
      <c r="B126" s="71" t="s">
        <v>33</v>
      </c>
      <c r="C126" s="73" t="s">
        <v>42</v>
      </c>
      <c r="D126" s="74">
        <v>124</v>
      </c>
      <c r="E126" s="75">
        <v>65</v>
      </c>
      <c r="F126" s="75">
        <v>59</v>
      </c>
      <c r="G126" s="75">
        <v>52</v>
      </c>
      <c r="H126" s="75">
        <v>36</v>
      </c>
      <c r="I126" s="75">
        <v>23</v>
      </c>
      <c r="J126" s="75">
        <v>6</v>
      </c>
      <c r="K126" s="75">
        <v>3</v>
      </c>
      <c r="L126" s="75">
        <v>3</v>
      </c>
      <c r="M126" s="75">
        <v>1</v>
      </c>
      <c r="N126" s="75">
        <v>0</v>
      </c>
      <c r="O126" s="75">
        <v>14401</v>
      </c>
      <c r="P126" s="75">
        <v>660</v>
      </c>
      <c r="Q126" s="75">
        <v>100</v>
      </c>
      <c r="R126" s="75">
        <v>66</v>
      </c>
      <c r="S126" s="75">
        <v>494</v>
      </c>
      <c r="T126" s="75">
        <v>22</v>
      </c>
      <c r="U126" s="75">
        <v>5</v>
      </c>
      <c r="V126" s="75">
        <v>879009</v>
      </c>
      <c r="W126" s="75">
        <v>18887</v>
      </c>
      <c r="X126" s="76">
        <v>130748</v>
      </c>
    </row>
    <row r="127" spans="2:24" ht="12.6" customHeight="1" x14ac:dyDescent="0.15">
      <c r="B127" s="71"/>
      <c r="C127" s="73" t="s">
        <v>792</v>
      </c>
      <c r="D127" s="74">
        <v>622</v>
      </c>
      <c r="E127" s="75">
        <v>241</v>
      </c>
      <c r="F127" s="75">
        <v>381</v>
      </c>
      <c r="G127" s="75">
        <v>307</v>
      </c>
      <c r="H127" s="75">
        <v>140</v>
      </c>
      <c r="I127" s="75">
        <v>98</v>
      </c>
      <c r="J127" s="75">
        <v>48</v>
      </c>
      <c r="K127" s="75">
        <v>18</v>
      </c>
      <c r="L127" s="75">
        <v>4</v>
      </c>
      <c r="M127" s="75">
        <v>5</v>
      </c>
      <c r="N127" s="75">
        <v>2</v>
      </c>
      <c r="O127" s="75">
        <v>56179</v>
      </c>
      <c r="P127" s="75">
        <v>3372</v>
      </c>
      <c r="Q127" s="75">
        <v>610</v>
      </c>
      <c r="R127" s="75">
        <v>278</v>
      </c>
      <c r="S127" s="75">
        <v>2484</v>
      </c>
      <c r="T127" s="75">
        <v>59</v>
      </c>
      <c r="U127" s="75">
        <v>6</v>
      </c>
      <c r="V127" s="75">
        <v>6349822</v>
      </c>
      <c r="W127" s="75">
        <v>224222</v>
      </c>
      <c r="X127" s="76">
        <v>631477</v>
      </c>
    </row>
    <row r="128" spans="2:24" ht="12.6" customHeight="1" x14ac:dyDescent="0.15">
      <c r="B128" s="134"/>
      <c r="C128" s="72" t="s">
        <v>16</v>
      </c>
      <c r="D128" s="74">
        <v>97</v>
      </c>
      <c r="E128" s="75">
        <v>60</v>
      </c>
      <c r="F128" s="75">
        <v>37</v>
      </c>
      <c r="G128" s="75">
        <v>23</v>
      </c>
      <c r="H128" s="75">
        <v>27</v>
      </c>
      <c r="I128" s="75">
        <v>30</v>
      </c>
      <c r="J128" s="75">
        <v>12</v>
      </c>
      <c r="K128" s="75">
        <v>3</v>
      </c>
      <c r="L128" s="75">
        <v>1</v>
      </c>
      <c r="M128" s="75">
        <v>1</v>
      </c>
      <c r="N128" s="75">
        <v>0</v>
      </c>
      <c r="O128" s="75">
        <v>0</v>
      </c>
      <c r="P128" s="75">
        <v>674</v>
      </c>
      <c r="Q128" s="75">
        <v>66</v>
      </c>
      <c r="R128" s="75">
        <v>90</v>
      </c>
      <c r="S128" s="75">
        <v>518</v>
      </c>
      <c r="T128" s="75">
        <v>22</v>
      </c>
      <c r="U128" s="75">
        <v>3</v>
      </c>
      <c r="V128" s="75">
        <v>2143421</v>
      </c>
      <c r="W128" s="75">
        <v>47559</v>
      </c>
      <c r="X128" s="76">
        <v>157707</v>
      </c>
    </row>
    <row r="129" spans="2:24" ht="12.6" customHeight="1" x14ac:dyDescent="0.15">
      <c r="B129" s="71" t="s">
        <v>18</v>
      </c>
      <c r="C129" s="73" t="s">
        <v>21</v>
      </c>
      <c r="D129" s="74">
        <v>0</v>
      </c>
      <c r="E129" s="75">
        <v>0</v>
      </c>
      <c r="F129" s="75">
        <v>0</v>
      </c>
      <c r="G129" s="75">
        <v>0</v>
      </c>
      <c r="H129" s="75">
        <v>0</v>
      </c>
      <c r="I129" s="75">
        <v>0</v>
      </c>
      <c r="J129" s="75">
        <v>0</v>
      </c>
      <c r="K129" s="75">
        <v>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5">
        <v>0</v>
      </c>
      <c r="V129" s="75">
        <v>0</v>
      </c>
      <c r="W129" s="75">
        <v>0</v>
      </c>
      <c r="X129" s="76">
        <v>0</v>
      </c>
    </row>
    <row r="130" spans="2:24" ht="12.6" customHeight="1" x14ac:dyDescent="0.15">
      <c r="B130" s="71" t="s">
        <v>25</v>
      </c>
      <c r="C130" s="73" t="s">
        <v>8</v>
      </c>
      <c r="D130" s="74">
        <v>4</v>
      </c>
      <c r="E130" s="75">
        <v>1</v>
      </c>
      <c r="F130" s="75">
        <v>3</v>
      </c>
      <c r="G130" s="75">
        <v>2</v>
      </c>
      <c r="H130" s="75">
        <v>2</v>
      </c>
      <c r="I130" s="75">
        <v>0</v>
      </c>
      <c r="J130" s="75">
        <v>0</v>
      </c>
      <c r="K130" s="75">
        <v>0</v>
      </c>
      <c r="L130" s="75">
        <v>0</v>
      </c>
      <c r="M130" s="75">
        <v>0</v>
      </c>
      <c r="N130" s="75">
        <v>0</v>
      </c>
      <c r="O130" s="75">
        <v>0</v>
      </c>
      <c r="P130" s="75">
        <v>10</v>
      </c>
      <c r="Q130" s="75">
        <v>5</v>
      </c>
      <c r="R130" s="75">
        <v>3</v>
      </c>
      <c r="S130" s="75">
        <v>2</v>
      </c>
      <c r="T130" s="75">
        <v>0</v>
      </c>
      <c r="U130" s="75">
        <v>0</v>
      </c>
      <c r="V130" s="75">
        <v>10835</v>
      </c>
      <c r="W130" s="75">
        <v>0</v>
      </c>
      <c r="X130" s="76">
        <v>1563</v>
      </c>
    </row>
    <row r="131" spans="2:24" ht="12.6" customHeight="1" x14ac:dyDescent="0.15">
      <c r="B131" s="71" t="s">
        <v>27</v>
      </c>
      <c r="C131" s="73" t="s">
        <v>28</v>
      </c>
      <c r="D131" s="74">
        <v>37</v>
      </c>
      <c r="E131" s="75">
        <v>20</v>
      </c>
      <c r="F131" s="75">
        <v>17</v>
      </c>
      <c r="G131" s="75">
        <v>5</v>
      </c>
      <c r="H131" s="75">
        <v>9</v>
      </c>
      <c r="I131" s="75">
        <v>16</v>
      </c>
      <c r="J131" s="75">
        <v>5</v>
      </c>
      <c r="K131" s="75">
        <v>1</v>
      </c>
      <c r="L131" s="75">
        <v>0</v>
      </c>
      <c r="M131" s="75">
        <v>1</v>
      </c>
      <c r="N131" s="75">
        <v>0</v>
      </c>
      <c r="O131" s="75">
        <v>0</v>
      </c>
      <c r="P131" s="75">
        <v>312</v>
      </c>
      <c r="Q131" s="75">
        <v>29</v>
      </c>
      <c r="R131" s="75">
        <v>38</v>
      </c>
      <c r="S131" s="75">
        <v>245</v>
      </c>
      <c r="T131" s="75">
        <v>18</v>
      </c>
      <c r="U131" s="75">
        <v>1</v>
      </c>
      <c r="V131" s="75">
        <v>1187471</v>
      </c>
      <c r="W131" s="75">
        <v>3006</v>
      </c>
      <c r="X131" s="76">
        <v>52371</v>
      </c>
    </row>
    <row r="132" spans="2:24" ht="12.6" customHeight="1" x14ac:dyDescent="0.15">
      <c r="B132" s="71" t="s">
        <v>29</v>
      </c>
      <c r="C132" s="73" t="s">
        <v>30</v>
      </c>
      <c r="D132" s="74">
        <v>29</v>
      </c>
      <c r="E132" s="75">
        <v>20</v>
      </c>
      <c r="F132" s="75">
        <v>9</v>
      </c>
      <c r="G132" s="75">
        <v>10</v>
      </c>
      <c r="H132" s="75">
        <v>9</v>
      </c>
      <c r="I132" s="75">
        <v>6</v>
      </c>
      <c r="J132" s="75">
        <v>3</v>
      </c>
      <c r="K132" s="75">
        <v>1</v>
      </c>
      <c r="L132" s="75">
        <v>0</v>
      </c>
      <c r="M132" s="75">
        <v>0</v>
      </c>
      <c r="N132" s="75">
        <v>0</v>
      </c>
      <c r="O132" s="75">
        <v>0</v>
      </c>
      <c r="P132" s="75">
        <v>148</v>
      </c>
      <c r="Q132" s="75">
        <v>12</v>
      </c>
      <c r="R132" s="75">
        <v>26</v>
      </c>
      <c r="S132" s="75">
        <v>110</v>
      </c>
      <c r="T132" s="75">
        <v>1</v>
      </c>
      <c r="U132" s="75">
        <v>1</v>
      </c>
      <c r="V132" s="75">
        <v>479897</v>
      </c>
      <c r="W132" s="75">
        <v>27702</v>
      </c>
      <c r="X132" s="76">
        <v>49394</v>
      </c>
    </row>
    <row r="133" spans="2:24" ht="12.6" customHeight="1" x14ac:dyDescent="0.15">
      <c r="B133" s="71" t="s">
        <v>24</v>
      </c>
      <c r="C133" s="73" t="s">
        <v>31</v>
      </c>
      <c r="D133" s="74">
        <v>13</v>
      </c>
      <c r="E133" s="75">
        <v>10</v>
      </c>
      <c r="F133" s="75">
        <v>3</v>
      </c>
      <c r="G133" s="75">
        <v>3</v>
      </c>
      <c r="H133" s="75">
        <v>3</v>
      </c>
      <c r="I133" s="75">
        <v>3</v>
      </c>
      <c r="J133" s="75">
        <v>3</v>
      </c>
      <c r="K133" s="75">
        <v>1</v>
      </c>
      <c r="L133" s="75">
        <v>0</v>
      </c>
      <c r="M133" s="75">
        <v>0</v>
      </c>
      <c r="N133" s="75">
        <v>0</v>
      </c>
      <c r="O133" s="75">
        <v>0</v>
      </c>
      <c r="P133" s="75">
        <v>95</v>
      </c>
      <c r="Q133" s="75">
        <v>5</v>
      </c>
      <c r="R133" s="75">
        <v>10</v>
      </c>
      <c r="S133" s="75">
        <v>80</v>
      </c>
      <c r="T133" s="75">
        <v>0</v>
      </c>
      <c r="U133" s="75">
        <v>1</v>
      </c>
      <c r="V133" s="75">
        <v>256643</v>
      </c>
      <c r="W133" s="75">
        <v>10086</v>
      </c>
      <c r="X133" s="76">
        <v>25838</v>
      </c>
    </row>
    <row r="134" spans="2:24" ht="12.6" customHeight="1" x14ac:dyDescent="0.15">
      <c r="B134" s="71" t="s">
        <v>26</v>
      </c>
      <c r="C134" s="73" t="s">
        <v>6</v>
      </c>
      <c r="D134" s="74">
        <v>14</v>
      </c>
      <c r="E134" s="75">
        <v>9</v>
      </c>
      <c r="F134" s="75">
        <v>5</v>
      </c>
      <c r="G134" s="75">
        <v>3</v>
      </c>
      <c r="H134" s="75">
        <v>4</v>
      </c>
      <c r="I134" s="75">
        <v>5</v>
      </c>
      <c r="J134" s="75">
        <v>1</v>
      </c>
      <c r="K134" s="75">
        <v>0</v>
      </c>
      <c r="L134" s="75">
        <v>1</v>
      </c>
      <c r="M134" s="75">
        <v>0</v>
      </c>
      <c r="N134" s="75">
        <v>0</v>
      </c>
      <c r="O134" s="75">
        <v>0</v>
      </c>
      <c r="P134" s="75">
        <v>109</v>
      </c>
      <c r="Q134" s="75">
        <v>15</v>
      </c>
      <c r="R134" s="75">
        <v>13</v>
      </c>
      <c r="S134" s="75">
        <v>81</v>
      </c>
      <c r="T134" s="75">
        <v>3</v>
      </c>
      <c r="U134" s="75">
        <v>0</v>
      </c>
      <c r="V134" s="75">
        <v>208575</v>
      </c>
      <c r="W134" s="75">
        <v>6765</v>
      </c>
      <c r="X134" s="76">
        <v>28541</v>
      </c>
    </row>
    <row r="135" spans="2:24" ht="12.6" customHeight="1" x14ac:dyDescent="0.15">
      <c r="B135" s="146"/>
      <c r="C135" s="72" t="s">
        <v>34</v>
      </c>
      <c r="D135" s="74">
        <v>525</v>
      </c>
      <c r="E135" s="75">
        <v>181</v>
      </c>
      <c r="F135" s="75">
        <v>344</v>
      </c>
      <c r="G135" s="75">
        <v>284</v>
      </c>
      <c r="H135" s="75">
        <v>113</v>
      </c>
      <c r="I135" s="75">
        <v>68</v>
      </c>
      <c r="J135" s="75">
        <v>36</v>
      </c>
      <c r="K135" s="75">
        <v>15</v>
      </c>
      <c r="L135" s="75">
        <v>3</v>
      </c>
      <c r="M135" s="75">
        <v>4</v>
      </c>
      <c r="N135" s="75">
        <v>2</v>
      </c>
      <c r="O135" s="75">
        <v>56179</v>
      </c>
      <c r="P135" s="75">
        <v>2698</v>
      </c>
      <c r="Q135" s="75">
        <v>544</v>
      </c>
      <c r="R135" s="75">
        <v>188</v>
      </c>
      <c r="S135" s="75">
        <v>1966</v>
      </c>
      <c r="T135" s="75">
        <v>37</v>
      </c>
      <c r="U135" s="75">
        <v>3</v>
      </c>
      <c r="V135" s="75">
        <v>4206401</v>
      </c>
      <c r="W135" s="75">
        <v>176663</v>
      </c>
      <c r="X135" s="76">
        <v>473770</v>
      </c>
    </row>
    <row r="136" spans="2:24" ht="12.6" customHeight="1" x14ac:dyDescent="0.15">
      <c r="B136" s="71" t="s">
        <v>23</v>
      </c>
      <c r="C136" s="73" t="s">
        <v>35</v>
      </c>
      <c r="D136" s="74">
        <v>4</v>
      </c>
      <c r="E136" s="75">
        <v>3</v>
      </c>
      <c r="F136" s="75">
        <v>1</v>
      </c>
      <c r="G136" s="75">
        <v>1</v>
      </c>
      <c r="H136" s="75">
        <v>1</v>
      </c>
      <c r="I136" s="75">
        <v>1</v>
      </c>
      <c r="J136" s="75">
        <v>0</v>
      </c>
      <c r="K136" s="75">
        <v>0</v>
      </c>
      <c r="L136" s="75">
        <v>0</v>
      </c>
      <c r="M136" s="75">
        <v>0</v>
      </c>
      <c r="N136" s="75">
        <v>1</v>
      </c>
      <c r="O136" s="75">
        <v>4558</v>
      </c>
      <c r="P136" s="75">
        <v>141</v>
      </c>
      <c r="Q136" s="75">
        <v>1</v>
      </c>
      <c r="R136" s="75">
        <v>1</v>
      </c>
      <c r="S136" s="75">
        <v>139</v>
      </c>
      <c r="T136" s="75">
        <v>1</v>
      </c>
      <c r="U136" s="75">
        <v>0</v>
      </c>
      <c r="V136" s="75">
        <v>235565</v>
      </c>
      <c r="W136" s="75">
        <v>0</v>
      </c>
      <c r="X136" s="76">
        <v>27672</v>
      </c>
    </row>
    <row r="137" spans="2:24" ht="12.6" customHeight="1" x14ac:dyDescent="0.15">
      <c r="B137" s="71" t="s">
        <v>15</v>
      </c>
      <c r="C137" s="73" t="s">
        <v>19</v>
      </c>
      <c r="D137" s="74">
        <v>78</v>
      </c>
      <c r="E137" s="75">
        <v>37</v>
      </c>
      <c r="F137" s="75">
        <v>41</v>
      </c>
      <c r="G137" s="75">
        <v>37</v>
      </c>
      <c r="H137" s="75">
        <v>27</v>
      </c>
      <c r="I137" s="75">
        <v>10</v>
      </c>
      <c r="J137" s="75">
        <v>3</v>
      </c>
      <c r="K137" s="75">
        <v>1</v>
      </c>
      <c r="L137" s="75">
        <v>0</v>
      </c>
      <c r="M137" s="75">
        <v>0</v>
      </c>
      <c r="N137" s="75">
        <v>0</v>
      </c>
      <c r="O137" s="75">
        <v>12838</v>
      </c>
      <c r="P137" s="75">
        <v>268</v>
      </c>
      <c r="Q137" s="75">
        <v>60</v>
      </c>
      <c r="R137" s="75">
        <v>36</v>
      </c>
      <c r="S137" s="75">
        <v>172</v>
      </c>
      <c r="T137" s="75">
        <v>1</v>
      </c>
      <c r="U137" s="75">
        <v>0</v>
      </c>
      <c r="V137" s="75">
        <v>357978</v>
      </c>
      <c r="W137" s="75">
        <v>594</v>
      </c>
      <c r="X137" s="76">
        <v>117708</v>
      </c>
    </row>
    <row r="138" spans="2:24" ht="12.6" customHeight="1" x14ac:dyDescent="0.15">
      <c r="B138" s="71" t="s">
        <v>36</v>
      </c>
      <c r="C138" s="73" t="s">
        <v>38</v>
      </c>
      <c r="D138" s="74">
        <v>195</v>
      </c>
      <c r="E138" s="75">
        <v>35</v>
      </c>
      <c r="F138" s="75">
        <v>160</v>
      </c>
      <c r="G138" s="75">
        <v>128</v>
      </c>
      <c r="H138" s="75">
        <v>32</v>
      </c>
      <c r="I138" s="75">
        <v>17</v>
      </c>
      <c r="J138" s="75">
        <v>11</v>
      </c>
      <c r="K138" s="75">
        <v>1</v>
      </c>
      <c r="L138" s="75">
        <v>2</v>
      </c>
      <c r="M138" s="75">
        <v>4</v>
      </c>
      <c r="N138" s="75">
        <v>0</v>
      </c>
      <c r="O138" s="75">
        <v>14412</v>
      </c>
      <c r="P138" s="75">
        <v>867</v>
      </c>
      <c r="Q138" s="75">
        <v>250</v>
      </c>
      <c r="R138" s="75">
        <v>36</v>
      </c>
      <c r="S138" s="75">
        <v>581</v>
      </c>
      <c r="T138" s="75">
        <v>12</v>
      </c>
      <c r="U138" s="75">
        <v>3</v>
      </c>
      <c r="V138" s="75">
        <v>1334013</v>
      </c>
      <c r="W138" s="75">
        <v>9618</v>
      </c>
      <c r="X138" s="76">
        <v>44091</v>
      </c>
    </row>
    <row r="139" spans="2:24" ht="12.6" customHeight="1" x14ac:dyDescent="0.15">
      <c r="B139" s="71" t="s">
        <v>0</v>
      </c>
      <c r="C139" s="73" t="s">
        <v>39</v>
      </c>
      <c r="D139" s="74">
        <v>49</v>
      </c>
      <c r="E139" s="75">
        <v>24</v>
      </c>
      <c r="F139" s="75">
        <v>25</v>
      </c>
      <c r="G139" s="75">
        <v>23</v>
      </c>
      <c r="H139" s="75">
        <v>8</v>
      </c>
      <c r="I139" s="75">
        <v>8</v>
      </c>
      <c r="J139" s="75">
        <v>10</v>
      </c>
      <c r="K139" s="75">
        <v>0</v>
      </c>
      <c r="L139" s="75">
        <v>0</v>
      </c>
      <c r="M139" s="75">
        <v>0</v>
      </c>
      <c r="N139" s="75">
        <v>0</v>
      </c>
      <c r="O139" s="75">
        <v>1069</v>
      </c>
      <c r="P139" s="75">
        <v>228</v>
      </c>
      <c r="Q139" s="75">
        <v>33</v>
      </c>
      <c r="R139" s="75">
        <v>20</v>
      </c>
      <c r="S139" s="75">
        <v>175</v>
      </c>
      <c r="T139" s="75">
        <v>0</v>
      </c>
      <c r="U139" s="75">
        <v>0</v>
      </c>
      <c r="V139" s="75">
        <v>685136</v>
      </c>
      <c r="W139" s="75">
        <v>116762</v>
      </c>
      <c r="X139" s="76">
        <v>41229</v>
      </c>
    </row>
    <row r="140" spans="2:24" ht="12.6" customHeight="1" x14ac:dyDescent="0.15">
      <c r="B140" s="71" t="s">
        <v>40</v>
      </c>
      <c r="C140" s="73" t="s">
        <v>784</v>
      </c>
      <c r="D140" s="74">
        <v>50</v>
      </c>
      <c r="E140" s="75">
        <v>21</v>
      </c>
      <c r="F140" s="75">
        <v>29</v>
      </c>
      <c r="G140" s="75">
        <v>26</v>
      </c>
      <c r="H140" s="75">
        <v>9</v>
      </c>
      <c r="I140" s="75">
        <v>10</v>
      </c>
      <c r="J140" s="75">
        <v>4</v>
      </c>
      <c r="K140" s="75">
        <v>1</v>
      </c>
      <c r="L140" s="75">
        <v>0</v>
      </c>
      <c r="M140" s="75">
        <v>0</v>
      </c>
      <c r="N140" s="75">
        <v>0</v>
      </c>
      <c r="O140" s="75">
        <v>7038</v>
      </c>
      <c r="P140" s="75">
        <v>209</v>
      </c>
      <c r="Q140" s="75">
        <v>54</v>
      </c>
      <c r="R140" s="75">
        <v>27</v>
      </c>
      <c r="S140" s="75">
        <v>128</v>
      </c>
      <c r="T140" s="75">
        <v>1</v>
      </c>
      <c r="U140" s="75">
        <v>0</v>
      </c>
      <c r="V140" s="75">
        <v>254643</v>
      </c>
      <c r="W140" s="75">
        <v>25153</v>
      </c>
      <c r="X140" s="76">
        <v>105916</v>
      </c>
    </row>
    <row r="141" spans="2:24" ht="12.6" customHeight="1" x14ac:dyDescent="0.15">
      <c r="B141" s="71" t="s">
        <v>33</v>
      </c>
      <c r="C141" s="73" t="s">
        <v>42</v>
      </c>
      <c r="D141" s="74">
        <v>149</v>
      </c>
      <c r="E141" s="75">
        <v>61</v>
      </c>
      <c r="F141" s="75">
        <v>88</v>
      </c>
      <c r="G141" s="75">
        <v>69</v>
      </c>
      <c r="H141" s="75">
        <v>36</v>
      </c>
      <c r="I141" s="75">
        <v>22</v>
      </c>
      <c r="J141" s="75">
        <v>8</v>
      </c>
      <c r="K141" s="75">
        <v>12</v>
      </c>
      <c r="L141" s="75">
        <v>1</v>
      </c>
      <c r="M141" s="75">
        <v>0</v>
      </c>
      <c r="N141" s="75">
        <v>1</v>
      </c>
      <c r="O141" s="75">
        <v>16264</v>
      </c>
      <c r="P141" s="75">
        <v>985</v>
      </c>
      <c r="Q141" s="75">
        <v>146</v>
      </c>
      <c r="R141" s="75">
        <v>68</v>
      </c>
      <c r="S141" s="75">
        <v>771</v>
      </c>
      <c r="T141" s="75">
        <v>22</v>
      </c>
      <c r="U141" s="75">
        <v>0</v>
      </c>
      <c r="V141" s="75">
        <v>1339066</v>
      </c>
      <c r="W141" s="75">
        <v>24536</v>
      </c>
      <c r="X141" s="76">
        <v>137154</v>
      </c>
    </row>
    <row r="142" spans="2:24" ht="12.6" customHeight="1" x14ac:dyDescent="0.15">
      <c r="B142" s="71"/>
      <c r="C142" s="73" t="s">
        <v>793</v>
      </c>
      <c r="D142" s="74">
        <v>833</v>
      </c>
      <c r="E142" s="75">
        <v>408</v>
      </c>
      <c r="F142" s="75">
        <v>425</v>
      </c>
      <c r="G142" s="75">
        <v>355</v>
      </c>
      <c r="H142" s="75">
        <v>195</v>
      </c>
      <c r="I142" s="75">
        <v>163</v>
      </c>
      <c r="J142" s="75">
        <v>79</v>
      </c>
      <c r="K142" s="75">
        <v>23</v>
      </c>
      <c r="L142" s="75">
        <v>10</v>
      </c>
      <c r="M142" s="75">
        <v>6</v>
      </c>
      <c r="N142" s="75">
        <v>2</v>
      </c>
      <c r="O142" s="75">
        <v>87371</v>
      </c>
      <c r="P142" s="75">
        <v>4896</v>
      </c>
      <c r="Q142" s="75">
        <v>676</v>
      </c>
      <c r="R142" s="75">
        <v>480</v>
      </c>
      <c r="S142" s="75">
        <v>3740</v>
      </c>
      <c r="T142" s="75">
        <v>174</v>
      </c>
      <c r="U142" s="75">
        <v>42</v>
      </c>
      <c r="V142" s="75">
        <v>11717410</v>
      </c>
      <c r="W142" s="75">
        <v>299512</v>
      </c>
      <c r="X142" s="76">
        <v>989262</v>
      </c>
    </row>
    <row r="143" spans="2:24" ht="12.6" customHeight="1" x14ac:dyDescent="0.15">
      <c r="B143" s="134"/>
      <c r="C143" s="72" t="s">
        <v>16</v>
      </c>
      <c r="D143" s="74">
        <v>134</v>
      </c>
      <c r="E143" s="75">
        <v>108</v>
      </c>
      <c r="F143" s="75">
        <v>26</v>
      </c>
      <c r="G143" s="75">
        <v>23</v>
      </c>
      <c r="H143" s="75">
        <v>36</v>
      </c>
      <c r="I143" s="75">
        <v>43</v>
      </c>
      <c r="J143" s="75">
        <v>23</v>
      </c>
      <c r="K143" s="75">
        <v>6</v>
      </c>
      <c r="L143" s="75">
        <v>3</v>
      </c>
      <c r="M143" s="75">
        <v>0</v>
      </c>
      <c r="N143" s="75">
        <v>0</v>
      </c>
      <c r="O143" s="75">
        <v>0</v>
      </c>
      <c r="P143" s="75">
        <v>1008</v>
      </c>
      <c r="Q143" s="75">
        <v>44</v>
      </c>
      <c r="R143" s="75">
        <v>152</v>
      </c>
      <c r="S143" s="75">
        <v>812</v>
      </c>
      <c r="T143" s="75">
        <v>6</v>
      </c>
      <c r="U143" s="75">
        <v>7</v>
      </c>
      <c r="V143" s="75">
        <v>4833470</v>
      </c>
      <c r="W143" s="75">
        <v>60897</v>
      </c>
      <c r="X143" s="76">
        <v>233904</v>
      </c>
    </row>
    <row r="144" spans="2:24" ht="12.6" customHeight="1" x14ac:dyDescent="0.15">
      <c r="B144" s="71" t="s">
        <v>18</v>
      </c>
      <c r="C144" s="73" t="s">
        <v>21</v>
      </c>
      <c r="D144" s="74">
        <v>0</v>
      </c>
      <c r="E144" s="75">
        <v>0</v>
      </c>
      <c r="F144" s="75">
        <v>0</v>
      </c>
      <c r="G144" s="75">
        <v>0</v>
      </c>
      <c r="H144" s="75">
        <v>0</v>
      </c>
      <c r="I144" s="75">
        <v>0</v>
      </c>
      <c r="J144" s="75">
        <v>0</v>
      </c>
      <c r="K144" s="75">
        <v>0</v>
      </c>
      <c r="L144" s="75">
        <v>0</v>
      </c>
      <c r="M144" s="75">
        <v>0</v>
      </c>
      <c r="N144" s="75">
        <v>0</v>
      </c>
      <c r="O144" s="75">
        <v>0</v>
      </c>
      <c r="P144" s="75">
        <v>0</v>
      </c>
      <c r="Q144" s="75">
        <v>0</v>
      </c>
      <c r="R144" s="75">
        <v>0</v>
      </c>
      <c r="S144" s="75">
        <v>0</v>
      </c>
      <c r="T144" s="75">
        <v>0</v>
      </c>
      <c r="U144" s="75">
        <v>0</v>
      </c>
      <c r="V144" s="75">
        <v>0</v>
      </c>
      <c r="W144" s="75">
        <v>0</v>
      </c>
      <c r="X144" s="76">
        <v>0</v>
      </c>
    </row>
    <row r="145" spans="2:24" ht="12.6" customHeight="1" x14ac:dyDescent="0.15">
      <c r="B145" s="71" t="s">
        <v>25</v>
      </c>
      <c r="C145" s="73" t="s">
        <v>8</v>
      </c>
      <c r="D145" s="74">
        <v>1</v>
      </c>
      <c r="E145" s="75">
        <v>1</v>
      </c>
      <c r="F145" s="75">
        <v>0</v>
      </c>
      <c r="G145" s="75">
        <v>0</v>
      </c>
      <c r="H145" s="75">
        <v>1</v>
      </c>
      <c r="I145" s="75">
        <v>0</v>
      </c>
      <c r="J145" s="75">
        <v>0</v>
      </c>
      <c r="K145" s="75">
        <v>0</v>
      </c>
      <c r="L145" s="75">
        <v>0</v>
      </c>
      <c r="M145" s="75">
        <v>0</v>
      </c>
      <c r="N145" s="75">
        <v>0</v>
      </c>
      <c r="O145" s="75">
        <v>0</v>
      </c>
      <c r="P145" s="75">
        <v>3</v>
      </c>
      <c r="Q145" s="75">
        <v>0</v>
      </c>
      <c r="R145" s="75">
        <v>0</v>
      </c>
      <c r="S145" s="75">
        <v>3</v>
      </c>
      <c r="T145" s="75">
        <v>0</v>
      </c>
      <c r="U145" s="75">
        <v>0</v>
      </c>
      <c r="V145" s="75">
        <v>4489</v>
      </c>
      <c r="W145" s="75">
        <v>0</v>
      </c>
      <c r="X145" s="76">
        <v>625</v>
      </c>
    </row>
    <row r="146" spans="2:24" ht="12.6" customHeight="1" x14ac:dyDescent="0.15">
      <c r="B146" s="71" t="s">
        <v>27</v>
      </c>
      <c r="C146" s="73" t="s">
        <v>28</v>
      </c>
      <c r="D146" s="74">
        <v>41</v>
      </c>
      <c r="E146" s="75">
        <v>29</v>
      </c>
      <c r="F146" s="75">
        <v>12</v>
      </c>
      <c r="G146" s="75">
        <v>6</v>
      </c>
      <c r="H146" s="75">
        <v>12</v>
      </c>
      <c r="I146" s="75">
        <v>9</v>
      </c>
      <c r="J146" s="75">
        <v>7</v>
      </c>
      <c r="K146" s="75">
        <v>4</v>
      </c>
      <c r="L146" s="75">
        <v>3</v>
      </c>
      <c r="M146" s="75">
        <v>0</v>
      </c>
      <c r="N146" s="75">
        <v>0</v>
      </c>
      <c r="O146" s="75">
        <v>0</v>
      </c>
      <c r="P146" s="75">
        <v>402</v>
      </c>
      <c r="Q146" s="75">
        <v>24</v>
      </c>
      <c r="R146" s="75">
        <v>66</v>
      </c>
      <c r="S146" s="75">
        <v>312</v>
      </c>
      <c r="T146" s="75">
        <v>3</v>
      </c>
      <c r="U146" s="75">
        <v>4</v>
      </c>
      <c r="V146" s="75">
        <v>1792339</v>
      </c>
      <c r="W146" s="75">
        <v>6196</v>
      </c>
      <c r="X146" s="76">
        <v>47141</v>
      </c>
    </row>
    <row r="147" spans="2:24" ht="12.6" customHeight="1" x14ac:dyDescent="0.15">
      <c r="B147" s="71" t="s">
        <v>29</v>
      </c>
      <c r="C147" s="73" t="s">
        <v>30</v>
      </c>
      <c r="D147" s="74">
        <v>32</v>
      </c>
      <c r="E147" s="75">
        <v>29</v>
      </c>
      <c r="F147" s="75">
        <v>3</v>
      </c>
      <c r="G147" s="75">
        <v>4</v>
      </c>
      <c r="H147" s="75">
        <v>10</v>
      </c>
      <c r="I147" s="75">
        <v>12</v>
      </c>
      <c r="J147" s="75">
        <v>5</v>
      </c>
      <c r="K147" s="75">
        <v>1</v>
      </c>
      <c r="L147" s="75">
        <v>0</v>
      </c>
      <c r="M147" s="75">
        <v>0</v>
      </c>
      <c r="N147" s="75">
        <v>0</v>
      </c>
      <c r="O147" s="75">
        <v>0</v>
      </c>
      <c r="P147" s="75">
        <v>219</v>
      </c>
      <c r="Q147" s="75">
        <v>6</v>
      </c>
      <c r="R147" s="75">
        <v>35</v>
      </c>
      <c r="S147" s="75">
        <v>178</v>
      </c>
      <c r="T147" s="75">
        <v>0</v>
      </c>
      <c r="U147" s="75">
        <v>0</v>
      </c>
      <c r="V147" s="75">
        <v>827376</v>
      </c>
      <c r="W147" s="75">
        <v>8473</v>
      </c>
      <c r="X147" s="76">
        <v>67557</v>
      </c>
    </row>
    <row r="148" spans="2:24" ht="12.6" customHeight="1" x14ac:dyDescent="0.15">
      <c r="B148" s="71" t="s">
        <v>24</v>
      </c>
      <c r="C148" s="73" t="s">
        <v>31</v>
      </c>
      <c r="D148" s="74">
        <v>36</v>
      </c>
      <c r="E148" s="75">
        <v>32</v>
      </c>
      <c r="F148" s="75">
        <v>4</v>
      </c>
      <c r="G148" s="75">
        <v>6</v>
      </c>
      <c r="H148" s="75">
        <v>7</v>
      </c>
      <c r="I148" s="75">
        <v>16</v>
      </c>
      <c r="J148" s="75">
        <v>6</v>
      </c>
      <c r="K148" s="75">
        <v>1</v>
      </c>
      <c r="L148" s="75">
        <v>0</v>
      </c>
      <c r="M148" s="75">
        <v>0</v>
      </c>
      <c r="N148" s="75">
        <v>0</v>
      </c>
      <c r="O148" s="75">
        <v>0</v>
      </c>
      <c r="P148" s="75">
        <v>238</v>
      </c>
      <c r="Q148" s="75">
        <v>6</v>
      </c>
      <c r="R148" s="75">
        <v>24</v>
      </c>
      <c r="S148" s="75">
        <v>208</v>
      </c>
      <c r="T148" s="75">
        <v>1</v>
      </c>
      <c r="U148" s="75">
        <v>3</v>
      </c>
      <c r="V148" s="75">
        <v>928713</v>
      </c>
      <c r="W148" s="75">
        <v>45441</v>
      </c>
      <c r="X148" s="76">
        <v>74023</v>
      </c>
    </row>
    <row r="149" spans="2:24" ht="12.6" customHeight="1" x14ac:dyDescent="0.15">
      <c r="B149" s="71" t="s">
        <v>26</v>
      </c>
      <c r="C149" s="73" t="s">
        <v>6</v>
      </c>
      <c r="D149" s="74">
        <v>24</v>
      </c>
      <c r="E149" s="75">
        <v>17</v>
      </c>
      <c r="F149" s="75">
        <v>7</v>
      </c>
      <c r="G149" s="75">
        <v>7</v>
      </c>
      <c r="H149" s="75">
        <v>6</v>
      </c>
      <c r="I149" s="75">
        <v>6</v>
      </c>
      <c r="J149" s="75">
        <v>5</v>
      </c>
      <c r="K149" s="75">
        <v>0</v>
      </c>
      <c r="L149" s="75">
        <v>0</v>
      </c>
      <c r="M149" s="75">
        <v>0</v>
      </c>
      <c r="N149" s="75">
        <v>0</v>
      </c>
      <c r="O149" s="75">
        <v>0</v>
      </c>
      <c r="P149" s="75">
        <v>146</v>
      </c>
      <c r="Q149" s="75">
        <v>8</v>
      </c>
      <c r="R149" s="75">
        <v>27</v>
      </c>
      <c r="S149" s="75">
        <v>111</v>
      </c>
      <c r="T149" s="75">
        <v>2</v>
      </c>
      <c r="U149" s="75">
        <v>0</v>
      </c>
      <c r="V149" s="75">
        <v>1280553</v>
      </c>
      <c r="W149" s="75">
        <v>787</v>
      </c>
      <c r="X149" s="76">
        <v>44558</v>
      </c>
    </row>
    <row r="150" spans="2:24" ht="12.6" customHeight="1" x14ac:dyDescent="0.15">
      <c r="B150" s="146"/>
      <c r="C150" s="72" t="s">
        <v>34</v>
      </c>
      <c r="D150" s="74">
        <v>699</v>
      </c>
      <c r="E150" s="75">
        <v>300</v>
      </c>
      <c r="F150" s="75">
        <v>399</v>
      </c>
      <c r="G150" s="75">
        <v>332</v>
      </c>
      <c r="H150" s="75">
        <v>159</v>
      </c>
      <c r="I150" s="75">
        <v>120</v>
      </c>
      <c r="J150" s="75">
        <v>56</v>
      </c>
      <c r="K150" s="75">
        <v>17</v>
      </c>
      <c r="L150" s="75">
        <v>7</v>
      </c>
      <c r="M150" s="75">
        <v>6</v>
      </c>
      <c r="N150" s="75">
        <v>2</v>
      </c>
      <c r="O150" s="75">
        <v>87371</v>
      </c>
      <c r="P150" s="75">
        <v>3888</v>
      </c>
      <c r="Q150" s="75">
        <v>632</v>
      </c>
      <c r="R150" s="75">
        <v>328</v>
      </c>
      <c r="S150" s="75">
        <v>2928</v>
      </c>
      <c r="T150" s="75">
        <v>168</v>
      </c>
      <c r="U150" s="75">
        <v>35</v>
      </c>
      <c r="V150" s="75">
        <v>6883940</v>
      </c>
      <c r="W150" s="75">
        <v>238615</v>
      </c>
      <c r="X150" s="76">
        <v>755358</v>
      </c>
    </row>
    <row r="151" spans="2:24" ht="12.6" customHeight="1" x14ac:dyDescent="0.15">
      <c r="B151" s="71" t="s">
        <v>23</v>
      </c>
      <c r="C151" s="73" t="s">
        <v>35</v>
      </c>
      <c r="D151" s="74">
        <v>4</v>
      </c>
      <c r="E151" s="75">
        <v>3</v>
      </c>
      <c r="F151" s="75">
        <v>1</v>
      </c>
      <c r="G151" s="75">
        <v>1</v>
      </c>
      <c r="H151" s="75">
        <v>1</v>
      </c>
      <c r="I151" s="75">
        <v>1</v>
      </c>
      <c r="J151" s="75">
        <v>0</v>
      </c>
      <c r="K151" s="75">
        <v>0</v>
      </c>
      <c r="L151" s="75">
        <v>0</v>
      </c>
      <c r="M151" s="75">
        <v>0</v>
      </c>
      <c r="N151" s="75">
        <v>1</v>
      </c>
      <c r="O151" s="75">
        <v>10809</v>
      </c>
      <c r="P151" s="75">
        <v>179</v>
      </c>
      <c r="Q151" s="75">
        <v>1</v>
      </c>
      <c r="R151" s="75">
        <v>5</v>
      </c>
      <c r="S151" s="75">
        <v>173</v>
      </c>
      <c r="T151" s="75">
        <v>1</v>
      </c>
      <c r="U151" s="75">
        <v>0</v>
      </c>
      <c r="V151" s="75">
        <v>363034</v>
      </c>
      <c r="W151" s="75">
        <v>106</v>
      </c>
      <c r="X151" s="76">
        <v>84106</v>
      </c>
    </row>
    <row r="152" spans="2:24" ht="12.6" customHeight="1" x14ac:dyDescent="0.15">
      <c r="B152" s="71" t="s">
        <v>15</v>
      </c>
      <c r="C152" s="73" t="s">
        <v>19</v>
      </c>
      <c r="D152" s="74">
        <v>94</v>
      </c>
      <c r="E152" s="75">
        <v>41</v>
      </c>
      <c r="F152" s="75">
        <v>53</v>
      </c>
      <c r="G152" s="75">
        <v>50</v>
      </c>
      <c r="H152" s="75">
        <v>25</v>
      </c>
      <c r="I152" s="75">
        <v>15</v>
      </c>
      <c r="J152" s="75">
        <v>4</v>
      </c>
      <c r="K152" s="75">
        <v>0</v>
      </c>
      <c r="L152" s="75">
        <v>0</v>
      </c>
      <c r="M152" s="75">
        <v>0</v>
      </c>
      <c r="N152" s="75">
        <v>0</v>
      </c>
      <c r="O152" s="75">
        <v>14064</v>
      </c>
      <c r="P152" s="75">
        <v>308</v>
      </c>
      <c r="Q152" s="75">
        <v>84</v>
      </c>
      <c r="R152" s="75">
        <v>44</v>
      </c>
      <c r="S152" s="75">
        <v>180</v>
      </c>
      <c r="T152" s="75">
        <v>9</v>
      </c>
      <c r="U152" s="75">
        <v>3</v>
      </c>
      <c r="V152" s="75">
        <v>384966</v>
      </c>
      <c r="W152" s="75">
        <v>1911</v>
      </c>
      <c r="X152" s="76">
        <v>107790</v>
      </c>
    </row>
    <row r="153" spans="2:24" ht="12.6" customHeight="1" x14ac:dyDescent="0.15">
      <c r="B153" s="71" t="s">
        <v>36</v>
      </c>
      <c r="C153" s="73" t="s">
        <v>38</v>
      </c>
      <c r="D153" s="74">
        <v>239</v>
      </c>
      <c r="E153" s="75">
        <v>71</v>
      </c>
      <c r="F153" s="75">
        <v>168</v>
      </c>
      <c r="G153" s="75">
        <v>125</v>
      </c>
      <c r="H153" s="75">
        <v>50</v>
      </c>
      <c r="I153" s="75">
        <v>31</v>
      </c>
      <c r="J153" s="75">
        <v>18</v>
      </c>
      <c r="K153" s="75">
        <v>7</v>
      </c>
      <c r="L153" s="75">
        <v>2</v>
      </c>
      <c r="M153" s="75">
        <v>5</v>
      </c>
      <c r="N153" s="75">
        <v>1</v>
      </c>
      <c r="O153" s="75">
        <v>25613</v>
      </c>
      <c r="P153" s="75">
        <v>1442</v>
      </c>
      <c r="Q153" s="75">
        <v>289</v>
      </c>
      <c r="R153" s="75">
        <v>74</v>
      </c>
      <c r="S153" s="75">
        <v>1079</v>
      </c>
      <c r="T153" s="75">
        <v>132</v>
      </c>
      <c r="U153" s="75">
        <v>22</v>
      </c>
      <c r="V153" s="75">
        <v>2464811</v>
      </c>
      <c r="W153" s="75">
        <v>18080</v>
      </c>
      <c r="X153" s="76">
        <v>92130</v>
      </c>
    </row>
    <row r="154" spans="2:24" ht="12.6" customHeight="1" x14ac:dyDescent="0.15">
      <c r="B154" s="71" t="s">
        <v>0</v>
      </c>
      <c r="C154" s="73" t="s">
        <v>39</v>
      </c>
      <c r="D154" s="74">
        <v>57</v>
      </c>
      <c r="E154" s="75">
        <v>29</v>
      </c>
      <c r="F154" s="75">
        <v>28</v>
      </c>
      <c r="G154" s="75">
        <v>25</v>
      </c>
      <c r="H154" s="75">
        <v>13</v>
      </c>
      <c r="I154" s="75">
        <v>6</v>
      </c>
      <c r="J154" s="75">
        <v>12</v>
      </c>
      <c r="K154" s="75">
        <v>1</v>
      </c>
      <c r="L154" s="75">
        <v>0</v>
      </c>
      <c r="M154" s="75">
        <v>0</v>
      </c>
      <c r="N154" s="75">
        <v>0</v>
      </c>
      <c r="O154" s="75">
        <v>2518</v>
      </c>
      <c r="P154" s="75">
        <v>313</v>
      </c>
      <c r="Q154" s="75">
        <v>38</v>
      </c>
      <c r="R154" s="75">
        <v>27</v>
      </c>
      <c r="S154" s="75">
        <v>248</v>
      </c>
      <c r="T154" s="75">
        <v>1</v>
      </c>
      <c r="U154" s="75">
        <v>3</v>
      </c>
      <c r="V154" s="75">
        <v>832382</v>
      </c>
      <c r="W154" s="75">
        <v>147730</v>
      </c>
      <c r="X154" s="76">
        <v>71687</v>
      </c>
    </row>
    <row r="155" spans="2:24" ht="12.6" customHeight="1" x14ac:dyDescent="0.15">
      <c r="B155" s="71" t="s">
        <v>40</v>
      </c>
      <c r="C155" s="73" t="s">
        <v>784</v>
      </c>
      <c r="D155" s="74">
        <v>70</v>
      </c>
      <c r="E155" s="75">
        <v>29</v>
      </c>
      <c r="F155" s="75">
        <v>41</v>
      </c>
      <c r="G155" s="75">
        <v>40</v>
      </c>
      <c r="H155" s="75">
        <v>13</v>
      </c>
      <c r="I155" s="75">
        <v>10</v>
      </c>
      <c r="J155" s="75">
        <v>6</v>
      </c>
      <c r="K155" s="75">
        <v>1</v>
      </c>
      <c r="L155" s="75">
        <v>0</v>
      </c>
      <c r="M155" s="75">
        <v>0</v>
      </c>
      <c r="N155" s="75">
        <v>0</v>
      </c>
      <c r="O155" s="75">
        <v>10344</v>
      </c>
      <c r="P155" s="75">
        <v>265</v>
      </c>
      <c r="Q155" s="75">
        <v>62</v>
      </c>
      <c r="R155" s="75">
        <v>41</v>
      </c>
      <c r="S155" s="75">
        <v>162</v>
      </c>
      <c r="T155" s="75">
        <v>6</v>
      </c>
      <c r="U155" s="75">
        <v>1</v>
      </c>
      <c r="V155" s="75">
        <v>448510</v>
      </c>
      <c r="W155" s="75">
        <v>15222</v>
      </c>
      <c r="X155" s="76">
        <v>67115</v>
      </c>
    </row>
    <row r="156" spans="2:24" ht="12.6" customHeight="1" x14ac:dyDescent="0.15">
      <c r="B156" s="71" t="s">
        <v>33</v>
      </c>
      <c r="C156" s="73" t="s">
        <v>42</v>
      </c>
      <c r="D156" s="74">
        <v>235</v>
      </c>
      <c r="E156" s="75">
        <v>127</v>
      </c>
      <c r="F156" s="75">
        <v>108</v>
      </c>
      <c r="G156" s="75">
        <v>91</v>
      </c>
      <c r="H156" s="75">
        <v>57</v>
      </c>
      <c r="I156" s="75">
        <v>57</v>
      </c>
      <c r="J156" s="75">
        <v>16</v>
      </c>
      <c r="K156" s="75">
        <v>8</v>
      </c>
      <c r="L156" s="75">
        <v>5</v>
      </c>
      <c r="M156" s="75">
        <v>1</v>
      </c>
      <c r="N156" s="75">
        <v>0</v>
      </c>
      <c r="O156" s="75">
        <v>24023</v>
      </c>
      <c r="P156" s="75">
        <v>1381</v>
      </c>
      <c r="Q156" s="75">
        <v>158</v>
      </c>
      <c r="R156" s="75">
        <v>137</v>
      </c>
      <c r="S156" s="75">
        <v>1086</v>
      </c>
      <c r="T156" s="75">
        <v>19</v>
      </c>
      <c r="U156" s="75">
        <v>6</v>
      </c>
      <c r="V156" s="75">
        <v>2390237</v>
      </c>
      <c r="W156" s="75">
        <v>55566</v>
      </c>
      <c r="X156" s="76">
        <v>332530</v>
      </c>
    </row>
    <row r="157" spans="2:24" ht="12.6" customHeight="1" x14ac:dyDescent="0.15">
      <c r="B157" s="71"/>
      <c r="C157" s="73" t="s">
        <v>794</v>
      </c>
      <c r="D157" s="74">
        <v>564</v>
      </c>
      <c r="E157" s="75">
        <v>239</v>
      </c>
      <c r="F157" s="75">
        <v>325</v>
      </c>
      <c r="G157" s="75">
        <v>266</v>
      </c>
      <c r="H157" s="75">
        <v>126</v>
      </c>
      <c r="I157" s="75">
        <v>109</v>
      </c>
      <c r="J157" s="75">
        <v>44</v>
      </c>
      <c r="K157" s="75">
        <v>6</v>
      </c>
      <c r="L157" s="75">
        <v>7</v>
      </c>
      <c r="M157" s="75">
        <v>5</v>
      </c>
      <c r="N157" s="75">
        <v>1</v>
      </c>
      <c r="O157" s="75">
        <v>45268</v>
      </c>
      <c r="P157" s="75">
        <v>2921</v>
      </c>
      <c r="Q157" s="75">
        <v>524</v>
      </c>
      <c r="R157" s="75">
        <v>284</v>
      </c>
      <c r="S157" s="75">
        <v>2113</v>
      </c>
      <c r="T157" s="75">
        <v>48</v>
      </c>
      <c r="U157" s="75">
        <v>7</v>
      </c>
      <c r="V157" s="75">
        <v>4884540</v>
      </c>
      <c r="W157" s="75">
        <v>130330</v>
      </c>
      <c r="X157" s="76">
        <v>478116</v>
      </c>
    </row>
    <row r="158" spans="2:24" ht="12.6" customHeight="1" x14ac:dyDescent="0.15">
      <c r="B158" s="134"/>
      <c r="C158" s="72" t="s">
        <v>16</v>
      </c>
      <c r="D158" s="74">
        <v>66</v>
      </c>
      <c r="E158" s="75">
        <v>41</v>
      </c>
      <c r="F158" s="75">
        <v>25</v>
      </c>
      <c r="G158" s="75">
        <v>22</v>
      </c>
      <c r="H158" s="75">
        <v>16</v>
      </c>
      <c r="I158" s="75">
        <v>16</v>
      </c>
      <c r="J158" s="75">
        <v>9</v>
      </c>
      <c r="K158" s="75">
        <v>1</v>
      </c>
      <c r="L158" s="75">
        <v>1</v>
      </c>
      <c r="M158" s="75">
        <v>1</v>
      </c>
      <c r="N158" s="75">
        <v>0</v>
      </c>
      <c r="O158" s="75">
        <v>0</v>
      </c>
      <c r="P158" s="75">
        <v>417</v>
      </c>
      <c r="Q158" s="75">
        <v>45</v>
      </c>
      <c r="R158" s="75">
        <v>52</v>
      </c>
      <c r="S158" s="75">
        <v>320</v>
      </c>
      <c r="T158" s="75">
        <v>5</v>
      </c>
      <c r="U158" s="75">
        <v>7</v>
      </c>
      <c r="V158" s="75">
        <v>1174566</v>
      </c>
      <c r="W158" s="75">
        <v>8377</v>
      </c>
      <c r="X158" s="76">
        <v>68708</v>
      </c>
    </row>
    <row r="159" spans="2:24" ht="12.6" customHeight="1" x14ac:dyDescent="0.15">
      <c r="B159" s="71" t="s">
        <v>18</v>
      </c>
      <c r="C159" s="73" t="s">
        <v>21</v>
      </c>
      <c r="D159" s="74">
        <v>0</v>
      </c>
      <c r="E159" s="75">
        <v>0</v>
      </c>
      <c r="F159" s="75">
        <v>0</v>
      </c>
      <c r="G159" s="75">
        <v>0</v>
      </c>
      <c r="H159" s="75">
        <v>0</v>
      </c>
      <c r="I159" s="75">
        <v>0</v>
      </c>
      <c r="J159" s="75">
        <v>0</v>
      </c>
      <c r="K159" s="75">
        <v>0</v>
      </c>
      <c r="L159" s="75">
        <v>0</v>
      </c>
      <c r="M159" s="75">
        <v>0</v>
      </c>
      <c r="N159" s="75">
        <v>0</v>
      </c>
      <c r="O159" s="75">
        <v>0</v>
      </c>
      <c r="P159" s="75">
        <v>0</v>
      </c>
      <c r="Q159" s="75">
        <v>0</v>
      </c>
      <c r="R159" s="75">
        <v>0</v>
      </c>
      <c r="S159" s="75">
        <v>0</v>
      </c>
      <c r="T159" s="75">
        <v>0</v>
      </c>
      <c r="U159" s="75">
        <v>0</v>
      </c>
      <c r="V159" s="75">
        <v>0</v>
      </c>
      <c r="W159" s="75">
        <v>0</v>
      </c>
      <c r="X159" s="76">
        <v>0</v>
      </c>
    </row>
    <row r="160" spans="2:24" ht="12.6" customHeight="1" x14ac:dyDescent="0.15">
      <c r="B160" s="71" t="s">
        <v>25</v>
      </c>
      <c r="C160" s="73" t="s">
        <v>8</v>
      </c>
      <c r="D160" s="74">
        <v>1</v>
      </c>
      <c r="E160" s="75">
        <v>1</v>
      </c>
      <c r="F160" s="75">
        <v>0</v>
      </c>
      <c r="G160" s="75">
        <v>0</v>
      </c>
      <c r="H160" s="75">
        <v>1</v>
      </c>
      <c r="I160" s="75">
        <v>0</v>
      </c>
      <c r="J160" s="75">
        <v>0</v>
      </c>
      <c r="K160" s="75">
        <v>0</v>
      </c>
      <c r="L160" s="75">
        <v>0</v>
      </c>
      <c r="M160" s="75">
        <v>0</v>
      </c>
      <c r="N160" s="75">
        <v>0</v>
      </c>
      <c r="O160" s="75">
        <v>0</v>
      </c>
      <c r="P160" s="75">
        <v>4</v>
      </c>
      <c r="Q160" s="75">
        <v>0</v>
      </c>
      <c r="R160" s="75">
        <v>2</v>
      </c>
      <c r="S160" s="75">
        <v>2</v>
      </c>
      <c r="T160" s="75">
        <v>0</v>
      </c>
      <c r="U160" s="75">
        <v>0</v>
      </c>
      <c r="V160" s="75">
        <v>4500</v>
      </c>
      <c r="W160" s="75">
        <v>0</v>
      </c>
      <c r="X160" s="76">
        <v>430</v>
      </c>
    </row>
    <row r="161" spans="2:24" ht="12.6" customHeight="1" x14ac:dyDescent="0.15">
      <c r="B161" s="71" t="s">
        <v>27</v>
      </c>
      <c r="C161" s="73" t="s">
        <v>28</v>
      </c>
      <c r="D161" s="74">
        <v>22</v>
      </c>
      <c r="E161" s="75">
        <v>12</v>
      </c>
      <c r="F161" s="75">
        <v>10</v>
      </c>
      <c r="G161" s="75">
        <v>6</v>
      </c>
      <c r="H161" s="75">
        <v>5</v>
      </c>
      <c r="I161" s="75">
        <v>7</v>
      </c>
      <c r="J161" s="75">
        <v>3</v>
      </c>
      <c r="K161" s="75">
        <v>0</v>
      </c>
      <c r="L161" s="75">
        <v>1</v>
      </c>
      <c r="M161" s="75">
        <v>0</v>
      </c>
      <c r="N161" s="75">
        <v>0</v>
      </c>
      <c r="O161" s="75">
        <v>0</v>
      </c>
      <c r="P161" s="75">
        <v>138</v>
      </c>
      <c r="Q161" s="75">
        <v>22</v>
      </c>
      <c r="R161" s="75">
        <v>18</v>
      </c>
      <c r="S161" s="75">
        <v>98</v>
      </c>
      <c r="T161" s="75">
        <v>5</v>
      </c>
      <c r="U161" s="75">
        <v>2</v>
      </c>
      <c r="V161" s="75">
        <v>452747</v>
      </c>
      <c r="W161" s="75">
        <v>782</v>
      </c>
      <c r="X161" s="76">
        <v>12488</v>
      </c>
    </row>
    <row r="162" spans="2:24" ht="12.6" customHeight="1" x14ac:dyDescent="0.15">
      <c r="B162" s="71" t="s">
        <v>29</v>
      </c>
      <c r="C162" s="73" t="s">
        <v>30</v>
      </c>
      <c r="D162" s="74">
        <v>22</v>
      </c>
      <c r="E162" s="75">
        <v>14</v>
      </c>
      <c r="F162" s="75">
        <v>8</v>
      </c>
      <c r="G162" s="75">
        <v>8</v>
      </c>
      <c r="H162" s="75">
        <v>4</v>
      </c>
      <c r="I162" s="75">
        <v>5</v>
      </c>
      <c r="J162" s="75">
        <v>4</v>
      </c>
      <c r="K162" s="75">
        <v>0</v>
      </c>
      <c r="L162" s="75">
        <v>0</v>
      </c>
      <c r="M162" s="75">
        <v>1</v>
      </c>
      <c r="N162" s="75">
        <v>0</v>
      </c>
      <c r="O162" s="75">
        <v>0</v>
      </c>
      <c r="P162" s="75">
        <v>171</v>
      </c>
      <c r="Q162" s="75">
        <v>11</v>
      </c>
      <c r="R162" s="75">
        <v>13</v>
      </c>
      <c r="S162" s="75">
        <v>147</v>
      </c>
      <c r="T162" s="75">
        <v>0</v>
      </c>
      <c r="U162" s="75">
        <v>4</v>
      </c>
      <c r="V162" s="75">
        <v>548752</v>
      </c>
      <c r="W162" s="75">
        <v>1113</v>
      </c>
      <c r="X162" s="76">
        <v>40060</v>
      </c>
    </row>
    <row r="163" spans="2:24" ht="12.6" customHeight="1" x14ac:dyDescent="0.15">
      <c r="B163" s="71" t="s">
        <v>24</v>
      </c>
      <c r="C163" s="73" t="s">
        <v>31</v>
      </c>
      <c r="D163" s="74">
        <v>11</v>
      </c>
      <c r="E163" s="75">
        <v>9</v>
      </c>
      <c r="F163" s="75">
        <v>2</v>
      </c>
      <c r="G163" s="75">
        <v>3</v>
      </c>
      <c r="H163" s="75">
        <v>4</v>
      </c>
      <c r="I163" s="75">
        <v>2</v>
      </c>
      <c r="J163" s="75">
        <v>1</v>
      </c>
      <c r="K163" s="75">
        <v>1</v>
      </c>
      <c r="L163" s="75">
        <v>0</v>
      </c>
      <c r="M163" s="75">
        <v>0</v>
      </c>
      <c r="N163" s="75">
        <v>0</v>
      </c>
      <c r="O163" s="75">
        <v>0</v>
      </c>
      <c r="P163" s="75">
        <v>63</v>
      </c>
      <c r="Q163" s="75">
        <v>4</v>
      </c>
      <c r="R163" s="75">
        <v>12</v>
      </c>
      <c r="S163" s="75">
        <v>47</v>
      </c>
      <c r="T163" s="75">
        <v>0</v>
      </c>
      <c r="U163" s="75">
        <v>1</v>
      </c>
      <c r="V163" s="75">
        <v>118149</v>
      </c>
      <c r="W163" s="75">
        <v>6482</v>
      </c>
      <c r="X163" s="76">
        <v>5962</v>
      </c>
    </row>
    <row r="164" spans="2:24" ht="12.6" customHeight="1" x14ac:dyDescent="0.15">
      <c r="B164" s="71" t="s">
        <v>26</v>
      </c>
      <c r="C164" s="73" t="s">
        <v>6</v>
      </c>
      <c r="D164" s="74">
        <v>10</v>
      </c>
      <c r="E164" s="75">
        <v>5</v>
      </c>
      <c r="F164" s="75">
        <v>5</v>
      </c>
      <c r="G164" s="75">
        <v>5</v>
      </c>
      <c r="H164" s="75">
        <v>2</v>
      </c>
      <c r="I164" s="75">
        <v>2</v>
      </c>
      <c r="J164" s="75">
        <v>1</v>
      </c>
      <c r="K164" s="75">
        <v>0</v>
      </c>
      <c r="L164" s="75">
        <v>0</v>
      </c>
      <c r="M164" s="75">
        <v>0</v>
      </c>
      <c r="N164" s="75">
        <v>0</v>
      </c>
      <c r="O164" s="75">
        <v>0</v>
      </c>
      <c r="P164" s="75">
        <v>41</v>
      </c>
      <c r="Q164" s="75">
        <v>8</v>
      </c>
      <c r="R164" s="75">
        <v>7</v>
      </c>
      <c r="S164" s="75">
        <v>26</v>
      </c>
      <c r="T164" s="75">
        <v>0</v>
      </c>
      <c r="U164" s="75">
        <v>0</v>
      </c>
      <c r="V164" s="75">
        <v>50418</v>
      </c>
      <c r="W164" s="75">
        <v>0</v>
      </c>
      <c r="X164" s="76">
        <v>9768</v>
      </c>
    </row>
    <row r="165" spans="2:24" ht="12.6" customHeight="1" x14ac:dyDescent="0.15">
      <c r="B165" s="146"/>
      <c r="C165" s="72" t="s">
        <v>34</v>
      </c>
      <c r="D165" s="74">
        <v>498</v>
      </c>
      <c r="E165" s="75">
        <v>198</v>
      </c>
      <c r="F165" s="75">
        <v>300</v>
      </c>
      <c r="G165" s="75">
        <v>244</v>
      </c>
      <c r="H165" s="75">
        <v>110</v>
      </c>
      <c r="I165" s="75">
        <v>93</v>
      </c>
      <c r="J165" s="75">
        <v>35</v>
      </c>
      <c r="K165" s="75">
        <v>5</v>
      </c>
      <c r="L165" s="75">
        <v>6</v>
      </c>
      <c r="M165" s="75">
        <v>4</v>
      </c>
      <c r="N165" s="75">
        <v>1</v>
      </c>
      <c r="O165" s="75">
        <v>45268</v>
      </c>
      <c r="P165" s="75">
        <v>2504</v>
      </c>
      <c r="Q165" s="75">
        <v>479</v>
      </c>
      <c r="R165" s="75">
        <v>232</v>
      </c>
      <c r="S165" s="75">
        <v>1793</v>
      </c>
      <c r="T165" s="75">
        <v>43</v>
      </c>
      <c r="U165" s="75">
        <v>0</v>
      </c>
      <c r="V165" s="75">
        <v>3709974</v>
      </c>
      <c r="W165" s="75">
        <v>121953</v>
      </c>
      <c r="X165" s="76">
        <v>409408</v>
      </c>
    </row>
    <row r="166" spans="2:24" ht="12.6" customHeight="1" x14ac:dyDescent="0.15">
      <c r="B166" s="71" t="s">
        <v>23</v>
      </c>
      <c r="C166" s="73" t="s">
        <v>35</v>
      </c>
      <c r="D166" s="74">
        <v>0</v>
      </c>
      <c r="E166" s="75">
        <v>0</v>
      </c>
      <c r="F166" s="75">
        <v>0</v>
      </c>
      <c r="G166" s="75">
        <v>0</v>
      </c>
      <c r="H166" s="75">
        <v>0</v>
      </c>
      <c r="I166" s="75">
        <v>0</v>
      </c>
      <c r="J166" s="75">
        <v>0</v>
      </c>
      <c r="K166" s="75">
        <v>0</v>
      </c>
      <c r="L166" s="75">
        <v>0</v>
      </c>
      <c r="M166" s="75">
        <v>0</v>
      </c>
      <c r="N166" s="75">
        <v>0</v>
      </c>
      <c r="O166" s="75">
        <v>0</v>
      </c>
      <c r="P166" s="75">
        <v>0</v>
      </c>
      <c r="Q166" s="75">
        <v>0</v>
      </c>
      <c r="R166" s="75">
        <v>0</v>
      </c>
      <c r="S166" s="75">
        <v>0</v>
      </c>
      <c r="T166" s="75">
        <v>0</v>
      </c>
      <c r="U166" s="75">
        <v>0</v>
      </c>
      <c r="V166" s="75">
        <v>0</v>
      </c>
      <c r="W166" s="75">
        <v>0</v>
      </c>
      <c r="X166" s="76">
        <v>0</v>
      </c>
    </row>
    <row r="167" spans="2:24" ht="12.6" customHeight="1" x14ac:dyDescent="0.15">
      <c r="B167" s="71" t="s">
        <v>15</v>
      </c>
      <c r="C167" s="73" t="s">
        <v>19</v>
      </c>
      <c r="D167" s="74">
        <v>57</v>
      </c>
      <c r="E167" s="75">
        <v>25</v>
      </c>
      <c r="F167" s="75">
        <v>32</v>
      </c>
      <c r="G167" s="75">
        <v>29</v>
      </c>
      <c r="H167" s="75">
        <v>20</v>
      </c>
      <c r="I167" s="75">
        <v>7</v>
      </c>
      <c r="J167" s="75">
        <v>1</v>
      </c>
      <c r="K167" s="75">
        <v>0</v>
      </c>
      <c r="L167" s="75">
        <v>0</v>
      </c>
      <c r="M167" s="75">
        <v>0</v>
      </c>
      <c r="N167" s="75">
        <v>0</v>
      </c>
      <c r="O167" s="75">
        <v>6734</v>
      </c>
      <c r="P167" s="75">
        <v>180</v>
      </c>
      <c r="Q167" s="75">
        <v>47</v>
      </c>
      <c r="R167" s="75">
        <v>36</v>
      </c>
      <c r="S167" s="75">
        <v>97</v>
      </c>
      <c r="T167" s="75">
        <v>8</v>
      </c>
      <c r="U167" s="75">
        <v>0</v>
      </c>
      <c r="V167" s="75">
        <v>212465</v>
      </c>
      <c r="W167" s="75">
        <v>2351</v>
      </c>
      <c r="X167" s="76">
        <v>67803</v>
      </c>
    </row>
    <row r="168" spans="2:24" ht="12.6" customHeight="1" x14ac:dyDescent="0.15">
      <c r="B168" s="71" t="s">
        <v>36</v>
      </c>
      <c r="C168" s="73" t="s">
        <v>38</v>
      </c>
      <c r="D168" s="74">
        <v>196</v>
      </c>
      <c r="E168" s="75">
        <v>47</v>
      </c>
      <c r="F168" s="75">
        <v>149</v>
      </c>
      <c r="G168" s="75">
        <v>114</v>
      </c>
      <c r="H168" s="75">
        <v>33</v>
      </c>
      <c r="I168" s="75">
        <v>25</v>
      </c>
      <c r="J168" s="75">
        <v>18</v>
      </c>
      <c r="K168" s="75">
        <v>0</v>
      </c>
      <c r="L168" s="75">
        <v>3</v>
      </c>
      <c r="M168" s="75">
        <v>2</v>
      </c>
      <c r="N168" s="75">
        <v>1</v>
      </c>
      <c r="O168" s="75">
        <v>18221</v>
      </c>
      <c r="P168" s="75">
        <v>1016</v>
      </c>
      <c r="Q168" s="75">
        <v>260</v>
      </c>
      <c r="R168" s="75">
        <v>54</v>
      </c>
      <c r="S168" s="75">
        <v>702</v>
      </c>
      <c r="T168" s="75">
        <v>17</v>
      </c>
      <c r="U168" s="75">
        <v>0</v>
      </c>
      <c r="V168" s="75">
        <v>1454509</v>
      </c>
      <c r="W168" s="75">
        <v>28929</v>
      </c>
      <c r="X168" s="76">
        <v>75746</v>
      </c>
    </row>
    <row r="169" spans="2:24" ht="12.6" customHeight="1" x14ac:dyDescent="0.15">
      <c r="B169" s="71" t="s">
        <v>0</v>
      </c>
      <c r="C169" s="73" t="s">
        <v>39</v>
      </c>
      <c r="D169" s="74">
        <v>27</v>
      </c>
      <c r="E169" s="75">
        <v>19</v>
      </c>
      <c r="F169" s="75">
        <v>8</v>
      </c>
      <c r="G169" s="75">
        <v>11</v>
      </c>
      <c r="H169" s="75">
        <v>2</v>
      </c>
      <c r="I169" s="75">
        <v>11</v>
      </c>
      <c r="J169" s="75">
        <v>3</v>
      </c>
      <c r="K169" s="75">
        <v>0</v>
      </c>
      <c r="L169" s="75">
        <v>0</v>
      </c>
      <c r="M169" s="75">
        <v>0</v>
      </c>
      <c r="N169" s="75">
        <v>0</v>
      </c>
      <c r="O169" s="75">
        <v>760</v>
      </c>
      <c r="P169" s="75">
        <v>126</v>
      </c>
      <c r="Q169" s="75">
        <v>11</v>
      </c>
      <c r="R169" s="75">
        <v>20</v>
      </c>
      <c r="S169" s="75">
        <v>95</v>
      </c>
      <c r="T169" s="75">
        <v>0</v>
      </c>
      <c r="U169" s="75">
        <v>0</v>
      </c>
      <c r="V169" s="75">
        <v>237640</v>
      </c>
      <c r="W169" s="75">
        <v>50031</v>
      </c>
      <c r="X169" s="76">
        <v>11255</v>
      </c>
    </row>
    <row r="170" spans="2:24" ht="12.6" customHeight="1" x14ac:dyDescent="0.15">
      <c r="B170" s="71" t="s">
        <v>40</v>
      </c>
      <c r="C170" s="73" t="s">
        <v>784</v>
      </c>
      <c r="D170" s="74">
        <v>48</v>
      </c>
      <c r="E170" s="75">
        <v>22</v>
      </c>
      <c r="F170" s="75">
        <v>26</v>
      </c>
      <c r="G170" s="75">
        <v>26</v>
      </c>
      <c r="H170" s="75">
        <v>13</v>
      </c>
      <c r="I170" s="75">
        <v>6</v>
      </c>
      <c r="J170" s="75">
        <v>1</v>
      </c>
      <c r="K170" s="75">
        <v>1</v>
      </c>
      <c r="L170" s="75">
        <v>1</v>
      </c>
      <c r="M170" s="75">
        <v>0</v>
      </c>
      <c r="N170" s="75">
        <v>0</v>
      </c>
      <c r="O170" s="75">
        <v>7772</v>
      </c>
      <c r="P170" s="75">
        <v>201</v>
      </c>
      <c r="Q170" s="75">
        <v>40</v>
      </c>
      <c r="R170" s="75">
        <v>31</v>
      </c>
      <c r="S170" s="75">
        <v>130</v>
      </c>
      <c r="T170" s="75">
        <v>2</v>
      </c>
      <c r="U170" s="75">
        <v>0</v>
      </c>
      <c r="V170" s="75">
        <v>407868</v>
      </c>
      <c r="W170" s="75">
        <v>12827</v>
      </c>
      <c r="X170" s="76">
        <v>78027</v>
      </c>
    </row>
    <row r="171" spans="2:24" ht="12.6" customHeight="1" x14ac:dyDescent="0.15">
      <c r="B171" s="71" t="s">
        <v>33</v>
      </c>
      <c r="C171" s="73" t="s">
        <v>42</v>
      </c>
      <c r="D171" s="74">
        <v>170</v>
      </c>
      <c r="E171" s="75">
        <v>85</v>
      </c>
      <c r="F171" s="75">
        <v>85</v>
      </c>
      <c r="G171" s="75">
        <v>64</v>
      </c>
      <c r="H171" s="75">
        <v>42</v>
      </c>
      <c r="I171" s="75">
        <v>44</v>
      </c>
      <c r="J171" s="75">
        <v>12</v>
      </c>
      <c r="K171" s="75">
        <v>4</v>
      </c>
      <c r="L171" s="75">
        <v>2</v>
      </c>
      <c r="M171" s="75">
        <v>2</v>
      </c>
      <c r="N171" s="75">
        <v>0</v>
      </c>
      <c r="O171" s="75">
        <v>11781</v>
      </c>
      <c r="P171" s="75">
        <v>981</v>
      </c>
      <c r="Q171" s="75">
        <v>121</v>
      </c>
      <c r="R171" s="75">
        <v>91</v>
      </c>
      <c r="S171" s="75">
        <v>769</v>
      </c>
      <c r="T171" s="75">
        <v>16</v>
      </c>
      <c r="U171" s="75">
        <v>0</v>
      </c>
      <c r="V171" s="75">
        <v>1397492</v>
      </c>
      <c r="W171" s="75">
        <v>27815</v>
      </c>
      <c r="X171" s="76">
        <v>176577</v>
      </c>
    </row>
    <row r="172" spans="2:24" ht="12.6" customHeight="1" x14ac:dyDescent="0.15">
      <c r="B172" s="71"/>
      <c r="C172" s="73" t="s">
        <v>795</v>
      </c>
      <c r="D172" s="74">
        <v>7063</v>
      </c>
      <c r="E172" s="75">
        <v>2039</v>
      </c>
      <c r="F172" s="75">
        <v>5024</v>
      </c>
      <c r="G172" s="75">
        <v>4091</v>
      </c>
      <c r="H172" s="75">
        <v>1482</v>
      </c>
      <c r="I172" s="75">
        <v>962</v>
      </c>
      <c r="J172" s="75">
        <v>351</v>
      </c>
      <c r="K172" s="75">
        <v>73</v>
      </c>
      <c r="L172" s="75">
        <v>78</v>
      </c>
      <c r="M172" s="75">
        <v>23</v>
      </c>
      <c r="N172" s="75">
        <v>3</v>
      </c>
      <c r="O172" s="75">
        <v>486128</v>
      </c>
      <c r="P172" s="75">
        <v>28883</v>
      </c>
      <c r="Q172" s="75">
        <v>8358</v>
      </c>
      <c r="R172" s="75">
        <v>2486</v>
      </c>
      <c r="S172" s="75">
        <v>18039</v>
      </c>
      <c r="T172" s="75">
        <v>765</v>
      </c>
      <c r="U172" s="75">
        <v>128</v>
      </c>
      <c r="V172" s="75">
        <v>45608447</v>
      </c>
      <c r="W172" s="75">
        <v>1723415</v>
      </c>
      <c r="X172" s="76">
        <v>4599262</v>
      </c>
    </row>
    <row r="173" spans="2:24" ht="12.6" customHeight="1" x14ac:dyDescent="0.15">
      <c r="B173" s="134"/>
      <c r="C173" s="72" t="s">
        <v>16</v>
      </c>
      <c r="D173" s="74">
        <v>657</v>
      </c>
      <c r="E173" s="75">
        <v>334</v>
      </c>
      <c r="F173" s="75">
        <v>323</v>
      </c>
      <c r="G173" s="75">
        <v>254</v>
      </c>
      <c r="H173" s="75">
        <v>159</v>
      </c>
      <c r="I173" s="75">
        <v>159</v>
      </c>
      <c r="J173" s="75">
        <v>60</v>
      </c>
      <c r="K173" s="75">
        <v>15</v>
      </c>
      <c r="L173" s="75">
        <v>9</v>
      </c>
      <c r="M173" s="75">
        <v>1</v>
      </c>
      <c r="N173" s="75">
        <v>0</v>
      </c>
      <c r="O173" s="75">
        <v>0</v>
      </c>
      <c r="P173" s="75">
        <v>3530</v>
      </c>
      <c r="Q173" s="75">
        <v>536</v>
      </c>
      <c r="R173" s="75">
        <v>544</v>
      </c>
      <c r="S173" s="75">
        <v>2450</v>
      </c>
      <c r="T173" s="75">
        <v>132</v>
      </c>
      <c r="U173" s="75">
        <v>26</v>
      </c>
      <c r="V173" s="75">
        <v>11669113</v>
      </c>
      <c r="W173" s="75">
        <v>324699</v>
      </c>
      <c r="X173" s="76">
        <v>909559</v>
      </c>
    </row>
    <row r="174" spans="2:24" ht="12.6" customHeight="1" x14ac:dyDescent="0.15">
      <c r="B174" s="71" t="s">
        <v>18</v>
      </c>
      <c r="C174" s="73" t="s">
        <v>21</v>
      </c>
      <c r="D174" s="74">
        <v>2</v>
      </c>
      <c r="E174" s="75">
        <v>2</v>
      </c>
      <c r="F174" s="75">
        <v>0</v>
      </c>
      <c r="G174" s="75">
        <v>0</v>
      </c>
      <c r="H174" s="75">
        <v>1</v>
      </c>
      <c r="I174" s="75">
        <v>1</v>
      </c>
      <c r="J174" s="75">
        <v>0</v>
      </c>
      <c r="K174" s="75">
        <v>0</v>
      </c>
      <c r="L174" s="75">
        <v>0</v>
      </c>
      <c r="M174" s="75">
        <v>0</v>
      </c>
      <c r="N174" s="75">
        <v>0</v>
      </c>
      <c r="O174" s="75">
        <v>0</v>
      </c>
      <c r="P174" s="75">
        <v>8</v>
      </c>
      <c r="Q174" s="75">
        <v>0</v>
      </c>
      <c r="R174" s="75">
        <v>0</v>
      </c>
      <c r="S174" s="75">
        <v>8</v>
      </c>
      <c r="T174" s="75">
        <v>0</v>
      </c>
      <c r="U174" s="75">
        <v>0</v>
      </c>
      <c r="V174" s="75">
        <v>31549</v>
      </c>
      <c r="W174" s="75">
        <v>0</v>
      </c>
      <c r="X174" s="76">
        <v>6189</v>
      </c>
    </row>
    <row r="175" spans="2:24" ht="12.6" customHeight="1" x14ac:dyDescent="0.15">
      <c r="B175" s="71" t="s">
        <v>25</v>
      </c>
      <c r="C175" s="73" t="s">
        <v>8</v>
      </c>
      <c r="D175" s="74">
        <v>17</v>
      </c>
      <c r="E175" s="75">
        <v>9</v>
      </c>
      <c r="F175" s="75">
        <v>8</v>
      </c>
      <c r="G175" s="75">
        <v>8</v>
      </c>
      <c r="H175" s="75">
        <v>4</v>
      </c>
      <c r="I175" s="75">
        <v>5</v>
      </c>
      <c r="J175" s="75">
        <v>0</v>
      </c>
      <c r="K175" s="75">
        <v>0</v>
      </c>
      <c r="L175" s="75">
        <v>0</v>
      </c>
      <c r="M175" s="75">
        <v>0</v>
      </c>
      <c r="N175" s="75">
        <v>0</v>
      </c>
      <c r="O175" s="75">
        <v>0</v>
      </c>
      <c r="P175" s="75">
        <v>60</v>
      </c>
      <c r="Q175" s="75">
        <v>14</v>
      </c>
      <c r="R175" s="75">
        <v>10</v>
      </c>
      <c r="S175" s="75">
        <v>36</v>
      </c>
      <c r="T175" s="75">
        <v>1</v>
      </c>
      <c r="U175" s="75">
        <v>0</v>
      </c>
      <c r="V175" s="75">
        <v>105110</v>
      </c>
      <c r="W175" s="75">
        <v>210</v>
      </c>
      <c r="X175" s="76">
        <v>16598</v>
      </c>
    </row>
    <row r="176" spans="2:24" ht="12.6" customHeight="1" x14ac:dyDescent="0.15">
      <c r="B176" s="71" t="s">
        <v>27</v>
      </c>
      <c r="C176" s="73" t="s">
        <v>28</v>
      </c>
      <c r="D176" s="74">
        <v>268</v>
      </c>
      <c r="E176" s="75">
        <v>117</v>
      </c>
      <c r="F176" s="75">
        <v>151</v>
      </c>
      <c r="G176" s="75">
        <v>99</v>
      </c>
      <c r="H176" s="75">
        <v>70</v>
      </c>
      <c r="I176" s="75">
        <v>60</v>
      </c>
      <c r="J176" s="75">
        <v>23</v>
      </c>
      <c r="K176" s="75">
        <v>8</v>
      </c>
      <c r="L176" s="75">
        <v>7</v>
      </c>
      <c r="M176" s="75">
        <v>1</v>
      </c>
      <c r="N176" s="75">
        <v>0</v>
      </c>
      <c r="O176" s="75">
        <v>0</v>
      </c>
      <c r="P176" s="75">
        <v>1604</v>
      </c>
      <c r="Q176" s="75">
        <v>273</v>
      </c>
      <c r="R176" s="75">
        <v>222</v>
      </c>
      <c r="S176" s="75">
        <v>1109</v>
      </c>
      <c r="T176" s="75">
        <v>84</v>
      </c>
      <c r="U176" s="75">
        <v>23</v>
      </c>
      <c r="V176" s="75">
        <v>5537052</v>
      </c>
      <c r="W176" s="75">
        <v>95547</v>
      </c>
      <c r="X176" s="76">
        <v>315180</v>
      </c>
    </row>
    <row r="177" spans="2:24" ht="12.6" customHeight="1" x14ac:dyDescent="0.15">
      <c r="B177" s="71" t="s">
        <v>29</v>
      </c>
      <c r="C177" s="73" t="s">
        <v>30</v>
      </c>
      <c r="D177" s="74">
        <v>170</v>
      </c>
      <c r="E177" s="75">
        <v>108</v>
      </c>
      <c r="F177" s="75">
        <v>62</v>
      </c>
      <c r="G177" s="75">
        <v>48</v>
      </c>
      <c r="H177" s="75">
        <v>49</v>
      </c>
      <c r="I177" s="75">
        <v>49</v>
      </c>
      <c r="J177" s="75">
        <v>18</v>
      </c>
      <c r="K177" s="75">
        <v>4</v>
      </c>
      <c r="L177" s="75">
        <v>2</v>
      </c>
      <c r="M177" s="75">
        <v>0</v>
      </c>
      <c r="N177" s="75">
        <v>0</v>
      </c>
      <c r="O177" s="75">
        <v>0</v>
      </c>
      <c r="P177" s="75">
        <v>1003</v>
      </c>
      <c r="Q177" s="75">
        <v>102</v>
      </c>
      <c r="R177" s="75">
        <v>186</v>
      </c>
      <c r="S177" s="75">
        <v>715</v>
      </c>
      <c r="T177" s="75">
        <v>20</v>
      </c>
      <c r="U177" s="75">
        <v>1</v>
      </c>
      <c r="V177" s="75">
        <v>3626946</v>
      </c>
      <c r="W177" s="75">
        <v>66701</v>
      </c>
      <c r="X177" s="76">
        <v>333594</v>
      </c>
    </row>
    <row r="178" spans="2:24" ht="12.6" customHeight="1" x14ac:dyDescent="0.15">
      <c r="B178" s="71" t="s">
        <v>24</v>
      </c>
      <c r="C178" s="73" t="s">
        <v>31</v>
      </c>
      <c r="D178" s="74">
        <v>87</v>
      </c>
      <c r="E178" s="75">
        <v>57</v>
      </c>
      <c r="F178" s="75">
        <v>30</v>
      </c>
      <c r="G178" s="75">
        <v>36</v>
      </c>
      <c r="H178" s="75">
        <v>14</v>
      </c>
      <c r="I178" s="75">
        <v>26</v>
      </c>
      <c r="J178" s="75">
        <v>10</v>
      </c>
      <c r="K178" s="75">
        <v>1</v>
      </c>
      <c r="L178" s="75">
        <v>0</v>
      </c>
      <c r="M178" s="75">
        <v>0</v>
      </c>
      <c r="N178" s="75">
        <v>0</v>
      </c>
      <c r="O178" s="75">
        <v>0</v>
      </c>
      <c r="P178" s="75">
        <v>430</v>
      </c>
      <c r="Q178" s="75">
        <v>43</v>
      </c>
      <c r="R178" s="75">
        <v>58</v>
      </c>
      <c r="S178" s="75">
        <v>329</v>
      </c>
      <c r="T178" s="75">
        <v>1</v>
      </c>
      <c r="U178" s="75">
        <v>2</v>
      </c>
      <c r="V178" s="75">
        <v>1327410</v>
      </c>
      <c r="W178" s="75">
        <v>132910</v>
      </c>
      <c r="X178" s="76">
        <v>91431</v>
      </c>
    </row>
    <row r="179" spans="2:24" ht="12.6" customHeight="1" x14ac:dyDescent="0.15">
      <c r="B179" s="71" t="s">
        <v>26</v>
      </c>
      <c r="C179" s="73" t="s">
        <v>6</v>
      </c>
      <c r="D179" s="74">
        <v>113</v>
      </c>
      <c r="E179" s="75">
        <v>41</v>
      </c>
      <c r="F179" s="75">
        <v>72</v>
      </c>
      <c r="G179" s="75">
        <v>63</v>
      </c>
      <c r="H179" s="75">
        <v>21</v>
      </c>
      <c r="I179" s="75">
        <v>18</v>
      </c>
      <c r="J179" s="75">
        <v>9</v>
      </c>
      <c r="K179" s="75">
        <v>2</v>
      </c>
      <c r="L179" s="75">
        <v>0</v>
      </c>
      <c r="M179" s="75">
        <v>0</v>
      </c>
      <c r="N179" s="75">
        <v>0</v>
      </c>
      <c r="O179" s="75">
        <v>0</v>
      </c>
      <c r="P179" s="75">
        <v>425</v>
      </c>
      <c r="Q179" s="75">
        <v>104</v>
      </c>
      <c r="R179" s="75">
        <v>68</v>
      </c>
      <c r="S179" s="75">
        <v>253</v>
      </c>
      <c r="T179" s="75">
        <v>26</v>
      </c>
      <c r="U179" s="75">
        <v>0</v>
      </c>
      <c r="V179" s="75">
        <v>1041046</v>
      </c>
      <c r="W179" s="75">
        <v>29331</v>
      </c>
      <c r="X179" s="76">
        <v>146567</v>
      </c>
    </row>
    <row r="180" spans="2:24" ht="12.6" customHeight="1" x14ac:dyDescent="0.15">
      <c r="B180" s="146"/>
      <c r="C180" s="72" t="s">
        <v>34</v>
      </c>
      <c r="D180" s="74">
        <v>6406</v>
      </c>
      <c r="E180" s="75">
        <v>1705</v>
      </c>
      <c r="F180" s="75">
        <v>4701</v>
      </c>
      <c r="G180" s="75">
        <v>3837</v>
      </c>
      <c r="H180" s="75">
        <v>1323</v>
      </c>
      <c r="I180" s="75">
        <v>803</v>
      </c>
      <c r="J180" s="75">
        <v>291</v>
      </c>
      <c r="K180" s="75">
        <v>58</v>
      </c>
      <c r="L180" s="75">
        <v>69</v>
      </c>
      <c r="M180" s="75">
        <v>22</v>
      </c>
      <c r="N180" s="75">
        <v>3</v>
      </c>
      <c r="O180" s="75">
        <v>486128</v>
      </c>
      <c r="P180" s="75">
        <v>25353</v>
      </c>
      <c r="Q180" s="75">
        <v>7822</v>
      </c>
      <c r="R180" s="75">
        <v>1942</v>
      </c>
      <c r="S180" s="75">
        <v>15589</v>
      </c>
      <c r="T180" s="75">
        <v>633</v>
      </c>
      <c r="U180" s="75">
        <v>102</v>
      </c>
      <c r="V180" s="75">
        <v>33939334</v>
      </c>
      <c r="W180" s="75">
        <v>1398716</v>
      </c>
      <c r="X180" s="76">
        <v>3689703</v>
      </c>
    </row>
    <row r="181" spans="2:24" ht="12.6" customHeight="1" x14ac:dyDescent="0.15">
      <c r="B181" s="71" t="s">
        <v>23</v>
      </c>
      <c r="C181" s="73" t="s">
        <v>35</v>
      </c>
      <c r="D181" s="74">
        <v>16</v>
      </c>
      <c r="E181" s="75">
        <v>12</v>
      </c>
      <c r="F181" s="75">
        <v>4</v>
      </c>
      <c r="G181" s="75">
        <v>6</v>
      </c>
      <c r="H181" s="75">
        <v>5</v>
      </c>
      <c r="I181" s="75">
        <v>2</v>
      </c>
      <c r="J181" s="75">
        <v>1</v>
      </c>
      <c r="K181" s="75">
        <v>0</v>
      </c>
      <c r="L181" s="75">
        <v>0</v>
      </c>
      <c r="M181" s="75">
        <v>1</v>
      </c>
      <c r="N181" s="75">
        <v>1</v>
      </c>
      <c r="O181" s="75">
        <v>22216</v>
      </c>
      <c r="P181" s="75">
        <v>259</v>
      </c>
      <c r="Q181" s="75">
        <v>6</v>
      </c>
      <c r="R181" s="75">
        <v>5</v>
      </c>
      <c r="S181" s="75">
        <v>248</v>
      </c>
      <c r="T181" s="75">
        <v>5</v>
      </c>
      <c r="U181" s="75">
        <v>4</v>
      </c>
      <c r="V181" s="75">
        <v>730900</v>
      </c>
      <c r="W181" s="75">
        <v>1314</v>
      </c>
      <c r="X181" s="76">
        <v>86412</v>
      </c>
    </row>
    <row r="182" spans="2:24" ht="12.6" customHeight="1" x14ac:dyDescent="0.15">
      <c r="B182" s="71" t="s">
        <v>15</v>
      </c>
      <c r="C182" s="73" t="s">
        <v>19</v>
      </c>
      <c r="D182" s="74">
        <v>573</v>
      </c>
      <c r="E182" s="75">
        <v>163</v>
      </c>
      <c r="F182" s="75">
        <v>410</v>
      </c>
      <c r="G182" s="75">
        <v>386</v>
      </c>
      <c r="H182" s="75">
        <v>127</v>
      </c>
      <c r="I182" s="75">
        <v>54</v>
      </c>
      <c r="J182" s="75">
        <v>4</v>
      </c>
      <c r="K182" s="75">
        <v>1</v>
      </c>
      <c r="L182" s="75">
        <v>1</v>
      </c>
      <c r="M182" s="75">
        <v>0</v>
      </c>
      <c r="N182" s="75">
        <v>0</v>
      </c>
      <c r="O182" s="75">
        <v>55858</v>
      </c>
      <c r="P182" s="75">
        <v>1472</v>
      </c>
      <c r="Q182" s="75">
        <v>663</v>
      </c>
      <c r="R182" s="75">
        <v>233</v>
      </c>
      <c r="S182" s="75">
        <v>576</v>
      </c>
      <c r="T182" s="75">
        <v>20</v>
      </c>
      <c r="U182" s="75">
        <v>4</v>
      </c>
      <c r="V182" s="75">
        <v>1280715</v>
      </c>
      <c r="W182" s="75">
        <v>11031</v>
      </c>
      <c r="X182" s="76">
        <v>486884</v>
      </c>
    </row>
    <row r="183" spans="2:24" ht="12.6" customHeight="1" x14ac:dyDescent="0.15">
      <c r="B183" s="71" t="s">
        <v>36</v>
      </c>
      <c r="C183" s="73" t="s">
        <v>38</v>
      </c>
      <c r="D183" s="74">
        <v>2973</v>
      </c>
      <c r="E183" s="75">
        <v>498</v>
      </c>
      <c r="F183" s="75">
        <v>2475</v>
      </c>
      <c r="G183" s="75">
        <v>1961</v>
      </c>
      <c r="H183" s="75">
        <v>548</v>
      </c>
      <c r="I183" s="75">
        <v>224</v>
      </c>
      <c r="J183" s="75">
        <v>157</v>
      </c>
      <c r="K183" s="75">
        <v>30</v>
      </c>
      <c r="L183" s="75">
        <v>40</v>
      </c>
      <c r="M183" s="75">
        <v>11</v>
      </c>
      <c r="N183" s="75">
        <v>2</v>
      </c>
      <c r="O183" s="75">
        <v>228123</v>
      </c>
      <c r="P183" s="75">
        <v>11615</v>
      </c>
      <c r="Q183" s="75">
        <v>4280</v>
      </c>
      <c r="R183" s="75">
        <v>515</v>
      </c>
      <c r="S183" s="75">
        <v>6820</v>
      </c>
      <c r="T183" s="75">
        <v>354</v>
      </c>
      <c r="U183" s="75">
        <v>60</v>
      </c>
      <c r="V183" s="75">
        <v>14837392</v>
      </c>
      <c r="W183" s="75">
        <v>247126</v>
      </c>
      <c r="X183" s="76">
        <v>1011496</v>
      </c>
    </row>
    <row r="184" spans="2:24" ht="12.6" customHeight="1" x14ac:dyDescent="0.15">
      <c r="B184" s="71" t="s">
        <v>0</v>
      </c>
      <c r="C184" s="73" t="s">
        <v>39</v>
      </c>
      <c r="D184" s="74">
        <v>344</v>
      </c>
      <c r="E184" s="75">
        <v>124</v>
      </c>
      <c r="F184" s="75">
        <v>220</v>
      </c>
      <c r="G184" s="75">
        <v>187</v>
      </c>
      <c r="H184" s="75">
        <v>71</v>
      </c>
      <c r="I184" s="75">
        <v>64</v>
      </c>
      <c r="J184" s="75">
        <v>20</v>
      </c>
      <c r="K184" s="75">
        <v>1</v>
      </c>
      <c r="L184" s="75">
        <v>1</v>
      </c>
      <c r="M184" s="75">
        <v>0</v>
      </c>
      <c r="N184" s="75">
        <v>0</v>
      </c>
      <c r="O184" s="75">
        <v>11893</v>
      </c>
      <c r="P184" s="75">
        <v>1272</v>
      </c>
      <c r="Q184" s="75">
        <v>327</v>
      </c>
      <c r="R184" s="75">
        <v>153</v>
      </c>
      <c r="S184" s="75">
        <v>792</v>
      </c>
      <c r="T184" s="75">
        <v>14</v>
      </c>
      <c r="U184" s="75">
        <v>0</v>
      </c>
      <c r="V184" s="75">
        <v>1872318</v>
      </c>
      <c r="W184" s="75">
        <v>536913</v>
      </c>
      <c r="X184" s="76">
        <v>165709</v>
      </c>
    </row>
    <row r="185" spans="2:24" ht="12.6" customHeight="1" x14ac:dyDescent="0.15">
      <c r="B185" s="71" t="s">
        <v>40</v>
      </c>
      <c r="C185" s="73" t="s">
        <v>784</v>
      </c>
      <c r="D185" s="74">
        <v>625</v>
      </c>
      <c r="E185" s="75">
        <v>101</v>
      </c>
      <c r="F185" s="75">
        <v>524</v>
      </c>
      <c r="G185" s="75">
        <v>468</v>
      </c>
      <c r="H185" s="75">
        <v>109</v>
      </c>
      <c r="I185" s="75">
        <v>34</v>
      </c>
      <c r="J185" s="75">
        <v>10</v>
      </c>
      <c r="K185" s="75">
        <v>2</v>
      </c>
      <c r="L185" s="75">
        <v>2</v>
      </c>
      <c r="M185" s="75">
        <v>0</v>
      </c>
      <c r="N185" s="75">
        <v>0</v>
      </c>
      <c r="O185" s="75">
        <v>43750</v>
      </c>
      <c r="P185" s="75">
        <v>1526</v>
      </c>
      <c r="Q185" s="75">
        <v>811</v>
      </c>
      <c r="R185" s="75">
        <v>153</v>
      </c>
      <c r="S185" s="75">
        <v>562</v>
      </c>
      <c r="T185" s="75">
        <v>31</v>
      </c>
      <c r="U185" s="75">
        <v>3</v>
      </c>
      <c r="V185" s="75">
        <v>1447585</v>
      </c>
      <c r="W185" s="75">
        <v>50289</v>
      </c>
      <c r="X185" s="76">
        <v>345099</v>
      </c>
    </row>
    <row r="186" spans="2:24" ht="12.6" customHeight="1" x14ac:dyDescent="0.15">
      <c r="B186" s="71" t="s">
        <v>33</v>
      </c>
      <c r="C186" s="73" t="s">
        <v>42</v>
      </c>
      <c r="D186" s="74">
        <v>1875</v>
      </c>
      <c r="E186" s="75">
        <v>807</v>
      </c>
      <c r="F186" s="75">
        <v>1068</v>
      </c>
      <c r="G186" s="75">
        <v>829</v>
      </c>
      <c r="H186" s="75">
        <v>463</v>
      </c>
      <c r="I186" s="75">
        <v>425</v>
      </c>
      <c r="J186" s="75">
        <v>99</v>
      </c>
      <c r="K186" s="75">
        <v>24</v>
      </c>
      <c r="L186" s="75">
        <v>25</v>
      </c>
      <c r="M186" s="75">
        <v>10</v>
      </c>
      <c r="N186" s="75">
        <v>0</v>
      </c>
      <c r="O186" s="75">
        <v>124288</v>
      </c>
      <c r="P186" s="75">
        <v>9209</v>
      </c>
      <c r="Q186" s="75">
        <v>1735</v>
      </c>
      <c r="R186" s="75">
        <v>883</v>
      </c>
      <c r="S186" s="75">
        <v>6591</v>
      </c>
      <c r="T186" s="75">
        <v>209</v>
      </c>
      <c r="U186" s="75">
        <v>31</v>
      </c>
      <c r="V186" s="75">
        <v>13770424</v>
      </c>
      <c r="W186" s="75">
        <v>552043</v>
      </c>
      <c r="X186" s="76">
        <v>1594103</v>
      </c>
    </row>
    <row r="187" spans="2:24" ht="12.6" customHeight="1" x14ac:dyDescent="0.15">
      <c r="B187" s="71"/>
      <c r="C187" s="73" t="s">
        <v>796</v>
      </c>
      <c r="D187" s="74">
        <v>91</v>
      </c>
      <c r="E187" s="75">
        <v>27</v>
      </c>
      <c r="F187" s="75">
        <v>64</v>
      </c>
      <c r="G187" s="75">
        <v>60</v>
      </c>
      <c r="H187" s="75">
        <v>16</v>
      </c>
      <c r="I187" s="75">
        <v>12</v>
      </c>
      <c r="J187" s="75">
        <v>1</v>
      </c>
      <c r="K187" s="75">
        <v>0</v>
      </c>
      <c r="L187" s="75">
        <v>2</v>
      </c>
      <c r="M187" s="75">
        <v>0</v>
      </c>
      <c r="N187" s="75">
        <v>0</v>
      </c>
      <c r="O187" s="75">
        <v>4041</v>
      </c>
      <c r="P187" s="75">
        <v>322</v>
      </c>
      <c r="Q187" s="75">
        <v>96</v>
      </c>
      <c r="R187" s="75">
        <v>21</v>
      </c>
      <c r="S187" s="75">
        <v>205</v>
      </c>
      <c r="T187" s="75">
        <v>10</v>
      </c>
      <c r="U187" s="75">
        <v>1</v>
      </c>
      <c r="V187" s="75">
        <v>322433</v>
      </c>
      <c r="W187" s="75">
        <v>22140</v>
      </c>
      <c r="X187" s="76">
        <v>25537</v>
      </c>
    </row>
    <row r="188" spans="2:24" ht="12.6" customHeight="1" x14ac:dyDescent="0.15">
      <c r="B188" s="134"/>
      <c r="C188" s="72" t="s">
        <v>16</v>
      </c>
      <c r="D188" s="74">
        <v>7</v>
      </c>
      <c r="E188" s="75">
        <v>2</v>
      </c>
      <c r="F188" s="75">
        <v>5</v>
      </c>
      <c r="G188" s="75">
        <v>6</v>
      </c>
      <c r="H188" s="75">
        <v>0</v>
      </c>
      <c r="I188" s="75">
        <v>0</v>
      </c>
      <c r="J188" s="75">
        <v>0</v>
      </c>
      <c r="K188" s="75">
        <v>0</v>
      </c>
      <c r="L188" s="75">
        <v>1</v>
      </c>
      <c r="M188" s="75">
        <v>0</v>
      </c>
      <c r="N188" s="75">
        <v>0</v>
      </c>
      <c r="O188" s="75">
        <v>0</v>
      </c>
      <c r="P188" s="75">
        <v>53</v>
      </c>
      <c r="Q188" s="75">
        <v>5</v>
      </c>
      <c r="R188" s="75">
        <v>0</v>
      </c>
      <c r="S188" s="75">
        <v>48</v>
      </c>
      <c r="T188" s="75">
        <v>1</v>
      </c>
      <c r="U188" s="75">
        <v>0</v>
      </c>
      <c r="V188" s="75">
        <v>15352</v>
      </c>
      <c r="W188" s="75">
        <v>0</v>
      </c>
      <c r="X188" s="76">
        <v>2792</v>
      </c>
    </row>
    <row r="189" spans="2:24" ht="12.6" customHeight="1" x14ac:dyDescent="0.15">
      <c r="B189" s="71" t="s">
        <v>18</v>
      </c>
      <c r="C189" s="73" t="s">
        <v>21</v>
      </c>
      <c r="D189" s="74">
        <v>0</v>
      </c>
      <c r="E189" s="75">
        <v>0</v>
      </c>
      <c r="F189" s="75">
        <v>0</v>
      </c>
      <c r="G189" s="75">
        <v>0</v>
      </c>
      <c r="H189" s="75">
        <v>0</v>
      </c>
      <c r="I189" s="75">
        <v>0</v>
      </c>
      <c r="J189" s="75">
        <v>0</v>
      </c>
      <c r="K189" s="75">
        <v>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5">
        <v>0</v>
      </c>
      <c r="V189" s="75">
        <v>0</v>
      </c>
      <c r="W189" s="75">
        <v>0</v>
      </c>
      <c r="X189" s="76">
        <v>0</v>
      </c>
    </row>
    <row r="190" spans="2:24" ht="12.6" customHeight="1" x14ac:dyDescent="0.15">
      <c r="B190" s="71" t="s">
        <v>25</v>
      </c>
      <c r="C190" s="73" t="s">
        <v>8</v>
      </c>
      <c r="D190" s="74">
        <v>2</v>
      </c>
      <c r="E190" s="75">
        <v>0</v>
      </c>
      <c r="F190" s="75">
        <v>2</v>
      </c>
      <c r="G190" s="75">
        <v>2</v>
      </c>
      <c r="H190" s="75">
        <v>0</v>
      </c>
      <c r="I190" s="75">
        <v>0</v>
      </c>
      <c r="J190" s="75">
        <v>0</v>
      </c>
      <c r="K190" s="75">
        <v>0</v>
      </c>
      <c r="L190" s="75">
        <v>0</v>
      </c>
      <c r="M190" s="75">
        <v>0</v>
      </c>
      <c r="N190" s="75">
        <v>0</v>
      </c>
      <c r="O190" s="75">
        <v>0</v>
      </c>
      <c r="P190" s="75">
        <v>3</v>
      </c>
      <c r="Q190" s="75">
        <v>2</v>
      </c>
      <c r="R190" s="75">
        <v>0</v>
      </c>
      <c r="S190" s="75">
        <v>1</v>
      </c>
      <c r="T190" s="75">
        <v>1</v>
      </c>
      <c r="U190" s="75">
        <v>0</v>
      </c>
      <c r="V190" s="75">
        <v>1756</v>
      </c>
      <c r="W190" s="75">
        <v>0</v>
      </c>
      <c r="X190" s="76">
        <v>160</v>
      </c>
    </row>
    <row r="191" spans="2:24" ht="12.6" customHeight="1" x14ac:dyDescent="0.15">
      <c r="B191" s="71" t="s">
        <v>27</v>
      </c>
      <c r="C191" s="73" t="s">
        <v>28</v>
      </c>
      <c r="D191" s="74">
        <v>2</v>
      </c>
      <c r="E191" s="75">
        <v>2</v>
      </c>
      <c r="F191" s="75">
        <v>0</v>
      </c>
      <c r="G191" s="75">
        <v>1</v>
      </c>
      <c r="H191" s="75">
        <v>0</v>
      </c>
      <c r="I191" s="75">
        <v>0</v>
      </c>
      <c r="J191" s="75">
        <v>0</v>
      </c>
      <c r="K191" s="75">
        <v>0</v>
      </c>
      <c r="L191" s="75">
        <v>1</v>
      </c>
      <c r="M191" s="75">
        <v>0</v>
      </c>
      <c r="N191" s="75">
        <v>0</v>
      </c>
      <c r="O191" s="75">
        <v>0</v>
      </c>
      <c r="P191" s="75">
        <v>46</v>
      </c>
      <c r="Q191" s="75">
        <v>0</v>
      </c>
      <c r="R191" s="75">
        <v>0</v>
      </c>
      <c r="S191" s="75">
        <v>46</v>
      </c>
      <c r="T191" s="75">
        <v>0</v>
      </c>
      <c r="U191" s="75">
        <v>0</v>
      </c>
      <c r="V191" s="75">
        <v>10600</v>
      </c>
      <c r="W191" s="75">
        <v>0</v>
      </c>
      <c r="X191" s="76">
        <v>1920</v>
      </c>
    </row>
    <row r="192" spans="2:24" ht="12.6" customHeight="1" x14ac:dyDescent="0.15">
      <c r="B192" s="71" t="s">
        <v>29</v>
      </c>
      <c r="C192" s="73" t="s">
        <v>30</v>
      </c>
      <c r="D192" s="74">
        <v>0</v>
      </c>
      <c r="E192" s="75">
        <v>0</v>
      </c>
      <c r="F192" s="75">
        <v>0</v>
      </c>
      <c r="G192" s="75">
        <v>0</v>
      </c>
      <c r="H192" s="75">
        <v>0</v>
      </c>
      <c r="I192" s="75">
        <v>0</v>
      </c>
      <c r="J192" s="75">
        <v>0</v>
      </c>
      <c r="K192" s="75">
        <v>0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5">
        <v>0</v>
      </c>
      <c r="V192" s="75">
        <v>0</v>
      </c>
      <c r="W192" s="75">
        <v>0</v>
      </c>
      <c r="X192" s="76">
        <v>0</v>
      </c>
    </row>
    <row r="193" spans="2:24" ht="12.6" customHeight="1" x14ac:dyDescent="0.15">
      <c r="B193" s="71" t="s">
        <v>24</v>
      </c>
      <c r="C193" s="73" t="s">
        <v>31</v>
      </c>
      <c r="D193" s="74">
        <v>2</v>
      </c>
      <c r="E193" s="75">
        <v>0</v>
      </c>
      <c r="F193" s="75">
        <v>2</v>
      </c>
      <c r="G193" s="75">
        <v>2</v>
      </c>
      <c r="H193" s="75">
        <v>0</v>
      </c>
      <c r="I193" s="75">
        <v>0</v>
      </c>
      <c r="J193" s="75">
        <v>0</v>
      </c>
      <c r="K193" s="75">
        <v>0</v>
      </c>
      <c r="L193" s="75">
        <v>0</v>
      </c>
      <c r="M193" s="75">
        <v>0</v>
      </c>
      <c r="N193" s="75">
        <v>0</v>
      </c>
      <c r="O193" s="75">
        <v>0</v>
      </c>
      <c r="P193" s="75">
        <v>3</v>
      </c>
      <c r="Q193" s="75">
        <v>2</v>
      </c>
      <c r="R193" s="75">
        <v>0</v>
      </c>
      <c r="S193" s="75">
        <v>1</v>
      </c>
      <c r="T193" s="75">
        <v>0</v>
      </c>
      <c r="U193" s="75">
        <v>0</v>
      </c>
      <c r="V193" s="75">
        <v>2378</v>
      </c>
      <c r="W193" s="75">
        <v>0</v>
      </c>
      <c r="X193" s="76">
        <v>412</v>
      </c>
    </row>
    <row r="194" spans="2:24" ht="12.6" customHeight="1" x14ac:dyDescent="0.15">
      <c r="B194" s="71" t="s">
        <v>26</v>
      </c>
      <c r="C194" s="73" t="s">
        <v>6</v>
      </c>
      <c r="D194" s="74">
        <v>1</v>
      </c>
      <c r="E194" s="75">
        <v>0</v>
      </c>
      <c r="F194" s="75">
        <v>1</v>
      </c>
      <c r="G194" s="75">
        <v>1</v>
      </c>
      <c r="H194" s="75">
        <v>0</v>
      </c>
      <c r="I194" s="75">
        <v>0</v>
      </c>
      <c r="J194" s="75">
        <v>0</v>
      </c>
      <c r="K194" s="75">
        <v>0</v>
      </c>
      <c r="L194" s="75">
        <v>0</v>
      </c>
      <c r="M194" s="75">
        <v>0</v>
      </c>
      <c r="N194" s="75">
        <v>0</v>
      </c>
      <c r="O194" s="75">
        <v>0</v>
      </c>
      <c r="P194" s="75">
        <v>1</v>
      </c>
      <c r="Q194" s="75">
        <v>1</v>
      </c>
      <c r="R194" s="75">
        <v>0</v>
      </c>
      <c r="S194" s="75">
        <v>0</v>
      </c>
      <c r="T194" s="75">
        <v>0</v>
      </c>
      <c r="U194" s="75">
        <v>0</v>
      </c>
      <c r="V194" s="75">
        <v>618</v>
      </c>
      <c r="W194" s="75">
        <v>0</v>
      </c>
      <c r="X194" s="76">
        <v>300</v>
      </c>
    </row>
    <row r="195" spans="2:24" ht="12.6" customHeight="1" x14ac:dyDescent="0.15">
      <c r="B195" s="146"/>
      <c r="C195" s="72" t="s">
        <v>34</v>
      </c>
      <c r="D195" s="74">
        <v>84</v>
      </c>
      <c r="E195" s="75">
        <v>25</v>
      </c>
      <c r="F195" s="75">
        <v>59</v>
      </c>
      <c r="G195" s="75">
        <v>54</v>
      </c>
      <c r="H195" s="75">
        <v>16</v>
      </c>
      <c r="I195" s="75">
        <v>12</v>
      </c>
      <c r="J195" s="75">
        <v>1</v>
      </c>
      <c r="K195" s="75">
        <v>0</v>
      </c>
      <c r="L195" s="75">
        <v>1</v>
      </c>
      <c r="M195" s="75">
        <v>0</v>
      </c>
      <c r="N195" s="75">
        <v>0</v>
      </c>
      <c r="O195" s="75">
        <v>4041</v>
      </c>
      <c r="P195" s="75">
        <v>269</v>
      </c>
      <c r="Q195" s="75">
        <v>91</v>
      </c>
      <c r="R195" s="75">
        <v>21</v>
      </c>
      <c r="S195" s="75">
        <v>157</v>
      </c>
      <c r="T195" s="75">
        <v>9</v>
      </c>
      <c r="U195" s="75">
        <v>1</v>
      </c>
      <c r="V195" s="75">
        <v>307081</v>
      </c>
      <c r="W195" s="75">
        <v>22140</v>
      </c>
      <c r="X195" s="76">
        <v>22745</v>
      </c>
    </row>
    <row r="196" spans="2:24" ht="12.6" customHeight="1" x14ac:dyDescent="0.15">
      <c r="B196" s="71" t="s">
        <v>23</v>
      </c>
      <c r="C196" s="73" t="s">
        <v>35</v>
      </c>
      <c r="D196" s="74">
        <v>0</v>
      </c>
      <c r="E196" s="75">
        <v>0</v>
      </c>
      <c r="F196" s="75">
        <v>0</v>
      </c>
      <c r="G196" s="75">
        <v>0</v>
      </c>
      <c r="H196" s="75">
        <v>0</v>
      </c>
      <c r="I196" s="75">
        <v>0</v>
      </c>
      <c r="J196" s="75">
        <v>0</v>
      </c>
      <c r="K196" s="75">
        <v>0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5">
        <v>0</v>
      </c>
      <c r="V196" s="75">
        <v>0</v>
      </c>
      <c r="W196" s="75">
        <v>0</v>
      </c>
      <c r="X196" s="76">
        <v>0</v>
      </c>
    </row>
    <row r="197" spans="2:24" ht="12.6" customHeight="1" x14ac:dyDescent="0.15">
      <c r="B197" s="71" t="s">
        <v>15</v>
      </c>
      <c r="C197" s="73" t="s">
        <v>19</v>
      </c>
      <c r="D197" s="74">
        <v>9</v>
      </c>
      <c r="E197" s="75">
        <v>2</v>
      </c>
      <c r="F197" s="75">
        <v>7</v>
      </c>
      <c r="G197" s="75">
        <v>6</v>
      </c>
      <c r="H197" s="75">
        <v>3</v>
      </c>
      <c r="I197" s="75">
        <v>0</v>
      </c>
      <c r="J197" s="75">
        <v>0</v>
      </c>
      <c r="K197" s="75">
        <v>0</v>
      </c>
      <c r="L197" s="75">
        <v>0</v>
      </c>
      <c r="M197" s="75">
        <v>0</v>
      </c>
      <c r="N197" s="75">
        <v>0</v>
      </c>
      <c r="O197" s="75">
        <v>454</v>
      </c>
      <c r="P197" s="75">
        <v>20</v>
      </c>
      <c r="Q197" s="75">
        <v>12</v>
      </c>
      <c r="R197" s="75">
        <v>3</v>
      </c>
      <c r="S197" s="75">
        <v>5</v>
      </c>
      <c r="T197" s="75">
        <v>0</v>
      </c>
      <c r="U197" s="75">
        <v>0</v>
      </c>
      <c r="V197" s="75">
        <v>6506</v>
      </c>
      <c r="W197" s="75">
        <v>941</v>
      </c>
      <c r="X197" s="76">
        <v>4830</v>
      </c>
    </row>
    <row r="198" spans="2:24" ht="12.6" customHeight="1" x14ac:dyDescent="0.15">
      <c r="B198" s="71" t="s">
        <v>36</v>
      </c>
      <c r="C198" s="73" t="s">
        <v>38</v>
      </c>
      <c r="D198" s="74">
        <v>33</v>
      </c>
      <c r="E198" s="75">
        <v>4</v>
      </c>
      <c r="F198" s="75">
        <v>29</v>
      </c>
      <c r="G198" s="75">
        <v>27</v>
      </c>
      <c r="H198" s="75">
        <v>4</v>
      </c>
      <c r="I198" s="75">
        <v>1</v>
      </c>
      <c r="J198" s="75">
        <v>1</v>
      </c>
      <c r="K198" s="75">
        <v>0</v>
      </c>
      <c r="L198" s="75">
        <v>0</v>
      </c>
      <c r="M198" s="75">
        <v>0</v>
      </c>
      <c r="N198" s="75">
        <v>0</v>
      </c>
      <c r="O198" s="75">
        <v>1927</v>
      </c>
      <c r="P198" s="75">
        <v>73</v>
      </c>
      <c r="Q198" s="75">
        <v>46</v>
      </c>
      <c r="R198" s="75">
        <v>4</v>
      </c>
      <c r="S198" s="75">
        <v>23</v>
      </c>
      <c r="T198" s="75">
        <v>2</v>
      </c>
      <c r="U198" s="75">
        <v>0</v>
      </c>
      <c r="V198" s="75">
        <v>84193</v>
      </c>
      <c r="W198" s="75">
        <v>433</v>
      </c>
      <c r="X198" s="76">
        <v>5712</v>
      </c>
    </row>
    <row r="199" spans="2:24" ht="12.6" customHeight="1" x14ac:dyDescent="0.15">
      <c r="B199" s="71" t="s">
        <v>0</v>
      </c>
      <c r="C199" s="73" t="s">
        <v>39</v>
      </c>
      <c r="D199" s="74">
        <v>4</v>
      </c>
      <c r="E199" s="75">
        <v>2</v>
      </c>
      <c r="F199" s="75">
        <v>2</v>
      </c>
      <c r="G199" s="75">
        <v>3</v>
      </c>
      <c r="H199" s="75">
        <v>0</v>
      </c>
      <c r="I199" s="75">
        <v>1</v>
      </c>
      <c r="J199" s="75">
        <v>0</v>
      </c>
      <c r="K199" s="75">
        <v>0</v>
      </c>
      <c r="L199" s="75">
        <v>0</v>
      </c>
      <c r="M199" s="75">
        <v>0</v>
      </c>
      <c r="N199" s="75">
        <v>0</v>
      </c>
      <c r="O199" s="75">
        <v>190</v>
      </c>
      <c r="P199" s="75">
        <v>11</v>
      </c>
      <c r="Q199" s="75">
        <v>4</v>
      </c>
      <c r="R199" s="75">
        <v>2</v>
      </c>
      <c r="S199" s="75">
        <v>5</v>
      </c>
      <c r="T199" s="75">
        <v>0</v>
      </c>
      <c r="U199" s="75">
        <v>0</v>
      </c>
      <c r="V199" s="75">
        <v>11238</v>
      </c>
      <c r="W199" s="75">
        <v>4220</v>
      </c>
      <c r="X199" s="76">
        <v>514</v>
      </c>
    </row>
    <row r="200" spans="2:24" ht="12.6" customHeight="1" x14ac:dyDescent="0.15">
      <c r="B200" s="71" t="s">
        <v>40</v>
      </c>
      <c r="C200" s="73" t="s">
        <v>784</v>
      </c>
      <c r="D200" s="74">
        <v>7</v>
      </c>
      <c r="E200" s="75">
        <v>1</v>
      </c>
      <c r="F200" s="75">
        <v>6</v>
      </c>
      <c r="G200" s="75">
        <v>6</v>
      </c>
      <c r="H200" s="75">
        <v>1</v>
      </c>
      <c r="I200" s="75">
        <v>0</v>
      </c>
      <c r="J200" s="75">
        <v>0</v>
      </c>
      <c r="K200" s="75">
        <v>0</v>
      </c>
      <c r="L200" s="75">
        <v>0</v>
      </c>
      <c r="M200" s="75">
        <v>0</v>
      </c>
      <c r="N200" s="75">
        <v>0</v>
      </c>
      <c r="O200" s="75">
        <v>160</v>
      </c>
      <c r="P200" s="75">
        <v>15</v>
      </c>
      <c r="Q200" s="75">
        <v>7</v>
      </c>
      <c r="R200" s="75">
        <v>2</v>
      </c>
      <c r="S200" s="75">
        <v>6</v>
      </c>
      <c r="T200" s="75">
        <v>0</v>
      </c>
      <c r="U200" s="75">
        <v>0</v>
      </c>
      <c r="V200" s="75">
        <v>10679</v>
      </c>
      <c r="W200" s="75">
        <v>140</v>
      </c>
      <c r="X200" s="76">
        <v>798</v>
      </c>
    </row>
    <row r="201" spans="2:24" ht="12.6" customHeight="1" x14ac:dyDescent="0.15">
      <c r="B201" s="71" t="s">
        <v>33</v>
      </c>
      <c r="C201" s="73" t="s">
        <v>42</v>
      </c>
      <c r="D201" s="74">
        <v>31</v>
      </c>
      <c r="E201" s="75">
        <v>16</v>
      </c>
      <c r="F201" s="75">
        <v>15</v>
      </c>
      <c r="G201" s="75">
        <v>12</v>
      </c>
      <c r="H201" s="75">
        <v>8</v>
      </c>
      <c r="I201" s="75">
        <v>10</v>
      </c>
      <c r="J201" s="75">
        <v>0</v>
      </c>
      <c r="K201" s="75">
        <v>0</v>
      </c>
      <c r="L201" s="75">
        <v>1</v>
      </c>
      <c r="M201" s="75">
        <v>0</v>
      </c>
      <c r="N201" s="75">
        <v>0</v>
      </c>
      <c r="O201" s="75">
        <v>1310</v>
      </c>
      <c r="P201" s="75">
        <v>150</v>
      </c>
      <c r="Q201" s="75">
        <v>22</v>
      </c>
      <c r="R201" s="75">
        <v>10</v>
      </c>
      <c r="S201" s="75">
        <v>118</v>
      </c>
      <c r="T201" s="75">
        <v>7</v>
      </c>
      <c r="U201" s="75">
        <v>1</v>
      </c>
      <c r="V201" s="75">
        <v>194465</v>
      </c>
      <c r="W201" s="75">
        <v>16406</v>
      </c>
      <c r="X201" s="76">
        <v>10891</v>
      </c>
    </row>
    <row r="202" spans="2:24" ht="12.6" customHeight="1" x14ac:dyDescent="0.15">
      <c r="B202" s="71"/>
      <c r="C202" s="73" t="s">
        <v>797</v>
      </c>
      <c r="D202" s="74">
        <v>91</v>
      </c>
      <c r="E202" s="75">
        <v>27</v>
      </c>
      <c r="F202" s="75">
        <v>64</v>
      </c>
      <c r="G202" s="75">
        <v>60</v>
      </c>
      <c r="H202" s="75">
        <v>16</v>
      </c>
      <c r="I202" s="75">
        <v>12</v>
      </c>
      <c r="J202" s="75">
        <v>1</v>
      </c>
      <c r="K202" s="75">
        <v>0</v>
      </c>
      <c r="L202" s="75">
        <v>2</v>
      </c>
      <c r="M202" s="75">
        <v>0</v>
      </c>
      <c r="N202" s="75">
        <v>0</v>
      </c>
      <c r="O202" s="75">
        <v>4041</v>
      </c>
      <c r="P202" s="75">
        <v>322</v>
      </c>
      <c r="Q202" s="75">
        <v>96</v>
      </c>
      <c r="R202" s="75">
        <v>21</v>
      </c>
      <c r="S202" s="75">
        <v>205</v>
      </c>
      <c r="T202" s="75">
        <v>10</v>
      </c>
      <c r="U202" s="75">
        <v>1</v>
      </c>
      <c r="V202" s="75">
        <v>322433</v>
      </c>
      <c r="W202" s="75">
        <v>22140</v>
      </c>
      <c r="X202" s="76">
        <v>25537</v>
      </c>
    </row>
    <row r="203" spans="2:24" ht="12.6" customHeight="1" x14ac:dyDescent="0.15">
      <c r="B203" s="134"/>
      <c r="C203" s="72" t="s">
        <v>16</v>
      </c>
      <c r="D203" s="74">
        <v>7</v>
      </c>
      <c r="E203" s="75">
        <v>2</v>
      </c>
      <c r="F203" s="75">
        <v>5</v>
      </c>
      <c r="G203" s="75">
        <v>6</v>
      </c>
      <c r="H203" s="75">
        <v>0</v>
      </c>
      <c r="I203" s="75">
        <v>0</v>
      </c>
      <c r="J203" s="75">
        <v>0</v>
      </c>
      <c r="K203" s="75">
        <v>0</v>
      </c>
      <c r="L203" s="75">
        <v>1</v>
      </c>
      <c r="M203" s="75">
        <v>0</v>
      </c>
      <c r="N203" s="75">
        <v>0</v>
      </c>
      <c r="O203" s="75">
        <v>0</v>
      </c>
      <c r="P203" s="75">
        <v>53</v>
      </c>
      <c r="Q203" s="75">
        <v>5</v>
      </c>
      <c r="R203" s="75">
        <v>0</v>
      </c>
      <c r="S203" s="75">
        <v>48</v>
      </c>
      <c r="T203" s="75">
        <v>1</v>
      </c>
      <c r="U203" s="75">
        <v>0</v>
      </c>
      <c r="V203" s="75">
        <v>15352</v>
      </c>
      <c r="W203" s="75">
        <v>0</v>
      </c>
      <c r="X203" s="76">
        <v>2792</v>
      </c>
    </row>
    <row r="204" spans="2:24" ht="12.6" customHeight="1" x14ac:dyDescent="0.15">
      <c r="B204" s="71" t="s">
        <v>18</v>
      </c>
      <c r="C204" s="73" t="s">
        <v>21</v>
      </c>
      <c r="D204" s="74">
        <v>0</v>
      </c>
      <c r="E204" s="75">
        <v>0</v>
      </c>
      <c r="F204" s="75">
        <v>0</v>
      </c>
      <c r="G204" s="75">
        <v>0</v>
      </c>
      <c r="H204" s="75">
        <v>0</v>
      </c>
      <c r="I204" s="75">
        <v>0</v>
      </c>
      <c r="J204" s="75">
        <v>0</v>
      </c>
      <c r="K204" s="75">
        <v>0</v>
      </c>
      <c r="L204" s="75">
        <v>0</v>
      </c>
      <c r="M204" s="75">
        <v>0</v>
      </c>
      <c r="N204" s="75">
        <v>0</v>
      </c>
      <c r="O204" s="75">
        <v>0</v>
      </c>
      <c r="P204" s="75">
        <v>0</v>
      </c>
      <c r="Q204" s="75">
        <v>0</v>
      </c>
      <c r="R204" s="75">
        <v>0</v>
      </c>
      <c r="S204" s="75">
        <v>0</v>
      </c>
      <c r="T204" s="75">
        <v>0</v>
      </c>
      <c r="U204" s="75">
        <v>0</v>
      </c>
      <c r="V204" s="75">
        <v>0</v>
      </c>
      <c r="W204" s="75">
        <v>0</v>
      </c>
      <c r="X204" s="76">
        <v>0</v>
      </c>
    </row>
    <row r="205" spans="2:24" ht="12.6" customHeight="1" x14ac:dyDescent="0.15">
      <c r="B205" s="71" t="s">
        <v>25</v>
      </c>
      <c r="C205" s="73" t="s">
        <v>8</v>
      </c>
      <c r="D205" s="74">
        <v>2</v>
      </c>
      <c r="E205" s="75">
        <v>0</v>
      </c>
      <c r="F205" s="75">
        <v>2</v>
      </c>
      <c r="G205" s="75">
        <v>2</v>
      </c>
      <c r="H205" s="75">
        <v>0</v>
      </c>
      <c r="I205" s="75">
        <v>0</v>
      </c>
      <c r="J205" s="75">
        <v>0</v>
      </c>
      <c r="K205" s="75">
        <v>0</v>
      </c>
      <c r="L205" s="75">
        <v>0</v>
      </c>
      <c r="M205" s="75">
        <v>0</v>
      </c>
      <c r="N205" s="75">
        <v>0</v>
      </c>
      <c r="O205" s="75">
        <v>0</v>
      </c>
      <c r="P205" s="75">
        <v>3</v>
      </c>
      <c r="Q205" s="75">
        <v>2</v>
      </c>
      <c r="R205" s="75">
        <v>0</v>
      </c>
      <c r="S205" s="75">
        <v>1</v>
      </c>
      <c r="T205" s="75">
        <v>1</v>
      </c>
      <c r="U205" s="75">
        <v>0</v>
      </c>
      <c r="V205" s="75">
        <v>1756</v>
      </c>
      <c r="W205" s="75">
        <v>0</v>
      </c>
      <c r="X205" s="76">
        <v>160</v>
      </c>
    </row>
    <row r="206" spans="2:24" ht="12.6" customHeight="1" x14ac:dyDescent="0.15">
      <c r="B206" s="71" t="s">
        <v>27</v>
      </c>
      <c r="C206" s="73" t="s">
        <v>28</v>
      </c>
      <c r="D206" s="74">
        <v>2</v>
      </c>
      <c r="E206" s="75">
        <v>2</v>
      </c>
      <c r="F206" s="75">
        <v>0</v>
      </c>
      <c r="G206" s="75">
        <v>1</v>
      </c>
      <c r="H206" s="75">
        <v>0</v>
      </c>
      <c r="I206" s="75">
        <v>0</v>
      </c>
      <c r="J206" s="75">
        <v>0</v>
      </c>
      <c r="K206" s="75">
        <v>0</v>
      </c>
      <c r="L206" s="75">
        <v>1</v>
      </c>
      <c r="M206" s="75">
        <v>0</v>
      </c>
      <c r="N206" s="75">
        <v>0</v>
      </c>
      <c r="O206" s="75">
        <v>0</v>
      </c>
      <c r="P206" s="75">
        <v>46</v>
      </c>
      <c r="Q206" s="75">
        <v>0</v>
      </c>
      <c r="R206" s="75">
        <v>0</v>
      </c>
      <c r="S206" s="75">
        <v>46</v>
      </c>
      <c r="T206" s="75">
        <v>0</v>
      </c>
      <c r="U206" s="75">
        <v>0</v>
      </c>
      <c r="V206" s="75">
        <v>10600</v>
      </c>
      <c r="W206" s="75">
        <v>0</v>
      </c>
      <c r="X206" s="76">
        <v>1920</v>
      </c>
    </row>
    <row r="207" spans="2:24" ht="12.6" customHeight="1" x14ac:dyDescent="0.15">
      <c r="B207" s="71" t="s">
        <v>29</v>
      </c>
      <c r="C207" s="73" t="s">
        <v>30</v>
      </c>
      <c r="D207" s="74">
        <v>0</v>
      </c>
      <c r="E207" s="75">
        <v>0</v>
      </c>
      <c r="F207" s="75">
        <v>0</v>
      </c>
      <c r="G207" s="75">
        <v>0</v>
      </c>
      <c r="H207" s="75">
        <v>0</v>
      </c>
      <c r="I207" s="75">
        <v>0</v>
      </c>
      <c r="J207" s="75">
        <v>0</v>
      </c>
      <c r="K207" s="75">
        <v>0</v>
      </c>
      <c r="L207" s="75">
        <v>0</v>
      </c>
      <c r="M207" s="75">
        <v>0</v>
      </c>
      <c r="N207" s="75">
        <v>0</v>
      </c>
      <c r="O207" s="75">
        <v>0</v>
      </c>
      <c r="P207" s="75">
        <v>0</v>
      </c>
      <c r="Q207" s="75">
        <v>0</v>
      </c>
      <c r="R207" s="75">
        <v>0</v>
      </c>
      <c r="S207" s="75">
        <v>0</v>
      </c>
      <c r="T207" s="75">
        <v>0</v>
      </c>
      <c r="U207" s="75">
        <v>0</v>
      </c>
      <c r="V207" s="75">
        <v>0</v>
      </c>
      <c r="W207" s="75">
        <v>0</v>
      </c>
      <c r="X207" s="76">
        <v>0</v>
      </c>
    </row>
    <row r="208" spans="2:24" ht="12.6" customHeight="1" x14ac:dyDescent="0.15">
      <c r="B208" s="71" t="s">
        <v>24</v>
      </c>
      <c r="C208" s="73" t="s">
        <v>31</v>
      </c>
      <c r="D208" s="74">
        <v>2</v>
      </c>
      <c r="E208" s="75">
        <v>0</v>
      </c>
      <c r="F208" s="75">
        <v>2</v>
      </c>
      <c r="G208" s="75">
        <v>2</v>
      </c>
      <c r="H208" s="75">
        <v>0</v>
      </c>
      <c r="I208" s="75">
        <v>0</v>
      </c>
      <c r="J208" s="75">
        <v>0</v>
      </c>
      <c r="K208" s="75">
        <v>0</v>
      </c>
      <c r="L208" s="75">
        <v>0</v>
      </c>
      <c r="M208" s="75">
        <v>0</v>
      </c>
      <c r="N208" s="75">
        <v>0</v>
      </c>
      <c r="O208" s="75">
        <v>0</v>
      </c>
      <c r="P208" s="75">
        <v>3</v>
      </c>
      <c r="Q208" s="75">
        <v>2</v>
      </c>
      <c r="R208" s="75">
        <v>0</v>
      </c>
      <c r="S208" s="75">
        <v>1</v>
      </c>
      <c r="T208" s="75">
        <v>0</v>
      </c>
      <c r="U208" s="75">
        <v>0</v>
      </c>
      <c r="V208" s="75">
        <v>2378</v>
      </c>
      <c r="W208" s="75">
        <v>0</v>
      </c>
      <c r="X208" s="76">
        <v>412</v>
      </c>
    </row>
    <row r="209" spans="2:24" ht="12.6" customHeight="1" x14ac:dyDescent="0.15">
      <c r="B209" s="71" t="s">
        <v>26</v>
      </c>
      <c r="C209" s="73" t="s">
        <v>6</v>
      </c>
      <c r="D209" s="74">
        <v>1</v>
      </c>
      <c r="E209" s="75">
        <v>0</v>
      </c>
      <c r="F209" s="75">
        <v>1</v>
      </c>
      <c r="G209" s="75">
        <v>1</v>
      </c>
      <c r="H209" s="75">
        <v>0</v>
      </c>
      <c r="I209" s="75">
        <v>0</v>
      </c>
      <c r="J209" s="75">
        <v>0</v>
      </c>
      <c r="K209" s="75">
        <v>0</v>
      </c>
      <c r="L209" s="75">
        <v>0</v>
      </c>
      <c r="M209" s="75">
        <v>0</v>
      </c>
      <c r="N209" s="75">
        <v>0</v>
      </c>
      <c r="O209" s="75">
        <v>0</v>
      </c>
      <c r="P209" s="75">
        <v>1</v>
      </c>
      <c r="Q209" s="75">
        <v>1</v>
      </c>
      <c r="R209" s="75">
        <v>0</v>
      </c>
      <c r="S209" s="75">
        <v>0</v>
      </c>
      <c r="T209" s="75">
        <v>0</v>
      </c>
      <c r="U209" s="75">
        <v>0</v>
      </c>
      <c r="V209" s="75">
        <v>618</v>
      </c>
      <c r="W209" s="75">
        <v>0</v>
      </c>
      <c r="X209" s="76">
        <v>300</v>
      </c>
    </row>
    <row r="210" spans="2:24" ht="12.6" customHeight="1" x14ac:dyDescent="0.15">
      <c r="B210" s="146"/>
      <c r="C210" s="72" t="s">
        <v>34</v>
      </c>
      <c r="D210" s="74">
        <v>84</v>
      </c>
      <c r="E210" s="75">
        <v>25</v>
      </c>
      <c r="F210" s="75">
        <v>59</v>
      </c>
      <c r="G210" s="75">
        <v>54</v>
      </c>
      <c r="H210" s="75">
        <v>16</v>
      </c>
      <c r="I210" s="75">
        <v>12</v>
      </c>
      <c r="J210" s="75">
        <v>1</v>
      </c>
      <c r="K210" s="75">
        <v>0</v>
      </c>
      <c r="L210" s="75">
        <v>1</v>
      </c>
      <c r="M210" s="75">
        <v>0</v>
      </c>
      <c r="N210" s="75">
        <v>0</v>
      </c>
      <c r="O210" s="75">
        <v>4041</v>
      </c>
      <c r="P210" s="75">
        <v>269</v>
      </c>
      <c r="Q210" s="75">
        <v>91</v>
      </c>
      <c r="R210" s="75">
        <v>21</v>
      </c>
      <c r="S210" s="75">
        <v>157</v>
      </c>
      <c r="T210" s="75">
        <v>9</v>
      </c>
      <c r="U210" s="75">
        <v>1</v>
      </c>
      <c r="V210" s="75">
        <v>307081</v>
      </c>
      <c r="W210" s="75">
        <v>22140</v>
      </c>
      <c r="X210" s="76">
        <v>22745</v>
      </c>
    </row>
    <row r="211" spans="2:24" ht="12.6" customHeight="1" x14ac:dyDescent="0.15">
      <c r="B211" s="71" t="s">
        <v>23</v>
      </c>
      <c r="C211" s="73" t="s">
        <v>35</v>
      </c>
      <c r="D211" s="74">
        <v>0</v>
      </c>
      <c r="E211" s="75">
        <v>0</v>
      </c>
      <c r="F211" s="75">
        <v>0</v>
      </c>
      <c r="G211" s="75">
        <v>0</v>
      </c>
      <c r="H211" s="75">
        <v>0</v>
      </c>
      <c r="I211" s="75">
        <v>0</v>
      </c>
      <c r="J211" s="75">
        <v>0</v>
      </c>
      <c r="K211" s="75">
        <v>0</v>
      </c>
      <c r="L211" s="75">
        <v>0</v>
      </c>
      <c r="M211" s="75">
        <v>0</v>
      </c>
      <c r="N211" s="75">
        <v>0</v>
      </c>
      <c r="O211" s="75">
        <v>0</v>
      </c>
      <c r="P211" s="75">
        <v>0</v>
      </c>
      <c r="Q211" s="75">
        <v>0</v>
      </c>
      <c r="R211" s="75">
        <v>0</v>
      </c>
      <c r="S211" s="75">
        <v>0</v>
      </c>
      <c r="T211" s="75">
        <v>0</v>
      </c>
      <c r="U211" s="75">
        <v>0</v>
      </c>
      <c r="V211" s="75">
        <v>0</v>
      </c>
      <c r="W211" s="75">
        <v>0</v>
      </c>
      <c r="X211" s="76">
        <v>0</v>
      </c>
    </row>
    <row r="212" spans="2:24" ht="12.6" customHeight="1" x14ac:dyDescent="0.15">
      <c r="B212" s="71" t="s">
        <v>15</v>
      </c>
      <c r="C212" s="73" t="s">
        <v>19</v>
      </c>
      <c r="D212" s="74">
        <v>9</v>
      </c>
      <c r="E212" s="75">
        <v>2</v>
      </c>
      <c r="F212" s="75">
        <v>7</v>
      </c>
      <c r="G212" s="75">
        <v>6</v>
      </c>
      <c r="H212" s="75">
        <v>3</v>
      </c>
      <c r="I212" s="75">
        <v>0</v>
      </c>
      <c r="J212" s="75">
        <v>0</v>
      </c>
      <c r="K212" s="75">
        <v>0</v>
      </c>
      <c r="L212" s="75">
        <v>0</v>
      </c>
      <c r="M212" s="75">
        <v>0</v>
      </c>
      <c r="N212" s="75">
        <v>0</v>
      </c>
      <c r="O212" s="75">
        <v>454</v>
      </c>
      <c r="P212" s="75">
        <v>20</v>
      </c>
      <c r="Q212" s="75">
        <v>12</v>
      </c>
      <c r="R212" s="75">
        <v>3</v>
      </c>
      <c r="S212" s="75">
        <v>5</v>
      </c>
      <c r="T212" s="75">
        <v>0</v>
      </c>
      <c r="U212" s="75">
        <v>0</v>
      </c>
      <c r="V212" s="75">
        <v>6506</v>
      </c>
      <c r="W212" s="75">
        <v>941</v>
      </c>
      <c r="X212" s="76">
        <v>4830</v>
      </c>
    </row>
    <row r="213" spans="2:24" ht="12.6" customHeight="1" x14ac:dyDescent="0.15">
      <c r="B213" s="71" t="s">
        <v>36</v>
      </c>
      <c r="C213" s="73" t="s">
        <v>38</v>
      </c>
      <c r="D213" s="74">
        <v>33</v>
      </c>
      <c r="E213" s="75">
        <v>4</v>
      </c>
      <c r="F213" s="75">
        <v>29</v>
      </c>
      <c r="G213" s="75">
        <v>27</v>
      </c>
      <c r="H213" s="75">
        <v>4</v>
      </c>
      <c r="I213" s="75">
        <v>1</v>
      </c>
      <c r="J213" s="75">
        <v>1</v>
      </c>
      <c r="K213" s="75">
        <v>0</v>
      </c>
      <c r="L213" s="75">
        <v>0</v>
      </c>
      <c r="M213" s="75">
        <v>0</v>
      </c>
      <c r="N213" s="75">
        <v>0</v>
      </c>
      <c r="O213" s="75">
        <v>1927</v>
      </c>
      <c r="P213" s="75">
        <v>73</v>
      </c>
      <c r="Q213" s="75">
        <v>46</v>
      </c>
      <c r="R213" s="75">
        <v>4</v>
      </c>
      <c r="S213" s="75">
        <v>23</v>
      </c>
      <c r="T213" s="75">
        <v>2</v>
      </c>
      <c r="U213" s="75">
        <v>0</v>
      </c>
      <c r="V213" s="75">
        <v>84193</v>
      </c>
      <c r="W213" s="75">
        <v>433</v>
      </c>
      <c r="X213" s="76">
        <v>5712</v>
      </c>
    </row>
    <row r="214" spans="2:24" ht="12.6" customHeight="1" x14ac:dyDescent="0.15">
      <c r="B214" s="71" t="s">
        <v>0</v>
      </c>
      <c r="C214" s="73" t="s">
        <v>39</v>
      </c>
      <c r="D214" s="74">
        <v>4</v>
      </c>
      <c r="E214" s="75">
        <v>2</v>
      </c>
      <c r="F214" s="75">
        <v>2</v>
      </c>
      <c r="G214" s="75">
        <v>3</v>
      </c>
      <c r="H214" s="75">
        <v>0</v>
      </c>
      <c r="I214" s="75">
        <v>1</v>
      </c>
      <c r="J214" s="75">
        <v>0</v>
      </c>
      <c r="K214" s="75">
        <v>0</v>
      </c>
      <c r="L214" s="75">
        <v>0</v>
      </c>
      <c r="M214" s="75">
        <v>0</v>
      </c>
      <c r="N214" s="75">
        <v>0</v>
      </c>
      <c r="O214" s="75">
        <v>190</v>
      </c>
      <c r="P214" s="75">
        <v>11</v>
      </c>
      <c r="Q214" s="75">
        <v>4</v>
      </c>
      <c r="R214" s="75">
        <v>2</v>
      </c>
      <c r="S214" s="75">
        <v>5</v>
      </c>
      <c r="T214" s="75">
        <v>0</v>
      </c>
      <c r="U214" s="75">
        <v>0</v>
      </c>
      <c r="V214" s="75">
        <v>11238</v>
      </c>
      <c r="W214" s="75">
        <v>4220</v>
      </c>
      <c r="X214" s="76">
        <v>514</v>
      </c>
    </row>
    <row r="215" spans="2:24" ht="12.6" customHeight="1" x14ac:dyDescent="0.15">
      <c r="B215" s="71" t="s">
        <v>40</v>
      </c>
      <c r="C215" s="73" t="s">
        <v>784</v>
      </c>
      <c r="D215" s="74">
        <v>7</v>
      </c>
      <c r="E215" s="75">
        <v>1</v>
      </c>
      <c r="F215" s="75">
        <v>6</v>
      </c>
      <c r="G215" s="75">
        <v>6</v>
      </c>
      <c r="H215" s="75">
        <v>1</v>
      </c>
      <c r="I215" s="75">
        <v>0</v>
      </c>
      <c r="J215" s="75">
        <v>0</v>
      </c>
      <c r="K215" s="75">
        <v>0</v>
      </c>
      <c r="L215" s="75">
        <v>0</v>
      </c>
      <c r="M215" s="75">
        <v>0</v>
      </c>
      <c r="N215" s="75">
        <v>0</v>
      </c>
      <c r="O215" s="75">
        <v>160</v>
      </c>
      <c r="P215" s="75">
        <v>15</v>
      </c>
      <c r="Q215" s="75">
        <v>7</v>
      </c>
      <c r="R215" s="75">
        <v>2</v>
      </c>
      <c r="S215" s="75">
        <v>6</v>
      </c>
      <c r="T215" s="75">
        <v>0</v>
      </c>
      <c r="U215" s="75">
        <v>0</v>
      </c>
      <c r="V215" s="75">
        <v>10679</v>
      </c>
      <c r="W215" s="75">
        <v>140</v>
      </c>
      <c r="X215" s="76">
        <v>798</v>
      </c>
    </row>
    <row r="216" spans="2:24" ht="12.6" customHeight="1" x14ac:dyDescent="0.15">
      <c r="B216" s="71" t="s">
        <v>33</v>
      </c>
      <c r="C216" s="73" t="s">
        <v>42</v>
      </c>
      <c r="D216" s="74">
        <v>31</v>
      </c>
      <c r="E216" s="75">
        <v>16</v>
      </c>
      <c r="F216" s="75">
        <v>15</v>
      </c>
      <c r="G216" s="75">
        <v>12</v>
      </c>
      <c r="H216" s="75">
        <v>8</v>
      </c>
      <c r="I216" s="75">
        <v>10</v>
      </c>
      <c r="J216" s="75">
        <v>0</v>
      </c>
      <c r="K216" s="75">
        <v>0</v>
      </c>
      <c r="L216" s="75">
        <v>1</v>
      </c>
      <c r="M216" s="75">
        <v>0</v>
      </c>
      <c r="N216" s="75">
        <v>0</v>
      </c>
      <c r="O216" s="75">
        <v>1310</v>
      </c>
      <c r="P216" s="75">
        <v>150</v>
      </c>
      <c r="Q216" s="75">
        <v>22</v>
      </c>
      <c r="R216" s="75">
        <v>10</v>
      </c>
      <c r="S216" s="75">
        <v>118</v>
      </c>
      <c r="T216" s="75">
        <v>7</v>
      </c>
      <c r="U216" s="75">
        <v>1</v>
      </c>
      <c r="V216" s="75">
        <v>194465</v>
      </c>
      <c r="W216" s="75">
        <v>16406</v>
      </c>
      <c r="X216" s="76">
        <v>10891</v>
      </c>
    </row>
    <row r="217" spans="2:24" ht="12.6" customHeight="1" x14ac:dyDescent="0.15">
      <c r="B217" s="71"/>
      <c r="C217" s="73" t="s">
        <v>798</v>
      </c>
      <c r="D217" s="74">
        <v>885</v>
      </c>
      <c r="E217" s="75">
        <v>315</v>
      </c>
      <c r="F217" s="75">
        <v>570</v>
      </c>
      <c r="G217" s="75">
        <v>491</v>
      </c>
      <c r="H217" s="75">
        <v>186</v>
      </c>
      <c r="I217" s="75">
        <v>130</v>
      </c>
      <c r="J217" s="75">
        <v>55</v>
      </c>
      <c r="K217" s="75">
        <v>10</v>
      </c>
      <c r="L217" s="75">
        <v>12</v>
      </c>
      <c r="M217" s="75">
        <v>1</v>
      </c>
      <c r="N217" s="75">
        <v>0</v>
      </c>
      <c r="O217" s="75">
        <v>65920</v>
      </c>
      <c r="P217" s="75">
        <v>3726</v>
      </c>
      <c r="Q217" s="75">
        <v>864</v>
      </c>
      <c r="R217" s="75">
        <v>366</v>
      </c>
      <c r="S217" s="75">
        <v>2496</v>
      </c>
      <c r="T217" s="75">
        <v>53</v>
      </c>
      <c r="U217" s="75">
        <v>6</v>
      </c>
      <c r="V217" s="75">
        <v>6452509</v>
      </c>
      <c r="W217" s="75">
        <v>151234</v>
      </c>
      <c r="X217" s="76">
        <v>558683</v>
      </c>
    </row>
    <row r="218" spans="2:24" ht="12.6" customHeight="1" x14ac:dyDescent="0.15">
      <c r="B218" s="134"/>
      <c r="C218" s="72" t="s">
        <v>16</v>
      </c>
      <c r="D218" s="74">
        <v>88</v>
      </c>
      <c r="E218" s="75">
        <v>51</v>
      </c>
      <c r="F218" s="75">
        <v>37</v>
      </c>
      <c r="G218" s="75">
        <v>35</v>
      </c>
      <c r="H218" s="75">
        <v>19</v>
      </c>
      <c r="I218" s="75">
        <v>21</v>
      </c>
      <c r="J218" s="75">
        <v>8</v>
      </c>
      <c r="K218" s="75">
        <v>1</v>
      </c>
      <c r="L218" s="75">
        <v>3</v>
      </c>
      <c r="M218" s="75">
        <v>1</v>
      </c>
      <c r="N218" s="75">
        <v>0</v>
      </c>
      <c r="O218" s="75">
        <v>0</v>
      </c>
      <c r="P218" s="75">
        <v>551</v>
      </c>
      <c r="Q218" s="75">
        <v>60</v>
      </c>
      <c r="R218" s="75">
        <v>69</v>
      </c>
      <c r="S218" s="75">
        <v>422</v>
      </c>
      <c r="T218" s="75">
        <v>5</v>
      </c>
      <c r="U218" s="75">
        <v>4</v>
      </c>
      <c r="V218" s="75">
        <v>2036363</v>
      </c>
      <c r="W218" s="75">
        <v>18710</v>
      </c>
      <c r="X218" s="76">
        <v>105892</v>
      </c>
    </row>
    <row r="219" spans="2:24" ht="12.6" customHeight="1" x14ac:dyDescent="0.15">
      <c r="B219" s="71" t="s">
        <v>18</v>
      </c>
      <c r="C219" s="73" t="s">
        <v>21</v>
      </c>
      <c r="D219" s="74">
        <v>1</v>
      </c>
      <c r="E219" s="75">
        <v>1</v>
      </c>
      <c r="F219" s="75">
        <v>0</v>
      </c>
      <c r="G219" s="75">
        <v>0</v>
      </c>
      <c r="H219" s="75">
        <v>0</v>
      </c>
      <c r="I219" s="75">
        <v>1</v>
      </c>
      <c r="J219" s="75">
        <v>0</v>
      </c>
      <c r="K219" s="75">
        <v>0</v>
      </c>
      <c r="L219" s="75">
        <v>0</v>
      </c>
      <c r="M219" s="75">
        <v>0</v>
      </c>
      <c r="N219" s="75">
        <v>0</v>
      </c>
      <c r="O219" s="75">
        <v>0</v>
      </c>
      <c r="P219" s="75">
        <v>5</v>
      </c>
      <c r="Q219" s="75">
        <v>0</v>
      </c>
      <c r="R219" s="75">
        <v>0</v>
      </c>
      <c r="S219" s="75">
        <v>5</v>
      </c>
      <c r="T219" s="75">
        <v>0</v>
      </c>
      <c r="U219" s="75">
        <v>0</v>
      </c>
      <c r="V219" s="75">
        <v>28349</v>
      </c>
      <c r="W219" s="75">
        <v>0</v>
      </c>
      <c r="X219" s="76">
        <v>5479</v>
      </c>
    </row>
    <row r="220" spans="2:24" ht="12.6" customHeight="1" x14ac:dyDescent="0.15">
      <c r="B220" s="71" t="s">
        <v>25</v>
      </c>
      <c r="C220" s="73" t="s">
        <v>8</v>
      </c>
      <c r="D220" s="74">
        <v>3</v>
      </c>
      <c r="E220" s="75">
        <v>2</v>
      </c>
      <c r="F220" s="75">
        <v>1</v>
      </c>
      <c r="G220" s="75">
        <v>0</v>
      </c>
      <c r="H220" s="75">
        <v>2</v>
      </c>
      <c r="I220" s="75">
        <v>1</v>
      </c>
      <c r="J220" s="75">
        <v>0</v>
      </c>
      <c r="K220" s="75">
        <v>0</v>
      </c>
      <c r="L220" s="75">
        <v>0</v>
      </c>
      <c r="M220" s="75">
        <v>0</v>
      </c>
      <c r="N220" s="75">
        <v>0</v>
      </c>
      <c r="O220" s="75">
        <v>0</v>
      </c>
      <c r="P220" s="75">
        <v>14</v>
      </c>
      <c r="Q220" s="75">
        <v>4</v>
      </c>
      <c r="R220" s="75">
        <v>2</v>
      </c>
      <c r="S220" s="75">
        <v>8</v>
      </c>
      <c r="T220" s="75">
        <v>0</v>
      </c>
      <c r="U220" s="75">
        <v>0</v>
      </c>
      <c r="V220" s="75">
        <v>28781</v>
      </c>
      <c r="W220" s="75">
        <v>0</v>
      </c>
      <c r="X220" s="76">
        <v>3879</v>
      </c>
    </row>
    <row r="221" spans="2:24" ht="12.6" customHeight="1" x14ac:dyDescent="0.15">
      <c r="B221" s="71" t="s">
        <v>27</v>
      </c>
      <c r="C221" s="73" t="s">
        <v>28</v>
      </c>
      <c r="D221" s="74">
        <v>28</v>
      </c>
      <c r="E221" s="75">
        <v>13</v>
      </c>
      <c r="F221" s="75">
        <v>15</v>
      </c>
      <c r="G221" s="75">
        <v>9</v>
      </c>
      <c r="H221" s="75">
        <v>9</v>
      </c>
      <c r="I221" s="75">
        <v>3</v>
      </c>
      <c r="J221" s="75">
        <v>3</v>
      </c>
      <c r="K221" s="75">
        <v>1</v>
      </c>
      <c r="L221" s="75">
        <v>2</v>
      </c>
      <c r="M221" s="75">
        <v>1</v>
      </c>
      <c r="N221" s="75">
        <v>0</v>
      </c>
      <c r="O221" s="75">
        <v>0</v>
      </c>
      <c r="P221" s="75">
        <v>264</v>
      </c>
      <c r="Q221" s="75">
        <v>28</v>
      </c>
      <c r="R221" s="75">
        <v>29</v>
      </c>
      <c r="S221" s="75">
        <v>207</v>
      </c>
      <c r="T221" s="75">
        <v>1</v>
      </c>
      <c r="U221" s="75">
        <v>4</v>
      </c>
      <c r="V221" s="75">
        <v>874080</v>
      </c>
      <c r="W221" s="75">
        <v>729</v>
      </c>
      <c r="X221" s="76">
        <v>24519</v>
      </c>
    </row>
    <row r="222" spans="2:24" ht="12.6" customHeight="1" x14ac:dyDescent="0.15">
      <c r="B222" s="71" t="s">
        <v>29</v>
      </c>
      <c r="C222" s="73" t="s">
        <v>30</v>
      </c>
      <c r="D222" s="74">
        <v>27</v>
      </c>
      <c r="E222" s="75">
        <v>18</v>
      </c>
      <c r="F222" s="75">
        <v>9</v>
      </c>
      <c r="G222" s="75">
        <v>9</v>
      </c>
      <c r="H222" s="75">
        <v>4</v>
      </c>
      <c r="I222" s="75">
        <v>9</v>
      </c>
      <c r="J222" s="75">
        <v>4</v>
      </c>
      <c r="K222" s="75">
        <v>0</v>
      </c>
      <c r="L222" s="75">
        <v>1</v>
      </c>
      <c r="M222" s="75">
        <v>0</v>
      </c>
      <c r="N222" s="75">
        <v>0</v>
      </c>
      <c r="O222" s="75">
        <v>0</v>
      </c>
      <c r="P222" s="75">
        <v>178</v>
      </c>
      <c r="Q222" s="75">
        <v>11</v>
      </c>
      <c r="R222" s="75">
        <v>30</v>
      </c>
      <c r="S222" s="75">
        <v>137</v>
      </c>
      <c r="T222" s="75">
        <v>1</v>
      </c>
      <c r="U222" s="75">
        <v>0</v>
      </c>
      <c r="V222" s="75">
        <v>680546</v>
      </c>
      <c r="W222" s="75">
        <v>13199</v>
      </c>
      <c r="X222" s="76">
        <v>32906</v>
      </c>
    </row>
    <row r="223" spans="2:24" ht="12.6" customHeight="1" x14ac:dyDescent="0.15">
      <c r="B223" s="71" t="s">
        <v>24</v>
      </c>
      <c r="C223" s="73" t="s">
        <v>31</v>
      </c>
      <c r="D223" s="74">
        <v>9</v>
      </c>
      <c r="E223" s="75">
        <v>9</v>
      </c>
      <c r="F223" s="75">
        <v>0</v>
      </c>
      <c r="G223" s="75">
        <v>3</v>
      </c>
      <c r="H223" s="75">
        <v>1</v>
      </c>
      <c r="I223" s="75">
        <v>5</v>
      </c>
      <c r="J223" s="75">
        <v>0</v>
      </c>
      <c r="K223" s="75">
        <v>0</v>
      </c>
      <c r="L223" s="75">
        <v>0</v>
      </c>
      <c r="M223" s="75">
        <v>0</v>
      </c>
      <c r="N223" s="75">
        <v>0</v>
      </c>
      <c r="O223" s="75">
        <v>0</v>
      </c>
      <c r="P223" s="75">
        <v>39</v>
      </c>
      <c r="Q223" s="75">
        <v>0</v>
      </c>
      <c r="R223" s="75">
        <v>4</v>
      </c>
      <c r="S223" s="75">
        <v>35</v>
      </c>
      <c r="T223" s="75">
        <v>0</v>
      </c>
      <c r="U223" s="75">
        <v>0</v>
      </c>
      <c r="V223" s="75">
        <v>91643</v>
      </c>
      <c r="W223" s="75">
        <v>4535</v>
      </c>
      <c r="X223" s="76">
        <v>8932</v>
      </c>
    </row>
    <row r="224" spans="2:24" ht="12.6" customHeight="1" x14ac:dyDescent="0.15">
      <c r="B224" s="71" t="s">
        <v>26</v>
      </c>
      <c r="C224" s="73" t="s">
        <v>6</v>
      </c>
      <c r="D224" s="74">
        <v>20</v>
      </c>
      <c r="E224" s="75">
        <v>8</v>
      </c>
      <c r="F224" s="75">
        <v>12</v>
      </c>
      <c r="G224" s="75">
        <v>14</v>
      </c>
      <c r="H224" s="75">
        <v>3</v>
      </c>
      <c r="I224" s="75">
        <v>2</v>
      </c>
      <c r="J224" s="75">
        <v>1</v>
      </c>
      <c r="K224" s="75">
        <v>0</v>
      </c>
      <c r="L224" s="75">
        <v>0</v>
      </c>
      <c r="M224" s="75">
        <v>0</v>
      </c>
      <c r="N224" s="75">
        <v>0</v>
      </c>
      <c r="O224" s="75">
        <v>0</v>
      </c>
      <c r="P224" s="75">
        <v>51</v>
      </c>
      <c r="Q224" s="75">
        <v>17</v>
      </c>
      <c r="R224" s="75">
        <v>4</v>
      </c>
      <c r="S224" s="75">
        <v>30</v>
      </c>
      <c r="T224" s="75">
        <v>3</v>
      </c>
      <c r="U224" s="75">
        <v>0</v>
      </c>
      <c r="V224" s="75">
        <v>332964</v>
      </c>
      <c r="W224" s="75">
        <v>247</v>
      </c>
      <c r="X224" s="76">
        <v>30177</v>
      </c>
    </row>
    <row r="225" spans="2:24" ht="12.6" customHeight="1" x14ac:dyDescent="0.15">
      <c r="B225" s="146"/>
      <c r="C225" s="72" t="s">
        <v>34</v>
      </c>
      <c r="D225" s="74">
        <v>797</v>
      </c>
      <c r="E225" s="75">
        <v>264</v>
      </c>
      <c r="F225" s="75">
        <v>533</v>
      </c>
      <c r="G225" s="75">
        <v>456</v>
      </c>
      <c r="H225" s="75">
        <v>167</v>
      </c>
      <c r="I225" s="75">
        <v>109</v>
      </c>
      <c r="J225" s="75">
        <v>47</v>
      </c>
      <c r="K225" s="75">
        <v>9</v>
      </c>
      <c r="L225" s="75">
        <v>9</v>
      </c>
      <c r="M225" s="75">
        <v>0</v>
      </c>
      <c r="N225" s="75">
        <v>0</v>
      </c>
      <c r="O225" s="75">
        <v>65920</v>
      </c>
      <c r="P225" s="75">
        <v>3175</v>
      </c>
      <c r="Q225" s="75">
        <v>804</v>
      </c>
      <c r="R225" s="75">
        <v>297</v>
      </c>
      <c r="S225" s="75">
        <v>2074</v>
      </c>
      <c r="T225" s="75">
        <v>48</v>
      </c>
      <c r="U225" s="75">
        <v>2</v>
      </c>
      <c r="V225" s="75">
        <v>4416146</v>
      </c>
      <c r="W225" s="75">
        <v>132524</v>
      </c>
      <c r="X225" s="76">
        <v>452791</v>
      </c>
    </row>
    <row r="226" spans="2:24" ht="12.6" customHeight="1" x14ac:dyDescent="0.15">
      <c r="B226" s="71" t="s">
        <v>23</v>
      </c>
      <c r="C226" s="73" t="s">
        <v>35</v>
      </c>
      <c r="D226" s="74">
        <v>3</v>
      </c>
      <c r="E226" s="75">
        <v>3</v>
      </c>
      <c r="F226" s="75">
        <v>0</v>
      </c>
      <c r="G226" s="75">
        <v>0</v>
      </c>
      <c r="H226" s="75">
        <v>1</v>
      </c>
      <c r="I226" s="75">
        <v>1</v>
      </c>
      <c r="J226" s="75">
        <v>1</v>
      </c>
      <c r="K226" s="75">
        <v>0</v>
      </c>
      <c r="L226" s="75">
        <v>0</v>
      </c>
      <c r="M226" s="75">
        <v>0</v>
      </c>
      <c r="N226" s="75">
        <v>0</v>
      </c>
      <c r="O226" s="75">
        <v>1378</v>
      </c>
      <c r="P226" s="75">
        <v>26</v>
      </c>
      <c r="Q226" s="75">
        <v>0</v>
      </c>
      <c r="R226" s="75">
        <v>1</v>
      </c>
      <c r="S226" s="75">
        <v>25</v>
      </c>
      <c r="T226" s="75">
        <v>0</v>
      </c>
      <c r="U226" s="75">
        <v>0</v>
      </c>
      <c r="V226" s="75">
        <v>94715</v>
      </c>
      <c r="W226" s="75">
        <v>1314</v>
      </c>
      <c r="X226" s="76">
        <v>12433</v>
      </c>
    </row>
    <row r="227" spans="2:24" ht="12.6" customHeight="1" x14ac:dyDescent="0.15">
      <c r="B227" s="71" t="s">
        <v>15</v>
      </c>
      <c r="C227" s="73" t="s">
        <v>19</v>
      </c>
      <c r="D227" s="74">
        <v>73</v>
      </c>
      <c r="E227" s="75">
        <v>27</v>
      </c>
      <c r="F227" s="75">
        <v>46</v>
      </c>
      <c r="G227" s="75">
        <v>46</v>
      </c>
      <c r="H227" s="75">
        <v>14</v>
      </c>
      <c r="I227" s="75">
        <v>12</v>
      </c>
      <c r="J227" s="75">
        <v>1</v>
      </c>
      <c r="K227" s="75">
        <v>0</v>
      </c>
      <c r="L227" s="75">
        <v>0</v>
      </c>
      <c r="M227" s="75">
        <v>0</v>
      </c>
      <c r="N227" s="75">
        <v>0</v>
      </c>
      <c r="O227" s="75">
        <v>8400</v>
      </c>
      <c r="P227" s="75">
        <v>213</v>
      </c>
      <c r="Q227" s="75">
        <v>65</v>
      </c>
      <c r="R227" s="75">
        <v>44</v>
      </c>
      <c r="S227" s="75">
        <v>104</v>
      </c>
      <c r="T227" s="75">
        <v>2</v>
      </c>
      <c r="U227" s="75">
        <v>1</v>
      </c>
      <c r="V227" s="75">
        <v>231249</v>
      </c>
      <c r="W227" s="75">
        <v>1641</v>
      </c>
      <c r="X227" s="76">
        <v>88327</v>
      </c>
    </row>
    <row r="228" spans="2:24" ht="12.6" customHeight="1" x14ac:dyDescent="0.15">
      <c r="B228" s="71" t="s">
        <v>36</v>
      </c>
      <c r="C228" s="73" t="s">
        <v>38</v>
      </c>
      <c r="D228" s="74">
        <v>373</v>
      </c>
      <c r="E228" s="75">
        <v>84</v>
      </c>
      <c r="F228" s="75">
        <v>289</v>
      </c>
      <c r="G228" s="75">
        <v>239</v>
      </c>
      <c r="H228" s="75">
        <v>70</v>
      </c>
      <c r="I228" s="75">
        <v>33</v>
      </c>
      <c r="J228" s="75">
        <v>22</v>
      </c>
      <c r="K228" s="75">
        <v>3</v>
      </c>
      <c r="L228" s="75">
        <v>6</v>
      </c>
      <c r="M228" s="75">
        <v>0</v>
      </c>
      <c r="N228" s="75">
        <v>0</v>
      </c>
      <c r="O228" s="75">
        <v>25814</v>
      </c>
      <c r="P228" s="75">
        <v>1360</v>
      </c>
      <c r="Q228" s="75">
        <v>442</v>
      </c>
      <c r="R228" s="75">
        <v>75</v>
      </c>
      <c r="S228" s="75">
        <v>843</v>
      </c>
      <c r="T228" s="75">
        <v>25</v>
      </c>
      <c r="U228" s="75">
        <v>1</v>
      </c>
      <c r="V228" s="75">
        <v>1876360</v>
      </c>
      <c r="W228" s="75">
        <v>12826</v>
      </c>
      <c r="X228" s="76">
        <v>95409</v>
      </c>
    </row>
    <row r="229" spans="2:24" ht="12.6" customHeight="1" x14ac:dyDescent="0.15">
      <c r="B229" s="71" t="s">
        <v>0</v>
      </c>
      <c r="C229" s="73" t="s">
        <v>39</v>
      </c>
      <c r="D229" s="74">
        <v>39</v>
      </c>
      <c r="E229" s="75">
        <v>14</v>
      </c>
      <c r="F229" s="75">
        <v>25</v>
      </c>
      <c r="G229" s="75">
        <v>24</v>
      </c>
      <c r="H229" s="75">
        <v>8</v>
      </c>
      <c r="I229" s="75">
        <v>5</v>
      </c>
      <c r="J229" s="75">
        <v>2</v>
      </c>
      <c r="K229" s="75">
        <v>0</v>
      </c>
      <c r="L229" s="75">
        <v>0</v>
      </c>
      <c r="M229" s="75">
        <v>0</v>
      </c>
      <c r="N229" s="75">
        <v>0</v>
      </c>
      <c r="O229" s="75">
        <v>2523</v>
      </c>
      <c r="P229" s="75">
        <v>120</v>
      </c>
      <c r="Q229" s="75">
        <v>35</v>
      </c>
      <c r="R229" s="75">
        <v>10</v>
      </c>
      <c r="S229" s="75">
        <v>75</v>
      </c>
      <c r="T229" s="75">
        <v>1</v>
      </c>
      <c r="U229" s="75">
        <v>0</v>
      </c>
      <c r="V229" s="75">
        <v>125959</v>
      </c>
      <c r="W229" s="75">
        <v>59591</v>
      </c>
      <c r="X229" s="76">
        <v>6568</v>
      </c>
    </row>
    <row r="230" spans="2:24" ht="12.6" customHeight="1" x14ac:dyDescent="0.15">
      <c r="B230" s="71" t="s">
        <v>40</v>
      </c>
      <c r="C230" s="73" t="s">
        <v>784</v>
      </c>
      <c r="D230" s="74">
        <v>77</v>
      </c>
      <c r="E230" s="75">
        <v>18</v>
      </c>
      <c r="F230" s="75">
        <v>59</v>
      </c>
      <c r="G230" s="75">
        <v>58</v>
      </c>
      <c r="H230" s="75">
        <v>10</v>
      </c>
      <c r="I230" s="75">
        <v>6</v>
      </c>
      <c r="J230" s="75">
        <v>3</v>
      </c>
      <c r="K230" s="75">
        <v>0</v>
      </c>
      <c r="L230" s="75">
        <v>0</v>
      </c>
      <c r="M230" s="75">
        <v>0</v>
      </c>
      <c r="N230" s="75">
        <v>0</v>
      </c>
      <c r="O230" s="75">
        <v>5095</v>
      </c>
      <c r="P230" s="75">
        <v>210</v>
      </c>
      <c r="Q230" s="75">
        <v>95</v>
      </c>
      <c r="R230" s="75">
        <v>34</v>
      </c>
      <c r="S230" s="75">
        <v>81</v>
      </c>
      <c r="T230" s="75">
        <v>2</v>
      </c>
      <c r="U230" s="75">
        <v>0</v>
      </c>
      <c r="V230" s="75">
        <v>232007</v>
      </c>
      <c r="W230" s="75">
        <v>11564</v>
      </c>
      <c r="X230" s="76">
        <v>50706</v>
      </c>
    </row>
    <row r="231" spans="2:24" ht="12.6" customHeight="1" x14ac:dyDescent="0.15">
      <c r="B231" s="71" t="s">
        <v>33</v>
      </c>
      <c r="C231" s="73" t="s">
        <v>42</v>
      </c>
      <c r="D231" s="74">
        <v>232</v>
      </c>
      <c r="E231" s="75">
        <v>118</v>
      </c>
      <c r="F231" s="75">
        <v>114</v>
      </c>
      <c r="G231" s="75">
        <v>89</v>
      </c>
      <c r="H231" s="75">
        <v>64</v>
      </c>
      <c r="I231" s="75">
        <v>52</v>
      </c>
      <c r="J231" s="75">
        <v>18</v>
      </c>
      <c r="K231" s="75">
        <v>6</v>
      </c>
      <c r="L231" s="75">
        <v>3</v>
      </c>
      <c r="M231" s="75">
        <v>0</v>
      </c>
      <c r="N231" s="75">
        <v>0</v>
      </c>
      <c r="O231" s="75">
        <v>22710</v>
      </c>
      <c r="P231" s="75">
        <v>1246</v>
      </c>
      <c r="Q231" s="75">
        <v>167</v>
      </c>
      <c r="R231" s="75">
        <v>133</v>
      </c>
      <c r="S231" s="75">
        <v>946</v>
      </c>
      <c r="T231" s="75">
        <v>18</v>
      </c>
      <c r="U231" s="75">
        <v>0</v>
      </c>
      <c r="V231" s="75">
        <v>1855856</v>
      </c>
      <c r="W231" s="75">
        <v>45588</v>
      </c>
      <c r="X231" s="76">
        <v>199348</v>
      </c>
    </row>
    <row r="232" spans="2:24" ht="12.6" customHeight="1" x14ac:dyDescent="0.15">
      <c r="B232" s="71"/>
      <c r="C232" s="73" t="s">
        <v>799</v>
      </c>
      <c r="D232" s="74">
        <v>345</v>
      </c>
      <c r="E232" s="75">
        <v>145</v>
      </c>
      <c r="F232" s="75">
        <v>200</v>
      </c>
      <c r="G232" s="75">
        <v>164</v>
      </c>
      <c r="H232" s="75">
        <v>83</v>
      </c>
      <c r="I232" s="75">
        <v>64</v>
      </c>
      <c r="J232" s="75">
        <v>26</v>
      </c>
      <c r="K232" s="75">
        <v>4</v>
      </c>
      <c r="L232" s="75">
        <v>3</v>
      </c>
      <c r="M232" s="75">
        <v>1</v>
      </c>
      <c r="N232" s="75">
        <v>0</v>
      </c>
      <c r="O232" s="75">
        <v>27249</v>
      </c>
      <c r="P232" s="75">
        <v>1580</v>
      </c>
      <c r="Q232" s="75">
        <v>317</v>
      </c>
      <c r="R232" s="75">
        <v>175</v>
      </c>
      <c r="S232" s="75">
        <v>1088</v>
      </c>
      <c r="T232" s="75">
        <v>16</v>
      </c>
      <c r="U232" s="75">
        <v>0</v>
      </c>
      <c r="V232" s="75">
        <v>2725187</v>
      </c>
      <c r="W232" s="75">
        <v>82122</v>
      </c>
      <c r="X232" s="76">
        <v>271200</v>
      </c>
    </row>
    <row r="233" spans="2:24" ht="12.6" customHeight="1" x14ac:dyDescent="0.15">
      <c r="B233" s="134"/>
      <c r="C233" s="72" t="s">
        <v>16</v>
      </c>
      <c r="D233" s="74">
        <v>43</v>
      </c>
      <c r="E233" s="75">
        <v>28</v>
      </c>
      <c r="F233" s="75">
        <v>15</v>
      </c>
      <c r="G233" s="75">
        <v>15</v>
      </c>
      <c r="H233" s="75">
        <v>10</v>
      </c>
      <c r="I233" s="75">
        <v>11</v>
      </c>
      <c r="J233" s="75">
        <v>5</v>
      </c>
      <c r="K233" s="75">
        <v>1</v>
      </c>
      <c r="L233" s="75">
        <v>0</v>
      </c>
      <c r="M233" s="75">
        <v>1</v>
      </c>
      <c r="N233" s="75">
        <v>0</v>
      </c>
      <c r="O233" s="75">
        <v>0</v>
      </c>
      <c r="P233" s="75">
        <v>278</v>
      </c>
      <c r="Q233" s="75">
        <v>23</v>
      </c>
      <c r="R233" s="75">
        <v>40</v>
      </c>
      <c r="S233" s="75">
        <v>215</v>
      </c>
      <c r="T233" s="75">
        <v>1</v>
      </c>
      <c r="U233" s="75">
        <v>0</v>
      </c>
      <c r="V233" s="75">
        <v>831451</v>
      </c>
      <c r="W233" s="75">
        <v>6528</v>
      </c>
      <c r="X233" s="76">
        <v>49733</v>
      </c>
    </row>
    <row r="234" spans="2:24" ht="12.6" customHeight="1" x14ac:dyDescent="0.15">
      <c r="B234" s="71" t="s">
        <v>18</v>
      </c>
      <c r="C234" s="73" t="s">
        <v>21</v>
      </c>
      <c r="D234" s="74">
        <v>1</v>
      </c>
      <c r="E234" s="75">
        <v>1</v>
      </c>
      <c r="F234" s="75">
        <v>0</v>
      </c>
      <c r="G234" s="75">
        <v>0</v>
      </c>
      <c r="H234" s="75">
        <v>0</v>
      </c>
      <c r="I234" s="75">
        <v>1</v>
      </c>
      <c r="J234" s="75">
        <v>0</v>
      </c>
      <c r="K234" s="75">
        <v>0</v>
      </c>
      <c r="L234" s="75">
        <v>0</v>
      </c>
      <c r="M234" s="75">
        <v>0</v>
      </c>
      <c r="N234" s="75">
        <v>0</v>
      </c>
      <c r="O234" s="75">
        <v>0</v>
      </c>
      <c r="P234" s="75">
        <v>5</v>
      </c>
      <c r="Q234" s="75">
        <v>0</v>
      </c>
      <c r="R234" s="75">
        <v>0</v>
      </c>
      <c r="S234" s="75">
        <v>5</v>
      </c>
      <c r="T234" s="75">
        <v>0</v>
      </c>
      <c r="U234" s="75">
        <v>0</v>
      </c>
      <c r="V234" s="75">
        <v>28349</v>
      </c>
      <c r="W234" s="75">
        <v>0</v>
      </c>
      <c r="X234" s="76">
        <v>5479</v>
      </c>
    </row>
    <row r="235" spans="2:24" ht="12.6" customHeight="1" x14ac:dyDescent="0.15">
      <c r="B235" s="71" t="s">
        <v>25</v>
      </c>
      <c r="C235" s="73" t="s">
        <v>8</v>
      </c>
      <c r="D235" s="74">
        <v>2</v>
      </c>
      <c r="E235" s="75">
        <v>2</v>
      </c>
      <c r="F235" s="75">
        <v>0</v>
      </c>
      <c r="G235" s="75">
        <v>0</v>
      </c>
      <c r="H235" s="75">
        <v>1</v>
      </c>
      <c r="I235" s="75">
        <v>1</v>
      </c>
      <c r="J235" s="75">
        <v>0</v>
      </c>
      <c r="K235" s="75">
        <v>0</v>
      </c>
      <c r="L235" s="75">
        <v>0</v>
      </c>
      <c r="M235" s="75">
        <v>0</v>
      </c>
      <c r="N235" s="75">
        <v>0</v>
      </c>
      <c r="O235" s="75">
        <v>0</v>
      </c>
      <c r="P235" s="75">
        <v>10</v>
      </c>
      <c r="Q235" s="75">
        <v>0</v>
      </c>
      <c r="R235" s="75">
        <v>2</v>
      </c>
      <c r="S235" s="75">
        <v>8</v>
      </c>
      <c r="T235" s="75">
        <v>0</v>
      </c>
      <c r="U235" s="75">
        <v>0</v>
      </c>
      <c r="V235" s="75">
        <v>26781</v>
      </c>
      <c r="W235" s="75">
        <v>0</v>
      </c>
      <c r="X235" s="76">
        <v>3279</v>
      </c>
    </row>
    <row r="236" spans="2:24" ht="12.6" customHeight="1" x14ac:dyDescent="0.15">
      <c r="B236" s="71" t="s">
        <v>27</v>
      </c>
      <c r="C236" s="73" t="s">
        <v>28</v>
      </c>
      <c r="D236" s="74">
        <v>14</v>
      </c>
      <c r="E236" s="75">
        <v>7</v>
      </c>
      <c r="F236" s="75">
        <v>7</v>
      </c>
      <c r="G236" s="75">
        <v>5</v>
      </c>
      <c r="H236" s="75">
        <v>4</v>
      </c>
      <c r="I236" s="75">
        <v>1</v>
      </c>
      <c r="J236" s="75">
        <v>2</v>
      </c>
      <c r="K236" s="75">
        <v>1</v>
      </c>
      <c r="L236" s="75">
        <v>0</v>
      </c>
      <c r="M236" s="75">
        <v>1</v>
      </c>
      <c r="N236" s="75">
        <v>0</v>
      </c>
      <c r="O236" s="75">
        <v>0</v>
      </c>
      <c r="P236" s="75">
        <v>133</v>
      </c>
      <c r="Q236" s="75">
        <v>12</v>
      </c>
      <c r="R236" s="75">
        <v>21</v>
      </c>
      <c r="S236" s="75">
        <v>100</v>
      </c>
      <c r="T236" s="75">
        <v>0</v>
      </c>
      <c r="U236" s="75">
        <v>0</v>
      </c>
      <c r="V236" s="75">
        <v>460884</v>
      </c>
      <c r="W236" s="75">
        <v>0</v>
      </c>
      <c r="X236" s="76">
        <v>16836</v>
      </c>
    </row>
    <row r="237" spans="2:24" ht="12.6" customHeight="1" x14ac:dyDescent="0.15">
      <c r="B237" s="71" t="s">
        <v>29</v>
      </c>
      <c r="C237" s="73" t="s">
        <v>30</v>
      </c>
      <c r="D237" s="74">
        <v>13</v>
      </c>
      <c r="E237" s="75">
        <v>9</v>
      </c>
      <c r="F237" s="75">
        <v>4</v>
      </c>
      <c r="G237" s="75">
        <v>3</v>
      </c>
      <c r="H237" s="75">
        <v>2</v>
      </c>
      <c r="I237" s="75">
        <v>6</v>
      </c>
      <c r="J237" s="75">
        <v>2</v>
      </c>
      <c r="K237" s="75">
        <v>0</v>
      </c>
      <c r="L237" s="75">
        <v>0</v>
      </c>
      <c r="M237" s="75">
        <v>0</v>
      </c>
      <c r="N237" s="75">
        <v>0</v>
      </c>
      <c r="O237" s="75">
        <v>0</v>
      </c>
      <c r="P237" s="75">
        <v>83</v>
      </c>
      <c r="Q237" s="75">
        <v>6</v>
      </c>
      <c r="R237" s="75">
        <v>14</v>
      </c>
      <c r="S237" s="75">
        <v>63</v>
      </c>
      <c r="T237" s="75">
        <v>1</v>
      </c>
      <c r="U237" s="75">
        <v>0</v>
      </c>
      <c r="V237" s="75">
        <v>201785</v>
      </c>
      <c r="W237" s="75">
        <v>6377</v>
      </c>
      <c r="X237" s="76">
        <v>15281</v>
      </c>
    </row>
    <row r="238" spans="2:24" ht="12.6" customHeight="1" x14ac:dyDescent="0.15">
      <c r="B238" s="71" t="s">
        <v>24</v>
      </c>
      <c r="C238" s="73" t="s">
        <v>31</v>
      </c>
      <c r="D238" s="74">
        <v>4</v>
      </c>
      <c r="E238" s="75">
        <v>4</v>
      </c>
      <c r="F238" s="75">
        <v>0</v>
      </c>
      <c r="G238" s="75">
        <v>1</v>
      </c>
      <c r="H238" s="75">
        <v>1</v>
      </c>
      <c r="I238" s="75">
        <v>2</v>
      </c>
      <c r="J238" s="75">
        <v>0</v>
      </c>
      <c r="K238" s="75">
        <v>0</v>
      </c>
      <c r="L238" s="75">
        <v>0</v>
      </c>
      <c r="M238" s="75">
        <v>0</v>
      </c>
      <c r="N238" s="75">
        <v>0</v>
      </c>
      <c r="O238" s="75">
        <v>0</v>
      </c>
      <c r="P238" s="75">
        <v>20</v>
      </c>
      <c r="Q238" s="75">
        <v>0</v>
      </c>
      <c r="R238" s="75">
        <v>0</v>
      </c>
      <c r="S238" s="75">
        <v>20</v>
      </c>
      <c r="T238" s="75">
        <v>0</v>
      </c>
      <c r="U238" s="75">
        <v>0</v>
      </c>
      <c r="V238" s="75">
        <v>57518</v>
      </c>
      <c r="W238" s="75">
        <v>0</v>
      </c>
      <c r="X238" s="76">
        <v>3225</v>
      </c>
    </row>
    <row r="239" spans="2:24" ht="12.6" customHeight="1" x14ac:dyDescent="0.15">
      <c r="B239" s="71" t="s">
        <v>26</v>
      </c>
      <c r="C239" s="73" t="s">
        <v>6</v>
      </c>
      <c r="D239" s="74">
        <v>9</v>
      </c>
      <c r="E239" s="75">
        <v>5</v>
      </c>
      <c r="F239" s="75">
        <v>4</v>
      </c>
      <c r="G239" s="75">
        <v>6</v>
      </c>
      <c r="H239" s="75">
        <v>2</v>
      </c>
      <c r="I239" s="75">
        <v>0</v>
      </c>
      <c r="J239" s="75">
        <v>1</v>
      </c>
      <c r="K239" s="75">
        <v>0</v>
      </c>
      <c r="L239" s="75">
        <v>0</v>
      </c>
      <c r="M239" s="75">
        <v>0</v>
      </c>
      <c r="N239" s="75">
        <v>0</v>
      </c>
      <c r="O239" s="75">
        <v>0</v>
      </c>
      <c r="P239" s="75">
        <v>27</v>
      </c>
      <c r="Q239" s="75">
        <v>5</v>
      </c>
      <c r="R239" s="75">
        <v>3</v>
      </c>
      <c r="S239" s="75">
        <v>19</v>
      </c>
      <c r="T239" s="75">
        <v>0</v>
      </c>
      <c r="U239" s="75">
        <v>0</v>
      </c>
      <c r="V239" s="75">
        <v>56134</v>
      </c>
      <c r="W239" s="75">
        <v>151</v>
      </c>
      <c r="X239" s="76">
        <v>5633</v>
      </c>
    </row>
    <row r="240" spans="2:24" ht="12.6" customHeight="1" x14ac:dyDescent="0.15">
      <c r="B240" s="146"/>
      <c r="C240" s="72" t="s">
        <v>34</v>
      </c>
      <c r="D240" s="74">
        <v>302</v>
      </c>
      <c r="E240" s="75">
        <v>117</v>
      </c>
      <c r="F240" s="75">
        <v>185</v>
      </c>
      <c r="G240" s="75">
        <v>149</v>
      </c>
      <c r="H240" s="75">
        <v>73</v>
      </c>
      <c r="I240" s="75">
        <v>53</v>
      </c>
      <c r="J240" s="75">
        <v>21</v>
      </c>
      <c r="K240" s="75">
        <v>3</v>
      </c>
      <c r="L240" s="75">
        <v>3</v>
      </c>
      <c r="M240" s="75">
        <v>0</v>
      </c>
      <c r="N240" s="75">
        <v>0</v>
      </c>
      <c r="O240" s="75">
        <v>27249</v>
      </c>
      <c r="P240" s="75">
        <v>1302</v>
      </c>
      <c r="Q240" s="75">
        <v>294</v>
      </c>
      <c r="R240" s="75">
        <v>135</v>
      </c>
      <c r="S240" s="75">
        <v>873</v>
      </c>
      <c r="T240" s="75">
        <v>15</v>
      </c>
      <c r="U240" s="75">
        <v>0</v>
      </c>
      <c r="V240" s="75">
        <v>1893736</v>
      </c>
      <c r="W240" s="75">
        <v>75594</v>
      </c>
      <c r="X240" s="76">
        <v>221467</v>
      </c>
    </row>
    <row r="241" spans="2:24" ht="12.6" customHeight="1" x14ac:dyDescent="0.15">
      <c r="B241" s="71" t="s">
        <v>23</v>
      </c>
      <c r="C241" s="73" t="s">
        <v>35</v>
      </c>
      <c r="D241" s="74">
        <v>1</v>
      </c>
      <c r="E241" s="75">
        <v>1</v>
      </c>
      <c r="F241" s="75">
        <v>0</v>
      </c>
      <c r="G241" s="75">
        <v>0</v>
      </c>
      <c r="H241" s="75">
        <v>0</v>
      </c>
      <c r="I241" s="75">
        <v>1</v>
      </c>
      <c r="J241" s="75">
        <v>0</v>
      </c>
      <c r="K241" s="75">
        <v>0</v>
      </c>
      <c r="L241" s="75">
        <v>0</v>
      </c>
      <c r="M241" s="75">
        <v>0</v>
      </c>
      <c r="N241" s="75">
        <v>0</v>
      </c>
      <c r="O241" s="75">
        <v>11</v>
      </c>
      <c r="P241" s="75">
        <v>5</v>
      </c>
      <c r="Q241" s="75">
        <v>0</v>
      </c>
      <c r="R241" s="75">
        <v>0</v>
      </c>
      <c r="S241" s="75">
        <v>5</v>
      </c>
      <c r="T241" s="75">
        <v>0</v>
      </c>
      <c r="U241" s="75">
        <v>0</v>
      </c>
      <c r="V241" s="75">
        <v>6043</v>
      </c>
      <c r="W241" s="75">
        <v>1314</v>
      </c>
      <c r="X241" s="76">
        <v>342</v>
      </c>
    </row>
    <row r="242" spans="2:24" ht="12.6" customHeight="1" x14ac:dyDescent="0.15">
      <c r="B242" s="71" t="s">
        <v>15</v>
      </c>
      <c r="C242" s="73" t="s">
        <v>19</v>
      </c>
      <c r="D242" s="74">
        <v>32</v>
      </c>
      <c r="E242" s="75">
        <v>19</v>
      </c>
      <c r="F242" s="75">
        <v>13</v>
      </c>
      <c r="G242" s="75">
        <v>13</v>
      </c>
      <c r="H242" s="75">
        <v>10</v>
      </c>
      <c r="I242" s="75">
        <v>8</v>
      </c>
      <c r="J242" s="75">
        <v>1</v>
      </c>
      <c r="K242" s="75">
        <v>0</v>
      </c>
      <c r="L242" s="75">
        <v>0</v>
      </c>
      <c r="M242" s="75">
        <v>0</v>
      </c>
      <c r="N242" s="75">
        <v>0</v>
      </c>
      <c r="O242" s="75">
        <v>4136</v>
      </c>
      <c r="P242" s="75">
        <v>126</v>
      </c>
      <c r="Q242" s="75">
        <v>21</v>
      </c>
      <c r="R242" s="75">
        <v>30</v>
      </c>
      <c r="S242" s="75">
        <v>75</v>
      </c>
      <c r="T242" s="75">
        <v>1</v>
      </c>
      <c r="U242" s="75">
        <v>0</v>
      </c>
      <c r="V242" s="75">
        <v>158387</v>
      </c>
      <c r="W242" s="75">
        <v>1584</v>
      </c>
      <c r="X242" s="76">
        <v>59896</v>
      </c>
    </row>
    <row r="243" spans="2:24" ht="12.6" customHeight="1" x14ac:dyDescent="0.15">
      <c r="B243" s="71" t="s">
        <v>36</v>
      </c>
      <c r="C243" s="73" t="s">
        <v>38</v>
      </c>
      <c r="D243" s="74">
        <v>121</v>
      </c>
      <c r="E243" s="75">
        <v>31</v>
      </c>
      <c r="F243" s="75">
        <v>90</v>
      </c>
      <c r="G243" s="75">
        <v>66</v>
      </c>
      <c r="H243" s="75">
        <v>29</v>
      </c>
      <c r="I243" s="75">
        <v>14</v>
      </c>
      <c r="J243" s="75">
        <v>9</v>
      </c>
      <c r="K243" s="75">
        <v>1</v>
      </c>
      <c r="L243" s="75">
        <v>2</v>
      </c>
      <c r="M243" s="75">
        <v>0</v>
      </c>
      <c r="N243" s="75">
        <v>0</v>
      </c>
      <c r="O243" s="75">
        <v>8988</v>
      </c>
      <c r="P243" s="75">
        <v>491</v>
      </c>
      <c r="Q243" s="75">
        <v>150</v>
      </c>
      <c r="R243" s="75">
        <v>30</v>
      </c>
      <c r="S243" s="75">
        <v>311</v>
      </c>
      <c r="T243" s="75">
        <v>3</v>
      </c>
      <c r="U243" s="75">
        <v>0</v>
      </c>
      <c r="V243" s="75">
        <v>695068</v>
      </c>
      <c r="W243" s="75">
        <v>4346</v>
      </c>
      <c r="X243" s="76">
        <v>33031</v>
      </c>
    </row>
    <row r="244" spans="2:24" ht="12.6" customHeight="1" x14ac:dyDescent="0.15">
      <c r="B244" s="71" t="s">
        <v>0</v>
      </c>
      <c r="C244" s="73" t="s">
        <v>39</v>
      </c>
      <c r="D244" s="74">
        <v>18</v>
      </c>
      <c r="E244" s="75">
        <v>7</v>
      </c>
      <c r="F244" s="75">
        <v>11</v>
      </c>
      <c r="G244" s="75">
        <v>10</v>
      </c>
      <c r="H244" s="75">
        <v>3</v>
      </c>
      <c r="I244" s="75">
        <v>4</v>
      </c>
      <c r="J244" s="75">
        <v>1</v>
      </c>
      <c r="K244" s="75">
        <v>0</v>
      </c>
      <c r="L244" s="75">
        <v>0</v>
      </c>
      <c r="M244" s="75">
        <v>0</v>
      </c>
      <c r="N244" s="75">
        <v>0</v>
      </c>
      <c r="O244" s="75">
        <v>880</v>
      </c>
      <c r="P244" s="75">
        <v>63</v>
      </c>
      <c r="Q244" s="75">
        <v>15</v>
      </c>
      <c r="R244" s="75">
        <v>0</v>
      </c>
      <c r="S244" s="75">
        <v>48</v>
      </c>
      <c r="T244" s="75">
        <v>1</v>
      </c>
      <c r="U244" s="75">
        <v>0</v>
      </c>
      <c r="V244" s="75">
        <v>89891</v>
      </c>
      <c r="W244" s="75">
        <v>36712</v>
      </c>
      <c r="X244" s="76">
        <v>4175</v>
      </c>
    </row>
    <row r="245" spans="2:24" ht="12.6" customHeight="1" x14ac:dyDescent="0.15">
      <c r="B245" s="71" t="s">
        <v>40</v>
      </c>
      <c r="C245" s="73" t="s">
        <v>784</v>
      </c>
      <c r="D245" s="74">
        <v>33</v>
      </c>
      <c r="E245" s="75">
        <v>9</v>
      </c>
      <c r="F245" s="75">
        <v>24</v>
      </c>
      <c r="G245" s="75">
        <v>23</v>
      </c>
      <c r="H245" s="75">
        <v>5</v>
      </c>
      <c r="I245" s="75">
        <v>3</v>
      </c>
      <c r="J245" s="75">
        <v>2</v>
      </c>
      <c r="K245" s="75">
        <v>0</v>
      </c>
      <c r="L245" s="75">
        <v>0</v>
      </c>
      <c r="M245" s="75">
        <v>0</v>
      </c>
      <c r="N245" s="75">
        <v>0</v>
      </c>
      <c r="O245" s="75">
        <v>2581</v>
      </c>
      <c r="P245" s="75">
        <v>104</v>
      </c>
      <c r="Q245" s="75">
        <v>41</v>
      </c>
      <c r="R245" s="75">
        <v>19</v>
      </c>
      <c r="S245" s="75">
        <v>44</v>
      </c>
      <c r="T245" s="75">
        <v>0</v>
      </c>
      <c r="U245" s="75">
        <v>0</v>
      </c>
      <c r="V245" s="75">
        <v>135074</v>
      </c>
      <c r="W245" s="75">
        <v>5721</v>
      </c>
      <c r="X245" s="76">
        <v>32253</v>
      </c>
    </row>
    <row r="246" spans="2:24" ht="12.6" customHeight="1" x14ac:dyDescent="0.15">
      <c r="B246" s="71" t="s">
        <v>33</v>
      </c>
      <c r="C246" s="73" t="s">
        <v>42</v>
      </c>
      <c r="D246" s="74">
        <v>97</v>
      </c>
      <c r="E246" s="75">
        <v>50</v>
      </c>
      <c r="F246" s="75">
        <v>47</v>
      </c>
      <c r="G246" s="75">
        <v>37</v>
      </c>
      <c r="H246" s="75">
        <v>26</v>
      </c>
      <c r="I246" s="75">
        <v>23</v>
      </c>
      <c r="J246" s="75">
        <v>8</v>
      </c>
      <c r="K246" s="75">
        <v>2</v>
      </c>
      <c r="L246" s="75">
        <v>1</v>
      </c>
      <c r="M246" s="75">
        <v>0</v>
      </c>
      <c r="N246" s="75">
        <v>0</v>
      </c>
      <c r="O246" s="75">
        <v>10653</v>
      </c>
      <c r="P246" s="75">
        <v>513</v>
      </c>
      <c r="Q246" s="75">
        <v>67</v>
      </c>
      <c r="R246" s="75">
        <v>56</v>
      </c>
      <c r="S246" s="75">
        <v>390</v>
      </c>
      <c r="T246" s="75">
        <v>10</v>
      </c>
      <c r="U246" s="75">
        <v>0</v>
      </c>
      <c r="V246" s="75">
        <v>809273</v>
      </c>
      <c r="W246" s="75">
        <v>25917</v>
      </c>
      <c r="X246" s="76">
        <v>91770</v>
      </c>
    </row>
    <row r="247" spans="2:24" ht="12.6" customHeight="1" x14ac:dyDescent="0.15">
      <c r="B247" s="71"/>
      <c r="C247" s="73" t="s">
        <v>800</v>
      </c>
      <c r="D247" s="74">
        <v>147</v>
      </c>
      <c r="E247" s="75">
        <v>55</v>
      </c>
      <c r="F247" s="75">
        <v>92</v>
      </c>
      <c r="G247" s="75">
        <v>86</v>
      </c>
      <c r="H247" s="75">
        <v>24</v>
      </c>
      <c r="I247" s="75">
        <v>19</v>
      </c>
      <c r="J247" s="75">
        <v>13</v>
      </c>
      <c r="K247" s="75">
        <v>1</v>
      </c>
      <c r="L247" s="75">
        <v>4</v>
      </c>
      <c r="M247" s="75">
        <v>0</v>
      </c>
      <c r="N247" s="75">
        <v>0</v>
      </c>
      <c r="O247" s="75">
        <v>14277</v>
      </c>
      <c r="P247" s="75">
        <v>680</v>
      </c>
      <c r="Q247" s="75">
        <v>145</v>
      </c>
      <c r="R247" s="75">
        <v>70</v>
      </c>
      <c r="S247" s="75">
        <v>465</v>
      </c>
      <c r="T247" s="75">
        <v>11</v>
      </c>
      <c r="U247" s="75">
        <v>0</v>
      </c>
      <c r="V247" s="75">
        <v>1280001</v>
      </c>
      <c r="W247" s="75">
        <v>13708</v>
      </c>
      <c r="X247" s="76">
        <v>91124</v>
      </c>
    </row>
    <row r="248" spans="2:24" ht="12.6" customHeight="1" x14ac:dyDescent="0.15">
      <c r="B248" s="134"/>
      <c r="C248" s="72" t="s">
        <v>16</v>
      </c>
      <c r="D248" s="74">
        <v>16</v>
      </c>
      <c r="E248" s="75">
        <v>6</v>
      </c>
      <c r="F248" s="75">
        <v>10</v>
      </c>
      <c r="G248" s="75">
        <v>7</v>
      </c>
      <c r="H248" s="75">
        <v>3</v>
      </c>
      <c r="I248" s="75">
        <v>3</v>
      </c>
      <c r="J248" s="75">
        <v>2</v>
      </c>
      <c r="K248" s="75">
        <v>0</v>
      </c>
      <c r="L248" s="75">
        <v>1</v>
      </c>
      <c r="M248" s="75">
        <v>0</v>
      </c>
      <c r="N248" s="75">
        <v>0</v>
      </c>
      <c r="O248" s="75">
        <v>0</v>
      </c>
      <c r="P248" s="75">
        <v>100</v>
      </c>
      <c r="Q248" s="75">
        <v>19</v>
      </c>
      <c r="R248" s="75">
        <v>8</v>
      </c>
      <c r="S248" s="75">
        <v>73</v>
      </c>
      <c r="T248" s="75">
        <v>3</v>
      </c>
      <c r="U248" s="75">
        <v>0</v>
      </c>
      <c r="V248" s="75">
        <v>424055</v>
      </c>
      <c r="W248" s="75">
        <v>926</v>
      </c>
      <c r="X248" s="76">
        <v>12777</v>
      </c>
    </row>
    <row r="249" spans="2:24" ht="12.6" customHeight="1" x14ac:dyDescent="0.15">
      <c r="B249" s="71" t="s">
        <v>18</v>
      </c>
      <c r="C249" s="73" t="s">
        <v>21</v>
      </c>
      <c r="D249" s="74">
        <v>0</v>
      </c>
      <c r="E249" s="75">
        <v>0</v>
      </c>
      <c r="F249" s="75">
        <v>0</v>
      </c>
      <c r="G249" s="75">
        <v>0</v>
      </c>
      <c r="H249" s="75">
        <v>0</v>
      </c>
      <c r="I249" s="75">
        <v>0</v>
      </c>
      <c r="J249" s="75">
        <v>0</v>
      </c>
      <c r="K249" s="75">
        <v>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5">
        <v>0</v>
      </c>
      <c r="V249" s="75">
        <v>0</v>
      </c>
      <c r="W249" s="75">
        <v>0</v>
      </c>
      <c r="X249" s="76">
        <v>0</v>
      </c>
    </row>
    <row r="250" spans="2:24" ht="12.6" customHeight="1" x14ac:dyDescent="0.15">
      <c r="B250" s="71" t="s">
        <v>25</v>
      </c>
      <c r="C250" s="73" t="s">
        <v>8</v>
      </c>
      <c r="D250" s="74">
        <v>0</v>
      </c>
      <c r="E250" s="75">
        <v>0</v>
      </c>
      <c r="F250" s="75">
        <v>0</v>
      </c>
      <c r="G250" s="75">
        <v>0</v>
      </c>
      <c r="H250" s="75">
        <v>0</v>
      </c>
      <c r="I250" s="75">
        <v>0</v>
      </c>
      <c r="J250" s="75">
        <v>0</v>
      </c>
      <c r="K250" s="75">
        <v>0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5">
        <v>0</v>
      </c>
      <c r="V250" s="75">
        <v>0</v>
      </c>
      <c r="W250" s="75">
        <v>0</v>
      </c>
      <c r="X250" s="76">
        <v>0</v>
      </c>
    </row>
    <row r="251" spans="2:24" ht="12.6" customHeight="1" x14ac:dyDescent="0.15">
      <c r="B251" s="71" t="s">
        <v>27</v>
      </c>
      <c r="C251" s="73" t="s">
        <v>28</v>
      </c>
      <c r="D251" s="74">
        <v>5</v>
      </c>
      <c r="E251" s="75">
        <v>1</v>
      </c>
      <c r="F251" s="75">
        <v>4</v>
      </c>
      <c r="G251" s="75">
        <v>1</v>
      </c>
      <c r="H251" s="75">
        <v>2</v>
      </c>
      <c r="I251" s="75">
        <v>1</v>
      </c>
      <c r="J251" s="75">
        <v>1</v>
      </c>
      <c r="K251" s="75">
        <v>0</v>
      </c>
      <c r="L251" s="75">
        <v>0</v>
      </c>
      <c r="M251" s="75">
        <v>0</v>
      </c>
      <c r="N251" s="75">
        <v>0</v>
      </c>
      <c r="O251" s="75">
        <v>0</v>
      </c>
      <c r="P251" s="75">
        <v>27</v>
      </c>
      <c r="Q251" s="75">
        <v>9</v>
      </c>
      <c r="R251" s="75">
        <v>0</v>
      </c>
      <c r="S251" s="75">
        <v>18</v>
      </c>
      <c r="T251" s="75">
        <v>0</v>
      </c>
      <c r="U251" s="75">
        <v>0</v>
      </c>
      <c r="V251" s="75">
        <v>96962</v>
      </c>
      <c r="W251" s="75">
        <v>0</v>
      </c>
      <c r="X251" s="76">
        <v>221</v>
      </c>
    </row>
    <row r="252" spans="2:24" ht="12.6" customHeight="1" x14ac:dyDescent="0.15">
      <c r="B252" s="71" t="s">
        <v>29</v>
      </c>
      <c r="C252" s="73" t="s">
        <v>30</v>
      </c>
      <c r="D252" s="74">
        <v>5</v>
      </c>
      <c r="E252" s="75">
        <v>3</v>
      </c>
      <c r="F252" s="75">
        <v>2</v>
      </c>
      <c r="G252" s="75">
        <v>2</v>
      </c>
      <c r="H252" s="75">
        <v>0</v>
      </c>
      <c r="I252" s="75">
        <v>1</v>
      </c>
      <c r="J252" s="75">
        <v>1</v>
      </c>
      <c r="K252" s="75">
        <v>0</v>
      </c>
      <c r="L252" s="75">
        <v>1</v>
      </c>
      <c r="M252" s="75">
        <v>0</v>
      </c>
      <c r="N252" s="75">
        <v>0</v>
      </c>
      <c r="O252" s="75">
        <v>0</v>
      </c>
      <c r="P252" s="75">
        <v>58</v>
      </c>
      <c r="Q252" s="75">
        <v>2</v>
      </c>
      <c r="R252" s="75">
        <v>7</v>
      </c>
      <c r="S252" s="75">
        <v>49</v>
      </c>
      <c r="T252" s="75">
        <v>0</v>
      </c>
      <c r="U252" s="75">
        <v>0</v>
      </c>
      <c r="V252" s="75">
        <v>317419</v>
      </c>
      <c r="W252" s="75">
        <v>881</v>
      </c>
      <c r="X252" s="76">
        <v>10217</v>
      </c>
    </row>
    <row r="253" spans="2:24" ht="12.6" customHeight="1" x14ac:dyDescent="0.15">
      <c r="B253" s="71" t="s">
        <v>24</v>
      </c>
      <c r="C253" s="73" t="s">
        <v>31</v>
      </c>
      <c r="D253" s="74">
        <v>1</v>
      </c>
      <c r="E253" s="75">
        <v>1</v>
      </c>
      <c r="F253" s="75">
        <v>0</v>
      </c>
      <c r="G253" s="75">
        <v>1</v>
      </c>
      <c r="H253" s="75">
        <v>0</v>
      </c>
      <c r="I253" s="75">
        <v>0</v>
      </c>
      <c r="J253" s="75">
        <v>0</v>
      </c>
      <c r="K253" s="75">
        <v>0</v>
      </c>
      <c r="L253" s="75">
        <v>0</v>
      </c>
      <c r="M253" s="75">
        <v>0</v>
      </c>
      <c r="N253" s="75">
        <v>0</v>
      </c>
      <c r="O253" s="75">
        <v>0</v>
      </c>
      <c r="P253" s="75">
        <v>2</v>
      </c>
      <c r="Q253" s="75">
        <v>0</v>
      </c>
      <c r="R253" s="75">
        <v>1</v>
      </c>
      <c r="S253" s="75">
        <v>1</v>
      </c>
      <c r="T253" s="75">
        <v>0</v>
      </c>
      <c r="U253" s="75">
        <v>0</v>
      </c>
      <c r="V253" s="75">
        <v>1776</v>
      </c>
      <c r="W253" s="75">
        <v>0</v>
      </c>
      <c r="X253" s="76">
        <v>295</v>
      </c>
    </row>
    <row r="254" spans="2:24" ht="12.6" customHeight="1" x14ac:dyDescent="0.15">
      <c r="B254" s="71" t="s">
        <v>26</v>
      </c>
      <c r="C254" s="73" t="s">
        <v>6</v>
      </c>
      <c r="D254" s="74">
        <v>5</v>
      </c>
      <c r="E254" s="75">
        <v>1</v>
      </c>
      <c r="F254" s="75">
        <v>4</v>
      </c>
      <c r="G254" s="75">
        <v>3</v>
      </c>
      <c r="H254" s="75">
        <v>1</v>
      </c>
      <c r="I254" s="75">
        <v>1</v>
      </c>
      <c r="J254" s="75">
        <v>0</v>
      </c>
      <c r="K254" s="75">
        <v>0</v>
      </c>
      <c r="L254" s="75">
        <v>0</v>
      </c>
      <c r="M254" s="75">
        <v>0</v>
      </c>
      <c r="N254" s="75">
        <v>0</v>
      </c>
      <c r="O254" s="75">
        <v>0</v>
      </c>
      <c r="P254" s="75">
        <v>13</v>
      </c>
      <c r="Q254" s="75">
        <v>8</v>
      </c>
      <c r="R254" s="75">
        <v>0</v>
      </c>
      <c r="S254" s="75">
        <v>5</v>
      </c>
      <c r="T254" s="75">
        <v>3</v>
      </c>
      <c r="U254" s="75">
        <v>0</v>
      </c>
      <c r="V254" s="75">
        <v>7898</v>
      </c>
      <c r="W254" s="75">
        <v>45</v>
      </c>
      <c r="X254" s="76">
        <v>2044</v>
      </c>
    </row>
    <row r="255" spans="2:24" ht="12.6" customHeight="1" x14ac:dyDescent="0.15">
      <c r="B255" s="146"/>
      <c r="C255" s="72" t="s">
        <v>34</v>
      </c>
      <c r="D255" s="74">
        <v>131</v>
      </c>
      <c r="E255" s="75">
        <v>49</v>
      </c>
      <c r="F255" s="75">
        <v>82</v>
      </c>
      <c r="G255" s="75">
        <v>79</v>
      </c>
      <c r="H255" s="75">
        <v>21</v>
      </c>
      <c r="I255" s="75">
        <v>16</v>
      </c>
      <c r="J255" s="75">
        <v>11</v>
      </c>
      <c r="K255" s="75">
        <v>1</v>
      </c>
      <c r="L255" s="75">
        <v>3</v>
      </c>
      <c r="M255" s="75">
        <v>0</v>
      </c>
      <c r="N255" s="75">
        <v>0</v>
      </c>
      <c r="O255" s="75">
        <v>14277</v>
      </c>
      <c r="P255" s="75">
        <v>580</v>
      </c>
      <c r="Q255" s="75">
        <v>126</v>
      </c>
      <c r="R255" s="75">
        <v>62</v>
      </c>
      <c r="S255" s="75">
        <v>392</v>
      </c>
      <c r="T255" s="75">
        <v>8</v>
      </c>
      <c r="U255" s="75">
        <v>0</v>
      </c>
      <c r="V255" s="75">
        <v>855946</v>
      </c>
      <c r="W255" s="75">
        <v>12782</v>
      </c>
      <c r="X255" s="76">
        <v>78347</v>
      </c>
    </row>
    <row r="256" spans="2:24" ht="12.6" customHeight="1" x14ac:dyDescent="0.15">
      <c r="B256" s="71" t="s">
        <v>23</v>
      </c>
      <c r="C256" s="73" t="s">
        <v>35</v>
      </c>
      <c r="D256" s="74">
        <v>1</v>
      </c>
      <c r="E256" s="75">
        <v>1</v>
      </c>
      <c r="F256" s="75">
        <v>0</v>
      </c>
      <c r="G256" s="75">
        <v>0</v>
      </c>
      <c r="H256" s="75">
        <v>0</v>
      </c>
      <c r="I256" s="75">
        <v>0</v>
      </c>
      <c r="J256" s="75">
        <v>1</v>
      </c>
      <c r="K256" s="75">
        <v>0</v>
      </c>
      <c r="L256" s="75">
        <v>0</v>
      </c>
      <c r="M256" s="75">
        <v>0</v>
      </c>
      <c r="N256" s="75">
        <v>0</v>
      </c>
      <c r="O256" s="75">
        <v>997</v>
      </c>
      <c r="P256" s="75">
        <v>17</v>
      </c>
      <c r="Q256" s="75">
        <v>0</v>
      </c>
      <c r="R256" s="75">
        <v>1</v>
      </c>
      <c r="S256" s="75">
        <v>16</v>
      </c>
      <c r="T256" s="75">
        <v>0</v>
      </c>
      <c r="U256" s="75">
        <v>0</v>
      </c>
      <c r="V256" s="75">
        <v>80763</v>
      </c>
      <c r="W256" s="75">
        <v>0</v>
      </c>
      <c r="X256" s="76">
        <v>9375</v>
      </c>
    </row>
    <row r="257" spans="2:24" ht="12.6" customHeight="1" x14ac:dyDescent="0.15">
      <c r="B257" s="71" t="s">
        <v>15</v>
      </c>
      <c r="C257" s="73" t="s">
        <v>19</v>
      </c>
      <c r="D257" s="74">
        <v>10</v>
      </c>
      <c r="E257" s="75">
        <v>3</v>
      </c>
      <c r="F257" s="75">
        <v>7</v>
      </c>
      <c r="G257" s="75">
        <v>7</v>
      </c>
      <c r="H257" s="75">
        <v>1</v>
      </c>
      <c r="I257" s="75">
        <v>2</v>
      </c>
      <c r="J257" s="75">
        <v>0</v>
      </c>
      <c r="K257" s="75">
        <v>0</v>
      </c>
      <c r="L257" s="75">
        <v>0</v>
      </c>
      <c r="M257" s="75">
        <v>0</v>
      </c>
      <c r="N257" s="75">
        <v>0</v>
      </c>
      <c r="O257" s="75">
        <v>934</v>
      </c>
      <c r="P257" s="75">
        <v>24</v>
      </c>
      <c r="Q257" s="75">
        <v>8</v>
      </c>
      <c r="R257" s="75">
        <v>5</v>
      </c>
      <c r="S257" s="75">
        <v>11</v>
      </c>
      <c r="T257" s="75">
        <v>0</v>
      </c>
      <c r="U257" s="75">
        <v>0</v>
      </c>
      <c r="V257" s="75">
        <v>25745</v>
      </c>
      <c r="W257" s="75">
        <v>0</v>
      </c>
      <c r="X257" s="76">
        <v>10211</v>
      </c>
    </row>
    <row r="258" spans="2:24" ht="12.6" customHeight="1" x14ac:dyDescent="0.15">
      <c r="B258" s="71" t="s">
        <v>36</v>
      </c>
      <c r="C258" s="73" t="s">
        <v>38</v>
      </c>
      <c r="D258" s="74">
        <v>60</v>
      </c>
      <c r="E258" s="75">
        <v>16</v>
      </c>
      <c r="F258" s="75">
        <v>44</v>
      </c>
      <c r="G258" s="75">
        <v>43</v>
      </c>
      <c r="H258" s="75">
        <v>8</v>
      </c>
      <c r="I258" s="75">
        <v>3</v>
      </c>
      <c r="J258" s="75">
        <v>4</v>
      </c>
      <c r="K258" s="75">
        <v>0</v>
      </c>
      <c r="L258" s="75">
        <v>2</v>
      </c>
      <c r="M258" s="75">
        <v>0</v>
      </c>
      <c r="N258" s="75">
        <v>0</v>
      </c>
      <c r="O258" s="75">
        <v>4896</v>
      </c>
      <c r="P258" s="75">
        <v>234</v>
      </c>
      <c r="Q258" s="75">
        <v>72</v>
      </c>
      <c r="R258" s="75">
        <v>17</v>
      </c>
      <c r="S258" s="75">
        <v>145</v>
      </c>
      <c r="T258" s="75">
        <v>3</v>
      </c>
      <c r="U258" s="75">
        <v>0</v>
      </c>
      <c r="V258" s="75">
        <v>337689</v>
      </c>
      <c r="W258" s="75">
        <v>1939</v>
      </c>
      <c r="X258" s="76">
        <v>14086</v>
      </c>
    </row>
    <row r="259" spans="2:24" ht="12.6" customHeight="1" x14ac:dyDescent="0.15">
      <c r="B259" s="71" t="s">
        <v>0</v>
      </c>
      <c r="C259" s="73" t="s">
        <v>39</v>
      </c>
      <c r="D259" s="74">
        <v>7</v>
      </c>
      <c r="E259" s="75">
        <v>3</v>
      </c>
      <c r="F259" s="75">
        <v>4</v>
      </c>
      <c r="G259" s="75">
        <v>5</v>
      </c>
      <c r="H259" s="75">
        <v>1</v>
      </c>
      <c r="I259" s="75">
        <v>1</v>
      </c>
      <c r="J259" s="75">
        <v>0</v>
      </c>
      <c r="K259" s="75">
        <v>0</v>
      </c>
      <c r="L259" s="75">
        <v>0</v>
      </c>
      <c r="M259" s="75">
        <v>0</v>
      </c>
      <c r="N259" s="75">
        <v>0</v>
      </c>
      <c r="O259" s="75">
        <v>692</v>
      </c>
      <c r="P259" s="75">
        <v>16</v>
      </c>
      <c r="Q259" s="75">
        <v>4</v>
      </c>
      <c r="R259" s="75">
        <v>4</v>
      </c>
      <c r="S259" s="75">
        <v>8</v>
      </c>
      <c r="T259" s="75">
        <v>0</v>
      </c>
      <c r="U259" s="75">
        <v>0</v>
      </c>
      <c r="V259" s="75">
        <v>7380</v>
      </c>
      <c r="W259" s="75">
        <v>5207</v>
      </c>
      <c r="X259" s="76">
        <v>1111</v>
      </c>
    </row>
    <row r="260" spans="2:24" ht="12.6" customHeight="1" x14ac:dyDescent="0.15">
      <c r="B260" s="71" t="s">
        <v>40</v>
      </c>
      <c r="C260" s="73" t="s">
        <v>784</v>
      </c>
      <c r="D260" s="74">
        <v>11</v>
      </c>
      <c r="E260" s="75">
        <v>1</v>
      </c>
      <c r="F260" s="75">
        <v>10</v>
      </c>
      <c r="G260" s="75">
        <v>8</v>
      </c>
      <c r="H260" s="75">
        <v>2</v>
      </c>
      <c r="I260" s="75">
        <v>1</v>
      </c>
      <c r="J260" s="75">
        <v>0</v>
      </c>
      <c r="K260" s="75">
        <v>0</v>
      </c>
      <c r="L260" s="75">
        <v>0</v>
      </c>
      <c r="M260" s="75">
        <v>0</v>
      </c>
      <c r="N260" s="75">
        <v>0</v>
      </c>
      <c r="O260" s="75">
        <v>625</v>
      </c>
      <c r="P260" s="75">
        <v>25</v>
      </c>
      <c r="Q260" s="75">
        <v>16</v>
      </c>
      <c r="R260" s="75">
        <v>3</v>
      </c>
      <c r="S260" s="75">
        <v>6</v>
      </c>
      <c r="T260" s="75">
        <v>1</v>
      </c>
      <c r="U260" s="75">
        <v>0</v>
      </c>
      <c r="V260" s="75">
        <v>17706</v>
      </c>
      <c r="W260" s="75">
        <v>262</v>
      </c>
      <c r="X260" s="76">
        <v>6324</v>
      </c>
    </row>
    <row r="261" spans="2:24" ht="12.6" customHeight="1" x14ac:dyDescent="0.15">
      <c r="B261" s="71" t="s">
        <v>33</v>
      </c>
      <c r="C261" s="73" t="s">
        <v>42</v>
      </c>
      <c r="D261" s="74">
        <v>42</v>
      </c>
      <c r="E261" s="75">
        <v>25</v>
      </c>
      <c r="F261" s="75">
        <v>17</v>
      </c>
      <c r="G261" s="75">
        <v>16</v>
      </c>
      <c r="H261" s="75">
        <v>9</v>
      </c>
      <c r="I261" s="75">
        <v>9</v>
      </c>
      <c r="J261" s="75">
        <v>6</v>
      </c>
      <c r="K261" s="75">
        <v>1</v>
      </c>
      <c r="L261" s="75">
        <v>1</v>
      </c>
      <c r="M261" s="75">
        <v>0</v>
      </c>
      <c r="N261" s="75">
        <v>0</v>
      </c>
      <c r="O261" s="75">
        <v>6133</v>
      </c>
      <c r="P261" s="75">
        <v>264</v>
      </c>
      <c r="Q261" s="75">
        <v>26</v>
      </c>
      <c r="R261" s="75">
        <v>32</v>
      </c>
      <c r="S261" s="75">
        <v>206</v>
      </c>
      <c r="T261" s="75">
        <v>4</v>
      </c>
      <c r="U261" s="75">
        <v>0</v>
      </c>
      <c r="V261" s="75">
        <v>386663</v>
      </c>
      <c r="W261" s="75">
        <v>5374</v>
      </c>
      <c r="X261" s="76">
        <v>37240</v>
      </c>
    </row>
    <row r="262" spans="2:24" ht="12.6" customHeight="1" x14ac:dyDescent="0.15">
      <c r="B262" s="71"/>
      <c r="C262" s="73" t="s">
        <v>801</v>
      </c>
      <c r="D262" s="74">
        <v>99</v>
      </c>
      <c r="E262" s="75">
        <v>38</v>
      </c>
      <c r="F262" s="75">
        <v>61</v>
      </c>
      <c r="G262" s="75">
        <v>47</v>
      </c>
      <c r="H262" s="75">
        <v>26</v>
      </c>
      <c r="I262" s="75">
        <v>16</v>
      </c>
      <c r="J262" s="75">
        <v>7</v>
      </c>
      <c r="K262" s="75">
        <v>2</v>
      </c>
      <c r="L262" s="75">
        <v>1</v>
      </c>
      <c r="M262" s="75">
        <v>0</v>
      </c>
      <c r="N262" s="75">
        <v>0</v>
      </c>
      <c r="O262" s="75">
        <v>8504</v>
      </c>
      <c r="P262" s="75">
        <v>440</v>
      </c>
      <c r="Q262" s="75">
        <v>79</v>
      </c>
      <c r="R262" s="75">
        <v>37</v>
      </c>
      <c r="S262" s="75">
        <v>324</v>
      </c>
      <c r="T262" s="75">
        <v>9</v>
      </c>
      <c r="U262" s="75">
        <v>1</v>
      </c>
      <c r="V262" s="75">
        <v>695911</v>
      </c>
      <c r="W262" s="75">
        <v>5172</v>
      </c>
      <c r="X262" s="76">
        <v>61567</v>
      </c>
    </row>
    <row r="263" spans="2:24" ht="12.6" customHeight="1" x14ac:dyDescent="0.15">
      <c r="B263" s="134"/>
      <c r="C263" s="72" t="s">
        <v>16</v>
      </c>
      <c r="D263" s="74">
        <v>6</v>
      </c>
      <c r="E263" s="75">
        <v>2</v>
      </c>
      <c r="F263" s="75">
        <v>4</v>
      </c>
      <c r="G263" s="75">
        <v>2</v>
      </c>
      <c r="H263" s="75">
        <v>3</v>
      </c>
      <c r="I263" s="75">
        <v>1</v>
      </c>
      <c r="J263" s="75">
        <v>0</v>
      </c>
      <c r="K263" s="75">
        <v>0</v>
      </c>
      <c r="L263" s="75">
        <v>0</v>
      </c>
      <c r="M263" s="75">
        <v>0</v>
      </c>
      <c r="N263" s="75">
        <v>0</v>
      </c>
      <c r="O263" s="75">
        <v>0</v>
      </c>
      <c r="P263" s="75">
        <v>21</v>
      </c>
      <c r="Q263" s="75">
        <v>8</v>
      </c>
      <c r="R263" s="75">
        <v>0</v>
      </c>
      <c r="S263" s="75">
        <v>13</v>
      </c>
      <c r="T263" s="75">
        <v>0</v>
      </c>
      <c r="U263" s="75">
        <v>0</v>
      </c>
      <c r="V263" s="75">
        <v>32041</v>
      </c>
      <c r="W263" s="75">
        <v>600</v>
      </c>
      <c r="X263" s="76">
        <v>5360</v>
      </c>
    </row>
    <row r="264" spans="2:24" ht="12.6" customHeight="1" x14ac:dyDescent="0.15">
      <c r="B264" s="71" t="s">
        <v>18</v>
      </c>
      <c r="C264" s="73" t="s">
        <v>21</v>
      </c>
      <c r="D264" s="74">
        <v>0</v>
      </c>
      <c r="E264" s="75">
        <v>0</v>
      </c>
      <c r="F264" s="75">
        <v>0</v>
      </c>
      <c r="G264" s="75">
        <v>0</v>
      </c>
      <c r="H264" s="75">
        <v>0</v>
      </c>
      <c r="I264" s="75">
        <v>0</v>
      </c>
      <c r="J264" s="75">
        <v>0</v>
      </c>
      <c r="K264" s="75">
        <v>0</v>
      </c>
      <c r="L264" s="75">
        <v>0</v>
      </c>
      <c r="M264" s="75">
        <v>0</v>
      </c>
      <c r="N264" s="75">
        <v>0</v>
      </c>
      <c r="O264" s="75">
        <v>0</v>
      </c>
      <c r="P264" s="75">
        <v>0</v>
      </c>
      <c r="Q264" s="75">
        <v>0</v>
      </c>
      <c r="R264" s="75">
        <v>0</v>
      </c>
      <c r="S264" s="75">
        <v>0</v>
      </c>
      <c r="T264" s="75">
        <v>0</v>
      </c>
      <c r="U264" s="75">
        <v>0</v>
      </c>
      <c r="V264" s="75">
        <v>0</v>
      </c>
      <c r="W264" s="75">
        <v>0</v>
      </c>
      <c r="X264" s="76">
        <v>0</v>
      </c>
    </row>
    <row r="265" spans="2:24" ht="12.6" customHeight="1" x14ac:dyDescent="0.15">
      <c r="B265" s="71" t="s">
        <v>25</v>
      </c>
      <c r="C265" s="73" t="s">
        <v>8</v>
      </c>
      <c r="D265" s="74">
        <v>1</v>
      </c>
      <c r="E265" s="75">
        <v>0</v>
      </c>
      <c r="F265" s="75">
        <v>1</v>
      </c>
      <c r="G265" s="75">
        <v>0</v>
      </c>
      <c r="H265" s="75">
        <v>1</v>
      </c>
      <c r="I265" s="75">
        <v>0</v>
      </c>
      <c r="J265" s="75">
        <v>0</v>
      </c>
      <c r="K265" s="75">
        <v>0</v>
      </c>
      <c r="L265" s="75">
        <v>0</v>
      </c>
      <c r="M265" s="75">
        <v>0</v>
      </c>
      <c r="N265" s="75">
        <v>0</v>
      </c>
      <c r="O265" s="75">
        <v>0</v>
      </c>
      <c r="P265" s="75">
        <v>4</v>
      </c>
      <c r="Q265" s="75">
        <v>4</v>
      </c>
      <c r="R265" s="75">
        <v>0</v>
      </c>
      <c r="S265" s="75">
        <v>0</v>
      </c>
      <c r="T265" s="75">
        <v>0</v>
      </c>
      <c r="U265" s="75">
        <v>0</v>
      </c>
      <c r="V265" s="75">
        <v>2000</v>
      </c>
      <c r="W265" s="75">
        <v>0</v>
      </c>
      <c r="X265" s="76">
        <v>600</v>
      </c>
    </row>
    <row r="266" spans="2:24" ht="12.6" customHeight="1" x14ac:dyDescent="0.15">
      <c r="B266" s="71" t="s">
        <v>27</v>
      </c>
      <c r="C266" s="73" t="s">
        <v>28</v>
      </c>
      <c r="D266" s="74">
        <v>2</v>
      </c>
      <c r="E266" s="75">
        <v>0</v>
      </c>
      <c r="F266" s="75">
        <v>2</v>
      </c>
      <c r="G266" s="75">
        <v>1</v>
      </c>
      <c r="H266" s="75">
        <v>1</v>
      </c>
      <c r="I266" s="75">
        <v>0</v>
      </c>
      <c r="J266" s="75">
        <v>0</v>
      </c>
      <c r="K266" s="75">
        <v>0</v>
      </c>
      <c r="L266" s="75">
        <v>0</v>
      </c>
      <c r="M266" s="75">
        <v>0</v>
      </c>
      <c r="N266" s="75">
        <v>0</v>
      </c>
      <c r="O266" s="75">
        <v>0</v>
      </c>
      <c r="P266" s="75">
        <v>6</v>
      </c>
      <c r="Q266" s="75">
        <v>3</v>
      </c>
      <c r="R266" s="75">
        <v>0</v>
      </c>
      <c r="S266" s="75">
        <v>3</v>
      </c>
      <c r="T266" s="75">
        <v>0</v>
      </c>
      <c r="U266" s="75">
        <v>0</v>
      </c>
      <c r="V266" s="75">
        <v>7200</v>
      </c>
      <c r="W266" s="75">
        <v>0</v>
      </c>
      <c r="X266" s="76">
        <v>1500</v>
      </c>
    </row>
    <row r="267" spans="2:24" ht="12.6" customHeight="1" x14ac:dyDescent="0.15">
      <c r="B267" s="71" t="s">
        <v>29</v>
      </c>
      <c r="C267" s="73" t="s">
        <v>30</v>
      </c>
      <c r="D267" s="74">
        <v>1</v>
      </c>
      <c r="E267" s="75">
        <v>1</v>
      </c>
      <c r="F267" s="75">
        <v>0</v>
      </c>
      <c r="G267" s="75">
        <v>0</v>
      </c>
      <c r="H267" s="75">
        <v>1</v>
      </c>
      <c r="I267" s="75">
        <v>0</v>
      </c>
      <c r="J267" s="75">
        <v>0</v>
      </c>
      <c r="K267" s="75">
        <v>0</v>
      </c>
      <c r="L267" s="75">
        <v>0</v>
      </c>
      <c r="M267" s="75">
        <v>0</v>
      </c>
      <c r="N267" s="75">
        <v>0</v>
      </c>
      <c r="O267" s="75">
        <v>0</v>
      </c>
      <c r="P267" s="75">
        <v>4</v>
      </c>
      <c r="Q267" s="75">
        <v>0</v>
      </c>
      <c r="R267" s="75">
        <v>0</v>
      </c>
      <c r="S267" s="75">
        <v>4</v>
      </c>
      <c r="T267" s="75">
        <v>0</v>
      </c>
      <c r="U267" s="75">
        <v>0</v>
      </c>
      <c r="V267" s="75">
        <v>12000</v>
      </c>
      <c r="W267" s="75">
        <v>0</v>
      </c>
      <c r="X267" s="76">
        <v>2000</v>
      </c>
    </row>
    <row r="268" spans="2:24" ht="12.6" customHeight="1" x14ac:dyDescent="0.15">
      <c r="B268" s="71" t="s">
        <v>24</v>
      </c>
      <c r="C268" s="73" t="s">
        <v>31</v>
      </c>
      <c r="D268" s="74">
        <v>1</v>
      </c>
      <c r="E268" s="75">
        <v>1</v>
      </c>
      <c r="F268" s="75">
        <v>0</v>
      </c>
      <c r="G268" s="75">
        <v>0</v>
      </c>
      <c r="H268" s="75">
        <v>0</v>
      </c>
      <c r="I268" s="75">
        <v>1</v>
      </c>
      <c r="J268" s="75">
        <v>0</v>
      </c>
      <c r="K268" s="75">
        <v>0</v>
      </c>
      <c r="L268" s="75">
        <v>0</v>
      </c>
      <c r="M268" s="75">
        <v>0</v>
      </c>
      <c r="N268" s="75">
        <v>0</v>
      </c>
      <c r="O268" s="75">
        <v>0</v>
      </c>
      <c r="P268" s="75">
        <v>5</v>
      </c>
      <c r="Q268" s="75">
        <v>0</v>
      </c>
      <c r="R268" s="75">
        <v>0</v>
      </c>
      <c r="S268" s="75">
        <v>5</v>
      </c>
      <c r="T268" s="75">
        <v>0</v>
      </c>
      <c r="U268" s="75">
        <v>0</v>
      </c>
      <c r="V268" s="75">
        <v>10000</v>
      </c>
      <c r="W268" s="75">
        <v>600</v>
      </c>
      <c r="X268" s="76">
        <v>1000</v>
      </c>
    </row>
    <row r="269" spans="2:24" ht="12.6" customHeight="1" x14ac:dyDescent="0.15">
      <c r="B269" s="71" t="s">
        <v>26</v>
      </c>
      <c r="C269" s="73" t="s">
        <v>6</v>
      </c>
      <c r="D269" s="74">
        <v>1</v>
      </c>
      <c r="E269" s="75">
        <v>0</v>
      </c>
      <c r="F269" s="75">
        <v>1</v>
      </c>
      <c r="G269" s="75">
        <v>1</v>
      </c>
      <c r="H269" s="75">
        <v>0</v>
      </c>
      <c r="I269" s="75">
        <v>0</v>
      </c>
      <c r="J269" s="75">
        <v>0</v>
      </c>
      <c r="K269" s="75">
        <v>0</v>
      </c>
      <c r="L269" s="75">
        <v>0</v>
      </c>
      <c r="M269" s="75">
        <v>0</v>
      </c>
      <c r="N269" s="75">
        <v>0</v>
      </c>
      <c r="O269" s="75">
        <v>0</v>
      </c>
      <c r="P269" s="75">
        <v>2</v>
      </c>
      <c r="Q269" s="75">
        <v>1</v>
      </c>
      <c r="R269" s="75">
        <v>0</v>
      </c>
      <c r="S269" s="75">
        <v>1</v>
      </c>
      <c r="T269" s="75">
        <v>0</v>
      </c>
      <c r="U269" s="75">
        <v>0</v>
      </c>
      <c r="V269" s="75">
        <v>841</v>
      </c>
      <c r="W269" s="75">
        <v>0</v>
      </c>
      <c r="X269" s="76">
        <v>260</v>
      </c>
    </row>
    <row r="270" spans="2:24" ht="12.6" customHeight="1" x14ac:dyDescent="0.15">
      <c r="B270" s="146"/>
      <c r="C270" s="72" t="s">
        <v>34</v>
      </c>
      <c r="D270" s="74">
        <v>93</v>
      </c>
      <c r="E270" s="75">
        <v>36</v>
      </c>
      <c r="F270" s="75">
        <v>57</v>
      </c>
      <c r="G270" s="75">
        <v>45</v>
      </c>
      <c r="H270" s="75">
        <v>23</v>
      </c>
      <c r="I270" s="75">
        <v>15</v>
      </c>
      <c r="J270" s="75">
        <v>7</v>
      </c>
      <c r="K270" s="75">
        <v>2</v>
      </c>
      <c r="L270" s="75">
        <v>1</v>
      </c>
      <c r="M270" s="75">
        <v>0</v>
      </c>
      <c r="N270" s="75">
        <v>0</v>
      </c>
      <c r="O270" s="75">
        <v>8504</v>
      </c>
      <c r="P270" s="75">
        <v>419</v>
      </c>
      <c r="Q270" s="75">
        <v>71</v>
      </c>
      <c r="R270" s="75">
        <v>37</v>
      </c>
      <c r="S270" s="75">
        <v>311</v>
      </c>
      <c r="T270" s="75">
        <v>9</v>
      </c>
      <c r="U270" s="75">
        <v>1</v>
      </c>
      <c r="V270" s="75">
        <v>663870</v>
      </c>
      <c r="W270" s="75">
        <v>4572</v>
      </c>
      <c r="X270" s="76">
        <v>56207</v>
      </c>
    </row>
    <row r="271" spans="2:24" ht="12.6" customHeight="1" x14ac:dyDescent="0.15">
      <c r="B271" s="71" t="s">
        <v>23</v>
      </c>
      <c r="C271" s="73" t="s">
        <v>35</v>
      </c>
      <c r="D271" s="74">
        <v>0</v>
      </c>
      <c r="E271" s="75">
        <v>0</v>
      </c>
      <c r="F271" s="75">
        <v>0</v>
      </c>
      <c r="G271" s="75">
        <v>0</v>
      </c>
      <c r="H271" s="75">
        <v>0</v>
      </c>
      <c r="I271" s="75">
        <v>0</v>
      </c>
      <c r="J271" s="75">
        <v>0</v>
      </c>
      <c r="K271" s="75">
        <v>0</v>
      </c>
      <c r="L271" s="75">
        <v>0</v>
      </c>
      <c r="M271" s="75">
        <v>0</v>
      </c>
      <c r="N271" s="75">
        <v>0</v>
      </c>
      <c r="O271" s="75">
        <v>0</v>
      </c>
      <c r="P271" s="75">
        <v>0</v>
      </c>
      <c r="Q271" s="75">
        <v>0</v>
      </c>
      <c r="R271" s="75">
        <v>0</v>
      </c>
      <c r="S271" s="75">
        <v>0</v>
      </c>
      <c r="T271" s="75">
        <v>0</v>
      </c>
      <c r="U271" s="75">
        <v>0</v>
      </c>
      <c r="V271" s="75">
        <v>0</v>
      </c>
      <c r="W271" s="75">
        <v>0</v>
      </c>
      <c r="X271" s="76">
        <v>0</v>
      </c>
    </row>
    <row r="272" spans="2:24" ht="12.6" customHeight="1" x14ac:dyDescent="0.15">
      <c r="B272" s="71" t="s">
        <v>15</v>
      </c>
      <c r="C272" s="73" t="s">
        <v>19</v>
      </c>
      <c r="D272" s="74">
        <v>9</v>
      </c>
      <c r="E272" s="75">
        <v>3</v>
      </c>
      <c r="F272" s="75">
        <v>6</v>
      </c>
      <c r="G272" s="75">
        <v>6</v>
      </c>
      <c r="H272" s="75">
        <v>1</v>
      </c>
      <c r="I272" s="75">
        <v>2</v>
      </c>
      <c r="J272" s="75">
        <v>0</v>
      </c>
      <c r="K272" s="75">
        <v>0</v>
      </c>
      <c r="L272" s="75">
        <v>0</v>
      </c>
      <c r="M272" s="75">
        <v>0</v>
      </c>
      <c r="N272" s="75">
        <v>0</v>
      </c>
      <c r="O272" s="75">
        <v>1671</v>
      </c>
      <c r="P272" s="75">
        <v>27</v>
      </c>
      <c r="Q272" s="75">
        <v>6</v>
      </c>
      <c r="R272" s="75">
        <v>5</v>
      </c>
      <c r="S272" s="75">
        <v>16</v>
      </c>
      <c r="T272" s="75">
        <v>1</v>
      </c>
      <c r="U272" s="75">
        <v>1</v>
      </c>
      <c r="V272" s="75">
        <v>28720</v>
      </c>
      <c r="W272" s="75">
        <v>0</v>
      </c>
      <c r="X272" s="76">
        <v>9072</v>
      </c>
    </row>
    <row r="273" spans="2:24" ht="12.6" customHeight="1" x14ac:dyDescent="0.15">
      <c r="B273" s="71" t="s">
        <v>36</v>
      </c>
      <c r="C273" s="73" t="s">
        <v>38</v>
      </c>
      <c r="D273" s="74">
        <v>44</v>
      </c>
      <c r="E273" s="75">
        <v>12</v>
      </c>
      <c r="F273" s="75">
        <v>32</v>
      </c>
      <c r="G273" s="75">
        <v>25</v>
      </c>
      <c r="H273" s="75">
        <v>8</v>
      </c>
      <c r="I273" s="75">
        <v>5</v>
      </c>
      <c r="J273" s="75">
        <v>4</v>
      </c>
      <c r="K273" s="75">
        <v>1</v>
      </c>
      <c r="L273" s="75">
        <v>1</v>
      </c>
      <c r="M273" s="75">
        <v>0</v>
      </c>
      <c r="N273" s="75">
        <v>0</v>
      </c>
      <c r="O273" s="75">
        <v>2713</v>
      </c>
      <c r="P273" s="75">
        <v>199</v>
      </c>
      <c r="Q273" s="75">
        <v>34</v>
      </c>
      <c r="R273" s="75">
        <v>7</v>
      </c>
      <c r="S273" s="75">
        <v>158</v>
      </c>
      <c r="T273" s="75">
        <v>6</v>
      </c>
      <c r="U273" s="75">
        <v>0</v>
      </c>
      <c r="V273" s="75">
        <v>326147</v>
      </c>
      <c r="W273" s="75">
        <v>1384</v>
      </c>
      <c r="X273" s="76">
        <v>13859</v>
      </c>
    </row>
    <row r="274" spans="2:24" ht="12.6" customHeight="1" x14ac:dyDescent="0.15">
      <c r="B274" s="71" t="s">
        <v>0</v>
      </c>
      <c r="C274" s="73" t="s">
        <v>39</v>
      </c>
      <c r="D274" s="74">
        <v>3</v>
      </c>
      <c r="E274" s="75">
        <v>1</v>
      </c>
      <c r="F274" s="75">
        <v>2</v>
      </c>
      <c r="G274" s="75">
        <v>2</v>
      </c>
      <c r="H274" s="75">
        <v>1</v>
      </c>
      <c r="I274" s="75">
        <v>0</v>
      </c>
      <c r="J274" s="75">
        <v>0</v>
      </c>
      <c r="K274" s="75">
        <v>0</v>
      </c>
      <c r="L274" s="75">
        <v>0</v>
      </c>
      <c r="M274" s="75">
        <v>0</v>
      </c>
      <c r="N274" s="75">
        <v>0</v>
      </c>
      <c r="O274" s="75">
        <v>622</v>
      </c>
      <c r="P274" s="75">
        <v>7</v>
      </c>
      <c r="Q274" s="75">
        <v>3</v>
      </c>
      <c r="R274" s="75">
        <v>2</v>
      </c>
      <c r="S274" s="75">
        <v>2</v>
      </c>
      <c r="T274" s="75">
        <v>0</v>
      </c>
      <c r="U274" s="75">
        <v>0</v>
      </c>
      <c r="V274" s="75">
        <v>4996</v>
      </c>
      <c r="W274" s="75">
        <v>1065</v>
      </c>
      <c r="X274" s="76">
        <v>350</v>
      </c>
    </row>
    <row r="275" spans="2:24" ht="12.6" customHeight="1" x14ac:dyDescent="0.15">
      <c r="B275" s="71" t="s">
        <v>40</v>
      </c>
      <c r="C275" s="73" t="s">
        <v>784</v>
      </c>
      <c r="D275" s="74">
        <v>8</v>
      </c>
      <c r="E275" s="75">
        <v>2</v>
      </c>
      <c r="F275" s="75">
        <v>6</v>
      </c>
      <c r="G275" s="75">
        <v>6</v>
      </c>
      <c r="H275" s="75">
        <v>1</v>
      </c>
      <c r="I275" s="75">
        <v>0</v>
      </c>
      <c r="J275" s="75">
        <v>1</v>
      </c>
      <c r="K275" s="75">
        <v>0</v>
      </c>
      <c r="L275" s="75">
        <v>0</v>
      </c>
      <c r="M275" s="75">
        <v>0</v>
      </c>
      <c r="N275" s="75">
        <v>0</v>
      </c>
      <c r="O275" s="75">
        <v>889</v>
      </c>
      <c r="P275" s="75">
        <v>28</v>
      </c>
      <c r="Q275" s="75">
        <v>8</v>
      </c>
      <c r="R275" s="75">
        <v>5</v>
      </c>
      <c r="S275" s="75">
        <v>15</v>
      </c>
      <c r="T275" s="75">
        <v>1</v>
      </c>
      <c r="U275" s="75">
        <v>0</v>
      </c>
      <c r="V275" s="75">
        <v>43131</v>
      </c>
      <c r="W275" s="75">
        <v>480</v>
      </c>
      <c r="X275" s="76">
        <v>4666</v>
      </c>
    </row>
    <row r="276" spans="2:24" ht="12.6" customHeight="1" x14ac:dyDescent="0.15">
      <c r="B276" s="71" t="s">
        <v>33</v>
      </c>
      <c r="C276" s="73" t="s">
        <v>42</v>
      </c>
      <c r="D276" s="74">
        <v>29</v>
      </c>
      <c r="E276" s="75">
        <v>18</v>
      </c>
      <c r="F276" s="75">
        <v>11</v>
      </c>
      <c r="G276" s="75">
        <v>6</v>
      </c>
      <c r="H276" s="75">
        <v>12</v>
      </c>
      <c r="I276" s="75">
        <v>8</v>
      </c>
      <c r="J276" s="75">
        <v>2</v>
      </c>
      <c r="K276" s="75">
        <v>1</v>
      </c>
      <c r="L276" s="75">
        <v>0</v>
      </c>
      <c r="M276" s="75">
        <v>0</v>
      </c>
      <c r="N276" s="75">
        <v>0</v>
      </c>
      <c r="O276" s="75">
        <v>2609</v>
      </c>
      <c r="P276" s="75">
        <v>158</v>
      </c>
      <c r="Q276" s="75">
        <v>20</v>
      </c>
      <c r="R276" s="75">
        <v>18</v>
      </c>
      <c r="S276" s="75">
        <v>120</v>
      </c>
      <c r="T276" s="75">
        <v>1</v>
      </c>
      <c r="U276" s="75">
        <v>0</v>
      </c>
      <c r="V276" s="75">
        <v>260876</v>
      </c>
      <c r="W276" s="75">
        <v>1643</v>
      </c>
      <c r="X276" s="76">
        <v>28260</v>
      </c>
    </row>
    <row r="277" spans="2:24" ht="12.6" customHeight="1" x14ac:dyDescent="0.15">
      <c r="B277" s="71"/>
      <c r="C277" s="73" t="s">
        <v>802</v>
      </c>
      <c r="D277" s="74">
        <v>71</v>
      </c>
      <c r="E277" s="75">
        <v>13</v>
      </c>
      <c r="F277" s="75">
        <v>58</v>
      </c>
      <c r="G277" s="75">
        <v>50</v>
      </c>
      <c r="H277" s="75">
        <v>15</v>
      </c>
      <c r="I277" s="75">
        <v>4</v>
      </c>
      <c r="J277" s="75">
        <v>2</v>
      </c>
      <c r="K277" s="75">
        <v>0</v>
      </c>
      <c r="L277" s="75">
        <v>0</v>
      </c>
      <c r="M277" s="75">
        <v>0</v>
      </c>
      <c r="N277" s="75">
        <v>0</v>
      </c>
      <c r="O277" s="75">
        <v>3623</v>
      </c>
      <c r="P277" s="75">
        <v>175</v>
      </c>
      <c r="Q277" s="75">
        <v>84</v>
      </c>
      <c r="R277" s="75">
        <v>16</v>
      </c>
      <c r="S277" s="75">
        <v>75</v>
      </c>
      <c r="T277" s="75">
        <v>2</v>
      </c>
      <c r="U277" s="75">
        <v>1</v>
      </c>
      <c r="V277" s="75">
        <v>195744</v>
      </c>
      <c r="W277" s="75">
        <v>6372</v>
      </c>
      <c r="X277" s="76">
        <v>21301</v>
      </c>
    </row>
    <row r="278" spans="2:24" ht="12.6" customHeight="1" x14ac:dyDescent="0.15">
      <c r="B278" s="134"/>
      <c r="C278" s="72" t="s">
        <v>16</v>
      </c>
      <c r="D278" s="74">
        <v>1</v>
      </c>
      <c r="E278" s="75">
        <v>1</v>
      </c>
      <c r="F278" s="75">
        <v>0</v>
      </c>
      <c r="G278" s="75">
        <v>1</v>
      </c>
      <c r="H278" s="75">
        <v>0</v>
      </c>
      <c r="I278" s="75">
        <v>0</v>
      </c>
      <c r="J278" s="75">
        <v>0</v>
      </c>
      <c r="K278" s="75">
        <v>0</v>
      </c>
      <c r="L278" s="75">
        <v>0</v>
      </c>
      <c r="M278" s="75">
        <v>0</v>
      </c>
      <c r="N278" s="75">
        <v>0</v>
      </c>
      <c r="O278" s="75">
        <v>0</v>
      </c>
      <c r="P278" s="75">
        <v>1</v>
      </c>
      <c r="Q278" s="75">
        <v>0</v>
      </c>
      <c r="R278" s="75">
        <v>1</v>
      </c>
      <c r="S278" s="75">
        <v>0</v>
      </c>
      <c r="T278" s="75">
        <v>0</v>
      </c>
      <c r="U278" s="75">
        <v>0</v>
      </c>
      <c r="V278" s="75">
        <v>867</v>
      </c>
      <c r="W278" s="75">
        <v>0</v>
      </c>
      <c r="X278" s="76">
        <v>240</v>
      </c>
    </row>
    <row r="279" spans="2:24" ht="12.6" customHeight="1" x14ac:dyDescent="0.15">
      <c r="B279" s="71" t="s">
        <v>18</v>
      </c>
      <c r="C279" s="73" t="s">
        <v>21</v>
      </c>
      <c r="D279" s="74">
        <v>0</v>
      </c>
      <c r="E279" s="75">
        <v>0</v>
      </c>
      <c r="F279" s="75">
        <v>0</v>
      </c>
      <c r="G279" s="75">
        <v>0</v>
      </c>
      <c r="H279" s="75">
        <v>0</v>
      </c>
      <c r="I279" s="75">
        <v>0</v>
      </c>
      <c r="J279" s="75">
        <v>0</v>
      </c>
      <c r="K279" s="75">
        <v>0</v>
      </c>
      <c r="L279" s="75">
        <v>0</v>
      </c>
      <c r="M279" s="75">
        <v>0</v>
      </c>
      <c r="N279" s="75">
        <v>0</v>
      </c>
      <c r="O279" s="75">
        <v>0</v>
      </c>
      <c r="P279" s="75">
        <v>0</v>
      </c>
      <c r="Q279" s="75">
        <v>0</v>
      </c>
      <c r="R279" s="75">
        <v>0</v>
      </c>
      <c r="S279" s="75">
        <v>0</v>
      </c>
      <c r="T279" s="75">
        <v>0</v>
      </c>
      <c r="U279" s="75">
        <v>0</v>
      </c>
      <c r="V279" s="75">
        <v>0</v>
      </c>
      <c r="W279" s="75">
        <v>0</v>
      </c>
      <c r="X279" s="76">
        <v>0</v>
      </c>
    </row>
    <row r="280" spans="2:24" ht="12.6" customHeight="1" x14ac:dyDescent="0.15">
      <c r="B280" s="71" t="s">
        <v>25</v>
      </c>
      <c r="C280" s="73" t="s">
        <v>8</v>
      </c>
      <c r="D280" s="74">
        <v>0</v>
      </c>
      <c r="E280" s="75">
        <v>0</v>
      </c>
      <c r="F280" s="75">
        <v>0</v>
      </c>
      <c r="G280" s="75">
        <v>0</v>
      </c>
      <c r="H280" s="75">
        <v>0</v>
      </c>
      <c r="I280" s="75">
        <v>0</v>
      </c>
      <c r="J280" s="75">
        <v>0</v>
      </c>
      <c r="K280" s="75">
        <v>0</v>
      </c>
      <c r="L280" s="75">
        <v>0</v>
      </c>
      <c r="M280" s="75">
        <v>0</v>
      </c>
      <c r="N280" s="75">
        <v>0</v>
      </c>
      <c r="O280" s="75">
        <v>0</v>
      </c>
      <c r="P280" s="75">
        <v>0</v>
      </c>
      <c r="Q280" s="75">
        <v>0</v>
      </c>
      <c r="R280" s="75">
        <v>0</v>
      </c>
      <c r="S280" s="75">
        <v>0</v>
      </c>
      <c r="T280" s="75">
        <v>0</v>
      </c>
      <c r="U280" s="75">
        <v>0</v>
      </c>
      <c r="V280" s="75">
        <v>0</v>
      </c>
      <c r="W280" s="75">
        <v>0</v>
      </c>
      <c r="X280" s="76">
        <v>0</v>
      </c>
    </row>
    <row r="281" spans="2:24" ht="12.6" customHeight="1" x14ac:dyDescent="0.15">
      <c r="B281" s="71" t="s">
        <v>27</v>
      </c>
      <c r="C281" s="73" t="s">
        <v>28</v>
      </c>
      <c r="D281" s="74">
        <v>1</v>
      </c>
      <c r="E281" s="75">
        <v>1</v>
      </c>
      <c r="F281" s="75">
        <v>0</v>
      </c>
      <c r="G281" s="75">
        <v>1</v>
      </c>
      <c r="H281" s="75">
        <v>0</v>
      </c>
      <c r="I281" s="75">
        <v>0</v>
      </c>
      <c r="J281" s="75">
        <v>0</v>
      </c>
      <c r="K281" s="75">
        <v>0</v>
      </c>
      <c r="L281" s="75">
        <v>0</v>
      </c>
      <c r="M281" s="75">
        <v>0</v>
      </c>
      <c r="N281" s="75">
        <v>0</v>
      </c>
      <c r="O281" s="75">
        <v>0</v>
      </c>
      <c r="P281" s="75">
        <v>1</v>
      </c>
      <c r="Q281" s="75">
        <v>0</v>
      </c>
      <c r="R281" s="75">
        <v>1</v>
      </c>
      <c r="S281" s="75">
        <v>0</v>
      </c>
      <c r="T281" s="75">
        <v>0</v>
      </c>
      <c r="U281" s="75">
        <v>0</v>
      </c>
      <c r="V281" s="75">
        <v>867</v>
      </c>
      <c r="W281" s="75">
        <v>0</v>
      </c>
      <c r="X281" s="76">
        <v>240</v>
      </c>
    </row>
    <row r="282" spans="2:24" ht="12.6" customHeight="1" x14ac:dyDescent="0.15">
      <c r="B282" s="71" t="s">
        <v>29</v>
      </c>
      <c r="C282" s="73" t="s">
        <v>30</v>
      </c>
      <c r="D282" s="74">
        <v>0</v>
      </c>
      <c r="E282" s="75">
        <v>0</v>
      </c>
      <c r="F282" s="75">
        <v>0</v>
      </c>
      <c r="G282" s="75">
        <v>0</v>
      </c>
      <c r="H282" s="75">
        <v>0</v>
      </c>
      <c r="I282" s="75">
        <v>0</v>
      </c>
      <c r="J282" s="75">
        <v>0</v>
      </c>
      <c r="K282" s="75">
        <v>0</v>
      </c>
      <c r="L282" s="75">
        <v>0</v>
      </c>
      <c r="M282" s="75">
        <v>0</v>
      </c>
      <c r="N282" s="75">
        <v>0</v>
      </c>
      <c r="O282" s="75">
        <v>0</v>
      </c>
      <c r="P282" s="75">
        <v>0</v>
      </c>
      <c r="Q282" s="75">
        <v>0</v>
      </c>
      <c r="R282" s="75">
        <v>0</v>
      </c>
      <c r="S282" s="75">
        <v>0</v>
      </c>
      <c r="T282" s="75">
        <v>0</v>
      </c>
      <c r="U282" s="75">
        <v>0</v>
      </c>
      <c r="V282" s="75">
        <v>0</v>
      </c>
      <c r="W282" s="75">
        <v>0</v>
      </c>
      <c r="X282" s="76">
        <v>0</v>
      </c>
    </row>
    <row r="283" spans="2:24" ht="12.6" customHeight="1" x14ac:dyDescent="0.15">
      <c r="B283" s="71" t="s">
        <v>24</v>
      </c>
      <c r="C283" s="73" t="s">
        <v>31</v>
      </c>
      <c r="D283" s="74">
        <v>0</v>
      </c>
      <c r="E283" s="75">
        <v>0</v>
      </c>
      <c r="F283" s="75">
        <v>0</v>
      </c>
      <c r="G283" s="75">
        <v>0</v>
      </c>
      <c r="H283" s="75">
        <v>0</v>
      </c>
      <c r="I283" s="75">
        <v>0</v>
      </c>
      <c r="J283" s="75">
        <v>0</v>
      </c>
      <c r="K283" s="75">
        <v>0</v>
      </c>
      <c r="L283" s="75">
        <v>0</v>
      </c>
      <c r="M283" s="75">
        <v>0</v>
      </c>
      <c r="N283" s="75">
        <v>0</v>
      </c>
      <c r="O283" s="75">
        <v>0</v>
      </c>
      <c r="P283" s="75">
        <v>0</v>
      </c>
      <c r="Q283" s="75">
        <v>0</v>
      </c>
      <c r="R283" s="75">
        <v>0</v>
      </c>
      <c r="S283" s="75">
        <v>0</v>
      </c>
      <c r="T283" s="75">
        <v>0</v>
      </c>
      <c r="U283" s="75">
        <v>0</v>
      </c>
      <c r="V283" s="75">
        <v>0</v>
      </c>
      <c r="W283" s="75">
        <v>0</v>
      </c>
      <c r="X283" s="76">
        <v>0</v>
      </c>
    </row>
    <row r="284" spans="2:24" ht="12.6" customHeight="1" x14ac:dyDescent="0.15">
      <c r="B284" s="71" t="s">
        <v>26</v>
      </c>
      <c r="C284" s="73" t="s">
        <v>6</v>
      </c>
      <c r="D284" s="74">
        <v>0</v>
      </c>
      <c r="E284" s="75">
        <v>0</v>
      </c>
      <c r="F284" s="75">
        <v>0</v>
      </c>
      <c r="G284" s="75">
        <v>0</v>
      </c>
      <c r="H284" s="75">
        <v>0</v>
      </c>
      <c r="I284" s="75">
        <v>0</v>
      </c>
      <c r="J284" s="75">
        <v>0</v>
      </c>
      <c r="K284" s="75">
        <v>0</v>
      </c>
      <c r="L284" s="75">
        <v>0</v>
      </c>
      <c r="M284" s="75">
        <v>0</v>
      </c>
      <c r="N284" s="75">
        <v>0</v>
      </c>
      <c r="O284" s="75">
        <v>0</v>
      </c>
      <c r="P284" s="75">
        <v>0</v>
      </c>
      <c r="Q284" s="75">
        <v>0</v>
      </c>
      <c r="R284" s="75">
        <v>0</v>
      </c>
      <c r="S284" s="75">
        <v>0</v>
      </c>
      <c r="T284" s="75">
        <v>0</v>
      </c>
      <c r="U284" s="75">
        <v>0</v>
      </c>
      <c r="V284" s="75">
        <v>0</v>
      </c>
      <c r="W284" s="75">
        <v>0</v>
      </c>
      <c r="X284" s="76">
        <v>0</v>
      </c>
    </row>
    <row r="285" spans="2:24" ht="12.6" customHeight="1" x14ac:dyDescent="0.15">
      <c r="B285" s="146"/>
      <c r="C285" s="72" t="s">
        <v>34</v>
      </c>
      <c r="D285" s="74">
        <v>70</v>
      </c>
      <c r="E285" s="75">
        <v>12</v>
      </c>
      <c r="F285" s="75">
        <v>58</v>
      </c>
      <c r="G285" s="75">
        <v>49</v>
      </c>
      <c r="H285" s="75">
        <v>15</v>
      </c>
      <c r="I285" s="75">
        <v>4</v>
      </c>
      <c r="J285" s="75">
        <v>2</v>
      </c>
      <c r="K285" s="75">
        <v>0</v>
      </c>
      <c r="L285" s="75">
        <v>0</v>
      </c>
      <c r="M285" s="75">
        <v>0</v>
      </c>
      <c r="N285" s="75">
        <v>0</v>
      </c>
      <c r="O285" s="75">
        <v>3623</v>
      </c>
      <c r="P285" s="75">
        <v>174</v>
      </c>
      <c r="Q285" s="75">
        <v>84</v>
      </c>
      <c r="R285" s="75">
        <v>15</v>
      </c>
      <c r="S285" s="75">
        <v>75</v>
      </c>
      <c r="T285" s="75">
        <v>2</v>
      </c>
      <c r="U285" s="75">
        <v>1</v>
      </c>
      <c r="V285" s="75">
        <v>194877</v>
      </c>
      <c r="W285" s="75">
        <v>6372</v>
      </c>
      <c r="X285" s="76">
        <v>21061</v>
      </c>
    </row>
    <row r="286" spans="2:24" ht="12.6" customHeight="1" x14ac:dyDescent="0.15">
      <c r="B286" s="71" t="s">
        <v>23</v>
      </c>
      <c r="C286" s="73" t="s">
        <v>35</v>
      </c>
      <c r="D286" s="74">
        <v>0</v>
      </c>
      <c r="E286" s="75">
        <v>0</v>
      </c>
      <c r="F286" s="75">
        <v>0</v>
      </c>
      <c r="G286" s="75">
        <v>0</v>
      </c>
      <c r="H286" s="75">
        <v>0</v>
      </c>
      <c r="I286" s="75">
        <v>0</v>
      </c>
      <c r="J286" s="75">
        <v>0</v>
      </c>
      <c r="K286" s="75">
        <v>0</v>
      </c>
      <c r="L286" s="75">
        <v>0</v>
      </c>
      <c r="M286" s="75">
        <v>0</v>
      </c>
      <c r="N286" s="75">
        <v>0</v>
      </c>
      <c r="O286" s="75">
        <v>0</v>
      </c>
      <c r="P286" s="75">
        <v>0</v>
      </c>
      <c r="Q286" s="75">
        <v>0</v>
      </c>
      <c r="R286" s="75">
        <v>0</v>
      </c>
      <c r="S286" s="75">
        <v>0</v>
      </c>
      <c r="T286" s="75">
        <v>0</v>
      </c>
      <c r="U286" s="75">
        <v>0</v>
      </c>
      <c r="V286" s="75">
        <v>0</v>
      </c>
      <c r="W286" s="75">
        <v>0</v>
      </c>
      <c r="X286" s="76">
        <v>0</v>
      </c>
    </row>
    <row r="287" spans="2:24" ht="12.6" customHeight="1" x14ac:dyDescent="0.15">
      <c r="B287" s="71" t="s">
        <v>15</v>
      </c>
      <c r="C287" s="73" t="s">
        <v>19</v>
      </c>
      <c r="D287" s="74">
        <v>4</v>
      </c>
      <c r="E287" s="75">
        <v>1</v>
      </c>
      <c r="F287" s="75">
        <v>3</v>
      </c>
      <c r="G287" s="75">
        <v>3</v>
      </c>
      <c r="H287" s="75">
        <v>1</v>
      </c>
      <c r="I287" s="75">
        <v>0</v>
      </c>
      <c r="J287" s="75">
        <v>0</v>
      </c>
      <c r="K287" s="75">
        <v>0</v>
      </c>
      <c r="L287" s="75">
        <v>0</v>
      </c>
      <c r="M287" s="75">
        <v>0</v>
      </c>
      <c r="N287" s="75">
        <v>0</v>
      </c>
      <c r="O287" s="75">
        <v>208</v>
      </c>
      <c r="P287" s="75">
        <v>8</v>
      </c>
      <c r="Q287" s="75">
        <v>5</v>
      </c>
      <c r="R287" s="75">
        <v>2</v>
      </c>
      <c r="S287" s="75">
        <v>1</v>
      </c>
      <c r="T287" s="75">
        <v>0</v>
      </c>
      <c r="U287" s="75">
        <v>0</v>
      </c>
      <c r="V287" s="75">
        <v>4950</v>
      </c>
      <c r="W287" s="75">
        <v>0</v>
      </c>
      <c r="X287" s="76">
        <v>1289</v>
      </c>
    </row>
    <row r="288" spans="2:24" ht="12.6" customHeight="1" x14ac:dyDescent="0.15">
      <c r="B288" s="71" t="s">
        <v>36</v>
      </c>
      <c r="C288" s="73" t="s">
        <v>38</v>
      </c>
      <c r="D288" s="74">
        <v>44</v>
      </c>
      <c r="E288" s="75">
        <v>7</v>
      </c>
      <c r="F288" s="75">
        <v>37</v>
      </c>
      <c r="G288" s="75">
        <v>33</v>
      </c>
      <c r="H288" s="75">
        <v>8</v>
      </c>
      <c r="I288" s="75">
        <v>2</v>
      </c>
      <c r="J288" s="75">
        <v>1</v>
      </c>
      <c r="K288" s="75">
        <v>0</v>
      </c>
      <c r="L288" s="75">
        <v>0</v>
      </c>
      <c r="M288" s="75">
        <v>0</v>
      </c>
      <c r="N288" s="75">
        <v>0</v>
      </c>
      <c r="O288" s="75">
        <v>2685</v>
      </c>
      <c r="P288" s="75">
        <v>101</v>
      </c>
      <c r="Q288" s="75">
        <v>53</v>
      </c>
      <c r="R288" s="75">
        <v>6</v>
      </c>
      <c r="S288" s="75">
        <v>42</v>
      </c>
      <c r="T288" s="75">
        <v>2</v>
      </c>
      <c r="U288" s="75">
        <v>1</v>
      </c>
      <c r="V288" s="75">
        <v>124400</v>
      </c>
      <c r="W288" s="75">
        <v>926</v>
      </c>
      <c r="X288" s="76">
        <v>11290</v>
      </c>
    </row>
    <row r="289" spans="2:24" ht="12.6" customHeight="1" x14ac:dyDescent="0.15">
      <c r="B289" s="71" t="s">
        <v>0</v>
      </c>
      <c r="C289" s="73" t="s">
        <v>39</v>
      </c>
      <c r="D289" s="74">
        <v>2</v>
      </c>
      <c r="E289" s="75">
        <v>0</v>
      </c>
      <c r="F289" s="75">
        <v>2</v>
      </c>
      <c r="G289" s="75">
        <v>2</v>
      </c>
      <c r="H289" s="75">
        <v>0</v>
      </c>
      <c r="I289" s="75">
        <v>0</v>
      </c>
      <c r="J289" s="75">
        <v>0</v>
      </c>
      <c r="K289" s="75">
        <v>0</v>
      </c>
      <c r="L289" s="75">
        <v>0</v>
      </c>
      <c r="M289" s="75">
        <v>0</v>
      </c>
      <c r="N289" s="75">
        <v>0</v>
      </c>
      <c r="O289" s="75">
        <v>35</v>
      </c>
      <c r="P289" s="75">
        <v>3</v>
      </c>
      <c r="Q289" s="75">
        <v>3</v>
      </c>
      <c r="R289" s="75">
        <v>0</v>
      </c>
      <c r="S289" s="75">
        <v>0</v>
      </c>
      <c r="T289" s="75">
        <v>0</v>
      </c>
      <c r="U289" s="75">
        <v>0</v>
      </c>
      <c r="V289" s="75">
        <v>366</v>
      </c>
      <c r="W289" s="75">
        <v>0</v>
      </c>
      <c r="X289" s="76">
        <v>35</v>
      </c>
    </row>
    <row r="290" spans="2:24" ht="12.6" customHeight="1" x14ac:dyDescent="0.15">
      <c r="B290" s="71" t="s">
        <v>40</v>
      </c>
      <c r="C290" s="73" t="s">
        <v>784</v>
      </c>
      <c r="D290" s="74">
        <v>4</v>
      </c>
      <c r="E290" s="75">
        <v>1</v>
      </c>
      <c r="F290" s="75">
        <v>3</v>
      </c>
      <c r="G290" s="75">
        <v>3</v>
      </c>
      <c r="H290" s="75">
        <v>0</v>
      </c>
      <c r="I290" s="75">
        <v>1</v>
      </c>
      <c r="J290" s="75">
        <v>0</v>
      </c>
      <c r="K290" s="75">
        <v>0</v>
      </c>
      <c r="L290" s="75">
        <v>0</v>
      </c>
      <c r="M290" s="75">
        <v>0</v>
      </c>
      <c r="N290" s="75">
        <v>0</v>
      </c>
      <c r="O290" s="75">
        <v>89</v>
      </c>
      <c r="P290" s="75">
        <v>12</v>
      </c>
      <c r="Q290" s="75">
        <v>5</v>
      </c>
      <c r="R290" s="75">
        <v>4</v>
      </c>
      <c r="S290" s="75">
        <v>3</v>
      </c>
      <c r="T290" s="75">
        <v>0</v>
      </c>
      <c r="U290" s="75">
        <v>0</v>
      </c>
      <c r="V290" s="75">
        <v>7766</v>
      </c>
      <c r="W290" s="75">
        <v>3141</v>
      </c>
      <c r="X290" s="76">
        <v>1275</v>
      </c>
    </row>
    <row r="291" spans="2:24" ht="12.6" customHeight="1" x14ac:dyDescent="0.15">
      <c r="B291" s="71" t="s">
        <v>33</v>
      </c>
      <c r="C291" s="73" t="s">
        <v>42</v>
      </c>
      <c r="D291" s="74">
        <v>16</v>
      </c>
      <c r="E291" s="75">
        <v>3</v>
      </c>
      <c r="F291" s="75">
        <v>13</v>
      </c>
      <c r="G291" s="75">
        <v>8</v>
      </c>
      <c r="H291" s="75">
        <v>6</v>
      </c>
      <c r="I291" s="75">
        <v>1</v>
      </c>
      <c r="J291" s="75">
        <v>1</v>
      </c>
      <c r="K291" s="75">
        <v>0</v>
      </c>
      <c r="L291" s="75">
        <v>0</v>
      </c>
      <c r="M291" s="75">
        <v>0</v>
      </c>
      <c r="N291" s="75">
        <v>0</v>
      </c>
      <c r="O291" s="75">
        <v>606</v>
      </c>
      <c r="P291" s="75">
        <v>50</v>
      </c>
      <c r="Q291" s="75">
        <v>18</v>
      </c>
      <c r="R291" s="75">
        <v>3</v>
      </c>
      <c r="S291" s="75">
        <v>29</v>
      </c>
      <c r="T291" s="75">
        <v>0</v>
      </c>
      <c r="U291" s="75">
        <v>0</v>
      </c>
      <c r="V291" s="75">
        <v>57395</v>
      </c>
      <c r="W291" s="75">
        <v>2305</v>
      </c>
      <c r="X291" s="76">
        <v>7172</v>
      </c>
    </row>
    <row r="292" spans="2:24" ht="12.6" customHeight="1" x14ac:dyDescent="0.15">
      <c r="B292" s="71"/>
      <c r="C292" s="73" t="s">
        <v>803</v>
      </c>
      <c r="D292" s="74">
        <v>83</v>
      </c>
      <c r="E292" s="75">
        <v>29</v>
      </c>
      <c r="F292" s="75">
        <v>54</v>
      </c>
      <c r="G292" s="75">
        <v>51</v>
      </c>
      <c r="H292" s="75">
        <v>13</v>
      </c>
      <c r="I292" s="75">
        <v>9</v>
      </c>
      <c r="J292" s="75">
        <v>7</v>
      </c>
      <c r="K292" s="75">
        <v>1</v>
      </c>
      <c r="L292" s="75">
        <v>2</v>
      </c>
      <c r="M292" s="75">
        <v>0</v>
      </c>
      <c r="N292" s="75">
        <v>0</v>
      </c>
      <c r="O292" s="75">
        <v>3642</v>
      </c>
      <c r="P292" s="75">
        <v>372</v>
      </c>
      <c r="Q292" s="75">
        <v>81</v>
      </c>
      <c r="R292" s="75">
        <v>34</v>
      </c>
      <c r="S292" s="75">
        <v>257</v>
      </c>
      <c r="T292" s="75">
        <v>10</v>
      </c>
      <c r="U292" s="75">
        <v>0</v>
      </c>
      <c r="V292" s="75">
        <v>941135</v>
      </c>
      <c r="W292" s="75">
        <v>22638</v>
      </c>
      <c r="X292" s="76">
        <v>53758</v>
      </c>
    </row>
    <row r="293" spans="2:24" ht="12.6" customHeight="1" x14ac:dyDescent="0.15">
      <c r="B293" s="134"/>
      <c r="C293" s="72" t="s">
        <v>16</v>
      </c>
      <c r="D293" s="74">
        <v>14</v>
      </c>
      <c r="E293" s="75">
        <v>10</v>
      </c>
      <c r="F293" s="75">
        <v>4</v>
      </c>
      <c r="G293" s="75">
        <v>5</v>
      </c>
      <c r="H293" s="75">
        <v>2</v>
      </c>
      <c r="I293" s="75">
        <v>4</v>
      </c>
      <c r="J293" s="75">
        <v>1</v>
      </c>
      <c r="K293" s="75">
        <v>0</v>
      </c>
      <c r="L293" s="75">
        <v>2</v>
      </c>
      <c r="M293" s="75">
        <v>0</v>
      </c>
      <c r="N293" s="75">
        <v>0</v>
      </c>
      <c r="O293" s="75">
        <v>0</v>
      </c>
      <c r="P293" s="75">
        <v>127</v>
      </c>
      <c r="Q293" s="75">
        <v>6</v>
      </c>
      <c r="R293" s="75">
        <v>17</v>
      </c>
      <c r="S293" s="75">
        <v>104</v>
      </c>
      <c r="T293" s="75">
        <v>1</v>
      </c>
      <c r="U293" s="75">
        <v>0</v>
      </c>
      <c r="V293" s="75">
        <v>677974</v>
      </c>
      <c r="W293" s="75">
        <v>7866</v>
      </c>
      <c r="X293" s="76">
        <v>32775</v>
      </c>
    </row>
    <row r="294" spans="2:24" ht="12.6" customHeight="1" x14ac:dyDescent="0.15">
      <c r="B294" s="71" t="s">
        <v>18</v>
      </c>
      <c r="C294" s="73" t="s">
        <v>21</v>
      </c>
      <c r="D294" s="74">
        <v>0</v>
      </c>
      <c r="E294" s="75">
        <v>0</v>
      </c>
      <c r="F294" s="75">
        <v>0</v>
      </c>
      <c r="G294" s="75">
        <v>0</v>
      </c>
      <c r="H294" s="75">
        <v>0</v>
      </c>
      <c r="I294" s="75">
        <v>0</v>
      </c>
      <c r="J294" s="75">
        <v>0</v>
      </c>
      <c r="K294" s="75">
        <v>0</v>
      </c>
      <c r="L294" s="75">
        <v>0</v>
      </c>
      <c r="M294" s="75">
        <v>0</v>
      </c>
      <c r="N294" s="75">
        <v>0</v>
      </c>
      <c r="O294" s="75">
        <v>0</v>
      </c>
      <c r="P294" s="75">
        <v>0</v>
      </c>
      <c r="Q294" s="75">
        <v>0</v>
      </c>
      <c r="R294" s="75">
        <v>0</v>
      </c>
      <c r="S294" s="75">
        <v>0</v>
      </c>
      <c r="T294" s="75">
        <v>0</v>
      </c>
      <c r="U294" s="75">
        <v>0</v>
      </c>
      <c r="V294" s="75">
        <v>0</v>
      </c>
      <c r="W294" s="75">
        <v>0</v>
      </c>
      <c r="X294" s="76">
        <v>0</v>
      </c>
    </row>
    <row r="295" spans="2:24" ht="12.6" customHeight="1" x14ac:dyDescent="0.15">
      <c r="B295" s="71" t="s">
        <v>25</v>
      </c>
      <c r="C295" s="73" t="s">
        <v>8</v>
      </c>
      <c r="D295" s="74">
        <v>0</v>
      </c>
      <c r="E295" s="75">
        <v>0</v>
      </c>
      <c r="F295" s="75">
        <v>0</v>
      </c>
      <c r="G295" s="75">
        <v>0</v>
      </c>
      <c r="H295" s="75">
        <v>0</v>
      </c>
      <c r="I295" s="75">
        <v>0</v>
      </c>
      <c r="J295" s="75">
        <v>0</v>
      </c>
      <c r="K295" s="75">
        <v>0</v>
      </c>
      <c r="L295" s="75">
        <v>0</v>
      </c>
      <c r="M295" s="75">
        <v>0</v>
      </c>
      <c r="N295" s="75">
        <v>0</v>
      </c>
      <c r="O295" s="75">
        <v>0</v>
      </c>
      <c r="P295" s="75">
        <v>0</v>
      </c>
      <c r="Q295" s="75">
        <v>0</v>
      </c>
      <c r="R295" s="75">
        <v>0</v>
      </c>
      <c r="S295" s="75">
        <v>0</v>
      </c>
      <c r="T295" s="75">
        <v>0</v>
      </c>
      <c r="U295" s="75">
        <v>0</v>
      </c>
      <c r="V295" s="75">
        <v>0</v>
      </c>
      <c r="W295" s="75">
        <v>0</v>
      </c>
      <c r="X295" s="76">
        <v>0</v>
      </c>
    </row>
    <row r="296" spans="2:24" ht="12.6" customHeight="1" x14ac:dyDescent="0.15">
      <c r="B296" s="71" t="s">
        <v>27</v>
      </c>
      <c r="C296" s="73" t="s">
        <v>28</v>
      </c>
      <c r="D296" s="74">
        <v>4</v>
      </c>
      <c r="E296" s="75">
        <v>3</v>
      </c>
      <c r="F296" s="75">
        <v>1</v>
      </c>
      <c r="G296" s="75">
        <v>1</v>
      </c>
      <c r="H296" s="75">
        <v>1</v>
      </c>
      <c r="I296" s="75">
        <v>0</v>
      </c>
      <c r="J296" s="75">
        <v>0</v>
      </c>
      <c r="K296" s="75">
        <v>0</v>
      </c>
      <c r="L296" s="75">
        <v>2</v>
      </c>
      <c r="M296" s="75">
        <v>0</v>
      </c>
      <c r="N296" s="75">
        <v>0</v>
      </c>
      <c r="O296" s="75">
        <v>0</v>
      </c>
      <c r="P296" s="75">
        <v>85</v>
      </c>
      <c r="Q296" s="75">
        <v>3</v>
      </c>
      <c r="R296" s="75">
        <v>6</v>
      </c>
      <c r="S296" s="75">
        <v>76</v>
      </c>
      <c r="T296" s="75">
        <v>1</v>
      </c>
      <c r="U296" s="75">
        <v>0</v>
      </c>
      <c r="V296" s="75">
        <v>285929</v>
      </c>
      <c r="W296" s="75">
        <v>0</v>
      </c>
      <c r="X296" s="76">
        <v>4877</v>
      </c>
    </row>
    <row r="297" spans="2:24" ht="12.6" customHeight="1" x14ac:dyDescent="0.15">
      <c r="B297" s="71" t="s">
        <v>29</v>
      </c>
      <c r="C297" s="73" t="s">
        <v>30</v>
      </c>
      <c r="D297" s="74">
        <v>6</v>
      </c>
      <c r="E297" s="75">
        <v>4</v>
      </c>
      <c r="F297" s="75">
        <v>2</v>
      </c>
      <c r="G297" s="75">
        <v>2</v>
      </c>
      <c r="H297" s="75">
        <v>1</v>
      </c>
      <c r="I297" s="75">
        <v>2</v>
      </c>
      <c r="J297" s="75">
        <v>1</v>
      </c>
      <c r="K297" s="75">
        <v>0</v>
      </c>
      <c r="L297" s="75">
        <v>0</v>
      </c>
      <c r="M297" s="75">
        <v>0</v>
      </c>
      <c r="N297" s="75">
        <v>0</v>
      </c>
      <c r="O297" s="75">
        <v>0</v>
      </c>
      <c r="P297" s="75">
        <v>30</v>
      </c>
      <c r="Q297" s="75">
        <v>2</v>
      </c>
      <c r="R297" s="75">
        <v>9</v>
      </c>
      <c r="S297" s="75">
        <v>19</v>
      </c>
      <c r="T297" s="75">
        <v>0</v>
      </c>
      <c r="U297" s="75">
        <v>0</v>
      </c>
      <c r="V297" s="75">
        <v>114457</v>
      </c>
      <c r="W297" s="75">
        <v>5941</v>
      </c>
      <c r="X297" s="76">
        <v>4958</v>
      </c>
    </row>
    <row r="298" spans="2:24" ht="12.6" customHeight="1" x14ac:dyDescent="0.15">
      <c r="B298" s="71" t="s">
        <v>24</v>
      </c>
      <c r="C298" s="73" t="s">
        <v>31</v>
      </c>
      <c r="D298" s="74">
        <v>1</v>
      </c>
      <c r="E298" s="75">
        <v>1</v>
      </c>
      <c r="F298" s="75">
        <v>0</v>
      </c>
      <c r="G298" s="75">
        <v>0</v>
      </c>
      <c r="H298" s="75">
        <v>0</v>
      </c>
      <c r="I298" s="75">
        <v>1</v>
      </c>
      <c r="J298" s="75">
        <v>0</v>
      </c>
      <c r="K298" s="75">
        <v>0</v>
      </c>
      <c r="L298" s="75">
        <v>0</v>
      </c>
      <c r="M298" s="75">
        <v>0</v>
      </c>
      <c r="N298" s="75">
        <v>0</v>
      </c>
      <c r="O298" s="75">
        <v>0</v>
      </c>
      <c r="P298" s="75">
        <v>5</v>
      </c>
      <c r="Q298" s="75">
        <v>0</v>
      </c>
      <c r="R298" s="75">
        <v>1</v>
      </c>
      <c r="S298" s="75">
        <v>4</v>
      </c>
      <c r="T298" s="75">
        <v>0</v>
      </c>
      <c r="U298" s="75">
        <v>0</v>
      </c>
      <c r="V298" s="75">
        <v>10112</v>
      </c>
      <c r="W298" s="75">
        <v>1874</v>
      </c>
      <c r="X298" s="76">
        <v>800</v>
      </c>
    </row>
    <row r="299" spans="2:24" ht="12.6" customHeight="1" x14ac:dyDescent="0.15">
      <c r="B299" s="71" t="s">
        <v>26</v>
      </c>
      <c r="C299" s="73" t="s">
        <v>6</v>
      </c>
      <c r="D299" s="74">
        <v>3</v>
      </c>
      <c r="E299" s="75">
        <v>2</v>
      </c>
      <c r="F299" s="75">
        <v>1</v>
      </c>
      <c r="G299" s="75">
        <v>2</v>
      </c>
      <c r="H299" s="75">
        <v>0</v>
      </c>
      <c r="I299" s="75">
        <v>1</v>
      </c>
      <c r="J299" s="75">
        <v>0</v>
      </c>
      <c r="K299" s="75">
        <v>0</v>
      </c>
      <c r="L299" s="75">
        <v>0</v>
      </c>
      <c r="M299" s="75">
        <v>0</v>
      </c>
      <c r="N299" s="75">
        <v>0</v>
      </c>
      <c r="O299" s="75">
        <v>0</v>
      </c>
      <c r="P299" s="75">
        <v>7</v>
      </c>
      <c r="Q299" s="75">
        <v>1</v>
      </c>
      <c r="R299" s="75">
        <v>1</v>
      </c>
      <c r="S299" s="75">
        <v>5</v>
      </c>
      <c r="T299" s="75">
        <v>0</v>
      </c>
      <c r="U299" s="75">
        <v>0</v>
      </c>
      <c r="V299" s="75">
        <v>267476</v>
      </c>
      <c r="W299" s="75">
        <v>51</v>
      </c>
      <c r="X299" s="76">
        <v>22140</v>
      </c>
    </row>
    <row r="300" spans="2:24" ht="12.6" customHeight="1" x14ac:dyDescent="0.15">
      <c r="B300" s="146"/>
      <c r="C300" s="72" t="s">
        <v>34</v>
      </c>
      <c r="D300" s="74">
        <v>69</v>
      </c>
      <c r="E300" s="75">
        <v>19</v>
      </c>
      <c r="F300" s="75">
        <v>50</v>
      </c>
      <c r="G300" s="75">
        <v>46</v>
      </c>
      <c r="H300" s="75">
        <v>11</v>
      </c>
      <c r="I300" s="75">
        <v>5</v>
      </c>
      <c r="J300" s="75">
        <v>6</v>
      </c>
      <c r="K300" s="75">
        <v>1</v>
      </c>
      <c r="L300" s="75">
        <v>0</v>
      </c>
      <c r="M300" s="75">
        <v>0</v>
      </c>
      <c r="N300" s="75">
        <v>0</v>
      </c>
      <c r="O300" s="75">
        <v>3642</v>
      </c>
      <c r="P300" s="75">
        <v>245</v>
      </c>
      <c r="Q300" s="75">
        <v>75</v>
      </c>
      <c r="R300" s="75">
        <v>17</v>
      </c>
      <c r="S300" s="75">
        <v>153</v>
      </c>
      <c r="T300" s="75">
        <v>9</v>
      </c>
      <c r="U300" s="75">
        <v>0</v>
      </c>
      <c r="V300" s="75">
        <v>263161</v>
      </c>
      <c r="W300" s="75">
        <v>14772</v>
      </c>
      <c r="X300" s="76">
        <v>20983</v>
      </c>
    </row>
    <row r="301" spans="2:24" ht="12.6" customHeight="1" x14ac:dyDescent="0.15">
      <c r="B301" s="71" t="s">
        <v>23</v>
      </c>
      <c r="C301" s="73" t="s">
        <v>35</v>
      </c>
      <c r="D301" s="74">
        <v>0</v>
      </c>
      <c r="E301" s="75">
        <v>0</v>
      </c>
      <c r="F301" s="75">
        <v>0</v>
      </c>
      <c r="G301" s="75">
        <v>0</v>
      </c>
      <c r="H301" s="75">
        <v>0</v>
      </c>
      <c r="I301" s="75">
        <v>0</v>
      </c>
      <c r="J301" s="75">
        <v>0</v>
      </c>
      <c r="K301" s="75">
        <v>0</v>
      </c>
      <c r="L301" s="75">
        <v>0</v>
      </c>
      <c r="M301" s="75">
        <v>0</v>
      </c>
      <c r="N301" s="75">
        <v>0</v>
      </c>
      <c r="O301" s="75">
        <v>0</v>
      </c>
      <c r="P301" s="75">
        <v>0</v>
      </c>
      <c r="Q301" s="75">
        <v>0</v>
      </c>
      <c r="R301" s="75">
        <v>0</v>
      </c>
      <c r="S301" s="75">
        <v>0</v>
      </c>
      <c r="T301" s="75">
        <v>0</v>
      </c>
      <c r="U301" s="75">
        <v>0</v>
      </c>
      <c r="V301" s="75">
        <v>0</v>
      </c>
      <c r="W301" s="75">
        <v>0</v>
      </c>
      <c r="X301" s="76">
        <v>0</v>
      </c>
    </row>
    <row r="302" spans="2:24" ht="12.6" customHeight="1" x14ac:dyDescent="0.15">
      <c r="B302" s="71" t="s">
        <v>15</v>
      </c>
      <c r="C302" s="73" t="s">
        <v>19</v>
      </c>
      <c r="D302" s="74">
        <v>6</v>
      </c>
      <c r="E302" s="75">
        <v>0</v>
      </c>
      <c r="F302" s="75">
        <v>6</v>
      </c>
      <c r="G302" s="75">
        <v>6</v>
      </c>
      <c r="H302" s="75">
        <v>0</v>
      </c>
      <c r="I302" s="75">
        <v>0</v>
      </c>
      <c r="J302" s="75">
        <v>0</v>
      </c>
      <c r="K302" s="75">
        <v>0</v>
      </c>
      <c r="L302" s="75">
        <v>0</v>
      </c>
      <c r="M302" s="75">
        <v>0</v>
      </c>
      <c r="N302" s="75">
        <v>0</v>
      </c>
      <c r="O302" s="75">
        <v>233</v>
      </c>
      <c r="P302" s="75">
        <v>9</v>
      </c>
      <c r="Q302" s="75">
        <v>9</v>
      </c>
      <c r="R302" s="75">
        <v>0</v>
      </c>
      <c r="S302" s="75">
        <v>0</v>
      </c>
      <c r="T302" s="75">
        <v>0</v>
      </c>
      <c r="U302" s="75">
        <v>0</v>
      </c>
      <c r="V302" s="75">
        <v>1160</v>
      </c>
      <c r="W302" s="75">
        <v>0</v>
      </c>
      <c r="X302" s="76">
        <v>794</v>
      </c>
    </row>
    <row r="303" spans="2:24" ht="12.6" customHeight="1" x14ac:dyDescent="0.15">
      <c r="B303" s="71" t="s">
        <v>36</v>
      </c>
      <c r="C303" s="73" t="s">
        <v>38</v>
      </c>
      <c r="D303" s="74">
        <v>36</v>
      </c>
      <c r="E303" s="75">
        <v>7</v>
      </c>
      <c r="F303" s="75">
        <v>29</v>
      </c>
      <c r="G303" s="75">
        <v>25</v>
      </c>
      <c r="H303" s="75">
        <v>5</v>
      </c>
      <c r="I303" s="75">
        <v>2</v>
      </c>
      <c r="J303" s="75">
        <v>4</v>
      </c>
      <c r="K303" s="75">
        <v>0</v>
      </c>
      <c r="L303" s="75">
        <v>0</v>
      </c>
      <c r="M303" s="75">
        <v>0</v>
      </c>
      <c r="N303" s="75">
        <v>0</v>
      </c>
      <c r="O303" s="75">
        <v>2156</v>
      </c>
      <c r="P303" s="75">
        <v>116</v>
      </c>
      <c r="Q303" s="75">
        <v>45</v>
      </c>
      <c r="R303" s="75">
        <v>6</v>
      </c>
      <c r="S303" s="75">
        <v>65</v>
      </c>
      <c r="T303" s="75">
        <v>7</v>
      </c>
      <c r="U303" s="75">
        <v>0</v>
      </c>
      <c r="V303" s="75">
        <v>128580</v>
      </c>
      <c r="W303" s="75">
        <v>598</v>
      </c>
      <c r="X303" s="76">
        <v>8202</v>
      </c>
    </row>
    <row r="304" spans="2:24" ht="12.6" customHeight="1" x14ac:dyDescent="0.15">
      <c r="B304" s="71" t="s">
        <v>0</v>
      </c>
      <c r="C304" s="73" t="s">
        <v>39</v>
      </c>
      <c r="D304" s="74">
        <v>4</v>
      </c>
      <c r="E304" s="75">
        <v>2</v>
      </c>
      <c r="F304" s="75">
        <v>2</v>
      </c>
      <c r="G304" s="75">
        <v>3</v>
      </c>
      <c r="H304" s="75">
        <v>0</v>
      </c>
      <c r="I304" s="75">
        <v>0</v>
      </c>
      <c r="J304" s="75">
        <v>1</v>
      </c>
      <c r="K304" s="75">
        <v>0</v>
      </c>
      <c r="L304" s="75">
        <v>0</v>
      </c>
      <c r="M304" s="75">
        <v>0</v>
      </c>
      <c r="N304" s="75">
        <v>0</v>
      </c>
      <c r="O304" s="75">
        <v>79</v>
      </c>
      <c r="P304" s="75">
        <v>17</v>
      </c>
      <c r="Q304" s="75">
        <v>3</v>
      </c>
      <c r="R304" s="75">
        <v>3</v>
      </c>
      <c r="S304" s="75">
        <v>11</v>
      </c>
      <c r="T304" s="75">
        <v>0</v>
      </c>
      <c r="U304" s="75">
        <v>0</v>
      </c>
      <c r="V304" s="75">
        <v>11749</v>
      </c>
      <c r="W304" s="75">
        <v>11284</v>
      </c>
      <c r="X304" s="76">
        <v>208</v>
      </c>
    </row>
    <row r="305" spans="2:24" ht="12.6" customHeight="1" x14ac:dyDescent="0.15">
      <c r="B305" s="71" t="s">
        <v>40</v>
      </c>
      <c r="C305" s="73" t="s">
        <v>784</v>
      </c>
      <c r="D305" s="74">
        <v>4</v>
      </c>
      <c r="E305" s="75">
        <v>2</v>
      </c>
      <c r="F305" s="75">
        <v>2</v>
      </c>
      <c r="G305" s="75">
        <v>4</v>
      </c>
      <c r="H305" s="75">
        <v>0</v>
      </c>
      <c r="I305" s="75">
        <v>0</v>
      </c>
      <c r="J305" s="75">
        <v>0</v>
      </c>
      <c r="K305" s="75">
        <v>0</v>
      </c>
      <c r="L305" s="75">
        <v>0</v>
      </c>
      <c r="M305" s="75">
        <v>0</v>
      </c>
      <c r="N305" s="75">
        <v>0</v>
      </c>
      <c r="O305" s="75">
        <v>83</v>
      </c>
      <c r="P305" s="75">
        <v>7</v>
      </c>
      <c r="Q305" s="75">
        <v>3</v>
      </c>
      <c r="R305" s="75">
        <v>2</v>
      </c>
      <c r="S305" s="75">
        <v>2</v>
      </c>
      <c r="T305" s="75">
        <v>0</v>
      </c>
      <c r="U305" s="75">
        <v>0</v>
      </c>
      <c r="V305" s="75">
        <v>8105</v>
      </c>
      <c r="W305" s="75">
        <v>550</v>
      </c>
      <c r="X305" s="76">
        <v>1957</v>
      </c>
    </row>
    <row r="306" spans="2:24" ht="12.6" customHeight="1" x14ac:dyDescent="0.15">
      <c r="B306" s="71" t="s">
        <v>33</v>
      </c>
      <c r="C306" s="73" t="s">
        <v>42</v>
      </c>
      <c r="D306" s="74">
        <v>19</v>
      </c>
      <c r="E306" s="75">
        <v>8</v>
      </c>
      <c r="F306" s="75">
        <v>11</v>
      </c>
      <c r="G306" s="75">
        <v>8</v>
      </c>
      <c r="H306" s="75">
        <v>6</v>
      </c>
      <c r="I306" s="75">
        <v>3</v>
      </c>
      <c r="J306" s="75">
        <v>1</v>
      </c>
      <c r="K306" s="75">
        <v>1</v>
      </c>
      <c r="L306" s="75">
        <v>0</v>
      </c>
      <c r="M306" s="75">
        <v>0</v>
      </c>
      <c r="N306" s="75">
        <v>0</v>
      </c>
      <c r="O306" s="75">
        <v>1091</v>
      </c>
      <c r="P306" s="75">
        <v>96</v>
      </c>
      <c r="Q306" s="75">
        <v>15</v>
      </c>
      <c r="R306" s="75">
        <v>6</v>
      </c>
      <c r="S306" s="75">
        <v>75</v>
      </c>
      <c r="T306" s="75">
        <v>2</v>
      </c>
      <c r="U306" s="75">
        <v>0</v>
      </c>
      <c r="V306" s="75">
        <v>113567</v>
      </c>
      <c r="W306" s="75">
        <v>2340</v>
      </c>
      <c r="X306" s="76">
        <v>9822</v>
      </c>
    </row>
    <row r="307" spans="2:24" ht="12.6" customHeight="1" x14ac:dyDescent="0.15">
      <c r="B307" s="71"/>
      <c r="C307" s="73" t="s">
        <v>804</v>
      </c>
      <c r="D307" s="74">
        <v>93</v>
      </c>
      <c r="E307" s="75">
        <v>23</v>
      </c>
      <c r="F307" s="75">
        <v>70</v>
      </c>
      <c r="G307" s="75">
        <v>57</v>
      </c>
      <c r="H307" s="75">
        <v>21</v>
      </c>
      <c r="I307" s="75">
        <v>12</v>
      </c>
      <c r="J307" s="75">
        <v>0</v>
      </c>
      <c r="K307" s="75">
        <v>1</v>
      </c>
      <c r="L307" s="75">
        <v>2</v>
      </c>
      <c r="M307" s="75">
        <v>0</v>
      </c>
      <c r="N307" s="75">
        <v>0</v>
      </c>
      <c r="O307" s="75">
        <v>5092</v>
      </c>
      <c r="P307" s="75">
        <v>347</v>
      </c>
      <c r="Q307" s="75">
        <v>108</v>
      </c>
      <c r="R307" s="75">
        <v>19</v>
      </c>
      <c r="S307" s="75">
        <v>220</v>
      </c>
      <c r="T307" s="75">
        <v>4</v>
      </c>
      <c r="U307" s="75">
        <v>4</v>
      </c>
      <c r="V307" s="75">
        <v>460923</v>
      </c>
      <c r="W307" s="75">
        <v>14809</v>
      </c>
      <c r="X307" s="76">
        <v>42023</v>
      </c>
    </row>
    <row r="308" spans="2:24" ht="12.6" customHeight="1" x14ac:dyDescent="0.15">
      <c r="B308" s="134"/>
      <c r="C308" s="72" t="s">
        <v>16</v>
      </c>
      <c r="D308" s="74">
        <v>5</v>
      </c>
      <c r="E308" s="75">
        <v>3</v>
      </c>
      <c r="F308" s="75">
        <v>2</v>
      </c>
      <c r="G308" s="75">
        <v>2</v>
      </c>
      <c r="H308" s="75">
        <v>1</v>
      </c>
      <c r="I308" s="75">
        <v>2</v>
      </c>
      <c r="J308" s="75">
        <v>0</v>
      </c>
      <c r="K308" s="75">
        <v>0</v>
      </c>
      <c r="L308" s="75">
        <v>0</v>
      </c>
      <c r="M308" s="75">
        <v>0</v>
      </c>
      <c r="N308" s="75">
        <v>0</v>
      </c>
      <c r="O308" s="75">
        <v>0</v>
      </c>
      <c r="P308" s="75">
        <v>20</v>
      </c>
      <c r="Q308" s="75">
        <v>2</v>
      </c>
      <c r="R308" s="75">
        <v>3</v>
      </c>
      <c r="S308" s="75">
        <v>15</v>
      </c>
      <c r="T308" s="75">
        <v>0</v>
      </c>
      <c r="U308" s="75">
        <v>4</v>
      </c>
      <c r="V308" s="75">
        <v>63360</v>
      </c>
      <c r="W308" s="75">
        <v>2290</v>
      </c>
      <c r="X308" s="76">
        <v>2007</v>
      </c>
    </row>
    <row r="309" spans="2:24" ht="12.6" customHeight="1" x14ac:dyDescent="0.15">
      <c r="B309" s="71" t="s">
        <v>18</v>
      </c>
      <c r="C309" s="73" t="s">
        <v>21</v>
      </c>
      <c r="D309" s="74">
        <v>0</v>
      </c>
      <c r="E309" s="75">
        <v>0</v>
      </c>
      <c r="F309" s="75">
        <v>0</v>
      </c>
      <c r="G309" s="75">
        <v>0</v>
      </c>
      <c r="H309" s="75">
        <v>0</v>
      </c>
      <c r="I309" s="75">
        <v>0</v>
      </c>
      <c r="J309" s="75">
        <v>0</v>
      </c>
      <c r="K309" s="75">
        <v>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5">
        <v>0</v>
      </c>
      <c r="V309" s="75">
        <v>0</v>
      </c>
      <c r="W309" s="75">
        <v>0</v>
      </c>
      <c r="X309" s="76">
        <v>0</v>
      </c>
    </row>
    <row r="310" spans="2:24" ht="12.6" customHeight="1" x14ac:dyDescent="0.15">
      <c r="B310" s="71" t="s">
        <v>25</v>
      </c>
      <c r="C310" s="73" t="s">
        <v>8</v>
      </c>
      <c r="D310" s="74">
        <v>0</v>
      </c>
      <c r="E310" s="75">
        <v>0</v>
      </c>
      <c r="F310" s="75">
        <v>0</v>
      </c>
      <c r="G310" s="75">
        <v>0</v>
      </c>
      <c r="H310" s="75">
        <v>0</v>
      </c>
      <c r="I310" s="75">
        <v>0</v>
      </c>
      <c r="J310" s="75">
        <v>0</v>
      </c>
      <c r="K310" s="75">
        <v>0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5">
        <v>0</v>
      </c>
      <c r="V310" s="75">
        <v>0</v>
      </c>
      <c r="W310" s="75">
        <v>0</v>
      </c>
      <c r="X310" s="76">
        <v>0</v>
      </c>
    </row>
    <row r="311" spans="2:24" ht="12.6" customHeight="1" x14ac:dyDescent="0.15">
      <c r="B311" s="71" t="s">
        <v>27</v>
      </c>
      <c r="C311" s="73" t="s">
        <v>28</v>
      </c>
      <c r="D311" s="74">
        <v>2</v>
      </c>
      <c r="E311" s="75">
        <v>1</v>
      </c>
      <c r="F311" s="75">
        <v>1</v>
      </c>
      <c r="G311" s="75">
        <v>0</v>
      </c>
      <c r="H311" s="75">
        <v>1</v>
      </c>
      <c r="I311" s="75">
        <v>1</v>
      </c>
      <c r="J311" s="75">
        <v>0</v>
      </c>
      <c r="K311" s="75">
        <v>0</v>
      </c>
      <c r="L311" s="75">
        <v>0</v>
      </c>
      <c r="M311" s="75">
        <v>0</v>
      </c>
      <c r="N311" s="75">
        <v>0</v>
      </c>
      <c r="O311" s="75">
        <v>0</v>
      </c>
      <c r="P311" s="75">
        <v>12</v>
      </c>
      <c r="Q311" s="75">
        <v>1</v>
      </c>
      <c r="R311" s="75">
        <v>1</v>
      </c>
      <c r="S311" s="75">
        <v>10</v>
      </c>
      <c r="T311" s="75">
        <v>0</v>
      </c>
      <c r="U311" s="75">
        <v>4</v>
      </c>
      <c r="V311" s="75">
        <v>22238</v>
      </c>
      <c r="W311" s="75">
        <v>729</v>
      </c>
      <c r="X311" s="76">
        <v>845</v>
      </c>
    </row>
    <row r="312" spans="2:24" ht="12.6" customHeight="1" x14ac:dyDescent="0.15">
      <c r="B312" s="71" t="s">
        <v>29</v>
      </c>
      <c r="C312" s="73" t="s">
        <v>30</v>
      </c>
      <c r="D312" s="74">
        <v>2</v>
      </c>
      <c r="E312" s="75">
        <v>1</v>
      </c>
      <c r="F312" s="75">
        <v>1</v>
      </c>
      <c r="G312" s="75">
        <v>2</v>
      </c>
      <c r="H312" s="75">
        <v>0</v>
      </c>
      <c r="I312" s="75">
        <v>0</v>
      </c>
      <c r="J312" s="75">
        <v>0</v>
      </c>
      <c r="K312" s="75">
        <v>0</v>
      </c>
      <c r="L312" s="75">
        <v>0</v>
      </c>
      <c r="M312" s="75">
        <v>0</v>
      </c>
      <c r="N312" s="75">
        <v>0</v>
      </c>
      <c r="O312" s="75">
        <v>0</v>
      </c>
      <c r="P312" s="75">
        <v>3</v>
      </c>
      <c r="Q312" s="75">
        <v>1</v>
      </c>
      <c r="R312" s="75">
        <v>0</v>
      </c>
      <c r="S312" s="75">
        <v>2</v>
      </c>
      <c r="T312" s="75">
        <v>0</v>
      </c>
      <c r="U312" s="75">
        <v>0</v>
      </c>
      <c r="V312" s="75">
        <v>34885</v>
      </c>
      <c r="W312" s="75">
        <v>0</v>
      </c>
      <c r="X312" s="76">
        <v>450</v>
      </c>
    </row>
    <row r="313" spans="2:24" ht="12.6" customHeight="1" x14ac:dyDescent="0.15">
      <c r="B313" s="71" t="s">
        <v>24</v>
      </c>
      <c r="C313" s="73" t="s">
        <v>31</v>
      </c>
      <c r="D313" s="74">
        <v>1</v>
      </c>
      <c r="E313" s="75">
        <v>1</v>
      </c>
      <c r="F313" s="75">
        <v>0</v>
      </c>
      <c r="G313" s="75">
        <v>0</v>
      </c>
      <c r="H313" s="75">
        <v>0</v>
      </c>
      <c r="I313" s="75">
        <v>1</v>
      </c>
      <c r="J313" s="75">
        <v>0</v>
      </c>
      <c r="K313" s="75">
        <v>0</v>
      </c>
      <c r="L313" s="75">
        <v>0</v>
      </c>
      <c r="M313" s="75">
        <v>0</v>
      </c>
      <c r="N313" s="75">
        <v>0</v>
      </c>
      <c r="O313" s="75">
        <v>0</v>
      </c>
      <c r="P313" s="75">
        <v>5</v>
      </c>
      <c r="Q313" s="75">
        <v>0</v>
      </c>
      <c r="R313" s="75">
        <v>2</v>
      </c>
      <c r="S313" s="75">
        <v>3</v>
      </c>
      <c r="T313" s="75">
        <v>0</v>
      </c>
      <c r="U313" s="75">
        <v>0</v>
      </c>
      <c r="V313" s="75">
        <v>6237</v>
      </c>
      <c r="W313" s="75">
        <v>1561</v>
      </c>
      <c r="X313" s="76">
        <v>712</v>
      </c>
    </row>
    <row r="314" spans="2:24" ht="12.6" customHeight="1" x14ac:dyDescent="0.15">
      <c r="B314" s="71" t="s">
        <v>26</v>
      </c>
      <c r="C314" s="73" t="s">
        <v>6</v>
      </c>
      <c r="D314" s="74">
        <v>0</v>
      </c>
      <c r="E314" s="75">
        <v>0</v>
      </c>
      <c r="F314" s="75">
        <v>0</v>
      </c>
      <c r="G314" s="75">
        <v>0</v>
      </c>
      <c r="H314" s="75">
        <v>0</v>
      </c>
      <c r="I314" s="75">
        <v>0</v>
      </c>
      <c r="J314" s="75">
        <v>0</v>
      </c>
      <c r="K314" s="75">
        <v>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5">
        <v>0</v>
      </c>
      <c r="V314" s="75">
        <v>0</v>
      </c>
      <c r="W314" s="75">
        <v>0</v>
      </c>
      <c r="X314" s="76">
        <v>0</v>
      </c>
    </row>
    <row r="315" spans="2:24" ht="12.6" customHeight="1" x14ac:dyDescent="0.15">
      <c r="B315" s="146"/>
      <c r="C315" s="72" t="s">
        <v>34</v>
      </c>
      <c r="D315" s="74">
        <v>88</v>
      </c>
      <c r="E315" s="75">
        <v>20</v>
      </c>
      <c r="F315" s="75">
        <v>68</v>
      </c>
      <c r="G315" s="75">
        <v>55</v>
      </c>
      <c r="H315" s="75">
        <v>20</v>
      </c>
      <c r="I315" s="75">
        <v>10</v>
      </c>
      <c r="J315" s="75">
        <v>0</v>
      </c>
      <c r="K315" s="75">
        <v>1</v>
      </c>
      <c r="L315" s="75">
        <v>2</v>
      </c>
      <c r="M315" s="75">
        <v>0</v>
      </c>
      <c r="N315" s="75">
        <v>0</v>
      </c>
      <c r="O315" s="75">
        <v>5092</v>
      </c>
      <c r="P315" s="75">
        <v>327</v>
      </c>
      <c r="Q315" s="75">
        <v>106</v>
      </c>
      <c r="R315" s="75">
        <v>16</v>
      </c>
      <c r="S315" s="75">
        <v>205</v>
      </c>
      <c r="T315" s="75">
        <v>4</v>
      </c>
      <c r="U315" s="75">
        <v>0</v>
      </c>
      <c r="V315" s="75">
        <v>397563</v>
      </c>
      <c r="W315" s="75">
        <v>12519</v>
      </c>
      <c r="X315" s="76">
        <v>40016</v>
      </c>
    </row>
    <row r="316" spans="2:24" ht="12.6" customHeight="1" x14ac:dyDescent="0.15">
      <c r="B316" s="71" t="s">
        <v>23</v>
      </c>
      <c r="C316" s="73" t="s">
        <v>35</v>
      </c>
      <c r="D316" s="74">
        <v>1</v>
      </c>
      <c r="E316" s="75">
        <v>1</v>
      </c>
      <c r="F316" s="75">
        <v>0</v>
      </c>
      <c r="G316" s="75">
        <v>0</v>
      </c>
      <c r="H316" s="75">
        <v>1</v>
      </c>
      <c r="I316" s="75">
        <v>0</v>
      </c>
      <c r="J316" s="75">
        <v>0</v>
      </c>
      <c r="K316" s="75">
        <v>0</v>
      </c>
      <c r="L316" s="75">
        <v>0</v>
      </c>
      <c r="M316" s="75">
        <v>0</v>
      </c>
      <c r="N316" s="75">
        <v>0</v>
      </c>
      <c r="O316" s="75">
        <v>370</v>
      </c>
      <c r="P316" s="75">
        <v>4</v>
      </c>
      <c r="Q316" s="75">
        <v>0</v>
      </c>
      <c r="R316" s="75">
        <v>0</v>
      </c>
      <c r="S316" s="75">
        <v>4</v>
      </c>
      <c r="T316" s="75">
        <v>0</v>
      </c>
      <c r="U316" s="75">
        <v>0</v>
      </c>
      <c r="V316" s="75">
        <v>7909</v>
      </c>
      <c r="W316" s="75">
        <v>0</v>
      </c>
      <c r="X316" s="76">
        <v>2716</v>
      </c>
    </row>
    <row r="317" spans="2:24" ht="12.6" customHeight="1" x14ac:dyDescent="0.15">
      <c r="B317" s="71" t="s">
        <v>15</v>
      </c>
      <c r="C317" s="73" t="s">
        <v>19</v>
      </c>
      <c r="D317" s="74">
        <v>7</v>
      </c>
      <c r="E317" s="75">
        <v>1</v>
      </c>
      <c r="F317" s="75">
        <v>6</v>
      </c>
      <c r="G317" s="75">
        <v>6</v>
      </c>
      <c r="H317" s="75">
        <v>1</v>
      </c>
      <c r="I317" s="75">
        <v>0</v>
      </c>
      <c r="J317" s="75">
        <v>0</v>
      </c>
      <c r="K317" s="75">
        <v>0</v>
      </c>
      <c r="L317" s="75">
        <v>0</v>
      </c>
      <c r="M317" s="75">
        <v>0</v>
      </c>
      <c r="N317" s="75">
        <v>0</v>
      </c>
      <c r="O317" s="75">
        <v>389</v>
      </c>
      <c r="P317" s="75">
        <v>13</v>
      </c>
      <c r="Q317" s="75">
        <v>10</v>
      </c>
      <c r="R317" s="75">
        <v>2</v>
      </c>
      <c r="S317" s="75">
        <v>1</v>
      </c>
      <c r="T317" s="75">
        <v>0</v>
      </c>
      <c r="U317" s="75">
        <v>0</v>
      </c>
      <c r="V317" s="75">
        <v>6791</v>
      </c>
      <c r="W317" s="75">
        <v>0</v>
      </c>
      <c r="X317" s="76">
        <v>3035</v>
      </c>
    </row>
    <row r="318" spans="2:24" ht="12.6" customHeight="1" x14ac:dyDescent="0.15">
      <c r="B318" s="71" t="s">
        <v>36</v>
      </c>
      <c r="C318" s="73" t="s">
        <v>38</v>
      </c>
      <c r="D318" s="74">
        <v>47</v>
      </c>
      <c r="E318" s="75">
        <v>7</v>
      </c>
      <c r="F318" s="75">
        <v>40</v>
      </c>
      <c r="G318" s="75">
        <v>31</v>
      </c>
      <c r="H318" s="75">
        <v>11</v>
      </c>
      <c r="I318" s="75">
        <v>3</v>
      </c>
      <c r="J318" s="75">
        <v>0</v>
      </c>
      <c r="K318" s="75">
        <v>1</v>
      </c>
      <c r="L318" s="75">
        <v>1</v>
      </c>
      <c r="M318" s="75">
        <v>0</v>
      </c>
      <c r="N318" s="75">
        <v>0</v>
      </c>
      <c r="O318" s="75">
        <v>2607</v>
      </c>
      <c r="P318" s="75">
        <v>158</v>
      </c>
      <c r="Q318" s="75">
        <v>60</v>
      </c>
      <c r="R318" s="75">
        <v>1</v>
      </c>
      <c r="S318" s="75">
        <v>97</v>
      </c>
      <c r="T318" s="75">
        <v>4</v>
      </c>
      <c r="U318" s="75">
        <v>0</v>
      </c>
      <c r="V318" s="75">
        <v>217034</v>
      </c>
      <c r="W318" s="75">
        <v>3626</v>
      </c>
      <c r="X318" s="76">
        <v>11215</v>
      </c>
    </row>
    <row r="319" spans="2:24" ht="12.6" customHeight="1" x14ac:dyDescent="0.15">
      <c r="B319" s="71" t="s">
        <v>0</v>
      </c>
      <c r="C319" s="73" t="s">
        <v>39</v>
      </c>
      <c r="D319" s="74">
        <v>4</v>
      </c>
      <c r="E319" s="75">
        <v>1</v>
      </c>
      <c r="F319" s="75">
        <v>3</v>
      </c>
      <c r="G319" s="75">
        <v>2</v>
      </c>
      <c r="H319" s="75">
        <v>2</v>
      </c>
      <c r="I319" s="75">
        <v>0</v>
      </c>
      <c r="J319" s="75">
        <v>0</v>
      </c>
      <c r="K319" s="75">
        <v>0</v>
      </c>
      <c r="L319" s="75">
        <v>0</v>
      </c>
      <c r="M319" s="75">
        <v>0</v>
      </c>
      <c r="N319" s="75">
        <v>0</v>
      </c>
      <c r="O319" s="75">
        <v>215</v>
      </c>
      <c r="P319" s="75">
        <v>10</v>
      </c>
      <c r="Q319" s="75">
        <v>6</v>
      </c>
      <c r="R319" s="75">
        <v>1</v>
      </c>
      <c r="S319" s="75">
        <v>3</v>
      </c>
      <c r="T319" s="75">
        <v>0</v>
      </c>
      <c r="U319" s="75">
        <v>0</v>
      </c>
      <c r="V319" s="75">
        <v>8467</v>
      </c>
      <c r="W319" s="75">
        <v>2823</v>
      </c>
      <c r="X319" s="76">
        <v>389</v>
      </c>
    </row>
    <row r="320" spans="2:24" ht="12.6" customHeight="1" x14ac:dyDescent="0.15">
      <c r="B320" s="71" t="s">
        <v>40</v>
      </c>
      <c r="C320" s="73" t="s">
        <v>784</v>
      </c>
      <c r="D320" s="74">
        <v>8</v>
      </c>
      <c r="E320" s="75">
        <v>2</v>
      </c>
      <c r="F320" s="75">
        <v>6</v>
      </c>
      <c r="G320" s="75">
        <v>5</v>
      </c>
      <c r="H320" s="75">
        <v>2</v>
      </c>
      <c r="I320" s="75">
        <v>1</v>
      </c>
      <c r="J320" s="75">
        <v>0</v>
      </c>
      <c r="K320" s="75">
        <v>0</v>
      </c>
      <c r="L320" s="75">
        <v>0</v>
      </c>
      <c r="M320" s="75">
        <v>0</v>
      </c>
      <c r="N320" s="75">
        <v>0</v>
      </c>
      <c r="O320" s="75">
        <v>183</v>
      </c>
      <c r="P320" s="75">
        <v>20</v>
      </c>
      <c r="Q320" s="75">
        <v>11</v>
      </c>
      <c r="R320" s="75">
        <v>1</v>
      </c>
      <c r="S320" s="75">
        <v>8</v>
      </c>
      <c r="T320" s="75">
        <v>0</v>
      </c>
      <c r="U320" s="75">
        <v>0</v>
      </c>
      <c r="V320" s="75">
        <v>11307</v>
      </c>
      <c r="W320" s="75">
        <v>1130</v>
      </c>
      <c r="X320" s="76">
        <v>1157</v>
      </c>
    </row>
    <row r="321" spans="2:24" ht="12.6" customHeight="1" x14ac:dyDescent="0.15">
      <c r="B321" s="71" t="s">
        <v>33</v>
      </c>
      <c r="C321" s="73" t="s">
        <v>42</v>
      </c>
      <c r="D321" s="74">
        <v>21</v>
      </c>
      <c r="E321" s="75">
        <v>8</v>
      </c>
      <c r="F321" s="75">
        <v>13</v>
      </c>
      <c r="G321" s="75">
        <v>11</v>
      </c>
      <c r="H321" s="75">
        <v>3</v>
      </c>
      <c r="I321" s="75">
        <v>6</v>
      </c>
      <c r="J321" s="75">
        <v>0</v>
      </c>
      <c r="K321" s="75">
        <v>0</v>
      </c>
      <c r="L321" s="75">
        <v>1</v>
      </c>
      <c r="M321" s="75">
        <v>0</v>
      </c>
      <c r="N321" s="75">
        <v>0</v>
      </c>
      <c r="O321" s="75">
        <v>1328</v>
      </c>
      <c r="P321" s="75">
        <v>122</v>
      </c>
      <c r="Q321" s="75">
        <v>19</v>
      </c>
      <c r="R321" s="75">
        <v>11</v>
      </c>
      <c r="S321" s="75">
        <v>92</v>
      </c>
      <c r="T321" s="75">
        <v>0</v>
      </c>
      <c r="U321" s="75">
        <v>0</v>
      </c>
      <c r="V321" s="75">
        <v>146055</v>
      </c>
      <c r="W321" s="75">
        <v>4940</v>
      </c>
      <c r="X321" s="76">
        <v>21504</v>
      </c>
    </row>
    <row r="322" spans="2:24" ht="12.6" customHeight="1" x14ac:dyDescent="0.15">
      <c r="B322" s="71"/>
      <c r="C322" s="73" t="s">
        <v>805</v>
      </c>
      <c r="D322" s="74">
        <v>47</v>
      </c>
      <c r="E322" s="75">
        <v>12</v>
      </c>
      <c r="F322" s="75">
        <v>35</v>
      </c>
      <c r="G322" s="75">
        <v>36</v>
      </c>
      <c r="H322" s="75">
        <v>4</v>
      </c>
      <c r="I322" s="75">
        <v>6</v>
      </c>
      <c r="J322" s="75">
        <v>0</v>
      </c>
      <c r="K322" s="75">
        <v>1</v>
      </c>
      <c r="L322" s="75">
        <v>0</v>
      </c>
      <c r="M322" s="75">
        <v>0</v>
      </c>
      <c r="N322" s="75">
        <v>0</v>
      </c>
      <c r="O322" s="75">
        <v>3533</v>
      </c>
      <c r="P322" s="75">
        <v>132</v>
      </c>
      <c r="Q322" s="75">
        <v>50</v>
      </c>
      <c r="R322" s="75">
        <v>15</v>
      </c>
      <c r="S322" s="75">
        <v>67</v>
      </c>
      <c r="T322" s="75">
        <v>1</v>
      </c>
      <c r="U322" s="75">
        <v>0</v>
      </c>
      <c r="V322" s="75">
        <v>153608</v>
      </c>
      <c r="W322" s="75">
        <v>6413</v>
      </c>
      <c r="X322" s="76">
        <v>17710</v>
      </c>
    </row>
    <row r="323" spans="2:24" ht="12.6" customHeight="1" x14ac:dyDescent="0.15">
      <c r="B323" s="134"/>
      <c r="C323" s="72" t="s">
        <v>16</v>
      </c>
      <c r="D323" s="74">
        <v>3</v>
      </c>
      <c r="E323" s="75">
        <v>1</v>
      </c>
      <c r="F323" s="75">
        <v>2</v>
      </c>
      <c r="G323" s="75">
        <v>3</v>
      </c>
      <c r="H323" s="75">
        <v>0</v>
      </c>
      <c r="I323" s="75">
        <v>0</v>
      </c>
      <c r="J323" s="75">
        <v>0</v>
      </c>
      <c r="K323" s="75">
        <v>0</v>
      </c>
      <c r="L323" s="75">
        <v>0</v>
      </c>
      <c r="M323" s="75">
        <v>0</v>
      </c>
      <c r="N323" s="75">
        <v>0</v>
      </c>
      <c r="O323" s="75">
        <v>0</v>
      </c>
      <c r="P323" s="75">
        <v>4</v>
      </c>
      <c r="Q323" s="75">
        <v>2</v>
      </c>
      <c r="R323" s="75">
        <v>0</v>
      </c>
      <c r="S323" s="75">
        <v>2</v>
      </c>
      <c r="T323" s="75">
        <v>0</v>
      </c>
      <c r="U323" s="75">
        <v>0</v>
      </c>
      <c r="V323" s="75">
        <v>6615</v>
      </c>
      <c r="W323" s="75">
        <v>500</v>
      </c>
      <c r="X323" s="76">
        <v>3000</v>
      </c>
    </row>
    <row r="324" spans="2:24" ht="12.6" customHeight="1" x14ac:dyDescent="0.15">
      <c r="B324" s="71" t="s">
        <v>18</v>
      </c>
      <c r="C324" s="73" t="s">
        <v>21</v>
      </c>
      <c r="D324" s="74">
        <v>0</v>
      </c>
      <c r="E324" s="75">
        <v>0</v>
      </c>
      <c r="F324" s="75">
        <v>0</v>
      </c>
      <c r="G324" s="75">
        <v>0</v>
      </c>
      <c r="H324" s="75">
        <v>0</v>
      </c>
      <c r="I324" s="75">
        <v>0</v>
      </c>
      <c r="J324" s="75">
        <v>0</v>
      </c>
      <c r="K324" s="75">
        <v>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5">
        <v>0</v>
      </c>
      <c r="V324" s="75">
        <v>0</v>
      </c>
      <c r="W324" s="75">
        <v>0</v>
      </c>
      <c r="X324" s="76">
        <v>0</v>
      </c>
    </row>
    <row r="325" spans="2:24" ht="12.6" customHeight="1" x14ac:dyDescent="0.15">
      <c r="B325" s="71" t="s">
        <v>25</v>
      </c>
      <c r="C325" s="73" t="s">
        <v>8</v>
      </c>
      <c r="D325" s="74">
        <v>0</v>
      </c>
      <c r="E325" s="75">
        <v>0</v>
      </c>
      <c r="F325" s="75">
        <v>0</v>
      </c>
      <c r="G325" s="75">
        <v>0</v>
      </c>
      <c r="H325" s="75">
        <v>0</v>
      </c>
      <c r="I325" s="75">
        <v>0</v>
      </c>
      <c r="J325" s="75">
        <v>0</v>
      </c>
      <c r="K325" s="75">
        <v>0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5">
        <v>0</v>
      </c>
      <c r="V325" s="75">
        <v>0</v>
      </c>
      <c r="W325" s="75">
        <v>0</v>
      </c>
      <c r="X325" s="76">
        <v>0</v>
      </c>
    </row>
    <row r="326" spans="2:24" ht="12.6" customHeight="1" x14ac:dyDescent="0.15">
      <c r="B326" s="71" t="s">
        <v>27</v>
      </c>
      <c r="C326" s="73" t="s">
        <v>28</v>
      </c>
      <c r="D326" s="74">
        <v>0</v>
      </c>
      <c r="E326" s="75">
        <v>0</v>
      </c>
      <c r="F326" s="75">
        <v>0</v>
      </c>
      <c r="G326" s="75">
        <v>0</v>
      </c>
      <c r="H326" s="75">
        <v>0</v>
      </c>
      <c r="I326" s="75">
        <v>0</v>
      </c>
      <c r="J326" s="75">
        <v>0</v>
      </c>
      <c r="K326" s="75">
        <v>0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5">
        <v>0</v>
      </c>
      <c r="V326" s="75">
        <v>0</v>
      </c>
      <c r="W326" s="75">
        <v>0</v>
      </c>
      <c r="X326" s="76">
        <v>0</v>
      </c>
    </row>
    <row r="327" spans="2:24" ht="12.6" customHeight="1" x14ac:dyDescent="0.15">
      <c r="B327" s="71" t="s">
        <v>29</v>
      </c>
      <c r="C327" s="73" t="s">
        <v>30</v>
      </c>
      <c r="D327" s="74">
        <v>0</v>
      </c>
      <c r="E327" s="75">
        <v>0</v>
      </c>
      <c r="F327" s="75">
        <v>0</v>
      </c>
      <c r="G327" s="75">
        <v>0</v>
      </c>
      <c r="H327" s="75">
        <v>0</v>
      </c>
      <c r="I327" s="75">
        <v>0</v>
      </c>
      <c r="J327" s="75">
        <v>0</v>
      </c>
      <c r="K327" s="75">
        <v>0</v>
      </c>
      <c r="L327" s="75">
        <v>0</v>
      </c>
      <c r="M327" s="75">
        <v>0</v>
      </c>
      <c r="N327" s="75">
        <v>0</v>
      </c>
      <c r="O327" s="75">
        <v>0</v>
      </c>
      <c r="P327" s="75">
        <v>0</v>
      </c>
      <c r="Q327" s="75">
        <v>0</v>
      </c>
      <c r="R327" s="75">
        <v>0</v>
      </c>
      <c r="S327" s="75">
        <v>0</v>
      </c>
      <c r="T327" s="75">
        <v>0</v>
      </c>
      <c r="U327" s="75">
        <v>0</v>
      </c>
      <c r="V327" s="75">
        <v>0</v>
      </c>
      <c r="W327" s="75">
        <v>0</v>
      </c>
      <c r="X327" s="76">
        <v>0</v>
      </c>
    </row>
    <row r="328" spans="2:24" ht="12.6" customHeight="1" x14ac:dyDescent="0.15">
      <c r="B328" s="71" t="s">
        <v>24</v>
      </c>
      <c r="C328" s="73" t="s">
        <v>31</v>
      </c>
      <c r="D328" s="74">
        <v>1</v>
      </c>
      <c r="E328" s="75">
        <v>1</v>
      </c>
      <c r="F328" s="75">
        <v>0</v>
      </c>
      <c r="G328" s="75">
        <v>1</v>
      </c>
      <c r="H328" s="75">
        <v>0</v>
      </c>
      <c r="I328" s="75">
        <v>0</v>
      </c>
      <c r="J328" s="75">
        <v>0</v>
      </c>
      <c r="K328" s="75">
        <v>0</v>
      </c>
      <c r="L328" s="75">
        <v>0</v>
      </c>
      <c r="M328" s="75">
        <v>0</v>
      </c>
      <c r="N328" s="75">
        <v>0</v>
      </c>
      <c r="O328" s="75">
        <v>0</v>
      </c>
      <c r="P328" s="75">
        <v>2</v>
      </c>
      <c r="Q328" s="75">
        <v>0</v>
      </c>
      <c r="R328" s="75">
        <v>0</v>
      </c>
      <c r="S328" s="75">
        <v>2</v>
      </c>
      <c r="T328" s="75">
        <v>0</v>
      </c>
      <c r="U328" s="75">
        <v>0</v>
      </c>
      <c r="V328" s="75">
        <v>6000</v>
      </c>
      <c r="W328" s="75">
        <v>500</v>
      </c>
      <c r="X328" s="76">
        <v>2900</v>
      </c>
    </row>
    <row r="329" spans="2:24" ht="12.6" customHeight="1" x14ac:dyDescent="0.15">
      <c r="B329" s="71" t="s">
        <v>26</v>
      </c>
      <c r="C329" s="73" t="s">
        <v>6</v>
      </c>
      <c r="D329" s="74">
        <v>2</v>
      </c>
      <c r="E329" s="75">
        <v>0</v>
      </c>
      <c r="F329" s="75">
        <v>2</v>
      </c>
      <c r="G329" s="75">
        <v>2</v>
      </c>
      <c r="H329" s="75">
        <v>0</v>
      </c>
      <c r="I329" s="75">
        <v>0</v>
      </c>
      <c r="J329" s="75">
        <v>0</v>
      </c>
      <c r="K329" s="75">
        <v>0</v>
      </c>
      <c r="L329" s="75">
        <v>0</v>
      </c>
      <c r="M329" s="75">
        <v>0</v>
      </c>
      <c r="N329" s="75">
        <v>0</v>
      </c>
      <c r="O329" s="75">
        <v>0</v>
      </c>
      <c r="P329" s="75">
        <v>2</v>
      </c>
      <c r="Q329" s="75">
        <v>2</v>
      </c>
      <c r="R329" s="75">
        <v>0</v>
      </c>
      <c r="S329" s="75">
        <v>0</v>
      </c>
      <c r="T329" s="75">
        <v>0</v>
      </c>
      <c r="U329" s="75">
        <v>0</v>
      </c>
      <c r="V329" s="75">
        <v>615</v>
      </c>
      <c r="W329" s="75">
        <v>0</v>
      </c>
      <c r="X329" s="76">
        <v>100</v>
      </c>
    </row>
    <row r="330" spans="2:24" ht="12.6" customHeight="1" x14ac:dyDescent="0.15">
      <c r="B330" s="146"/>
      <c r="C330" s="72" t="s">
        <v>34</v>
      </c>
      <c r="D330" s="74">
        <v>44</v>
      </c>
      <c r="E330" s="75">
        <v>11</v>
      </c>
      <c r="F330" s="75">
        <v>33</v>
      </c>
      <c r="G330" s="75">
        <v>33</v>
      </c>
      <c r="H330" s="75">
        <v>4</v>
      </c>
      <c r="I330" s="75">
        <v>6</v>
      </c>
      <c r="J330" s="75">
        <v>0</v>
      </c>
      <c r="K330" s="75">
        <v>1</v>
      </c>
      <c r="L330" s="75">
        <v>0</v>
      </c>
      <c r="M330" s="75">
        <v>0</v>
      </c>
      <c r="N330" s="75">
        <v>0</v>
      </c>
      <c r="O330" s="75">
        <v>3533</v>
      </c>
      <c r="P330" s="75">
        <v>128</v>
      </c>
      <c r="Q330" s="75">
        <v>48</v>
      </c>
      <c r="R330" s="75">
        <v>15</v>
      </c>
      <c r="S330" s="75">
        <v>65</v>
      </c>
      <c r="T330" s="75">
        <v>1</v>
      </c>
      <c r="U330" s="75">
        <v>0</v>
      </c>
      <c r="V330" s="75">
        <v>146993</v>
      </c>
      <c r="W330" s="75">
        <v>5913</v>
      </c>
      <c r="X330" s="76">
        <v>14710</v>
      </c>
    </row>
    <row r="331" spans="2:24" ht="12.6" customHeight="1" x14ac:dyDescent="0.15">
      <c r="B331" s="71" t="s">
        <v>23</v>
      </c>
      <c r="C331" s="73" t="s">
        <v>35</v>
      </c>
      <c r="D331" s="74">
        <v>0</v>
      </c>
      <c r="E331" s="75">
        <v>0</v>
      </c>
      <c r="F331" s="75">
        <v>0</v>
      </c>
      <c r="G331" s="75">
        <v>0</v>
      </c>
      <c r="H331" s="75">
        <v>0</v>
      </c>
      <c r="I331" s="75">
        <v>0</v>
      </c>
      <c r="J331" s="75">
        <v>0</v>
      </c>
      <c r="K331" s="75">
        <v>0</v>
      </c>
      <c r="L331" s="75">
        <v>0</v>
      </c>
      <c r="M331" s="75">
        <v>0</v>
      </c>
      <c r="N331" s="75">
        <v>0</v>
      </c>
      <c r="O331" s="75">
        <v>0</v>
      </c>
      <c r="P331" s="75">
        <v>0</v>
      </c>
      <c r="Q331" s="75">
        <v>0</v>
      </c>
      <c r="R331" s="75">
        <v>0</v>
      </c>
      <c r="S331" s="75">
        <v>0</v>
      </c>
      <c r="T331" s="75">
        <v>0</v>
      </c>
      <c r="U331" s="75">
        <v>0</v>
      </c>
      <c r="V331" s="75">
        <v>0</v>
      </c>
      <c r="W331" s="75">
        <v>0</v>
      </c>
      <c r="X331" s="76">
        <v>0</v>
      </c>
    </row>
    <row r="332" spans="2:24" ht="12.6" customHeight="1" x14ac:dyDescent="0.15">
      <c r="B332" s="71" t="s">
        <v>15</v>
      </c>
      <c r="C332" s="73" t="s">
        <v>19</v>
      </c>
      <c r="D332" s="74">
        <v>5</v>
      </c>
      <c r="E332" s="75">
        <v>0</v>
      </c>
      <c r="F332" s="75">
        <v>5</v>
      </c>
      <c r="G332" s="75">
        <v>5</v>
      </c>
      <c r="H332" s="75">
        <v>0</v>
      </c>
      <c r="I332" s="75">
        <v>0</v>
      </c>
      <c r="J332" s="75">
        <v>0</v>
      </c>
      <c r="K332" s="75">
        <v>0</v>
      </c>
      <c r="L332" s="75">
        <v>0</v>
      </c>
      <c r="M332" s="75">
        <v>0</v>
      </c>
      <c r="N332" s="75">
        <v>0</v>
      </c>
      <c r="O332" s="75">
        <v>829</v>
      </c>
      <c r="P332" s="75">
        <v>6</v>
      </c>
      <c r="Q332" s="75">
        <v>6</v>
      </c>
      <c r="R332" s="75">
        <v>0</v>
      </c>
      <c r="S332" s="75">
        <v>0</v>
      </c>
      <c r="T332" s="75">
        <v>0</v>
      </c>
      <c r="U332" s="75">
        <v>0</v>
      </c>
      <c r="V332" s="75">
        <v>5496</v>
      </c>
      <c r="W332" s="75">
        <v>57</v>
      </c>
      <c r="X332" s="76">
        <v>4030</v>
      </c>
    </row>
    <row r="333" spans="2:24" ht="12.6" customHeight="1" x14ac:dyDescent="0.15">
      <c r="B333" s="71" t="s">
        <v>36</v>
      </c>
      <c r="C333" s="73" t="s">
        <v>38</v>
      </c>
      <c r="D333" s="74">
        <v>21</v>
      </c>
      <c r="E333" s="75">
        <v>4</v>
      </c>
      <c r="F333" s="75">
        <v>17</v>
      </c>
      <c r="G333" s="75">
        <v>16</v>
      </c>
      <c r="H333" s="75">
        <v>1</v>
      </c>
      <c r="I333" s="75">
        <v>4</v>
      </c>
      <c r="J333" s="75">
        <v>0</v>
      </c>
      <c r="K333" s="75">
        <v>0</v>
      </c>
      <c r="L333" s="75">
        <v>0</v>
      </c>
      <c r="M333" s="75">
        <v>0</v>
      </c>
      <c r="N333" s="75">
        <v>0</v>
      </c>
      <c r="O333" s="75">
        <v>1769</v>
      </c>
      <c r="P333" s="75">
        <v>61</v>
      </c>
      <c r="Q333" s="75">
        <v>28</v>
      </c>
      <c r="R333" s="75">
        <v>8</v>
      </c>
      <c r="S333" s="75">
        <v>25</v>
      </c>
      <c r="T333" s="75">
        <v>0</v>
      </c>
      <c r="U333" s="75">
        <v>0</v>
      </c>
      <c r="V333" s="75">
        <v>47442</v>
      </c>
      <c r="W333" s="75">
        <v>7</v>
      </c>
      <c r="X333" s="76">
        <v>3726</v>
      </c>
    </row>
    <row r="334" spans="2:24" ht="12.6" customHeight="1" x14ac:dyDescent="0.15">
      <c r="B334" s="71" t="s">
        <v>0</v>
      </c>
      <c r="C334" s="73" t="s">
        <v>39</v>
      </c>
      <c r="D334" s="74">
        <v>1</v>
      </c>
      <c r="E334" s="75">
        <v>0</v>
      </c>
      <c r="F334" s="75">
        <v>1</v>
      </c>
      <c r="G334" s="75">
        <v>0</v>
      </c>
      <c r="H334" s="75">
        <v>1</v>
      </c>
      <c r="I334" s="75">
        <v>0</v>
      </c>
      <c r="J334" s="75">
        <v>0</v>
      </c>
      <c r="K334" s="75">
        <v>0</v>
      </c>
      <c r="L334" s="75">
        <v>0</v>
      </c>
      <c r="M334" s="75">
        <v>0</v>
      </c>
      <c r="N334" s="75">
        <v>0</v>
      </c>
      <c r="O334" s="75">
        <v>0</v>
      </c>
      <c r="P334" s="75">
        <v>4</v>
      </c>
      <c r="Q334" s="75">
        <v>1</v>
      </c>
      <c r="R334" s="75">
        <v>0</v>
      </c>
      <c r="S334" s="75">
        <v>3</v>
      </c>
      <c r="T334" s="75">
        <v>0</v>
      </c>
      <c r="U334" s="75">
        <v>0</v>
      </c>
      <c r="V334" s="75">
        <v>3110</v>
      </c>
      <c r="W334" s="75">
        <v>2500</v>
      </c>
      <c r="X334" s="76">
        <v>300</v>
      </c>
    </row>
    <row r="335" spans="2:24" ht="12.6" customHeight="1" x14ac:dyDescent="0.15">
      <c r="B335" s="71" t="s">
        <v>40</v>
      </c>
      <c r="C335" s="73" t="s">
        <v>784</v>
      </c>
      <c r="D335" s="74">
        <v>9</v>
      </c>
      <c r="E335" s="75">
        <v>1</v>
      </c>
      <c r="F335" s="75">
        <v>8</v>
      </c>
      <c r="G335" s="75">
        <v>9</v>
      </c>
      <c r="H335" s="75">
        <v>0</v>
      </c>
      <c r="I335" s="75">
        <v>0</v>
      </c>
      <c r="J335" s="75">
        <v>0</v>
      </c>
      <c r="K335" s="75">
        <v>0</v>
      </c>
      <c r="L335" s="75">
        <v>0</v>
      </c>
      <c r="M335" s="75">
        <v>0</v>
      </c>
      <c r="N335" s="75">
        <v>0</v>
      </c>
      <c r="O335" s="75">
        <v>645</v>
      </c>
      <c r="P335" s="75">
        <v>14</v>
      </c>
      <c r="Q335" s="75">
        <v>11</v>
      </c>
      <c r="R335" s="75">
        <v>0</v>
      </c>
      <c r="S335" s="75">
        <v>3</v>
      </c>
      <c r="T335" s="75">
        <v>0</v>
      </c>
      <c r="U335" s="75">
        <v>0</v>
      </c>
      <c r="V335" s="75">
        <v>8918</v>
      </c>
      <c r="W335" s="75">
        <v>280</v>
      </c>
      <c r="X335" s="76">
        <v>3074</v>
      </c>
    </row>
    <row r="336" spans="2:24" ht="12.6" customHeight="1" x14ac:dyDescent="0.15">
      <c r="B336" s="71" t="s">
        <v>33</v>
      </c>
      <c r="C336" s="73" t="s">
        <v>42</v>
      </c>
      <c r="D336" s="74">
        <v>8</v>
      </c>
      <c r="E336" s="75">
        <v>6</v>
      </c>
      <c r="F336" s="75">
        <v>2</v>
      </c>
      <c r="G336" s="75">
        <v>3</v>
      </c>
      <c r="H336" s="75">
        <v>2</v>
      </c>
      <c r="I336" s="75">
        <v>2</v>
      </c>
      <c r="J336" s="75">
        <v>0</v>
      </c>
      <c r="K336" s="75">
        <v>1</v>
      </c>
      <c r="L336" s="75">
        <v>0</v>
      </c>
      <c r="M336" s="75">
        <v>0</v>
      </c>
      <c r="N336" s="75">
        <v>0</v>
      </c>
      <c r="O336" s="75">
        <v>290</v>
      </c>
      <c r="P336" s="75">
        <v>43</v>
      </c>
      <c r="Q336" s="75">
        <v>2</v>
      </c>
      <c r="R336" s="75">
        <v>7</v>
      </c>
      <c r="S336" s="75">
        <v>34</v>
      </c>
      <c r="T336" s="75">
        <v>1</v>
      </c>
      <c r="U336" s="75">
        <v>0</v>
      </c>
      <c r="V336" s="75">
        <v>82027</v>
      </c>
      <c r="W336" s="75">
        <v>3069</v>
      </c>
      <c r="X336" s="76">
        <v>3580</v>
      </c>
    </row>
    <row r="337" spans="2:24" ht="12.6" customHeight="1" x14ac:dyDescent="0.15">
      <c r="B337" s="71"/>
      <c r="C337" s="72" t="s">
        <v>806</v>
      </c>
      <c r="D337" s="74">
        <v>641</v>
      </c>
      <c r="E337" s="75">
        <v>171</v>
      </c>
      <c r="F337" s="75">
        <v>470</v>
      </c>
      <c r="G337" s="75">
        <v>377</v>
      </c>
      <c r="H337" s="75">
        <v>143</v>
      </c>
      <c r="I337" s="75">
        <v>83</v>
      </c>
      <c r="J337" s="75">
        <v>24</v>
      </c>
      <c r="K337" s="75">
        <v>6</v>
      </c>
      <c r="L337" s="75">
        <v>5</v>
      </c>
      <c r="M337" s="75">
        <v>3</v>
      </c>
      <c r="N337" s="75">
        <v>0</v>
      </c>
      <c r="O337" s="75">
        <v>41296</v>
      </c>
      <c r="P337" s="75">
        <v>2496</v>
      </c>
      <c r="Q337" s="75">
        <v>754</v>
      </c>
      <c r="R337" s="75">
        <v>198</v>
      </c>
      <c r="S337" s="75">
        <v>1544</v>
      </c>
      <c r="T337" s="75">
        <v>61</v>
      </c>
      <c r="U337" s="75">
        <v>5</v>
      </c>
      <c r="V337" s="75">
        <v>3481924</v>
      </c>
      <c r="W337" s="75">
        <v>148225</v>
      </c>
      <c r="X337" s="76">
        <v>321017</v>
      </c>
    </row>
    <row r="338" spans="2:24" ht="12.6" customHeight="1" x14ac:dyDescent="0.15">
      <c r="B338" s="134"/>
      <c r="C338" s="72" t="s">
        <v>16</v>
      </c>
      <c r="D338" s="74">
        <v>46</v>
      </c>
      <c r="E338" s="75">
        <v>24</v>
      </c>
      <c r="F338" s="75">
        <v>22</v>
      </c>
      <c r="G338" s="75">
        <v>11</v>
      </c>
      <c r="H338" s="75">
        <v>15</v>
      </c>
      <c r="I338" s="75">
        <v>17</v>
      </c>
      <c r="J338" s="75">
        <v>1</v>
      </c>
      <c r="K338" s="75">
        <v>1</v>
      </c>
      <c r="L338" s="75">
        <v>1</v>
      </c>
      <c r="M338" s="75">
        <v>0</v>
      </c>
      <c r="N338" s="75">
        <v>0</v>
      </c>
      <c r="O338" s="75">
        <v>0</v>
      </c>
      <c r="P338" s="75">
        <v>261</v>
      </c>
      <c r="Q338" s="75">
        <v>42</v>
      </c>
      <c r="R338" s="75">
        <v>38</v>
      </c>
      <c r="S338" s="75">
        <v>181</v>
      </c>
      <c r="T338" s="75">
        <v>3</v>
      </c>
      <c r="U338" s="75">
        <v>2</v>
      </c>
      <c r="V338" s="75">
        <v>802751</v>
      </c>
      <c r="W338" s="75">
        <v>68800</v>
      </c>
      <c r="X338" s="76">
        <v>58838</v>
      </c>
    </row>
    <row r="339" spans="2:24" ht="12.6" customHeight="1" x14ac:dyDescent="0.15">
      <c r="B339" s="71" t="s">
        <v>18</v>
      </c>
      <c r="C339" s="73" t="s">
        <v>21</v>
      </c>
      <c r="D339" s="74">
        <v>0</v>
      </c>
      <c r="E339" s="75">
        <v>0</v>
      </c>
      <c r="F339" s="75">
        <v>0</v>
      </c>
      <c r="G339" s="75">
        <v>0</v>
      </c>
      <c r="H339" s="75">
        <v>0</v>
      </c>
      <c r="I339" s="75">
        <v>0</v>
      </c>
      <c r="J339" s="75">
        <v>0</v>
      </c>
      <c r="K339" s="75">
        <v>0</v>
      </c>
      <c r="L339" s="75">
        <v>0</v>
      </c>
      <c r="M339" s="75">
        <v>0</v>
      </c>
      <c r="N339" s="75">
        <v>0</v>
      </c>
      <c r="O339" s="75">
        <v>0</v>
      </c>
      <c r="P339" s="75">
        <v>0</v>
      </c>
      <c r="Q339" s="75">
        <v>0</v>
      </c>
      <c r="R339" s="75">
        <v>0</v>
      </c>
      <c r="S339" s="75">
        <v>0</v>
      </c>
      <c r="T339" s="75">
        <v>0</v>
      </c>
      <c r="U339" s="75">
        <v>0</v>
      </c>
      <c r="V339" s="75">
        <v>0</v>
      </c>
      <c r="W339" s="75">
        <v>0</v>
      </c>
      <c r="X339" s="76">
        <v>0</v>
      </c>
    </row>
    <row r="340" spans="2:24" ht="12.6" customHeight="1" x14ac:dyDescent="0.15">
      <c r="B340" s="71" t="s">
        <v>25</v>
      </c>
      <c r="C340" s="73" t="s">
        <v>8</v>
      </c>
      <c r="D340" s="74">
        <v>1</v>
      </c>
      <c r="E340" s="75">
        <v>1</v>
      </c>
      <c r="F340" s="75">
        <v>0</v>
      </c>
      <c r="G340" s="75">
        <v>1</v>
      </c>
      <c r="H340" s="75">
        <v>0</v>
      </c>
      <c r="I340" s="75">
        <v>0</v>
      </c>
      <c r="J340" s="75">
        <v>0</v>
      </c>
      <c r="K340" s="75">
        <v>0</v>
      </c>
      <c r="L340" s="75">
        <v>0</v>
      </c>
      <c r="M340" s="75">
        <v>0</v>
      </c>
      <c r="N340" s="75">
        <v>0</v>
      </c>
      <c r="O340" s="75">
        <v>0</v>
      </c>
      <c r="P340" s="75">
        <v>1</v>
      </c>
      <c r="Q340" s="75">
        <v>0</v>
      </c>
      <c r="R340" s="75">
        <v>0</v>
      </c>
      <c r="S340" s="75">
        <v>1</v>
      </c>
      <c r="T340" s="75">
        <v>0</v>
      </c>
      <c r="U340" s="75">
        <v>0</v>
      </c>
      <c r="V340" s="75">
        <v>11450</v>
      </c>
      <c r="W340" s="75">
        <v>0</v>
      </c>
      <c r="X340" s="76">
        <v>2050</v>
      </c>
    </row>
    <row r="341" spans="2:24" ht="12.6" customHeight="1" x14ac:dyDescent="0.15">
      <c r="B341" s="71" t="s">
        <v>27</v>
      </c>
      <c r="C341" s="73" t="s">
        <v>28</v>
      </c>
      <c r="D341" s="74">
        <v>19</v>
      </c>
      <c r="E341" s="75">
        <v>6</v>
      </c>
      <c r="F341" s="75">
        <v>13</v>
      </c>
      <c r="G341" s="75">
        <v>3</v>
      </c>
      <c r="H341" s="75">
        <v>7</v>
      </c>
      <c r="I341" s="75">
        <v>8</v>
      </c>
      <c r="J341" s="75">
        <v>0</v>
      </c>
      <c r="K341" s="75">
        <v>0</v>
      </c>
      <c r="L341" s="75">
        <v>1</v>
      </c>
      <c r="M341" s="75">
        <v>0</v>
      </c>
      <c r="N341" s="75">
        <v>0</v>
      </c>
      <c r="O341" s="75">
        <v>0</v>
      </c>
      <c r="P341" s="75">
        <v>122</v>
      </c>
      <c r="Q341" s="75">
        <v>26</v>
      </c>
      <c r="R341" s="75">
        <v>6</v>
      </c>
      <c r="S341" s="75">
        <v>90</v>
      </c>
      <c r="T341" s="75">
        <v>3</v>
      </c>
      <c r="U341" s="75">
        <v>0</v>
      </c>
      <c r="V341" s="75">
        <v>557944</v>
      </c>
      <c r="W341" s="75">
        <v>53486</v>
      </c>
      <c r="X341" s="76">
        <v>31749</v>
      </c>
    </row>
    <row r="342" spans="2:24" ht="12.6" customHeight="1" x14ac:dyDescent="0.15">
      <c r="B342" s="71" t="s">
        <v>29</v>
      </c>
      <c r="C342" s="73" t="s">
        <v>30</v>
      </c>
      <c r="D342" s="74">
        <v>18</v>
      </c>
      <c r="E342" s="75">
        <v>14</v>
      </c>
      <c r="F342" s="75">
        <v>4</v>
      </c>
      <c r="G342" s="75">
        <v>3</v>
      </c>
      <c r="H342" s="75">
        <v>6</v>
      </c>
      <c r="I342" s="75">
        <v>7</v>
      </c>
      <c r="J342" s="75">
        <v>1</v>
      </c>
      <c r="K342" s="75">
        <v>1</v>
      </c>
      <c r="L342" s="75">
        <v>0</v>
      </c>
      <c r="M342" s="75">
        <v>0</v>
      </c>
      <c r="N342" s="75">
        <v>0</v>
      </c>
      <c r="O342" s="75">
        <v>0</v>
      </c>
      <c r="P342" s="75">
        <v>108</v>
      </c>
      <c r="Q342" s="75">
        <v>9</v>
      </c>
      <c r="R342" s="75">
        <v>26</v>
      </c>
      <c r="S342" s="75">
        <v>73</v>
      </c>
      <c r="T342" s="75">
        <v>0</v>
      </c>
      <c r="U342" s="75">
        <v>0</v>
      </c>
      <c r="V342" s="75">
        <v>207522</v>
      </c>
      <c r="W342" s="75">
        <v>8191</v>
      </c>
      <c r="X342" s="76">
        <v>20148</v>
      </c>
    </row>
    <row r="343" spans="2:24" ht="12.6" customHeight="1" x14ac:dyDescent="0.15">
      <c r="B343" s="71" t="s">
        <v>24</v>
      </c>
      <c r="C343" s="73" t="s">
        <v>31</v>
      </c>
      <c r="D343" s="74">
        <v>4</v>
      </c>
      <c r="E343" s="75">
        <v>2</v>
      </c>
      <c r="F343" s="75">
        <v>2</v>
      </c>
      <c r="G343" s="75">
        <v>2</v>
      </c>
      <c r="H343" s="75">
        <v>0</v>
      </c>
      <c r="I343" s="75">
        <v>2</v>
      </c>
      <c r="J343" s="75">
        <v>0</v>
      </c>
      <c r="K343" s="75">
        <v>0</v>
      </c>
      <c r="L343" s="75">
        <v>0</v>
      </c>
      <c r="M343" s="75">
        <v>0</v>
      </c>
      <c r="N343" s="75">
        <v>0</v>
      </c>
      <c r="O343" s="75">
        <v>0</v>
      </c>
      <c r="P343" s="75">
        <v>20</v>
      </c>
      <c r="Q343" s="75">
        <v>3</v>
      </c>
      <c r="R343" s="75">
        <v>4</v>
      </c>
      <c r="S343" s="75">
        <v>13</v>
      </c>
      <c r="T343" s="75">
        <v>0</v>
      </c>
      <c r="U343" s="75">
        <v>2</v>
      </c>
      <c r="V343" s="75">
        <v>13687</v>
      </c>
      <c r="W343" s="75">
        <v>6862</v>
      </c>
      <c r="X343" s="76">
        <v>3639</v>
      </c>
    </row>
    <row r="344" spans="2:24" ht="12.6" customHeight="1" x14ac:dyDescent="0.15">
      <c r="B344" s="71" t="s">
        <v>26</v>
      </c>
      <c r="C344" s="73" t="s">
        <v>6</v>
      </c>
      <c r="D344" s="74">
        <v>4</v>
      </c>
      <c r="E344" s="75">
        <v>1</v>
      </c>
      <c r="F344" s="75">
        <v>3</v>
      </c>
      <c r="G344" s="75">
        <v>2</v>
      </c>
      <c r="H344" s="75">
        <v>2</v>
      </c>
      <c r="I344" s="75">
        <v>0</v>
      </c>
      <c r="J344" s="75">
        <v>0</v>
      </c>
      <c r="K344" s="75">
        <v>0</v>
      </c>
      <c r="L344" s="75">
        <v>0</v>
      </c>
      <c r="M344" s="75">
        <v>0</v>
      </c>
      <c r="N344" s="75">
        <v>0</v>
      </c>
      <c r="O344" s="75">
        <v>0</v>
      </c>
      <c r="P344" s="75">
        <v>10</v>
      </c>
      <c r="Q344" s="75">
        <v>4</v>
      </c>
      <c r="R344" s="75">
        <v>2</v>
      </c>
      <c r="S344" s="75">
        <v>4</v>
      </c>
      <c r="T344" s="75">
        <v>0</v>
      </c>
      <c r="U344" s="75">
        <v>0</v>
      </c>
      <c r="V344" s="75">
        <v>12148</v>
      </c>
      <c r="W344" s="75">
        <v>261</v>
      </c>
      <c r="X344" s="76">
        <v>1252</v>
      </c>
    </row>
    <row r="345" spans="2:24" ht="12.6" customHeight="1" x14ac:dyDescent="0.15">
      <c r="B345" s="146"/>
      <c r="C345" s="72" t="s">
        <v>34</v>
      </c>
      <c r="D345" s="74">
        <v>595</v>
      </c>
      <c r="E345" s="75">
        <v>147</v>
      </c>
      <c r="F345" s="75">
        <v>448</v>
      </c>
      <c r="G345" s="75">
        <v>366</v>
      </c>
      <c r="H345" s="75">
        <v>128</v>
      </c>
      <c r="I345" s="75">
        <v>66</v>
      </c>
      <c r="J345" s="75">
        <v>23</v>
      </c>
      <c r="K345" s="75">
        <v>5</v>
      </c>
      <c r="L345" s="75">
        <v>4</v>
      </c>
      <c r="M345" s="75">
        <v>3</v>
      </c>
      <c r="N345" s="75">
        <v>0</v>
      </c>
      <c r="O345" s="75">
        <v>41296</v>
      </c>
      <c r="P345" s="75">
        <v>2235</v>
      </c>
      <c r="Q345" s="75">
        <v>712</v>
      </c>
      <c r="R345" s="75">
        <v>160</v>
      </c>
      <c r="S345" s="75">
        <v>1363</v>
      </c>
      <c r="T345" s="75">
        <v>58</v>
      </c>
      <c r="U345" s="75">
        <v>3</v>
      </c>
      <c r="V345" s="75">
        <v>2679173</v>
      </c>
      <c r="W345" s="75">
        <v>79425</v>
      </c>
      <c r="X345" s="76">
        <v>262179</v>
      </c>
    </row>
    <row r="346" spans="2:24" ht="12.6" customHeight="1" x14ac:dyDescent="0.15">
      <c r="B346" s="71" t="s">
        <v>23</v>
      </c>
      <c r="C346" s="73" t="s">
        <v>35</v>
      </c>
      <c r="D346" s="74">
        <v>2</v>
      </c>
      <c r="E346" s="75">
        <v>1</v>
      </c>
      <c r="F346" s="75">
        <v>1</v>
      </c>
      <c r="G346" s="75">
        <v>1</v>
      </c>
      <c r="H346" s="75">
        <v>1</v>
      </c>
      <c r="I346" s="75">
        <v>0</v>
      </c>
      <c r="J346" s="75">
        <v>0</v>
      </c>
      <c r="K346" s="75">
        <v>0</v>
      </c>
      <c r="L346" s="75">
        <v>0</v>
      </c>
      <c r="M346" s="75">
        <v>0</v>
      </c>
      <c r="N346" s="75">
        <v>0</v>
      </c>
      <c r="O346" s="75">
        <v>204</v>
      </c>
      <c r="P346" s="75">
        <v>5</v>
      </c>
      <c r="Q346" s="75">
        <v>1</v>
      </c>
      <c r="R346" s="75">
        <v>3</v>
      </c>
      <c r="S346" s="75">
        <v>1</v>
      </c>
      <c r="T346" s="75">
        <v>0</v>
      </c>
      <c r="U346" s="75">
        <v>0</v>
      </c>
      <c r="V346" s="75">
        <v>9081</v>
      </c>
      <c r="W346" s="75">
        <v>0</v>
      </c>
      <c r="X346" s="76">
        <v>1260</v>
      </c>
    </row>
    <row r="347" spans="2:24" ht="12.6" customHeight="1" x14ac:dyDescent="0.15">
      <c r="B347" s="71" t="s">
        <v>15</v>
      </c>
      <c r="C347" s="73" t="s">
        <v>19</v>
      </c>
      <c r="D347" s="74">
        <v>46</v>
      </c>
      <c r="E347" s="75">
        <v>16</v>
      </c>
      <c r="F347" s="75">
        <v>30</v>
      </c>
      <c r="G347" s="75">
        <v>29</v>
      </c>
      <c r="H347" s="75">
        <v>11</v>
      </c>
      <c r="I347" s="75">
        <v>6</v>
      </c>
      <c r="J347" s="75">
        <v>0</v>
      </c>
      <c r="K347" s="75">
        <v>0</v>
      </c>
      <c r="L347" s="75">
        <v>0</v>
      </c>
      <c r="M347" s="75">
        <v>0</v>
      </c>
      <c r="N347" s="75">
        <v>0</v>
      </c>
      <c r="O347" s="75">
        <v>5048</v>
      </c>
      <c r="P347" s="75">
        <v>117</v>
      </c>
      <c r="Q347" s="75">
        <v>41</v>
      </c>
      <c r="R347" s="75">
        <v>26</v>
      </c>
      <c r="S347" s="75">
        <v>50</v>
      </c>
      <c r="T347" s="75">
        <v>1</v>
      </c>
      <c r="U347" s="75">
        <v>0</v>
      </c>
      <c r="V347" s="75">
        <v>112706</v>
      </c>
      <c r="W347" s="75">
        <v>566</v>
      </c>
      <c r="X347" s="76">
        <v>37449</v>
      </c>
    </row>
    <row r="348" spans="2:24" ht="12.6" customHeight="1" x14ac:dyDescent="0.15">
      <c r="B348" s="71" t="s">
        <v>36</v>
      </c>
      <c r="C348" s="73" t="s">
        <v>38</v>
      </c>
      <c r="D348" s="74">
        <v>314</v>
      </c>
      <c r="E348" s="75">
        <v>39</v>
      </c>
      <c r="F348" s="75">
        <v>275</v>
      </c>
      <c r="G348" s="75">
        <v>221</v>
      </c>
      <c r="H348" s="75">
        <v>52</v>
      </c>
      <c r="I348" s="75">
        <v>18</v>
      </c>
      <c r="J348" s="75">
        <v>15</v>
      </c>
      <c r="K348" s="75">
        <v>3</v>
      </c>
      <c r="L348" s="75">
        <v>4</v>
      </c>
      <c r="M348" s="75">
        <v>1</v>
      </c>
      <c r="N348" s="75">
        <v>0</v>
      </c>
      <c r="O348" s="75">
        <v>21335</v>
      </c>
      <c r="P348" s="75">
        <v>1118</v>
      </c>
      <c r="Q348" s="75">
        <v>434</v>
      </c>
      <c r="R348" s="75">
        <v>27</v>
      </c>
      <c r="S348" s="75">
        <v>657</v>
      </c>
      <c r="T348" s="75">
        <v>41</v>
      </c>
      <c r="U348" s="75">
        <v>3</v>
      </c>
      <c r="V348" s="75">
        <v>1291210</v>
      </c>
      <c r="W348" s="75">
        <v>23466</v>
      </c>
      <c r="X348" s="76">
        <v>78280</v>
      </c>
    </row>
    <row r="349" spans="2:24" ht="12.6" customHeight="1" x14ac:dyDescent="0.15">
      <c r="B349" s="71" t="s">
        <v>0</v>
      </c>
      <c r="C349" s="73" t="s">
        <v>39</v>
      </c>
      <c r="D349" s="74">
        <v>19</v>
      </c>
      <c r="E349" s="75">
        <v>5</v>
      </c>
      <c r="F349" s="75">
        <v>14</v>
      </c>
      <c r="G349" s="75">
        <v>8</v>
      </c>
      <c r="H349" s="75">
        <v>8</v>
      </c>
      <c r="I349" s="75">
        <v>3</v>
      </c>
      <c r="J349" s="75">
        <v>0</v>
      </c>
      <c r="K349" s="75">
        <v>0</v>
      </c>
      <c r="L349" s="75">
        <v>0</v>
      </c>
      <c r="M349" s="75">
        <v>0</v>
      </c>
      <c r="N349" s="75">
        <v>0</v>
      </c>
      <c r="O349" s="75">
        <v>389</v>
      </c>
      <c r="P349" s="75">
        <v>57</v>
      </c>
      <c r="Q349" s="75">
        <v>22</v>
      </c>
      <c r="R349" s="75">
        <v>11</v>
      </c>
      <c r="S349" s="75">
        <v>24</v>
      </c>
      <c r="T349" s="75">
        <v>2</v>
      </c>
      <c r="U349" s="75">
        <v>0</v>
      </c>
      <c r="V349" s="75">
        <v>65114</v>
      </c>
      <c r="W349" s="75">
        <v>22030</v>
      </c>
      <c r="X349" s="76">
        <v>4164</v>
      </c>
    </row>
    <row r="350" spans="2:24" ht="12.6" customHeight="1" x14ac:dyDescent="0.15">
      <c r="B350" s="71" t="s">
        <v>40</v>
      </c>
      <c r="C350" s="73" t="s">
        <v>784</v>
      </c>
      <c r="D350" s="74">
        <v>56</v>
      </c>
      <c r="E350" s="75">
        <v>12</v>
      </c>
      <c r="F350" s="75">
        <v>44</v>
      </c>
      <c r="G350" s="75">
        <v>40</v>
      </c>
      <c r="H350" s="75">
        <v>10</v>
      </c>
      <c r="I350" s="75">
        <v>5</v>
      </c>
      <c r="J350" s="75">
        <v>0</v>
      </c>
      <c r="K350" s="75">
        <v>1</v>
      </c>
      <c r="L350" s="75">
        <v>0</v>
      </c>
      <c r="M350" s="75">
        <v>0</v>
      </c>
      <c r="N350" s="75">
        <v>0</v>
      </c>
      <c r="O350" s="75">
        <v>3756</v>
      </c>
      <c r="P350" s="75">
        <v>151</v>
      </c>
      <c r="Q350" s="75">
        <v>70</v>
      </c>
      <c r="R350" s="75">
        <v>22</v>
      </c>
      <c r="S350" s="75">
        <v>59</v>
      </c>
      <c r="T350" s="75">
        <v>1</v>
      </c>
      <c r="U350" s="75">
        <v>0</v>
      </c>
      <c r="V350" s="75">
        <v>137795</v>
      </c>
      <c r="W350" s="75">
        <v>4078</v>
      </c>
      <c r="X350" s="76">
        <v>25660</v>
      </c>
    </row>
    <row r="351" spans="2:24" ht="12.6" customHeight="1" x14ac:dyDescent="0.15">
      <c r="B351" s="71" t="s">
        <v>33</v>
      </c>
      <c r="C351" s="73" t="s">
        <v>42</v>
      </c>
      <c r="D351" s="74">
        <v>158</v>
      </c>
      <c r="E351" s="75">
        <v>74</v>
      </c>
      <c r="F351" s="75">
        <v>84</v>
      </c>
      <c r="G351" s="75">
        <v>67</v>
      </c>
      <c r="H351" s="75">
        <v>46</v>
      </c>
      <c r="I351" s="75">
        <v>34</v>
      </c>
      <c r="J351" s="75">
        <v>8</v>
      </c>
      <c r="K351" s="75">
        <v>1</v>
      </c>
      <c r="L351" s="75">
        <v>0</v>
      </c>
      <c r="M351" s="75">
        <v>2</v>
      </c>
      <c r="N351" s="75">
        <v>0</v>
      </c>
      <c r="O351" s="75">
        <v>10564</v>
      </c>
      <c r="P351" s="75">
        <v>787</v>
      </c>
      <c r="Q351" s="75">
        <v>144</v>
      </c>
      <c r="R351" s="75">
        <v>71</v>
      </c>
      <c r="S351" s="75">
        <v>572</v>
      </c>
      <c r="T351" s="75">
        <v>13</v>
      </c>
      <c r="U351" s="75">
        <v>0</v>
      </c>
      <c r="V351" s="75">
        <v>1063267</v>
      </c>
      <c r="W351" s="75">
        <v>29285</v>
      </c>
      <c r="X351" s="76">
        <v>115366</v>
      </c>
    </row>
    <row r="352" spans="2:24" ht="12.6" customHeight="1" x14ac:dyDescent="0.15">
      <c r="B352" s="71"/>
      <c r="C352" s="73" t="s">
        <v>807</v>
      </c>
      <c r="D352" s="74">
        <v>85</v>
      </c>
      <c r="E352" s="75">
        <v>28</v>
      </c>
      <c r="F352" s="75">
        <v>57</v>
      </c>
      <c r="G352" s="75">
        <v>45</v>
      </c>
      <c r="H352" s="75">
        <v>21</v>
      </c>
      <c r="I352" s="75">
        <v>13</v>
      </c>
      <c r="J352" s="75">
        <v>3</v>
      </c>
      <c r="K352" s="75">
        <v>2</v>
      </c>
      <c r="L352" s="75">
        <v>1</v>
      </c>
      <c r="M352" s="75">
        <v>0</v>
      </c>
      <c r="N352" s="75">
        <v>0</v>
      </c>
      <c r="O352" s="75">
        <v>6926</v>
      </c>
      <c r="P352" s="75">
        <v>359</v>
      </c>
      <c r="Q352" s="75">
        <v>99</v>
      </c>
      <c r="R352" s="75">
        <v>26</v>
      </c>
      <c r="S352" s="75">
        <v>234</v>
      </c>
      <c r="T352" s="75">
        <v>14</v>
      </c>
      <c r="U352" s="75">
        <v>0</v>
      </c>
      <c r="V352" s="75">
        <v>583884</v>
      </c>
      <c r="W352" s="75">
        <v>6603</v>
      </c>
      <c r="X352" s="76">
        <v>57514</v>
      </c>
    </row>
    <row r="353" spans="2:24" ht="12.6" customHeight="1" x14ac:dyDescent="0.15">
      <c r="B353" s="134"/>
      <c r="C353" s="72" t="s">
        <v>16</v>
      </c>
      <c r="D353" s="74">
        <v>7</v>
      </c>
      <c r="E353" s="75">
        <v>5</v>
      </c>
      <c r="F353" s="75">
        <v>2</v>
      </c>
      <c r="G353" s="75">
        <v>1</v>
      </c>
      <c r="H353" s="75">
        <v>3</v>
      </c>
      <c r="I353" s="75">
        <v>3</v>
      </c>
      <c r="J353" s="75">
        <v>0</v>
      </c>
      <c r="K353" s="75">
        <v>0</v>
      </c>
      <c r="L353" s="75">
        <v>0</v>
      </c>
      <c r="M353" s="75">
        <v>0</v>
      </c>
      <c r="N353" s="75">
        <v>0</v>
      </c>
      <c r="O353" s="75">
        <v>0</v>
      </c>
      <c r="P353" s="75">
        <v>31</v>
      </c>
      <c r="Q353" s="75">
        <v>6</v>
      </c>
      <c r="R353" s="75">
        <v>9</v>
      </c>
      <c r="S353" s="75">
        <v>16</v>
      </c>
      <c r="T353" s="75">
        <v>2</v>
      </c>
      <c r="U353" s="75">
        <v>0</v>
      </c>
      <c r="V353" s="75">
        <v>74894</v>
      </c>
      <c r="W353" s="75">
        <v>5</v>
      </c>
      <c r="X353" s="76">
        <v>5699</v>
      </c>
    </row>
    <row r="354" spans="2:24" ht="12.6" customHeight="1" x14ac:dyDescent="0.15">
      <c r="B354" s="71" t="s">
        <v>18</v>
      </c>
      <c r="C354" s="73" t="s">
        <v>21</v>
      </c>
      <c r="D354" s="74">
        <v>0</v>
      </c>
      <c r="E354" s="75">
        <v>0</v>
      </c>
      <c r="F354" s="75">
        <v>0</v>
      </c>
      <c r="G354" s="75">
        <v>0</v>
      </c>
      <c r="H354" s="75">
        <v>0</v>
      </c>
      <c r="I354" s="75">
        <v>0</v>
      </c>
      <c r="J354" s="75">
        <v>0</v>
      </c>
      <c r="K354" s="75">
        <v>0</v>
      </c>
      <c r="L354" s="75">
        <v>0</v>
      </c>
      <c r="M354" s="75">
        <v>0</v>
      </c>
      <c r="N354" s="75">
        <v>0</v>
      </c>
      <c r="O354" s="75">
        <v>0</v>
      </c>
      <c r="P354" s="75">
        <v>0</v>
      </c>
      <c r="Q354" s="75">
        <v>0</v>
      </c>
      <c r="R354" s="75">
        <v>0</v>
      </c>
      <c r="S354" s="75">
        <v>0</v>
      </c>
      <c r="T354" s="75">
        <v>0</v>
      </c>
      <c r="U354" s="75">
        <v>0</v>
      </c>
      <c r="V354" s="75">
        <v>0</v>
      </c>
      <c r="W354" s="75">
        <v>0</v>
      </c>
      <c r="X354" s="76">
        <v>0</v>
      </c>
    </row>
    <row r="355" spans="2:24" ht="12.6" customHeight="1" x14ac:dyDescent="0.15">
      <c r="B355" s="71" t="s">
        <v>25</v>
      </c>
      <c r="C355" s="73" t="s">
        <v>8</v>
      </c>
      <c r="D355" s="74">
        <v>0</v>
      </c>
      <c r="E355" s="75">
        <v>0</v>
      </c>
      <c r="F355" s="75">
        <v>0</v>
      </c>
      <c r="G355" s="75">
        <v>0</v>
      </c>
      <c r="H355" s="75">
        <v>0</v>
      </c>
      <c r="I355" s="75">
        <v>0</v>
      </c>
      <c r="J355" s="75">
        <v>0</v>
      </c>
      <c r="K355" s="75">
        <v>0</v>
      </c>
      <c r="L355" s="75">
        <v>0</v>
      </c>
      <c r="M355" s="75">
        <v>0</v>
      </c>
      <c r="N355" s="75">
        <v>0</v>
      </c>
      <c r="O355" s="75">
        <v>0</v>
      </c>
      <c r="P355" s="75">
        <v>0</v>
      </c>
      <c r="Q355" s="75">
        <v>0</v>
      </c>
      <c r="R355" s="75">
        <v>0</v>
      </c>
      <c r="S355" s="75">
        <v>0</v>
      </c>
      <c r="T355" s="75">
        <v>0</v>
      </c>
      <c r="U355" s="75">
        <v>0</v>
      </c>
      <c r="V355" s="75">
        <v>0</v>
      </c>
      <c r="W355" s="75">
        <v>0</v>
      </c>
      <c r="X355" s="76">
        <v>0</v>
      </c>
    </row>
    <row r="356" spans="2:24" ht="12.6" customHeight="1" x14ac:dyDescent="0.15">
      <c r="B356" s="71" t="s">
        <v>27</v>
      </c>
      <c r="C356" s="73" t="s">
        <v>28</v>
      </c>
      <c r="D356" s="74">
        <v>3</v>
      </c>
      <c r="E356" s="75">
        <v>1</v>
      </c>
      <c r="F356" s="75">
        <v>2</v>
      </c>
      <c r="G356" s="75">
        <v>0</v>
      </c>
      <c r="H356" s="75">
        <v>2</v>
      </c>
      <c r="I356" s="75">
        <v>1</v>
      </c>
      <c r="J356" s="75">
        <v>0</v>
      </c>
      <c r="K356" s="75">
        <v>0</v>
      </c>
      <c r="L356" s="75">
        <v>0</v>
      </c>
      <c r="M356" s="75">
        <v>0</v>
      </c>
      <c r="N356" s="75">
        <v>0</v>
      </c>
      <c r="O356" s="75">
        <v>0</v>
      </c>
      <c r="P356" s="75">
        <v>12</v>
      </c>
      <c r="Q356" s="75">
        <v>6</v>
      </c>
      <c r="R356" s="75">
        <v>2</v>
      </c>
      <c r="S356" s="75">
        <v>4</v>
      </c>
      <c r="T356" s="75">
        <v>2</v>
      </c>
      <c r="U356" s="75">
        <v>0</v>
      </c>
      <c r="V356" s="75">
        <v>16005</v>
      </c>
      <c r="W356" s="75">
        <v>0</v>
      </c>
      <c r="X356" s="76">
        <v>560</v>
      </c>
    </row>
    <row r="357" spans="2:24" ht="12.6" customHeight="1" x14ac:dyDescent="0.15">
      <c r="B357" s="71" t="s">
        <v>29</v>
      </c>
      <c r="C357" s="73" t="s">
        <v>30</v>
      </c>
      <c r="D357" s="74">
        <v>3</v>
      </c>
      <c r="E357" s="75">
        <v>3</v>
      </c>
      <c r="F357" s="75">
        <v>0</v>
      </c>
      <c r="G357" s="75">
        <v>1</v>
      </c>
      <c r="H357" s="75">
        <v>0</v>
      </c>
      <c r="I357" s="75">
        <v>2</v>
      </c>
      <c r="J357" s="75">
        <v>0</v>
      </c>
      <c r="K357" s="75">
        <v>0</v>
      </c>
      <c r="L357" s="75">
        <v>0</v>
      </c>
      <c r="M357" s="75">
        <v>0</v>
      </c>
      <c r="N357" s="75">
        <v>0</v>
      </c>
      <c r="O357" s="75">
        <v>0</v>
      </c>
      <c r="P357" s="75">
        <v>16</v>
      </c>
      <c r="Q357" s="75">
        <v>0</v>
      </c>
      <c r="R357" s="75">
        <v>5</v>
      </c>
      <c r="S357" s="75">
        <v>11</v>
      </c>
      <c r="T357" s="75">
        <v>0</v>
      </c>
      <c r="U357" s="75">
        <v>0</v>
      </c>
      <c r="V357" s="75">
        <v>55989</v>
      </c>
      <c r="W357" s="75">
        <v>5</v>
      </c>
      <c r="X357" s="76">
        <v>4839</v>
      </c>
    </row>
    <row r="358" spans="2:24" ht="12.6" customHeight="1" x14ac:dyDescent="0.15">
      <c r="B358" s="71" t="s">
        <v>24</v>
      </c>
      <c r="C358" s="73" t="s">
        <v>31</v>
      </c>
      <c r="D358" s="74">
        <v>0</v>
      </c>
      <c r="E358" s="75">
        <v>0</v>
      </c>
      <c r="F358" s="75">
        <v>0</v>
      </c>
      <c r="G358" s="75">
        <v>0</v>
      </c>
      <c r="H358" s="75">
        <v>0</v>
      </c>
      <c r="I358" s="75">
        <v>0</v>
      </c>
      <c r="J358" s="75">
        <v>0</v>
      </c>
      <c r="K358" s="75">
        <v>0</v>
      </c>
      <c r="L358" s="75">
        <v>0</v>
      </c>
      <c r="M358" s="75">
        <v>0</v>
      </c>
      <c r="N358" s="75">
        <v>0</v>
      </c>
      <c r="O358" s="75">
        <v>0</v>
      </c>
      <c r="P358" s="75">
        <v>0</v>
      </c>
      <c r="Q358" s="75">
        <v>0</v>
      </c>
      <c r="R358" s="75">
        <v>0</v>
      </c>
      <c r="S358" s="75">
        <v>0</v>
      </c>
      <c r="T358" s="75">
        <v>0</v>
      </c>
      <c r="U358" s="75">
        <v>0</v>
      </c>
      <c r="V358" s="75">
        <v>0</v>
      </c>
      <c r="W358" s="75">
        <v>0</v>
      </c>
      <c r="X358" s="76">
        <v>0</v>
      </c>
    </row>
    <row r="359" spans="2:24" ht="12.6" customHeight="1" x14ac:dyDescent="0.15">
      <c r="B359" s="71" t="s">
        <v>26</v>
      </c>
      <c r="C359" s="73" t="s">
        <v>6</v>
      </c>
      <c r="D359" s="74">
        <v>1</v>
      </c>
      <c r="E359" s="75">
        <v>1</v>
      </c>
      <c r="F359" s="75">
        <v>0</v>
      </c>
      <c r="G359" s="75">
        <v>0</v>
      </c>
      <c r="H359" s="75">
        <v>1</v>
      </c>
      <c r="I359" s="75">
        <v>0</v>
      </c>
      <c r="J359" s="75">
        <v>0</v>
      </c>
      <c r="K359" s="75">
        <v>0</v>
      </c>
      <c r="L359" s="75">
        <v>0</v>
      </c>
      <c r="M359" s="75">
        <v>0</v>
      </c>
      <c r="N359" s="75">
        <v>0</v>
      </c>
      <c r="O359" s="75">
        <v>0</v>
      </c>
      <c r="P359" s="75">
        <v>3</v>
      </c>
      <c r="Q359" s="75">
        <v>0</v>
      </c>
      <c r="R359" s="75">
        <v>2</v>
      </c>
      <c r="S359" s="75">
        <v>1</v>
      </c>
      <c r="T359" s="75">
        <v>0</v>
      </c>
      <c r="U359" s="75">
        <v>0</v>
      </c>
      <c r="V359" s="75">
        <v>2900</v>
      </c>
      <c r="W359" s="75">
        <v>0</v>
      </c>
      <c r="X359" s="76">
        <v>300</v>
      </c>
    </row>
    <row r="360" spans="2:24" ht="12.6" customHeight="1" x14ac:dyDescent="0.15">
      <c r="B360" s="146"/>
      <c r="C360" s="72" t="s">
        <v>34</v>
      </c>
      <c r="D360" s="74">
        <v>78</v>
      </c>
      <c r="E360" s="75">
        <v>23</v>
      </c>
      <c r="F360" s="75">
        <v>55</v>
      </c>
      <c r="G360" s="75">
        <v>44</v>
      </c>
      <c r="H360" s="75">
        <v>18</v>
      </c>
      <c r="I360" s="75">
        <v>10</v>
      </c>
      <c r="J360" s="75">
        <v>3</v>
      </c>
      <c r="K360" s="75">
        <v>2</v>
      </c>
      <c r="L360" s="75">
        <v>1</v>
      </c>
      <c r="M360" s="75">
        <v>0</v>
      </c>
      <c r="N360" s="75">
        <v>0</v>
      </c>
      <c r="O360" s="75">
        <v>6926</v>
      </c>
      <c r="P360" s="75">
        <v>328</v>
      </c>
      <c r="Q360" s="75">
        <v>93</v>
      </c>
      <c r="R360" s="75">
        <v>17</v>
      </c>
      <c r="S360" s="75">
        <v>218</v>
      </c>
      <c r="T360" s="75">
        <v>12</v>
      </c>
      <c r="U360" s="75">
        <v>0</v>
      </c>
      <c r="V360" s="75">
        <v>508990</v>
      </c>
      <c r="W360" s="75">
        <v>6598</v>
      </c>
      <c r="X360" s="76">
        <v>51815</v>
      </c>
    </row>
    <row r="361" spans="2:24" ht="12.6" customHeight="1" x14ac:dyDescent="0.15">
      <c r="B361" s="71" t="s">
        <v>23</v>
      </c>
      <c r="C361" s="73" t="s">
        <v>35</v>
      </c>
      <c r="D361" s="74">
        <v>1</v>
      </c>
      <c r="E361" s="75">
        <v>0</v>
      </c>
      <c r="F361" s="75">
        <v>1</v>
      </c>
      <c r="G361" s="75">
        <v>1</v>
      </c>
      <c r="H361" s="75">
        <v>0</v>
      </c>
      <c r="I361" s="75">
        <v>0</v>
      </c>
      <c r="J361" s="75">
        <v>0</v>
      </c>
      <c r="K361" s="75">
        <v>0</v>
      </c>
      <c r="L361" s="75">
        <v>0</v>
      </c>
      <c r="M361" s="75">
        <v>0</v>
      </c>
      <c r="N361" s="75">
        <v>0</v>
      </c>
      <c r="O361" s="75">
        <v>66</v>
      </c>
      <c r="P361" s="75">
        <v>1</v>
      </c>
      <c r="Q361" s="75">
        <v>1</v>
      </c>
      <c r="R361" s="75">
        <v>0</v>
      </c>
      <c r="S361" s="75">
        <v>0</v>
      </c>
      <c r="T361" s="75">
        <v>0</v>
      </c>
      <c r="U361" s="75">
        <v>0</v>
      </c>
      <c r="V361" s="75">
        <v>1745</v>
      </c>
      <c r="W361" s="75">
        <v>0</v>
      </c>
      <c r="X361" s="76">
        <v>200</v>
      </c>
    </row>
    <row r="362" spans="2:24" ht="12.6" customHeight="1" x14ac:dyDescent="0.15">
      <c r="B362" s="71" t="s">
        <v>15</v>
      </c>
      <c r="C362" s="73" t="s">
        <v>19</v>
      </c>
      <c r="D362" s="74">
        <v>9</v>
      </c>
      <c r="E362" s="75">
        <v>4</v>
      </c>
      <c r="F362" s="75">
        <v>5</v>
      </c>
      <c r="G362" s="75">
        <v>5</v>
      </c>
      <c r="H362" s="75">
        <v>3</v>
      </c>
      <c r="I362" s="75">
        <v>1</v>
      </c>
      <c r="J362" s="75">
        <v>0</v>
      </c>
      <c r="K362" s="75">
        <v>0</v>
      </c>
      <c r="L362" s="75">
        <v>0</v>
      </c>
      <c r="M362" s="75">
        <v>0</v>
      </c>
      <c r="N362" s="75">
        <v>0</v>
      </c>
      <c r="O362" s="75">
        <v>1431</v>
      </c>
      <c r="P362" s="75">
        <v>24</v>
      </c>
      <c r="Q362" s="75">
        <v>6</v>
      </c>
      <c r="R362" s="75">
        <v>6</v>
      </c>
      <c r="S362" s="75">
        <v>12</v>
      </c>
      <c r="T362" s="75">
        <v>0</v>
      </c>
      <c r="U362" s="75">
        <v>0</v>
      </c>
      <c r="V362" s="75">
        <v>20706</v>
      </c>
      <c r="W362" s="75">
        <v>0</v>
      </c>
      <c r="X362" s="76">
        <v>8805</v>
      </c>
    </row>
    <row r="363" spans="2:24" ht="12.6" customHeight="1" x14ac:dyDescent="0.15">
      <c r="B363" s="71" t="s">
        <v>36</v>
      </c>
      <c r="C363" s="73" t="s">
        <v>38</v>
      </c>
      <c r="D363" s="74">
        <v>33</v>
      </c>
      <c r="E363" s="75">
        <v>6</v>
      </c>
      <c r="F363" s="75">
        <v>27</v>
      </c>
      <c r="G363" s="75">
        <v>22</v>
      </c>
      <c r="H363" s="75">
        <v>4</v>
      </c>
      <c r="I363" s="75">
        <v>2</v>
      </c>
      <c r="J363" s="75">
        <v>3</v>
      </c>
      <c r="K363" s="75">
        <v>1</v>
      </c>
      <c r="L363" s="75">
        <v>1</v>
      </c>
      <c r="M363" s="75">
        <v>0</v>
      </c>
      <c r="N363" s="75">
        <v>0</v>
      </c>
      <c r="O363" s="75">
        <v>3486</v>
      </c>
      <c r="P363" s="75">
        <v>169</v>
      </c>
      <c r="Q363" s="75">
        <v>46</v>
      </c>
      <c r="R363" s="75">
        <v>2</v>
      </c>
      <c r="S363" s="75">
        <v>121</v>
      </c>
      <c r="T363" s="75">
        <v>12</v>
      </c>
      <c r="U363" s="75">
        <v>0</v>
      </c>
      <c r="V363" s="75">
        <v>245853</v>
      </c>
      <c r="W363" s="75">
        <v>2298</v>
      </c>
      <c r="X363" s="76">
        <v>11053</v>
      </c>
    </row>
    <row r="364" spans="2:24" ht="12.6" customHeight="1" x14ac:dyDescent="0.15">
      <c r="B364" s="71" t="s">
        <v>0</v>
      </c>
      <c r="C364" s="73" t="s">
        <v>39</v>
      </c>
      <c r="D364" s="74">
        <v>2</v>
      </c>
      <c r="E364" s="75">
        <v>0</v>
      </c>
      <c r="F364" s="75">
        <v>2</v>
      </c>
      <c r="G364" s="75">
        <v>1</v>
      </c>
      <c r="H364" s="75">
        <v>1</v>
      </c>
      <c r="I364" s="75">
        <v>0</v>
      </c>
      <c r="J364" s="75">
        <v>0</v>
      </c>
      <c r="K364" s="75">
        <v>0</v>
      </c>
      <c r="L364" s="75">
        <v>0</v>
      </c>
      <c r="M364" s="75">
        <v>0</v>
      </c>
      <c r="N364" s="75">
        <v>0</v>
      </c>
      <c r="O364" s="75">
        <v>20</v>
      </c>
      <c r="P364" s="75">
        <v>5</v>
      </c>
      <c r="Q364" s="75">
        <v>4</v>
      </c>
      <c r="R364" s="75">
        <v>0</v>
      </c>
      <c r="S364" s="75">
        <v>1</v>
      </c>
      <c r="T364" s="75">
        <v>0</v>
      </c>
      <c r="U364" s="75">
        <v>0</v>
      </c>
      <c r="V364" s="75">
        <v>7176</v>
      </c>
      <c r="W364" s="75">
        <v>2555</v>
      </c>
      <c r="X364" s="76">
        <v>111</v>
      </c>
    </row>
    <row r="365" spans="2:24" ht="12.6" customHeight="1" x14ac:dyDescent="0.15">
      <c r="B365" s="71" t="s">
        <v>40</v>
      </c>
      <c r="C365" s="73" t="s">
        <v>784</v>
      </c>
      <c r="D365" s="74">
        <v>6</v>
      </c>
      <c r="E365" s="75">
        <v>2</v>
      </c>
      <c r="F365" s="75">
        <v>4</v>
      </c>
      <c r="G365" s="75">
        <v>5</v>
      </c>
      <c r="H365" s="75">
        <v>1</v>
      </c>
      <c r="I365" s="75">
        <v>0</v>
      </c>
      <c r="J365" s="75">
        <v>0</v>
      </c>
      <c r="K365" s="75">
        <v>0</v>
      </c>
      <c r="L365" s="75">
        <v>0</v>
      </c>
      <c r="M365" s="75">
        <v>0</v>
      </c>
      <c r="N365" s="75">
        <v>0</v>
      </c>
      <c r="O365" s="75">
        <v>663</v>
      </c>
      <c r="P365" s="75">
        <v>9</v>
      </c>
      <c r="Q365" s="75">
        <v>6</v>
      </c>
      <c r="R365" s="75">
        <v>2</v>
      </c>
      <c r="S365" s="75">
        <v>1</v>
      </c>
      <c r="T365" s="75">
        <v>0</v>
      </c>
      <c r="U365" s="75">
        <v>0</v>
      </c>
      <c r="V365" s="75">
        <v>15835</v>
      </c>
      <c r="W365" s="75">
        <v>50</v>
      </c>
      <c r="X365" s="76">
        <v>1924</v>
      </c>
    </row>
    <row r="366" spans="2:24" ht="12.6" customHeight="1" x14ac:dyDescent="0.15">
      <c r="B366" s="71" t="s">
        <v>33</v>
      </c>
      <c r="C366" s="73" t="s">
        <v>42</v>
      </c>
      <c r="D366" s="74">
        <v>27</v>
      </c>
      <c r="E366" s="75">
        <v>11</v>
      </c>
      <c r="F366" s="75">
        <v>16</v>
      </c>
      <c r="G366" s="75">
        <v>10</v>
      </c>
      <c r="H366" s="75">
        <v>9</v>
      </c>
      <c r="I366" s="75">
        <v>7</v>
      </c>
      <c r="J366" s="75">
        <v>0</v>
      </c>
      <c r="K366" s="75">
        <v>1</v>
      </c>
      <c r="L366" s="75">
        <v>0</v>
      </c>
      <c r="M366" s="75">
        <v>0</v>
      </c>
      <c r="N366" s="75">
        <v>0</v>
      </c>
      <c r="O366" s="75">
        <v>1260</v>
      </c>
      <c r="P366" s="75">
        <v>120</v>
      </c>
      <c r="Q366" s="75">
        <v>30</v>
      </c>
      <c r="R366" s="75">
        <v>7</v>
      </c>
      <c r="S366" s="75">
        <v>83</v>
      </c>
      <c r="T366" s="75">
        <v>0</v>
      </c>
      <c r="U366" s="75">
        <v>0</v>
      </c>
      <c r="V366" s="75">
        <v>217675</v>
      </c>
      <c r="W366" s="75">
        <v>1695</v>
      </c>
      <c r="X366" s="76">
        <v>29722</v>
      </c>
    </row>
    <row r="367" spans="2:24" ht="12.6" customHeight="1" x14ac:dyDescent="0.15">
      <c r="B367" s="71"/>
      <c r="C367" s="73" t="s">
        <v>808</v>
      </c>
      <c r="D367" s="74">
        <v>198</v>
      </c>
      <c r="E367" s="75">
        <v>51</v>
      </c>
      <c r="F367" s="75">
        <v>147</v>
      </c>
      <c r="G367" s="75">
        <v>118</v>
      </c>
      <c r="H367" s="75">
        <v>42</v>
      </c>
      <c r="I367" s="75">
        <v>23</v>
      </c>
      <c r="J367" s="75">
        <v>10</v>
      </c>
      <c r="K367" s="75">
        <v>2</v>
      </c>
      <c r="L367" s="75">
        <v>1</v>
      </c>
      <c r="M367" s="75">
        <v>2</v>
      </c>
      <c r="N367" s="75">
        <v>0</v>
      </c>
      <c r="O367" s="75">
        <v>16517</v>
      </c>
      <c r="P367" s="75">
        <v>847</v>
      </c>
      <c r="Q367" s="75">
        <v>240</v>
      </c>
      <c r="R367" s="75">
        <v>63</v>
      </c>
      <c r="S367" s="75">
        <v>544</v>
      </c>
      <c r="T367" s="75">
        <v>18</v>
      </c>
      <c r="U367" s="75">
        <v>0</v>
      </c>
      <c r="V367" s="75">
        <v>1040086</v>
      </c>
      <c r="W367" s="75">
        <v>33073</v>
      </c>
      <c r="X367" s="76">
        <v>122462</v>
      </c>
    </row>
    <row r="368" spans="2:24" ht="12.6" customHeight="1" x14ac:dyDescent="0.15">
      <c r="B368" s="134"/>
      <c r="C368" s="72" t="s">
        <v>16</v>
      </c>
      <c r="D368" s="74">
        <v>13</v>
      </c>
      <c r="E368" s="75">
        <v>7</v>
      </c>
      <c r="F368" s="75">
        <v>6</v>
      </c>
      <c r="G368" s="75">
        <v>7</v>
      </c>
      <c r="H368" s="75">
        <v>1</v>
      </c>
      <c r="I368" s="75">
        <v>4</v>
      </c>
      <c r="J368" s="75">
        <v>1</v>
      </c>
      <c r="K368" s="75">
        <v>0</v>
      </c>
      <c r="L368" s="75">
        <v>0</v>
      </c>
      <c r="M368" s="75">
        <v>0</v>
      </c>
      <c r="N368" s="75">
        <v>0</v>
      </c>
      <c r="O368" s="75">
        <v>0</v>
      </c>
      <c r="P368" s="75">
        <v>60</v>
      </c>
      <c r="Q368" s="75">
        <v>13</v>
      </c>
      <c r="R368" s="75">
        <v>9</v>
      </c>
      <c r="S368" s="75">
        <v>38</v>
      </c>
      <c r="T368" s="75">
        <v>1</v>
      </c>
      <c r="U368" s="75">
        <v>0</v>
      </c>
      <c r="V368" s="75">
        <v>71997</v>
      </c>
      <c r="W368" s="75">
        <v>11005</v>
      </c>
      <c r="X368" s="76">
        <v>10352</v>
      </c>
    </row>
    <row r="369" spans="2:24" ht="12.6" customHeight="1" x14ac:dyDescent="0.15">
      <c r="B369" s="71" t="s">
        <v>18</v>
      </c>
      <c r="C369" s="73" t="s">
        <v>21</v>
      </c>
      <c r="D369" s="74">
        <v>0</v>
      </c>
      <c r="E369" s="75">
        <v>0</v>
      </c>
      <c r="F369" s="75">
        <v>0</v>
      </c>
      <c r="G369" s="75">
        <v>0</v>
      </c>
      <c r="H369" s="75">
        <v>0</v>
      </c>
      <c r="I369" s="75">
        <v>0</v>
      </c>
      <c r="J369" s="75">
        <v>0</v>
      </c>
      <c r="K369" s="75">
        <v>0</v>
      </c>
      <c r="L369" s="75">
        <v>0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0</v>
      </c>
      <c r="S369" s="75">
        <v>0</v>
      </c>
      <c r="T369" s="75">
        <v>0</v>
      </c>
      <c r="U369" s="75">
        <v>0</v>
      </c>
      <c r="V369" s="75">
        <v>0</v>
      </c>
      <c r="W369" s="75">
        <v>0</v>
      </c>
      <c r="X369" s="76">
        <v>0</v>
      </c>
    </row>
    <row r="370" spans="2:24" ht="12.6" customHeight="1" x14ac:dyDescent="0.15">
      <c r="B370" s="71" t="s">
        <v>25</v>
      </c>
      <c r="C370" s="73" t="s">
        <v>8</v>
      </c>
      <c r="D370" s="74">
        <v>1</v>
      </c>
      <c r="E370" s="75">
        <v>1</v>
      </c>
      <c r="F370" s="75">
        <v>0</v>
      </c>
      <c r="G370" s="75">
        <v>1</v>
      </c>
      <c r="H370" s="75">
        <v>0</v>
      </c>
      <c r="I370" s="75">
        <v>0</v>
      </c>
      <c r="J370" s="75">
        <v>0</v>
      </c>
      <c r="K370" s="75">
        <v>0</v>
      </c>
      <c r="L370" s="75">
        <v>0</v>
      </c>
      <c r="M370" s="75">
        <v>0</v>
      </c>
      <c r="N370" s="75">
        <v>0</v>
      </c>
      <c r="O370" s="75">
        <v>0</v>
      </c>
      <c r="P370" s="75">
        <v>1</v>
      </c>
      <c r="Q370" s="75">
        <v>0</v>
      </c>
      <c r="R370" s="75">
        <v>0</v>
      </c>
      <c r="S370" s="75">
        <v>1</v>
      </c>
      <c r="T370" s="75">
        <v>0</v>
      </c>
      <c r="U370" s="75">
        <v>0</v>
      </c>
      <c r="V370" s="75">
        <v>11450</v>
      </c>
      <c r="W370" s="75">
        <v>0</v>
      </c>
      <c r="X370" s="76">
        <v>2050</v>
      </c>
    </row>
    <row r="371" spans="2:24" ht="12.6" customHeight="1" x14ac:dyDescent="0.15">
      <c r="B371" s="71" t="s">
        <v>27</v>
      </c>
      <c r="C371" s="73" t="s">
        <v>28</v>
      </c>
      <c r="D371" s="74">
        <v>3</v>
      </c>
      <c r="E371" s="75">
        <v>1</v>
      </c>
      <c r="F371" s="75">
        <v>2</v>
      </c>
      <c r="G371" s="75">
        <v>1</v>
      </c>
      <c r="H371" s="75">
        <v>1</v>
      </c>
      <c r="I371" s="75">
        <v>1</v>
      </c>
      <c r="J371" s="75">
        <v>0</v>
      </c>
      <c r="K371" s="75">
        <v>0</v>
      </c>
      <c r="L371" s="75">
        <v>0</v>
      </c>
      <c r="M371" s="75">
        <v>0</v>
      </c>
      <c r="N371" s="75">
        <v>0</v>
      </c>
      <c r="O371" s="75">
        <v>0</v>
      </c>
      <c r="P371" s="75">
        <v>15</v>
      </c>
      <c r="Q371" s="75">
        <v>6</v>
      </c>
      <c r="R371" s="75">
        <v>1</v>
      </c>
      <c r="S371" s="75">
        <v>8</v>
      </c>
      <c r="T371" s="75">
        <v>1</v>
      </c>
      <c r="U371" s="75">
        <v>0</v>
      </c>
      <c r="V371" s="75">
        <v>12074</v>
      </c>
      <c r="W371" s="75">
        <v>146</v>
      </c>
      <c r="X371" s="76">
        <v>831</v>
      </c>
    </row>
    <row r="372" spans="2:24" ht="12.6" customHeight="1" x14ac:dyDescent="0.15">
      <c r="B372" s="71" t="s">
        <v>29</v>
      </c>
      <c r="C372" s="73" t="s">
        <v>30</v>
      </c>
      <c r="D372" s="74">
        <v>5</v>
      </c>
      <c r="E372" s="75">
        <v>4</v>
      </c>
      <c r="F372" s="75">
        <v>1</v>
      </c>
      <c r="G372" s="75">
        <v>2</v>
      </c>
      <c r="H372" s="75">
        <v>0</v>
      </c>
      <c r="I372" s="75">
        <v>2</v>
      </c>
      <c r="J372" s="75">
        <v>1</v>
      </c>
      <c r="K372" s="75">
        <v>0</v>
      </c>
      <c r="L372" s="75">
        <v>0</v>
      </c>
      <c r="M372" s="75">
        <v>0</v>
      </c>
      <c r="N372" s="75">
        <v>0</v>
      </c>
      <c r="O372" s="75">
        <v>0</v>
      </c>
      <c r="P372" s="75">
        <v>29</v>
      </c>
      <c r="Q372" s="75">
        <v>2</v>
      </c>
      <c r="R372" s="75">
        <v>6</v>
      </c>
      <c r="S372" s="75">
        <v>21</v>
      </c>
      <c r="T372" s="75">
        <v>0</v>
      </c>
      <c r="U372" s="75">
        <v>0</v>
      </c>
      <c r="V372" s="75">
        <v>42912</v>
      </c>
      <c r="W372" s="75">
        <v>7686</v>
      </c>
      <c r="X372" s="76">
        <v>5361</v>
      </c>
    </row>
    <row r="373" spans="2:24" ht="12.6" customHeight="1" x14ac:dyDescent="0.15">
      <c r="B373" s="71" t="s">
        <v>24</v>
      </c>
      <c r="C373" s="73" t="s">
        <v>31</v>
      </c>
      <c r="D373" s="74">
        <v>2</v>
      </c>
      <c r="E373" s="75">
        <v>1</v>
      </c>
      <c r="F373" s="75">
        <v>1</v>
      </c>
      <c r="G373" s="75">
        <v>1</v>
      </c>
      <c r="H373" s="75">
        <v>0</v>
      </c>
      <c r="I373" s="75">
        <v>1</v>
      </c>
      <c r="J373" s="75">
        <v>0</v>
      </c>
      <c r="K373" s="75">
        <v>0</v>
      </c>
      <c r="L373" s="75">
        <v>0</v>
      </c>
      <c r="M373" s="75">
        <v>0</v>
      </c>
      <c r="N373" s="75">
        <v>0</v>
      </c>
      <c r="O373" s="75">
        <v>0</v>
      </c>
      <c r="P373" s="75">
        <v>11</v>
      </c>
      <c r="Q373" s="75">
        <v>2</v>
      </c>
      <c r="R373" s="75">
        <v>2</v>
      </c>
      <c r="S373" s="75">
        <v>7</v>
      </c>
      <c r="T373" s="75">
        <v>0</v>
      </c>
      <c r="U373" s="75">
        <v>0</v>
      </c>
      <c r="V373" s="75">
        <v>4237</v>
      </c>
      <c r="W373" s="75">
        <v>2912</v>
      </c>
      <c r="X373" s="76">
        <v>1639</v>
      </c>
    </row>
    <row r="374" spans="2:24" ht="12.6" customHeight="1" x14ac:dyDescent="0.15">
      <c r="B374" s="71" t="s">
        <v>26</v>
      </c>
      <c r="C374" s="73" t="s">
        <v>6</v>
      </c>
      <c r="D374" s="74">
        <v>2</v>
      </c>
      <c r="E374" s="75">
        <v>0</v>
      </c>
      <c r="F374" s="75">
        <v>2</v>
      </c>
      <c r="G374" s="75">
        <v>2</v>
      </c>
      <c r="H374" s="75">
        <v>0</v>
      </c>
      <c r="I374" s="75">
        <v>0</v>
      </c>
      <c r="J374" s="75">
        <v>0</v>
      </c>
      <c r="K374" s="75">
        <v>0</v>
      </c>
      <c r="L374" s="75">
        <v>0</v>
      </c>
      <c r="M374" s="75">
        <v>0</v>
      </c>
      <c r="N374" s="75">
        <v>0</v>
      </c>
      <c r="O374" s="75">
        <v>0</v>
      </c>
      <c r="P374" s="75">
        <v>4</v>
      </c>
      <c r="Q374" s="75">
        <v>3</v>
      </c>
      <c r="R374" s="75">
        <v>0</v>
      </c>
      <c r="S374" s="75">
        <v>1</v>
      </c>
      <c r="T374" s="75">
        <v>0</v>
      </c>
      <c r="U374" s="75">
        <v>0</v>
      </c>
      <c r="V374" s="75">
        <v>1324</v>
      </c>
      <c r="W374" s="75">
        <v>261</v>
      </c>
      <c r="X374" s="76">
        <v>471</v>
      </c>
    </row>
    <row r="375" spans="2:24" ht="12.6" customHeight="1" x14ac:dyDescent="0.15">
      <c r="B375" s="146"/>
      <c r="C375" s="72" t="s">
        <v>34</v>
      </c>
      <c r="D375" s="74">
        <v>185</v>
      </c>
      <c r="E375" s="75">
        <v>44</v>
      </c>
      <c r="F375" s="75">
        <v>141</v>
      </c>
      <c r="G375" s="75">
        <v>111</v>
      </c>
      <c r="H375" s="75">
        <v>41</v>
      </c>
      <c r="I375" s="75">
        <v>19</v>
      </c>
      <c r="J375" s="75">
        <v>9</v>
      </c>
      <c r="K375" s="75">
        <v>2</v>
      </c>
      <c r="L375" s="75">
        <v>1</v>
      </c>
      <c r="M375" s="75">
        <v>2</v>
      </c>
      <c r="N375" s="75">
        <v>0</v>
      </c>
      <c r="O375" s="75">
        <v>16517</v>
      </c>
      <c r="P375" s="75">
        <v>787</v>
      </c>
      <c r="Q375" s="75">
        <v>227</v>
      </c>
      <c r="R375" s="75">
        <v>54</v>
      </c>
      <c r="S375" s="75">
        <v>506</v>
      </c>
      <c r="T375" s="75">
        <v>17</v>
      </c>
      <c r="U375" s="75">
        <v>0</v>
      </c>
      <c r="V375" s="75">
        <v>968089</v>
      </c>
      <c r="W375" s="75">
        <v>22068</v>
      </c>
      <c r="X375" s="76">
        <v>112110</v>
      </c>
    </row>
    <row r="376" spans="2:24" ht="12.6" customHeight="1" x14ac:dyDescent="0.15">
      <c r="B376" s="71" t="s">
        <v>23</v>
      </c>
      <c r="C376" s="73" t="s">
        <v>35</v>
      </c>
      <c r="D376" s="74">
        <v>0</v>
      </c>
      <c r="E376" s="75">
        <v>0</v>
      </c>
      <c r="F376" s="75">
        <v>0</v>
      </c>
      <c r="G376" s="75">
        <v>0</v>
      </c>
      <c r="H376" s="75">
        <v>0</v>
      </c>
      <c r="I376" s="75">
        <v>0</v>
      </c>
      <c r="J376" s="75">
        <v>0</v>
      </c>
      <c r="K376" s="75">
        <v>0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5">
        <v>0</v>
      </c>
      <c r="V376" s="75">
        <v>0</v>
      </c>
      <c r="W376" s="75">
        <v>0</v>
      </c>
      <c r="X376" s="76">
        <v>0</v>
      </c>
    </row>
    <row r="377" spans="2:24" ht="12.6" customHeight="1" x14ac:dyDescent="0.15">
      <c r="B377" s="71" t="s">
        <v>15</v>
      </c>
      <c r="C377" s="73" t="s">
        <v>19</v>
      </c>
      <c r="D377" s="74">
        <v>14</v>
      </c>
      <c r="E377" s="75">
        <v>5</v>
      </c>
      <c r="F377" s="75">
        <v>9</v>
      </c>
      <c r="G377" s="75">
        <v>7</v>
      </c>
      <c r="H377" s="75">
        <v>4</v>
      </c>
      <c r="I377" s="75">
        <v>3</v>
      </c>
      <c r="J377" s="75">
        <v>0</v>
      </c>
      <c r="K377" s="75">
        <v>0</v>
      </c>
      <c r="L377" s="75">
        <v>0</v>
      </c>
      <c r="M377" s="75">
        <v>0</v>
      </c>
      <c r="N377" s="75">
        <v>0</v>
      </c>
      <c r="O377" s="75">
        <v>1636</v>
      </c>
      <c r="P377" s="75">
        <v>42</v>
      </c>
      <c r="Q377" s="75">
        <v>14</v>
      </c>
      <c r="R377" s="75">
        <v>11</v>
      </c>
      <c r="S377" s="75">
        <v>17</v>
      </c>
      <c r="T377" s="75">
        <v>1</v>
      </c>
      <c r="U377" s="75">
        <v>0</v>
      </c>
      <c r="V377" s="75">
        <v>47846</v>
      </c>
      <c r="W377" s="75">
        <v>500</v>
      </c>
      <c r="X377" s="76">
        <v>12498</v>
      </c>
    </row>
    <row r="378" spans="2:24" ht="12.6" customHeight="1" x14ac:dyDescent="0.15">
      <c r="B378" s="71" t="s">
        <v>36</v>
      </c>
      <c r="C378" s="73" t="s">
        <v>38</v>
      </c>
      <c r="D378" s="74">
        <v>86</v>
      </c>
      <c r="E378" s="75">
        <v>9</v>
      </c>
      <c r="F378" s="75">
        <v>77</v>
      </c>
      <c r="G378" s="75">
        <v>59</v>
      </c>
      <c r="H378" s="75">
        <v>15</v>
      </c>
      <c r="I378" s="75">
        <v>4</v>
      </c>
      <c r="J378" s="75">
        <v>5</v>
      </c>
      <c r="K378" s="75">
        <v>1</v>
      </c>
      <c r="L378" s="75">
        <v>1</v>
      </c>
      <c r="M378" s="75">
        <v>1</v>
      </c>
      <c r="N378" s="75">
        <v>0</v>
      </c>
      <c r="O378" s="75">
        <v>7294</v>
      </c>
      <c r="P378" s="75">
        <v>354</v>
      </c>
      <c r="Q378" s="75">
        <v>122</v>
      </c>
      <c r="R378" s="75">
        <v>6</v>
      </c>
      <c r="S378" s="75">
        <v>226</v>
      </c>
      <c r="T378" s="75">
        <v>6</v>
      </c>
      <c r="U378" s="75">
        <v>0</v>
      </c>
      <c r="V378" s="75">
        <v>475943</v>
      </c>
      <c r="W378" s="75">
        <v>3555</v>
      </c>
      <c r="X378" s="76">
        <v>34340</v>
      </c>
    </row>
    <row r="379" spans="2:24" ht="12.6" customHeight="1" x14ac:dyDescent="0.15">
      <c r="B379" s="71" t="s">
        <v>0</v>
      </c>
      <c r="C379" s="73" t="s">
        <v>39</v>
      </c>
      <c r="D379" s="74">
        <v>7</v>
      </c>
      <c r="E379" s="75">
        <v>2</v>
      </c>
      <c r="F379" s="75">
        <v>5</v>
      </c>
      <c r="G379" s="75">
        <v>3</v>
      </c>
      <c r="H379" s="75">
        <v>3</v>
      </c>
      <c r="I379" s="75">
        <v>1</v>
      </c>
      <c r="J379" s="75">
        <v>0</v>
      </c>
      <c r="K379" s="75">
        <v>0</v>
      </c>
      <c r="L379" s="75">
        <v>0</v>
      </c>
      <c r="M379" s="75">
        <v>0</v>
      </c>
      <c r="N379" s="75">
        <v>0</v>
      </c>
      <c r="O379" s="75">
        <v>339</v>
      </c>
      <c r="P379" s="75">
        <v>22</v>
      </c>
      <c r="Q379" s="75">
        <v>9</v>
      </c>
      <c r="R379" s="75">
        <v>4</v>
      </c>
      <c r="S379" s="75">
        <v>9</v>
      </c>
      <c r="T379" s="75">
        <v>2</v>
      </c>
      <c r="U379" s="75">
        <v>0</v>
      </c>
      <c r="V379" s="75">
        <v>15073</v>
      </c>
      <c r="W379" s="75">
        <v>6052</v>
      </c>
      <c r="X379" s="76">
        <v>1636</v>
      </c>
    </row>
    <row r="380" spans="2:24" ht="12.6" customHeight="1" x14ac:dyDescent="0.15">
      <c r="B380" s="71" t="s">
        <v>40</v>
      </c>
      <c r="C380" s="73" t="s">
        <v>784</v>
      </c>
      <c r="D380" s="74">
        <v>29</v>
      </c>
      <c r="E380" s="75">
        <v>6</v>
      </c>
      <c r="F380" s="75">
        <v>23</v>
      </c>
      <c r="G380" s="75">
        <v>20</v>
      </c>
      <c r="H380" s="75">
        <v>5</v>
      </c>
      <c r="I380" s="75">
        <v>3</v>
      </c>
      <c r="J380" s="75">
        <v>0</v>
      </c>
      <c r="K380" s="75">
        <v>1</v>
      </c>
      <c r="L380" s="75">
        <v>0</v>
      </c>
      <c r="M380" s="75">
        <v>0</v>
      </c>
      <c r="N380" s="75">
        <v>0</v>
      </c>
      <c r="O380" s="75">
        <v>2236</v>
      </c>
      <c r="P380" s="75">
        <v>89</v>
      </c>
      <c r="Q380" s="75">
        <v>37</v>
      </c>
      <c r="R380" s="75">
        <v>11</v>
      </c>
      <c r="S380" s="75">
        <v>41</v>
      </c>
      <c r="T380" s="75">
        <v>0</v>
      </c>
      <c r="U380" s="75">
        <v>0</v>
      </c>
      <c r="V380" s="75">
        <v>87302</v>
      </c>
      <c r="W380" s="75">
        <v>2190</v>
      </c>
      <c r="X380" s="76">
        <v>19804</v>
      </c>
    </row>
    <row r="381" spans="2:24" ht="12.6" customHeight="1" x14ac:dyDescent="0.15">
      <c r="B381" s="71" t="s">
        <v>33</v>
      </c>
      <c r="C381" s="73" t="s">
        <v>42</v>
      </c>
      <c r="D381" s="74">
        <v>49</v>
      </c>
      <c r="E381" s="75">
        <v>22</v>
      </c>
      <c r="F381" s="75">
        <v>27</v>
      </c>
      <c r="G381" s="75">
        <v>22</v>
      </c>
      <c r="H381" s="75">
        <v>14</v>
      </c>
      <c r="I381" s="75">
        <v>8</v>
      </c>
      <c r="J381" s="75">
        <v>4</v>
      </c>
      <c r="K381" s="75">
        <v>0</v>
      </c>
      <c r="L381" s="75">
        <v>0</v>
      </c>
      <c r="M381" s="75">
        <v>1</v>
      </c>
      <c r="N381" s="75">
        <v>0</v>
      </c>
      <c r="O381" s="75">
        <v>5012</v>
      </c>
      <c r="P381" s="75">
        <v>280</v>
      </c>
      <c r="Q381" s="75">
        <v>45</v>
      </c>
      <c r="R381" s="75">
        <v>22</v>
      </c>
      <c r="S381" s="75">
        <v>213</v>
      </c>
      <c r="T381" s="75">
        <v>8</v>
      </c>
      <c r="U381" s="75">
        <v>0</v>
      </c>
      <c r="V381" s="75">
        <v>341925</v>
      </c>
      <c r="W381" s="75">
        <v>9771</v>
      </c>
      <c r="X381" s="76">
        <v>43832</v>
      </c>
    </row>
    <row r="382" spans="2:24" ht="12.6" customHeight="1" x14ac:dyDescent="0.15">
      <c r="B382" s="71"/>
      <c r="C382" s="73" t="s">
        <v>809</v>
      </c>
      <c r="D382" s="74">
        <v>70</v>
      </c>
      <c r="E382" s="75">
        <v>9</v>
      </c>
      <c r="F382" s="75">
        <v>61</v>
      </c>
      <c r="G382" s="75">
        <v>45</v>
      </c>
      <c r="H382" s="75">
        <v>14</v>
      </c>
      <c r="I382" s="75">
        <v>8</v>
      </c>
      <c r="J382" s="75">
        <v>2</v>
      </c>
      <c r="K382" s="75">
        <v>1</v>
      </c>
      <c r="L382" s="75">
        <v>0</v>
      </c>
      <c r="M382" s="75">
        <v>0</v>
      </c>
      <c r="N382" s="75">
        <v>0</v>
      </c>
      <c r="O382" s="75">
        <v>2064</v>
      </c>
      <c r="P382" s="75">
        <v>229</v>
      </c>
      <c r="Q382" s="75">
        <v>96</v>
      </c>
      <c r="R382" s="75">
        <v>7</v>
      </c>
      <c r="S382" s="75">
        <v>126</v>
      </c>
      <c r="T382" s="75">
        <v>10</v>
      </c>
      <c r="U382" s="75">
        <v>3</v>
      </c>
      <c r="V382" s="75">
        <v>278573</v>
      </c>
      <c r="W382" s="75">
        <v>17858</v>
      </c>
      <c r="X382" s="76">
        <v>23195</v>
      </c>
    </row>
    <row r="383" spans="2:24" ht="12.6" customHeight="1" x14ac:dyDescent="0.15">
      <c r="B383" s="134"/>
      <c r="C383" s="72" t="s">
        <v>16</v>
      </c>
      <c r="D383" s="74">
        <v>5</v>
      </c>
      <c r="E383" s="75">
        <v>0</v>
      </c>
      <c r="F383" s="75">
        <v>5</v>
      </c>
      <c r="G383" s="75">
        <v>1</v>
      </c>
      <c r="H383" s="75">
        <v>1</v>
      </c>
      <c r="I383" s="75">
        <v>3</v>
      </c>
      <c r="J383" s="75">
        <v>0</v>
      </c>
      <c r="K383" s="75">
        <v>0</v>
      </c>
      <c r="L383" s="75">
        <v>0</v>
      </c>
      <c r="M383" s="75">
        <v>0</v>
      </c>
      <c r="N383" s="75">
        <v>0</v>
      </c>
      <c r="O383" s="75">
        <v>0</v>
      </c>
      <c r="P383" s="75">
        <v>26</v>
      </c>
      <c r="Q383" s="75">
        <v>8</v>
      </c>
      <c r="R383" s="75">
        <v>0</v>
      </c>
      <c r="S383" s="75">
        <v>18</v>
      </c>
      <c r="T383" s="75">
        <v>0</v>
      </c>
      <c r="U383" s="75">
        <v>2</v>
      </c>
      <c r="V383" s="75">
        <v>89559</v>
      </c>
      <c r="W383" s="75">
        <v>3333</v>
      </c>
      <c r="X383" s="76">
        <v>632</v>
      </c>
    </row>
    <row r="384" spans="2:24" ht="12.6" customHeight="1" x14ac:dyDescent="0.15">
      <c r="B384" s="71" t="s">
        <v>18</v>
      </c>
      <c r="C384" s="73" t="s">
        <v>21</v>
      </c>
      <c r="D384" s="74">
        <v>0</v>
      </c>
      <c r="E384" s="75">
        <v>0</v>
      </c>
      <c r="F384" s="75">
        <v>0</v>
      </c>
      <c r="G384" s="75">
        <v>0</v>
      </c>
      <c r="H384" s="75">
        <v>0</v>
      </c>
      <c r="I384" s="75">
        <v>0</v>
      </c>
      <c r="J384" s="75">
        <v>0</v>
      </c>
      <c r="K384" s="75">
        <v>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5">
        <v>0</v>
      </c>
      <c r="V384" s="75">
        <v>0</v>
      </c>
      <c r="W384" s="75">
        <v>0</v>
      </c>
      <c r="X384" s="76">
        <v>0</v>
      </c>
    </row>
    <row r="385" spans="2:24" ht="12.6" customHeight="1" x14ac:dyDescent="0.15">
      <c r="B385" s="71" t="s">
        <v>25</v>
      </c>
      <c r="C385" s="73" t="s">
        <v>8</v>
      </c>
      <c r="D385" s="74">
        <v>0</v>
      </c>
      <c r="E385" s="75">
        <v>0</v>
      </c>
      <c r="F385" s="75">
        <v>0</v>
      </c>
      <c r="G385" s="75">
        <v>0</v>
      </c>
      <c r="H385" s="75">
        <v>0</v>
      </c>
      <c r="I385" s="75">
        <v>0</v>
      </c>
      <c r="J385" s="75">
        <v>0</v>
      </c>
      <c r="K385" s="75">
        <v>0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5">
        <v>0</v>
      </c>
      <c r="V385" s="75">
        <v>0</v>
      </c>
      <c r="W385" s="75">
        <v>0</v>
      </c>
      <c r="X385" s="76">
        <v>0</v>
      </c>
    </row>
    <row r="386" spans="2:24" ht="12.6" customHeight="1" x14ac:dyDescent="0.15">
      <c r="B386" s="71" t="s">
        <v>27</v>
      </c>
      <c r="C386" s="73" t="s">
        <v>28</v>
      </c>
      <c r="D386" s="74">
        <v>4</v>
      </c>
      <c r="E386" s="75">
        <v>0</v>
      </c>
      <c r="F386" s="75">
        <v>4</v>
      </c>
      <c r="G386" s="75">
        <v>0</v>
      </c>
      <c r="H386" s="75">
        <v>1</v>
      </c>
      <c r="I386" s="75">
        <v>3</v>
      </c>
      <c r="J386" s="75">
        <v>0</v>
      </c>
      <c r="K386" s="75">
        <v>0</v>
      </c>
      <c r="L386" s="75">
        <v>0</v>
      </c>
      <c r="M386" s="75">
        <v>0</v>
      </c>
      <c r="N386" s="75">
        <v>0</v>
      </c>
      <c r="O386" s="75">
        <v>0</v>
      </c>
      <c r="P386" s="75">
        <v>24</v>
      </c>
      <c r="Q386" s="75">
        <v>7</v>
      </c>
      <c r="R386" s="75">
        <v>0</v>
      </c>
      <c r="S386" s="75">
        <v>17</v>
      </c>
      <c r="T386" s="75">
        <v>0</v>
      </c>
      <c r="U386" s="75">
        <v>0</v>
      </c>
      <c r="V386" s="75">
        <v>87879</v>
      </c>
      <c r="W386" s="75">
        <v>2713</v>
      </c>
      <c r="X386" s="76">
        <v>432</v>
      </c>
    </row>
    <row r="387" spans="2:24" ht="12.6" customHeight="1" x14ac:dyDescent="0.15">
      <c r="B387" s="71" t="s">
        <v>29</v>
      </c>
      <c r="C387" s="73" t="s">
        <v>30</v>
      </c>
      <c r="D387" s="74">
        <v>0</v>
      </c>
      <c r="E387" s="75">
        <v>0</v>
      </c>
      <c r="F387" s="75">
        <v>0</v>
      </c>
      <c r="G387" s="75">
        <v>0</v>
      </c>
      <c r="H387" s="75">
        <v>0</v>
      </c>
      <c r="I387" s="75">
        <v>0</v>
      </c>
      <c r="J387" s="75">
        <v>0</v>
      </c>
      <c r="K387" s="75">
        <v>0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5">
        <v>0</v>
      </c>
      <c r="V387" s="75">
        <v>0</v>
      </c>
      <c r="W387" s="75">
        <v>0</v>
      </c>
      <c r="X387" s="76">
        <v>0</v>
      </c>
    </row>
    <row r="388" spans="2:24" ht="12.6" customHeight="1" x14ac:dyDescent="0.15">
      <c r="B388" s="71" t="s">
        <v>24</v>
      </c>
      <c r="C388" s="73" t="s">
        <v>31</v>
      </c>
      <c r="D388" s="74">
        <v>1</v>
      </c>
      <c r="E388" s="75">
        <v>0</v>
      </c>
      <c r="F388" s="75">
        <v>1</v>
      </c>
      <c r="G388" s="75">
        <v>1</v>
      </c>
      <c r="H388" s="75">
        <v>0</v>
      </c>
      <c r="I388" s="75">
        <v>0</v>
      </c>
      <c r="J388" s="75">
        <v>0</v>
      </c>
      <c r="K388" s="75">
        <v>0</v>
      </c>
      <c r="L388" s="75">
        <v>0</v>
      </c>
      <c r="M388" s="75">
        <v>0</v>
      </c>
      <c r="N388" s="75">
        <v>0</v>
      </c>
      <c r="O388" s="75">
        <v>0</v>
      </c>
      <c r="P388" s="75">
        <v>2</v>
      </c>
      <c r="Q388" s="75">
        <v>1</v>
      </c>
      <c r="R388" s="75">
        <v>0</v>
      </c>
      <c r="S388" s="75">
        <v>1</v>
      </c>
      <c r="T388" s="75">
        <v>0</v>
      </c>
      <c r="U388" s="75">
        <v>2</v>
      </c>
      <c r="V388" s="75">
        <v>1680</v>
      </c>
      <c r="W388" s="75">
        <v>620</v>
      </c>
      <c r="X388" s="76">
        <v>200</v>
      </c>
    </row>
    <row r="389" spans="2:24" ht="12.6" customHeight="1" x14ac:dyDescent="0.15">
      <c r="B389" s="71" t="s">
        <v>26</v>
      </c>
      <c r="C389" s="73" t="s">
        <v>6</v>
      </c>
      <c r="D389" s="74">
        <v>0</v>
      </c>
      <c r="E389" s="75">
        <v>0</v>
      </c>
      <c r="F389" s="75">
        <v>0</v>
      </c>
      <c r="G389" s="75">
        <v>0</v>
      </c>
      <c r="H389" s="75">
        <v>0</v>
      </c>
      <c r="I389" s="75">
        <v>0</v>
      </c>
      <c r="J389" s="75">
        <v>0</v>
      </c>
      <c r="K389" s="75">
        <v>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5">
        <v>0</v>
      </c>
      <c r="V389" s="75">
        <v>0</v>
      </c>
      <c r="W389" s="75">
        <v>0</v>
      </c>
      <c r="X389" s="76">
        <v>0</v>
      </c>
    </row>
    <row r="390" spans="2:24" ht="12.6" customHeight="1" x14ac:dyDescent="0.15">
      <c r="B390" s="146"/>
      <c r="C390" s="72" t="s">
        <v>34</v>
      </c>
      <c r="D390" s="74">
        <v>65</v>
      </c>
      <c r="E390" s="75">
        <v>9</v>
      </c>
      <c r="F390" s="75">
        <v>56</v>
      </c>
      <c r="G390" s="75">
        <v>44</v>
      </c>
      <c r="H390" s="75">
        <v>13</v>
      </c>
      <c r="I390" s="75">
        <v>5</v>
      </c>
      <c r="J390" s="75">
        <v>2</v>
      </c>
      <c r="K390" s="75">
        <v>1</v>
      </c>
      <c r="L390" s="75">
        <v>0</v>
      </c>
      <c r="M390" s="75">
        <v>0</v>
      </c>
      <c r="N390" s="75">
        <v>0</v>
      </c>
      <c r="O390" s="75">
        <v>2064</v>
      </c>
      <c r="P390" s="75">
        <v>203</v>
      </c>
      <c r="Q390" s="75">
        <v>88</v>
      </c>
      <c r="R390" s="75">
        <v>7</v>
      </c>
      <c r="S390" s="75">
        <v>108</v>
      </c>
      <c r="T390" s="75">
        <v>10</v>
      </c>
      <c r="U390" s="75">
        <v>1</v>
      </c>
      <c r="V390" s="75">
        <v>189014</v>
      </c>
      <c r="W390" s="75">
        <v>14525</v>
      </c>
      <c r="X390" s="76">
        <v>22563</v>
      </c>
    </row>
    <row r="391" spans="2:24" ht="12.6" customHeight="1" x14ac:dyDescent="0.15">
      <c r="B391" s="71" t="s">
        <v>23</v>
      </c>
      <c r="C391" s="73" t="s">
        <v>35</v>
      </c>
      <c r="D391" s="74">
        <v>0</v>
      </c>
      <c r="E391" s="75">
        <v>0</v>
      </c>
      <c r="F391" s="75">
        <v>0</v>
      </c>
      <c r="G391" s="75">
        <v>0</v>
      </c>
      <c r="H391" s="75">
        <v>0</v>
      </c>
      <c r="I391" s="75">
        <v>0</v>
      </c>
      <c r="J391" s="75">
        <v>0</v>
      </c>
      <c r="K391" s="75">
        <v>0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5">
        <v>0</v>
      </c>
      <c r="V391" s="75">
        <v>0</v>
      </c>
      <c r="W391" s="75">
        <v>0</v>
      </c>
      <c r="X391" s="76">
        <v>0</v>
      </c>
    </row>
    <row r="392" spans="2:24" ht="12.6" customHeight="1" x14ac:dyDescent="0.15">
      <c r="B392" s="71" t="s">
        <v>15</v>
      </c>
      <c r="C392" s="73" t="s">
        <v>19</v>
      </c>
      <c r="D392" s="74">
        <v>3</v>
      </c>
      <c r="E392" s="75">
        <v>0</v>
      </c>
      <c r="F392" s="75">
        <v>3</v>
      </c>
      <c r="G392" s="75">
        <v>3</v>
      </c>
      <c r="H392" s="75">
        <v>0</v>
      </c>
      <c r="I392" s="75">
        <v>0</v>
      </c>
      <c r="J392" s="75">
        <v>0</v>
      </c>
      <c r="K392" s="75">
        <v>0</v>
      </c>
      <c r="L392" s="75">
        <v>0</v>
      </c>
      <c r="M392" s="75">
        <v>0</v>
      </c>
      <c r="N392" s="75">
        <v>0</v>
      </c>
      <c r="O392" s="75">
        <v>62</v>
      </c>
      <c r="P392" s="75">
        <v>5</v>
      </c>
      <c r="Q392" s="75">
        <v>5</v>
      </c>
      <c r="R392" s="75">
        <v>0</v>
      </c>
      <c r="S392" s="75">
        <v>0</v>
      </c>
      <c r="T392" s="75">
        <v>0</v>
      </c>
      <c r="U392" s="75">
        <v>0</v>
      </c>
      <c r="V392" s="75">
        <v>1104</v>
      </c>
      <c r="W392" s="75">
        <v>20</v>
      </c>
      <c r="X392" s="76">
        <v>373</v>
      </c>
    </row>
    <row r="393" spans="2:24" ht="12.6" customHeight="1" x14ac:dyDescent="0.15">
      <c r="B393" s="71" t="s">
        <v>36</v>
      </c>
      <c r="C393" s="73" t="s">
        <v>38</v>
      </c>
      <c r="D393" s="74">
        <v>44</v>
      </c>
      <c r="E393" s="75">
        <v>5</v>
      </c>
      <c r="F393" s="75">
        <v>39</v>
      </c>
      <c r="G393" s="75">
        <v>29</v>
      </c>
      <c r="H393" s="75">
        <v>9</v>
      </c>
      <c r="I393" s="75">
        <v>4</v>
      </c>
      <c r="J393" s="75">
        <v>1</v>
      </c>
      <c r="K393" s="75">
        <v>1</v>
      </c>
      <c r="L393" s="75">
        <v>0</v>
      </c>
      <c r="M393" s="75">
        <v>0</v>
      </c>
      <c r="N393" s="75">
        <v>0</v>
      </c>
      <c r="O393" s="75">
        <v>1717</v>
      </c>
      <c r="P393" s="75">
        <v>146</v>
      </c>
      <c r="Q393" s="75">
        <v>59</v>
      </c>
      <c r="R393" s="75">
        <v>7</v>
      </c>
      <c r="S393" s="75">
        <v>80</v>
      </c>
      <c r="T393" s="75">
        <v>10</v>
      </c>
      <c r="U393" s="75">
        <v>1</v>
      </c>
      <c r="V393" s="75">
        <v>108690</v>
      </c>
      <c r="W393" s="75">
        <v>12830</v>
      </c>
      <c r="X393" s="76">
        <v>8109</v>
      </c>
    </row>
    <row r="394" spans="2:24" ht="12.6" customHeight="1" x14ac:dyDescent="0.15">
      <c r="B394" s="71" t="s">
        <v>0</v>
      </c>
      <c r="C394" s="73" t="s">
        <v>39</v>
      </c>
      <c r="D394" s="74">
        <v>0</v>
      </c>
      <c r="E394" s="75">
        <v>0</v>
      </c>
      <c r="F394" s="75">
        <v>0</v>
      </c>
      <c r="G394" s="75">
        <v>0</v>
      </c>
      <c r="H394" s="75">
        <v>0</v>
      </c>
      <c r="I394" s="75">
        <v>0</v>
      </c>
      <c r="J394" s="75">
        <v>0</v>
      </c>
      <c r="K394" s="75">
        <v>0</v>
      </c>
      <c r="L394" s="75">
        <v>0</v>
      </c>
      <c r="M394" s="75">
        <v>0</v>
      </c>
      <c r="N394" s="75">
        <v>0</v>
      </c>
      <c r="O394" s="75">
        <v>0</v>
      </c>
      <c r="P394" s="75">
        <v>0</v>
      </c>
      <c r="Q394" s="75">
        <v>0</v>
      </c>
      <c r="R394" s="75">
        <v>0</v>
      </c>
      <c r="S394" s="75">
        <v>0</v>
      </c>
      <c r="T394" s="75">
        <v>0</v>
      </c>
      <c r="U394" s="75">
        <v>0</v>
      </c>
      <c r="V394" s="75">
        <v>0</v>
      </c>
      <c r="W394" s="75">
        <v>0</v>
      </c>
      <c r="X394" s="76">
        <v>0</v>
      </c>
    </row>
    <row r="395" spans="2:24" ht="12.6" customHeight="1" x14ac:dyDescent="0.15">
      <c r="B395" s="71" t="s">
        <v>40</v>
      </c>
      <c r="C395" s="73" t="s">
        <v>784</v>
      </c>
      <c r="D395" s="74">
        <v>3</v>
      </c>
      <c r="E395" s="75">
        <v>0</v>
      </c>
      <c r="F395" s="75">
        <v>3</v>
      </c>
      <c r="G395" s="75">
        <v>2</v>
      </c>
      <c r="H395" s="75">
        <v>1</v>
      </c>
      <c r="I395" s="75">
        <v>0</v>
      </c>
      <c r="J395" s="75">
        <v>0</v>
      </c>
      <c r="K395" s="75">
        <v>0</v>
      </c>
      <c r="L395" s="75">
        <v>0</v>
      </c>
      <c r="M395" s="75">
        <v>0</v>
      </c>
      <c r="N395" s="75">
        <v>0</v>
      </c>
      <c r="O395" s="75">
        <v>91</v>
      </c>
      <c r="P395" s="75">
        <v>7</v>
      </c>
      <c r="Q395" s="75">
        <v>5</v>
      </c>
      <c r="R395" s="75">
        <v>0</v>
      </c>
      <c r="S395" s="75">
        <v>2</v>
      </c>
      <c r="T395" s="75">
        <v>0</v>
      </c>
      <c r="U395" s="75">
        <v>0</v>
      </c>
      <c r="V395" s="75">
        <v>2418</v>
      </c>
      <c r="W395" s="75">
        <v>239</v>
      </c>
      <c r="X395" s="76">
        <v>373</v>
      </c>
    </row>
    <row r="396" spans="2:24" ht="12.6" customHeight="1" x14ac:dyDescent="0.15">
      <c r="B396" s="71" t="s">
        <v>33</v>
      </c>
      <c r="C396" s="73" t="s">
        <v>42</v>
      </c>
      <c r="D396" s="74">
        <v>15</v>
      </c>
      <c r="E396" s="75">
        <v>4</v>
      </c>
      <c r="F396" s="75">
        <v>11</v>
      </c>
      <c r="G396" s="75">
        <v>10</v>
      </c>
      <c r="H396" s="75">
        <v>3</v>
      </c>
      <c r="I396" s="75">
        <v>1</v>
      </c>
      <c r="J396" s="75">
        <v>1</v>
      </c>
      <c r="K396" s="75">
        <v>0</v>
      </c>
      <c r="L396" s="75">
        <v>0</v>
      </c>
      <c r="M396" s="75">
        <v>0</v>
      </c>
      <c r="N396" s="75">
        <v>0</v>
      </c>
      <c r="O396" s="75">
        <v>194</v>
      </c>
      <c r="P396" s="75">
        <v>45</v>
      </c>
      <c r="Q396" s="75">
        <v>19</v>
      </c>
      <c r="R396" s="75">
        <v>0</v>
      </c>
      <c r="S396" s="75">
        <v>26</v>
      </c>
      <c r="T396" s="75">
        <v>0</v>
      </c>
      <c r="U396" s="75">
        <v>0</v>
      </c>
      <c r="V396" s="75">
        <v>76802</v>
      </c>
      <c r="W396" s="75">
        <v>1436</v>
      </c>
      <c r="X396" s="76">
        <v>13708</v>
      </c>
    </row>
    <row r="397" spans="2:24" ht="12.6" customHeight="1" x14ac:dyDescent="0.15">
      <c r="B397" s="71"/>
      <c r="C397" s="73" t="s">
        <v>810</v>
      </c>
      <c r="D397" s="74">
        <v>74</v>
      </c>
      <c r="E397" s="75">
        <v>23</v>
      </c>
      <c r="F397" s="75">
        <v>51</v>
      </c>
      <c r="G397" s="75">
        <v>42</v>
      </c>
      <c r="H397" s="75">
        <v>15</v>
      </c>
      <c r="I397" s="75">
        <v>13</v>
      </c>
      <c r="J397" s="75">
        <v>3</v>
      </c>
      <c r="K397" s="75">
        <v>0</v>
      </c>
      <c r="L397" s="75">
        <v>0</v>
      </c>
      <c r="M397" s="75">
        <v>1</v>
      </c>
      <c r="N397" s="75">
        <v>0</v>
      </c>
      <c r="O397" s="75">
        <v>3970</v>
      </c>
      <c r="P397" s="75">
        <v>316</v>
      </c>
      <c r="Q397" s="75">
        <v>72</v>
      </c>
      <c r="R397" s="75">
        <v>25</v>
      </c>
      <c r="S397" s="75">
        <v>219</v>
      </c>
      <c r="T397" s="75">
        <v>7</v>
      </c>
      <c r="U397" s="75">
        <v>0</v>
      </c>
      <c r="V397" s="75">
        <v>318040</v>
      </c>
      <c r="W397" s="75">
        <v>10212</v>
      </c>
      <c r="X397" s="76">
        <v>23795</v>
      </c>
    </row>
    <row r="398" spans="2:24" ht="12.6" customHeight="1" x14ac:dyDescent="0.15">
      <c r="B398" s="134"/>
      <c r="C398" s="72" t="s">
        <v>16</v>
      </c>
      <c r="D398" s="74">
        <v>4</v>
      </c>
      <c r="E398" s="75">
        <v>2</v>
      </c>
      <c r="F398" s="75">
        <v>2</v>
      </c>
      <c r="G398" s="75">
        <v>0</v>
      </c>
      <c r="H398" s="75">
        <v>2</v>
      </c>
      <c r="I398" s="75">
        <v>2</v>
      </c>
      <c r="J398" s="75">
        <v>0</v>
      </c>
      <c r="K398" s="75">
        <v>0</v>
      </c>
      <c r="L398" s="75">
        <v>0</v>
      </c>
      <c r="M398" s="75">
        <v>0</v>
      </c>
      <c r="N398" s="75">
        <v>0</v>
      </c>
      <c r="O398" s="75">
        <v>0</v>
      </c>
      <c r="P398" s="75">
        <v>20</v>
      </c>
      <c r="Q398" s="75">
        <v>2</v>
      </c>
      <c r="R398" s="75">
        <v>3</v>
      </c>
      <c r="S398" s="75">
        <v>15</v>
      </c>
      <c r="T398" s="75">
        <v>0</v>
      </c>
      <c r="U398" s="75">
        <v>0</v>
      </c>
      <c r="V398" s="75">
        <v>22016</v>
      </c>
      <c r="W398" s="75">
        <v>3330</v>
      </c>
      <c r="X398" s="76">
        <v>2131</v>
      </c>
    </row>
    <row r="399" spans="2:24" ht="12.6" customHeight="1" x14ac:dyDescent="0.15">
      <c r="B399" s="71" t="s">
        <v>18</v>
      </c>
      <c r="C399" s="73" t="s">
        <v>21</v>
      </c>
      <c r="D399" s="74">
        <v>0</v>
      </c>
      <c r="E399" s="75">
        <v>0</v>
      </c>
      <c r="F399" s="75">
        <v>0</v>
      </c>
      <c r="G399" s="75">
        <v>0</v>
      </c>
      <c r="H399" s="75">
        <v>0</v>
      </c>
      <c r="I399" s="75">
        <v>0</v>
      </c>
      <c r="J399" s="75">
        <v>0</v>
      </c>
      <c r="K399" s="75">
        <v>0</v>
      </c>
      <c r="L399" s="75">
        <v>0</v>
      </c>
      <c r="M399" s="75">
        <v>0</v>
      </c>
      <c r="N399" s="75">
        <v>0</v>
      </c>
      <c r="O399" s="75">
        <v>0</v>
      </c>
      <c r="P399" s="75">
        <v>0</v>
      </c>
      <c r="Q399" s="75">
        <v>0</v>
      </c>
      <c r="R399" s="75">
        <v>0</v>
      </c>
      <c r="S399" s="75">
        <v>0</v>
      </c>
      <c r="T399" s="75">
        <v>0</v>
      </c>
      <c r="U399" s="75">
        <v>0</v>
      </c>
      <c r="V399" s="75">
        <v>0</v>
      </c>
      <c r="W399" s="75">
        <v>0</v>
      </c>
      <c r="X399" s="76">
        <v>0</v>
      </c>
    </row>
    <row r="400" spans="2:24" ht="12.6" customHeight="1" x14ac:dyDescent="0.15">
      <c r="B400" s="71" t="s">
        <v>25</v>
      </c>
      <c r="C400" s="73" t="s">
        <v>8</v>
      </c>
      <c r="D400" s="74">
        <v>0</v>
      </c>
      <c r="E400" s="75">
        <v>0</v>
      </c>
      <c r="F400" s="75">
        <v>0</v>
      </c>
      <c r="G400" s="75">
        <v>0</v>
      </c>
      <c r="H400" s="75">
        <v>0</v>
      </c>
      <c r="I400" s="75">
        <v>0</v>
      </c>
      <c r="J400" s="75">
        <v>0</v>
      </c>
      <c r="K400" s="75">
        <v>0</v>
      </c>
      <c r="L400" s="75">
        <v>0</v>
      </c>
      <c r="M400" s="75">
        <v>0</v>
      </c>
      <c r="N400" s="75">
        <v>0</v>
      </c>
      <c r="O400" s="75">
        <v>0</v>
      </c>
      <c r="P400" s="75">
        <v>0</v>
      </c>
      <c r="Q400" s="75">
        <v>0</v>
      </c>
      <c r="R400" s="75">
        <v>0</v>
      </c>
      <c r="S400" s="75">
        <v>0</v>
      </c>
      <c r="T400" s="75">
        <v>0</v>
      </c>
      <c r="U400" s="75">
        <v>0</v>
      </c>
      <c r="V400" s="75">
        <v>0</v>
      </c>
      <c r="W400" s="75">
        <v>0</v>
      </c>
      <c r="X400" s="76">
        <v>0</v>
      </c>
    </row>
    <row r="401" spans="2:24" ht="12.6" customHeight="1" x14ac:dyDescent="0.15">
      <c r="B401" s="71" t="s">
        <v>27</v>
      </c>
      <c r="C401" s="73" t="s">
        <v>28</v>
      </c>
      <c r="D401" s="74">
        <v>3</v>
      </c>
      <c r="E401" s="75">
        <v>1</v>
      </c>
      <c r="F401" s="75">
        <v>2</v>
      </c>
      <c r="G401" s="75">
        <v>0</v>
      </c>
      <c r="H401" s="75">
        <v>2</v>
      </c>
      <c r="I401" s="75">
        <v>1</v>
      </c>
      <c r="J401" s="75">
        <v>0</v>
      </c>
      <c r="K401" s="75">
        <v>0</v>
      </c>
      <c r="L401" s="75">
        <v>0</v>
      </c>
      <c r="M401" s="75">
        <v>0</v>
      </c>
      <c r="N401" s="75">
        <v>0</v>
      </c>
      <c r="O401" s="75">
        <v>0</v>
      </c>
      <c r="P401" s="75">
        <v>13</v>
      </c>
      <c r="Q401" s="75">
        <v>2</v>
      </c>
      <c r="R401" s="75">
        <v>1</v>
      </c>
      <c r="S401" s="75">
        <v>10</v>
      </c>
      <c r="T401" s="75">
        <v>0</v>
      </c>
      <c r="U401" s="75">
        <v>0</v>
      </c>
      <c r="V401" s="75">
        <v>14246</v>
      </c>
      <c r="W401" s="75">
        <v>0</v>
      </c>
      <c r="X401" s="76">
        <v>331</v>
      </c>
    </row>
    <row r="402" spans="2:24" ht="12.6" customHeight="1" x14ac:dyDescent="0.15">
      <c r="B402" s="71" t="s">
        <v>29</v>
      </c>
      <c r="C402" s="73" t="s">
        <v>30</v>
      </c>
      <c r="D402" s="74">
        <v>0</v>
      </c>
      <c r="E402" s="75">
        <v>0</v>
      </c>
      <c r="F402" s="75">
        <v>0</v>
      </c>
      <c r="G402" s="75">
        <v>0</v>
      </c>
      <c r="H402" s="75">
        <v>0</v>
      </c>
      <c r="I402" s="75">
        <v>0</v>
      </c>
      <c r="J402" s="75">
        <v>0</v>
      </c>
      <c r="K402" s="75">
        <v>0</v>
      </c>
      <c r="L402" s="75">
        <v>0</v>
      </c>
      <c r="M402" s="75">
        <v>0</v>
      </c>
      <c r="N402" s="75">
        <v>0</v>
      </c>
      <c r="O402" s="75">
        <v>0</v>
      </c>
      <c r="P402" s="75">
        <v>0</v>
      </c>
      <c r="Q402" s="75">
        <v>0</v>
      </c>
      <c r="R402" s="75">
        <v>0</v>
      </c>
      <c r="S402" s="75">
        <v>0</v>
      </c>
      <c r="T402" s="75">
        <v>0</v>
      </c>
      <c r="U402" s="75">
        <v>0</v>
      </c>
      <c r="V402" s="75">
        <v>0</v>
      </c>
      <c r="W402" s="75">
        <v>0</v>
      </c>
      <c r="X402" s="76">
        <v>0</v>
      </c>
    </row>
    <row r="403" spans="2:24" ht="12.6" customHeight="1" x14ac:dyDescent="0.15">
      <c r="B403" s="71" t="s">
        <v>24</v>
      </c>
      <c r="C403" s="73" t="s">
        <v>31</v>
      </c>
      <c r="D403" s="74">
        <v>1</v>
      </c>
      <c r="E403" s="75">
        <v>1</v>
      </c>
      <c r="F403" s="75">
        <v>0</v>
      </c>
      <c r="G403" s="75">
        <v>0</v>
      </c>
      <c r="H403" s="75">
        <v>0</v>
      </c>
      <c r="I403" s="75">
        <v>1</v>
      </c>
      <c r="J403" s="75">
        <v>0</v>
      </c>
      <c r="K403" s="75">
        <v>0</v>
      </c>
      <c r="L403" s="75">
        <v>0</v>
      </c>
      <c r="M403" s="75">
        <v>0</v>
      </c>
      <c r="N403" s="75">
        <v>0</v>
      </c>
      <c r="O403" s="75">
        <v>0</v>
      </c>
      <c r="P403" s="75">
        <v>7</v>
      </c>
      <c r="Q403" s="75">
        <v>0</v>
      </c>
      <c r="R403" s="75">
        <v>2</v>
      </c>
      <c r="S403" s="75">
        <v>5</v>
      </c>
      <c r="T403" s="75">
        <v>0</v>
      </c>
      <c r="U403" s="75">
        <v>0</v>
      </c>
      <c r="V403" s="75">
        <v>7770</v>
      </c>
      <c r="W403" s="75">
        <v>3330</v>
      </c>
      <c r="X403" s="76">
        <v>1800</v>
      </c>
    </row>
    <row r="404" spans="2:24" ht="12.6" customHeight="1" x14ac:dyDescent="0.15">
      <c r="B404" s="71" t="s">
        <v>26</v>
      </c>
      <c r="C404" s="73" t="s">
        <v>6</v>
      </c>
      <c r="D404" s="74">
        <v>0</v>
      </c>
      <c r="E404" s="75">
        <v>0</v>
      </c>
      <c r="F404" s="75">
        <v>0</v>
      </c>
      <c r="G404" s="75">
        <v>0</v>
      </c>
      <c r="H404" s="75">
        <v>0</v>
      </c>
      <c r="I404" s="75">
        <v>0</v>
      </c>
      <c r="J404" s="75">
        <v>0</v>
      </c>
      <c r="K404" s="75">
        <v>0</v>
      </c>
      <c r="L404" s="75">
        <v>0</v>
      </c>
      <c r="M404" s="75">
        <v>0</v>
      </c>
      <c r="N404" s="75">
        <v>0</v>
      </c>
      <c r="O404" s="75">
        <v>0</v>
      </c>
      <c r="P404" s="75">
        <v>0</v>
      </c>
      <c r="Q404" s="75">
        <v>0</v>
      </c>
      <c r="R404" s="75">
        <v>0</v>
      </c>
      <c r="S404" s="75">
        <v>0</v>
      </c>
      <c r="T404" s="75">
        <v>0</v>
      </c>
      <c r="U404" s="75">
        <v>0</v>
      </c>
      <c r="V404" s="75">
        <v>0</v>
      </c>
      <c r="W404" s="75">
        <v>0</v>
      </c>
      <c r="X404" s="76">
        <v>0</v>
      </c>
    </row>
    <row r="405" spans="2:24" ht="12.6" customHeight="1" x14ac:dyDescent="0.15">
      <c r="B405" s="146"/>
      <c r="C405" s="72" t="s">
        <v>34</v>
      </c>
      <c r="D405" s="74">
        <v>70</v>
      </c>
      <c r="E405" s="75">
        <v>21</v>
      </c>
      <c r="F405" s="75">
        <v>49</v>
      </c>
      <c r="G405" s="75">
        <v>42</v>
      </c>
      <c r="H405" s="75">
        <v>13</v>
      </c>
      <c r="I405" s="75">
        <v>11</v>
      </c>
      <c r="J405" s="75">
        <v>3</v>
      </c>
      <c r="K405" s="75">
        <v>0</v>
      </c>
      <c r="L405" s="75">
        <v>0</v>
      </c>
      <c r="M405" s="75">
        <v>1</v>
      </c>
      <c r="N405" s="75">
        <v>0</v>
      </c>
      <c r="O405" s="75">
        <v>3970</v>
      </c>
      <c r="P405" s="75">
        <v>296</v>
      </c>
      <c r="Q405" s="75">
        <v>70</v>
      </c>
      <c r="R405" s="75">
        <v>22</v>
      </c>
      <c r="S405" s="75">
        <v>204</v>
      </c>
      <c r="T405" s="75">
        <v>7</v>
      </c>
      <c r="U405" s="75">
        <v>0</v>
      </c>
      <c r="V405" s="75">
        <v>296024</v>
      </c>
      <c r="W405" s="75">
        <v>6882</v>
      </c>
      <c r="X405" s="76">
        <v>21664</v>
      </c>
    </row>
    <row r="406" spans="2:24" ht="12.6" customHeight="1" x14ac:dyDescent="0.15">
      <c r="B406" s="71" t="s">
        <v>23</v>
      </c>
      <c r="C406" s="73" t="s">
        <v>35</v>
      </c>
      <c r="D406" s="74">
        <v>1</v>
      </c>
      <c r="E406" s="75">
        <v>1</v>
      </c>
      <c r="F406" s="75">
        <v>0</v>
      </c>
      <c r="G406" s="75">
        <v>0</v>
      </c>
      <c r="H406" s="75">
        <v>1</v>
      </c>
      <c r="I406" s="75">
        <v>0</v>
      </c>
      <c r="J406" s="75">
        <v>0</v>
      </c>
      <c r="K406" s="75">
        <v>0</v>
      </c>
      <c r="L406" s="75">
        <v>0</v>
      </c>
      <c r="M406" s="75">
        <v>0</v>
      </c>
      <c r="N406" s="75">
        <v>0</v>
      </c>
      <c r="O406" s="75">
        <v>138</v>
      </c>
      <c r="P406" s="75">
        <v>4</v>
      </c>
      <c r="Q406" s="75">
        <v>0</v>
      </c>
      <c r="R406" s="75">
        <v>3</v>
      </c>
      <c r="S406" s="75">
        <v>1</v>
      </c>
      <c r="T406" s="75">
        <v>0</v>
      </c>
      <c r="U406" s="75">
        <v>0</v>
      </c>
      <c r="V406" s="75">
        <v>7336</v>
      </c>
      <c r="W406" s="75">
        <v>0</v>
      </c>
      <c r="X406" s="76">
        <v>1060</v>
      </c>
    </row>
    <row r="407" spans="2:24" ht="12.6" customHeight="1" x14ac:dyDescent="0.15">
      <c r="B407" s="71" t="s">
        <v>15</v>
      </c>
      <c r="C407" s="73" t="s">
        <v>19</v>
      </c>
      <c r="D407" s="74">
        <v>6</v>
      </c>
      <c r="E407" s="75">
        <v>3</v>
      </c>
      <c r="F407" s="75">
        <v>3</v>
      </c>
      <c r="G407" s="75">
        <v>4</v>
      </c>
      <c r="H407" s="75">
        <v>1</v>
      </c>
      <c r="I407" s="75">
        <v>1</v>
      </c>
      <c r="J407" s="75">
        <v>0</v>
      </c>
      <c r="K407" s="75">
        <v>0</v>
      </c>
      <c r="L407" s="75">
        <v>0</v>
      </c>
      <c r="M407" s="75">
        <v>0</v>
      </c>
      <c r="N407" s="75">
        <v>0</v>
      </c>
      <c r="O407" s="75">
        <v>788</v>
      </c>
      <c r="P407" s="75">
        <v>17</v>
      </c>
      <c r="Q407" s="75">
        <v>3</v>
      </c>
      <c r="R407" s="75">
        <v>5</v>
      </c>
      <c r="S407" s="75">
        <v>9</v>
      </c>
      <c r="T407" s="75">
        <v>0</v>
      </c>
      <c r="U407" s="75">
        <v>0</v>
      </c>
      <c r="V407" s="75">
        <v>17825</v>
      </c>
      <c r="W407" s="75">
        <v>0</v>
      </c>
      <c r="X407" s="76">
        <v>6664</v>
      </c>
    </row>
    <row r="408" spans="2:24" ht="12.6" customHeight="1" x14ac:dyDescent="0.15">
      <c r="B408" s="71" t="s">
        <v>36</v>
      </c>
      <c r="C408" s="73" t="s">
        <v>38</v>
      </c>
      <c r="D408" s="74">
        <v>40</v>
      </c>
      <c r="E408" s="75">
        <v>6</v>
      </c>
      <c r="F408" s="75">
        <v>34</v>
      </c>
      <c r="G408" s="75">
        <v>27</v>
      </c>
      <c r="H408" s="75">
        <v>6</v>
      </c>
      <c r="I408" s="75">
        <v>5</v>
      </c>
      <c r="J408" s="75">
        <v>2</v>
      </c>
      <c r="K408" s="75">
        <v>0</v>
      </c>
      <c r="L408" s="75">
        <v>0</v>
      </c>
      <c r="M408" s="75">
        <v>0</v>
      </c>
      <c r="N408" s="75">
        <v>0</v>
      </c>
      <c r="O408" s="75">
        <v>2398</v>
      </c>
      <c r="P408" s="75">
        <v>113</v>
      </c>
      <c r="Q408" s="75">
        <v>49</v>
      </c>
      <c r="R408" s="75">
        <v>3</v>
      </c>
      <c r="S408" s="75">
        <v>61</v>
      </c>
      <c r="T408" s="75">
        <v>6</v>
      </c>
      <c r="U408" s="75">
        <v>0</v>
      </c>
      <c r="V408" s="75">
        <v>118795</v>
      </c>
      <c r="W408" s="75">
        <v>750</v>
      </c>
      <c r="X408" s="76">
        <v>7322</v>
      </c>
    </row>
    <row r="409" spans="2:24" ht="12.6" customHeight="1" x14ac:dyDescent="0.15">
      <c r="B409" s="71" t="s">
        <v>0</v>
      </c>
      <c r="C409" s="73" t="s">
        <v>39</v>
      </c>
      <c r="D409" s="74">
        <v>3</v>
      </c>
      <c r="E409" s="75">
        <v>1</v>
      </c>
      <c r="F409" s="75">
        <v>2</v>
      </c>
      <c r="G409" s="75">
        <v>2</v>
      </c>
      <c r="H409" s="75">
        <v>1</v>
      </c>
      <c r="I409" s="75">
        <v>0</v>
      </c>
      <c r="J409" s="75">
        <v>0</v>
      </c>
      <c r="K409" s="75">
        <v>0</v>
      </c>
      <c r="L409" s="75">
        <v>0</v>
      </c>
      <c r="M409" s="75">
        <v>0</v>
      </c>
      <c r="N409" s="75">
        <v>0</v>
      </c>
      <c r="O409" s="75">
        <v>0</v>
      </c>
      <c r="P409" s="75">
        <v>6</v>
      </c>
      <c r="Q409" s="75">
        <v>3</v>
      </c>
      <c r="R409" s="75">
        <v>2</v>
      </c>
      <c r="S409" s="75">
        <v>1</v>
      </c>
      <c r="T409" s="75">
        <v>0</v>
      </c>
      <c r="U409" s="75">
        <v>0</v>
      </c>
      <c r="V409" s="75">
        <v>4370</v>
      </c>
      <c r="W409" s="75">
        <v>240</v>
      </c>
      <c r="X409" s="76">
        <v>565</v>
      </c>
    </row>
    <row r="410" spans="2:24" ht="12.6" customHeight="1" x14ac:dyDescent="0.15">
      <c r="B410" s="71" t="s">
        <v>40</v>
      </c>
      <c r="C410" s="73" t="s">
        <v>784</v>
      </c>
      <c r="D410" s="74">
        <v>5</v>
      </c>
      <c r="E410" s="75">
        <v>1</v>
      </c>
      <c r="F410" s="75">
        <v>4</v>
      </c>
      <c r="G410" s="75">
        <v>3</v>
      </c>
      <c r="H410" s="75">
        <v>1</v>
      </c>
      <c r="I410" s="75">
        <v>1</v>
      </c>
      <c r="J410" s="75">
        <v>0</v>
      </c>
      <c r="K410" s="75">
        <v>0</v>
      </c>
      <c r="L410" s="75">
        <v>0</v>
      </c>
      <c r="M410" s="75">
        <v>0</v>
      </c>
      <c r="N410" s="75">
        <v>0</v>
      </c>
      <c r="O410" s="75">
        <v>101</v>
      </c>
      <c r="P410" s="75">
        <v>16</v>
      </c>
      <c r="Q410" s="75">
        <v>7</v>
      </c>
      <c r="R410" s="75">
        <v>2</v>
      </c>
      <c r="S410" s="75">
        <v>7</v>
      </c>
      <c r="T410" s="75">
        <v>1</v>
      </c>
      <c r="U410" s="75">
        <v>0</v>
      </c>
      <c r="V410" s="75">
        <v>10434</v>
      </c>
      <c r="W410" s="75">
        <v>884</v>
      </c>
      <c r="X410" s="76">
        <v>509</v>
      </c>
    </row>
    <row r="411" spans="2:24" ht="12.6" customHeight="1" x14ac:dyDescent="0.15">
      <c r="B411" s="71" t="s">
        <v>33</v>
      </c>
      <c r="C411" s="73" t="s">
        <v>42</v>
      </c>
      <c r="D411" s="74">
        <v>15</v>
      </c>
      <c r="E411" s="75">
        <v>9</v>
      </c>
      <c r="F411" s="75">
        <v>6</v>
      </c>
      <c r="G411" s="75">
        <v>6</v>
      </c>
      <c r="H411" s="75">
        <v>3</v>
      </c>
      <c r="I411" s="75">
        <v>4</v>
      </c>
      <c r="J411" s="75">
        <v>1</v>
      </c>
      <c r="K411" s="75">
        <v>0</v>
      </c>
      <c r="L411" s="75">
        <v>0</v>
      </c>
      <c r="M411" s="75">
        <v>1</v>
      </c>
      <c r="N411" s="75">
        <v>0</v>
      </c>
      <c r="O411" s="75">
        <v>545</v>
      </c>
      <c r="P411" s="75">
        <v>140</v>
      </c>
      <c r="Q411" s="75">
        <v>8</v>
      </c>
      <c r="R411" s="75">
        <v>7</v>
      </c>
      <c r="S411" s="75">
        <v>125</v>
      </c>
      <c r="T411" s="75">
        <v>0</v>
      </c>
      <c r="U411" s="75">
        <v>0</v>
      </c>
      <c r="V411" s="75">
        <v>137264</v>
      </c>
      <c r="W411" s="75">
        <v>5008</v>
      </c>
      <c r="X411" s="76">
        <v>5544</v>
      </c>
    </row>
    <row r="412" spans="2:24" ht="12.6" customHeight="1" x14ac:dyDescent="0.15">
      <c r="B412" s="71"/>
      <c r="C412" s="73" t="s">
        <v>811</v>
      </c>
      <c r="D412" s="74">
        <v>107</v>
      </c>
      <c r="E412" s="75">
        <v>33</v>
      </c>
      <c r="F412" s="75">
        <v>74</v>
      </c>
      <c r="G412" s="75">
        <v>68</v>
      </c>
      <c r="H412" s="75">
        <v>22</v>
      </c>
      <c r="I412" s="75">
        <v>13</v>
      </c>
      <c r="J412" s="75">
        <v>3</v>
      </c>
      <c r="K412" s="75">
        <v>0</v>
      </c>
      <c r="L412" s="75">
        <v>1</v>
      </c>
      <c r="M412" s="75">
        <v>0</v>
      </c>
      <c r="N412" s="75">
        <v>0</v>
      </c>
      <c r="O412" s="75">
        <v>7202</v>
      </c>
      <c r="P412" s="75">
        <v>328</v>
      </c>
      <c r="Q412" s="75">
        <v>115</v>
      </c>
      <c r="R412" s="75">
        <v>46</v>
      </c>
      <c r="S412" s="75">
        <v>167</v>
      </c>
      <c r="T412" s="75">
        <v>8</v>
      </c>
      <c r="U412" s="75">
        <v>0</v>
      </c>
      <c r="V412" s="75">
        <v>514576</v>
      </c>
      <c r="W412" s="75">
        <v>20609</v>
      </c>
      <c r="X412" s="76">
        <v>41078</v>
      </c>
    </row>
    <row r="413" spans="2:24" ht="12.6" customHeight="1" x14ac:dyDescent="0.15">
      <c r="B413" s="134"/>
      <c r="C413" s="72" t="s">
        <v>16</v>
      </c>
      <c r="D413" s="74">
        <v>9</v>
      </c>
      <c r="E413" s="75">
        <v>5</v>
      </c>
      <c r="F413" s="75">
        <v>4</v>
      </c>
      <c r="G413" s="75">
        <v>1</v>
      </c>
      <c r="H413" s="75">
        <v>5</v>
      </c>
      <c r="I413" s="75">
        <v>3</v>
      </c>
      <c r="J413" s="75">
        <v>0</v>
      </c>
      <c r="K413" s="75">
        <v>0</v>
      </c>
      <c r="L413" s="75">
        <v>0</v>
      </c>
      <c r="M413" s="75">
        <v>0</v>
      </c>
      <c r="N413" s="75">
        <v>0</v>
      </c>
      <c r="O413" s="75">
        <v>0</v>
      </c>
      <c r="P413" s="75">
        <v>42</v>
      </c>
      <c r="Q413" s="75">
        <v>9</v>
      </c>
      <c r="R413" s="75">
        <v>10</v>
      </c>
      <c r="S413" s="75">
        <v>23</v>
      </c>
      <c r="T413" s="75">
        <v>0</v>
      </c>
      <c r="U413" s="75">
        <v>0</v>
      </c>
      <c r="V413" s="75">
        <v>107556</v>
      </c>
      <c r="W413" s="75">
        <v>300</v>
      </c>
      <c r="X413" s="76">
        <v>10373</v>
      </c>
    </row>
    <row r="414" spans="2:24" ht="12.6" customHeight="1" x14ac:dyDescent="0.15">
      <c r="B414" s="71" t="s">
        <v>18</v>
      </c>
      <c r="C414" s="73" t="s">
        <v>21</v>
      </c>
      <c r="D414" s="74">
        <v>0</v>
      </c>
      <c r="E414" s="75">
        <v>0</v>
      </c>
      <c r="F414" s="75">
        <v>0</v>
      </c>
      <c r="G414" s="75">
        <v>0</v>
      </c>
      <c r="H414" s="75">
        <v>0</v>
      </c>
      <c r="I414" s="75">
        <v>0</v>
      </c>
      <c r="J414" s="75">
        <v>0</v>
      </c>
      <c r="K414" s="75">
        <v>0</v>
      </c>
      <c r="L414" s="75">
        <v>0</v>
      </c>
      <c r="M414" s="75">
        <v>0</v>
      </c>
      <c r="N414" s="75">
        <v>0</v>
      </c>
      <c r="O414" s="75">
        <v>0</v>
      </c>
      <c r="P414" s="75">
        <v>0</v>
      </c>
      <c r="Q414" s="75">
        <v>0</v>
      </c>
      <c r="R414" s="75">
        <v>0</v>
      </c>
      <c r="S414" s="75">
        <v>0</v>
      </c>
      <c r="T414" s="75">
        <v>0</v>
      </c>
      <c r="U414" s="75">
        <v>0</v>
      </c>
      <c r="V414" s="75">
        <v>0</v>
      </c>
      <c r="W414" s="75">
        <v>0</v>
      </c>
      <c r="X414" s="76">
        <v>0</v>
      </c>
    </row>
    <row r="415" spans="2:24" ht="12.6" customHeight="1" x14ac:dyDescent="0.15">
      <c r="B415" s="71" t="s">
        <v>25</v>
      </c>
      <c r="C415" s="73" t="s">
        <v>8</v>
      </c>
      <c r="D415" s="74">
        <v>0</v>
      </c>
      <c r="E415" s="75">
        <v>0</v>
      </c>
      <c r="F415" s="75">
        <v>0</v>
      </c>
      <c r="G415" s="75">
        <v>0</v>
      </c>
      <c r="H415" s="75">
        <v>0</v>
      </c>
      <c r="I415" s="75">
        <v>0</v>
      </c>
      <c r="J415" s="75">
        <v>0</v>
      </c>
      <c r="K415" s="75">
        <v>0</v>
      </c>
      <c r="L415" s="75">
        <v>0</v>
      </c>
      <c r="M415" s="75">
        <v>0</v>
      </c>
      <c r="N415" s="75">
        <v>0</v>
      </c>
      <c r="O415" s="75">
        <v>0</v>
      </c>
      <c r="P415" s="75">
        <v>0</v>
      </c>
      <c r="Q415" s="75">
        <v>0</v>
      </c>
      <c r="R415" s="75">
        <v>0</v>
      </c>
      <c r="S415" s="75">
        <v>0</v>
      </c>
      <c r="T415" s="75">
        <v>0</v>
      </c>
      <c r="U415" s="75">
        <v>0</v>
      </c>
      <c r="V415" s="75">
        <v>0</v>
      </c>
      <c r="W415" s="75">
        <v>0</v>
      </c>
      <c r="X415" s="76">
        <v>0</v>
      </c>
    </row>
    <row r="416" spans="2:24" ht="12.6" customHeight="1" x14ac:dyDescent="0.15">
      <c r="B416" s="71" t="s">
        <v>27</v>
      </c>
      <c r="C416" s="73" t="s">
        <v>28</v>
      </c>
      <c r="D416" s="74">
        <v>3</v>
      </c>
      <c r="E416" s="75">
        <v>1</v>
      </c>
      <c r="F416" s="75">
        <v>2</v>
      </c>
      <c r="G416" s="75">
        <v>1</v>
      </c>
      <c r="H416" s="75">
        <v>1</v>
      </c>
      <c r="I416" s="75">
        <v>1</v>
      </c>
      <c r="J416" s="75">
        <v>0</v>
      </c>
      <c r="K416" s="75">
        <v>0</v>
      </c>
      <c r="L416" s="75">
        <v>0</v>
      </c>
      <c r="M416" s="75">
        <v>0</v>
      </c>
      <c r="N416" s="75">
        <v>0</v>
      </c>
      <c r="O416" s="75">
        <v>0</v>
      </c>
      <c r="P416" s="75">
        <v>13</v>
      </c>
      <c r="Q416" s="75">
        <v>4</v>
      </c>
      <c r="R416" s="75">
        <v>0</v>
      </c>
      <c r="S416" s="75">
        <v>9</v>
      </c>
      <c r="T416" s="75">
        <v>0</v>
      </c>
      <c r="U416" s="75">
        <v>0</v>
      </c>
      <c r="V416" s="75">
        <v>33821</v>
      </c>
      <c r="W416" s="75">
        <v>0</v>
      </c>
      <c r="X416" s="76">
        <v>3375</v>
      </c>
    </row>
    <row r="417" spans="2:24" ht="12.6" customHeight="1" x14ac:dyDescent="0.15">
      <c r="B417" s="71" t="s">
        <v>29</v>
      </c>
      <c r="C417" s="73" t="s">
        <v>30</v>
      </c>
      <c r="D417" s="74">
        <v>6</v>
      </c>
      <c r="E417" s="75">
        <v>4</v>
      </c>
      <c r="F417" s="75">
        <v>2</v>
      </c>
      <c r="G417" s="75">
        <v>0</v>
      </c>
      <c r="H417" s="75">
        <v>4</v>
      </c>
      <c r="I417" s="75">
        <v>2</v>
      </c>
      <c r="J417" s="75">
        <v>0</v>
      </c>
      <c r="K417" s="75">
        <v>0</v>
      </c>
      <c r="L417" s="75">
        <v>0</v>
      </c>
      <c r="M417" s="75">
        <v>0</v>
      </c>
      <c r="N417" s="75">
        <v>0</v>
      </c>
      <c r="O417" s="75">
        <v>0</v>
      </c>
      <c r="P417" s="75">
        <v>29</v>
      </c>
      <c r="Q417" s="75">
        <v>5</v>
      </c>
      <c r="R417" s="75">
        <v>10</v>
      </c>
      <c r="S417" s="75">
        <v>14</v>
      </c>
      <c r="T417" s="75">
        <v>0</v>
      </c>
      <c r="U417" s="75">
        <v>0</v>
      </c>
      <c r="V417" s="75">
        <v>73735</v>
      </c>
      <c r="W417" s="75">
        <v>300</v>
      </c>
      <c r="X417" s="76">
        <v>6998</v>
      </c>
    </row>
    <row r="418" spans="2:24" ht="12.6" customHeight="1" x14ac:dyDescent="0.15">
      <c r="B418" s="71" t="s">
        <v>24</v>
      </c>
      <c r="C418" s="73" t="s">
        <v>31</v>
      </c>
      <c r="D418" s="74">
        <v>0</v>
      </c>
      <c r="E418" s="75">
        <v>0</v>
      </c>
      <c r="F418" s="75">
        <v>0</v>
      </c>
      <c r="G418" s="75">
        <v>0</v>
      </c>
      <c r="H418" s="75">
        <v>0</v>
      </c>
      <c r="I418" s="75">
        <v>0</v>
      </c>
      <c r="J418" s="75">
        <v>0</v>
      </c>
      <c r="K418" s="75">
        <v>0</v>
      </c>
      <c r="L418" s="75">
        <v>0</v>
      </c>
      <c r="M418" s="75">
        <v>0</v>
      </c>
      <c r="N418" s="75">
        <v>0</v>
      </c>
      <c r="O418" s="75">
        <v>0</v>
      </c>
      <c r="P418" s="75">
        <v>0</v>
      </c>
      <c r="Q418" s="75">
        <v>0</v>
      </c>
      <c r="R418" s="75">
        <v>0</v>
      </c>
      <c r="S418" s="75">
        <v>0</v>
      </c>
      <c r="T418" s="75">
        <v>0</v>
      </c>
      <c r="U418" s="75">
        <v>0</v>
      </c>
      <c r="V418" s="75">
        <v>0</v>
      </c>
      <c r="W418" s="75">
        <v>0</v>
      </c>
      <c r="X418" s="76">
        <v>0</v>
      </c>
    </row>
    <row r="419" spans="2:24" ht="12.6" customHeight="1" x14ac:dyDescent="0.15">
      <c r="B419" s="71" t="s">
        <v>26</v>
      </c>
      <c r="C419" s="73" t="s">
        <v>6</v>
      </c>
      <c r="D419" s="74">
        <v>0</v>
      </c>
      <c r="E419" s="75">
        <v>0</v>
      </c>
      <c r="F419" s="75">
        <v>0</v>
      </c>
      <c r="G419" s="75">
        <v>0</v>
      </c>
      <c r="H419" s="75">
        <v>0</v>
      </c>
      <c r="I419" s="75">
        <v>0</v>
      </c>
      <c r="J419" s="75">
        <v>0</v>
      </c>
      <c r="K419" s="75">
        <v>0</v>
      </c>
      <c r="L419" s="75">
        <v>0</v>
      </c>
      <c r="M419" s="75">
        <v>0</v>
      </c>
      <c r="N419" s="75">
        <v>0</v>
      </c>
      <c r="O419" s="75">
        <v>0</v>
      </c>
      <c r="P419" s="75">
        <v>0</v>
      </c>
      <c r="Q419" s="75">
        <v>0</v>
      </c>
      <c r="R419" s="75">
        <v>0</v>
      </c>
      <c r="S419" s="75">
        <v>0</v>
      </c>
      <c r="T419" s="75">
        <v>0</v>
      </c>
      <c r="U419" s="75">
        <v>0</v>
      </c>
      <c r="V419" s="75">
        <v>0</v>
      </c>
      <c r="W419" s="75">
        <v>0</v>
      </c>
      <c r="X419" s="76">
        <v>0</v>
      </c>
    </row>
    <row r="420" spans="2:24" ht="12.6" customHeight="1" x14ac:dyDescent="0.15">
      <c r="B420" s="146"/>
      <c r="C420" s="72" t="s">
        <v>34</v>
      </c>
      <c r="D420" s="74">
        <v>98</v>
      </c>
      <c r="E420" s="75">
        <v>28</v>
      </c>
      <c r="F420" s="75">
        <v>70</v>
      </c>
      <c r="G420" s="75">
        <v>67</v>
      </c>
      <c r="H420" s="75">
        <v>17</v>
      </c>
      <c r="I420" s="75">
        <v>10</v>
      </c>
      <c r="J420" s="75">
        <v>3</v>
      </c>
      <c r="K420" s="75">
        <v>0</v>
      </c>
      <c r="L420" s="75">
        <v>1</v>
      </c>
      <c r="M420" s="75">
        <v>0</v>
      </c>
      <c r="N420" s="75">
        <v>0</v>
      </c>
      <c r="O420" s="75">
        <v>7202</v>
      </c>
      <c r="P420" s="75">
        <v>286</v>
      </c>
      <c r="Q420" s="75">
        <v>106</v>
      </c>
      <c r="R420" s="75">
        <v>36</v>
      </c>
      <c r="S420" s="75">
        <v>144</v>
      </c>
      <c r="T420" s="75">
        <v>8</v>
      </c>
      <c r="U420" s="75">
        <v>0</v>
      </c>
      <c r="V420" s="75">
        <v>407020</v>
      </c>
      <c r="W420" s="75">
        <v>20309</v>
      </c>
      <c r="X420" s="76">
        <v>30705</v>
      </c>
    </row>
    <row r="421" spans="2:24" ht="12.6" customHeight="1" x14ac:dyDescent="0.15">
      <c r="B421" s="71" t="s">
        <v>23</v>
      </c>
      <c r="C421" s="73" t="s">
        <v>35</v>
      </c>
      <c r="D421" s="74">
        <v>0</v>
      </c>
      <c r="E421" s="75">
        <v>0</v>
      </c>
      <c r="F421" s="75">
        <v>0</v>
      </c>
      <c r="G421" s="75">
        <v>0</v>
      </c>
      <c r="H421" s="75">
        <v>0</v>
      </c>
      <c r="I421" s="75">
        <v>0</v>
      </c>
      <c r="J421" s="75">
        <v>0</v>
      </c>
      <c r="K421" s="75">
        <v>0</v>
      </c>
      <c r="L421" s="75">
        <v>0</v>
      </c>
      <c r="M421" s="75">
        <v>0</v>
      </c>
      <c r="N421" s="75">
        <v>0</v>
      </c>
      <c r="O421" s="75">
        <v>0</v>
      </c>
      <c r="P421" s="75">
        <v>0</v>
      </c>
      <c r="Q421" s="75">
        <v>0</v>
      </c>
      <c r="R421" s="75">
        <v>0</v>
      </c>
      <c r="S421" s="75">
        <v>0</v>
      </c>
      <c r="T421" s="75">
        <v>0</v>
      </c>
      <c r="U421" s="75">
        <v>0</v>
      </c>
      <c r="V421" s="75">
        <v>0</v>
      </c>
      <c r="W421" s="75">
        <v>0</v>
      </c>
      <c r="X421" s="76">
        <v>0</v>
      </c>
    </row>
    <row r="422" spans="2:24" ht="12.6" customHeight="1" x14ac:dyDescent="0.15">
      <c r="B422" s="71" t="s">
        <v>15</v>
      </c>
      <c r="C422" s="73" t="s">
        <v>19</v>
      </c>
      <c r="D422" s="74">
        <v>7</v>
      </c>
      <c r="E422" s="75">
        <v>2</v>
      </c>
      <c r="F422" s="75">
        <v>5</v>
      </c>
      <c r="G422" s="75">
        <v>5</v>
      </c>
      <c r="H422" s="75">
        <v>2</v>
      </c>
      <c r="I422" s="75">
        <v>0</v>
      </c>
      <c r="J422" s="75">
        <v>0</v>
      </c>
      <c r="K422" s="75">
        <v>0</v>
      </c>
      <c r="L422" s="75">
        <v>0</v>
      </c>
      <c r="M422" s="75">
        <v>0</v>
      </c>
      <c r="N422" s="75">
        <v>0</v>
      </c>
      <c r="O422" s="75">
        <v>561</v>
      </c>
      <c r="P422" s="75">
        <v>14</v>
      </c>
      <c r="Q422" s="75">
        <v>9</v>
      </c>
      <c r="R422" s="75">
        <v>0</v>
      </c>
      <c r="S422" s="75">
        <v>5</v>
      </c>
      <c r="T422" s="75">
        <v>0</v>
      </c>
      <c r="U422" s="75">
        <v>0</v>
      </c>
      <c r="V422" s="75">
        <v>10134</v>
      </c>
      <c r="W422" s="75">
        <v>0</v>
      </c>
      <c r="X422" s="76">
        <v>4114</v>
      </c>
    </row>
    <row r="423" spans="2:24" ht="12.6" customHeight="1" x14ac:dyDescent="0.15">
      <c r="B423" s="71" t="s">
        <v>36</v>
      </c>
      <c r="C423" s="73" t="s">
        <v>38</v>
      </c>
      <c r="D423" s="74">
        <v>56</v>
      </c>
      <c r="E423" s="75">
        <v>7</v>
      </c>
      <c r="F423" s="75">
        <v>49</v>
      </c>
      <c r="G423" s="75">
        <v>48</v>
      </c>
      <c r="H423" s="75">
        <v>5</v>
      </c>
      <c r="I423" s="75">
        <v>0</v>
      </c>
      <c r="J423" s="75">
        <v>2</v>
      </c>
      <c r="K423" s="75">
        <v>0</v>
      </c>
      <c r="L423" s="75">
        <v>1</v>
      </c>
      <c r="M423" s="75">
        <v>0</v>
      </c>
      <c r="N423" s="75">
        <v>0</v>
      </c>
      <c r="O423" s="75">
        <v>3440</v>
      </c>
      <c r="P423" s="75">
        <v>142</v>
      </c>
      <c r="Q423" s="75">
        <v>73</v>
      </c>
      <c r="R423" s="75">
        <v>6</v>
      </c>
      <c r="S423" s="75">
        <v>63</v>
      </c>
      <c r="T423" s="75">
        <v>7</v>
      </c>
      <c r="U423" s="75">
        <v>0</v>
      </c>
      <c r="V423" s="75">
        <v>187095</v>
      </c>
      <c r="W423" s="75">
        <v>2806</v>
      </c>
      <c r="X423" s="76">
        <v>8333</v>
      </c>
    </row>
    <row r="424" spans="2:24" ht="12.6" customHeight="1" x14ac:dyDescent="0.15">
      <c r="B424" s="71" t="s">
        <v>0</v>
      </c>
      <c r="C424" s="73" t="s">
        <v>39</v>
      </c>
      <c r="D424" s="74">
        <v>5</v>
      </c>
      <c r="E424" s="75">
        <v>2</v>
      </c>
      <c r="F424" s="75">
        <v>3</v>
      </c>
      <c r="G424" s="75">
        <v>2</v>
      </c>
      <c r="H424" s="75">
        <v>1</v>
      </c>
      <c r="I424" s="75">
        <v>2</v>
      </c>
      <c r="J424" s="75">
        <v>0</v>
      </c>
      <c r="K424" s="75">
        <v>0</v>
      </c>
      <c r="L424" s="75">
        <v>0</v>
      </c>
      <c r="M424" s="75">
        <v>0</v>
      </c>
      <c r="N424" s="75">
        <v>0</v>
      </c>
      <c r="O424" s="75">
        <v>30</v>
      </c>
      <c r="P424" s="75">
        <v>16</v>
      </c>
      <c r="Q424" s="75">
        <v>4</v>
      </c>
      <c r="R424" s="75">
        <v>5</v>
      </c>
      <c r="S424" s="75">
        <v>7</v>
      </c>
      <c r="T424" s="75">
        <v>0</v>
      </c>
      <c r="U424" s="75">
        <v>0</v>
      </c>
      <c r="V424" s="75">
        <v>34195</v>
      </c>
      <c r="W424" s="75">
        <v>7883</v>
      </c>
      <c r="X424" s="76">
        <v>1332</v>
      </c>
    </row>
    <row r="425" spans="2:24" ht="12.6" customHeight="1" x14ac:dyDescent="0.15">
      <c r="B425" s="71" t="s">
        <v>40</v>
      </c>
      <c r="C425" s="73" t="s">
        <v>784</v>
      </c>
      <c r="D425" s="74">
        <v>6</v>
      </c>
      <c r="E425" s="75">
        <v>2</v>
      </c>
      <c r="F425" s="75">
        <v>4</v>
      </c>
      <c r="G425" s="75">
        <v>4</v>
      </c>
      <c r="H425" s="75">
        <v>1</v>
      </c>
      <c r="I425" s="75">
        <v>1</v>
      </c>
      <c r="J425" s="75">
        <v>0</v>
      </c>
      <c r="K425" s="75">
        <v>0</v>
      </c>
      <c r="L425" s="75">
        <v>0</v>
      </c>
      <c r="M425" s="75">
        <v>0</v>
      </c>
      <c r="N425" s="75">
        <v>0</v>
      </c>
      <c r="O425" s="75">
        <v>219</v>
      </c>
      <c r="P425" s="75">
        <v>17</v>
      </c>
      <c r="Q425" s="75">
        <v>6</v>
      </c>
      <c r="R425" s="75">
        <v>5</v>
      </c>
      <c r="S425" s="75">
        <v>6</v>
      </c>
      <c r="T425" s="75">
        <v>0</v>
      </c>
      <c r="U425" s="75">
        <v>0</v>
      </c>
      <c r="V425" s="75">
        <v>11875</v>
      </c>
      <c r="W425" s="75">
        <v>215</v>
      </c>
      <c r="X425" s="76">
        <v>1560</v>
      </c>
    </row>
    <row r="426" spans="2:24" ht="12.6" customHeight="1" x14ac:dyDescent="0.15">
      <c r="B426" s="71" t="s">
        <v>33</v>
      </c>
      <c r="C426" s="73" t="s">
        <v>42</v>
      </c>
      <c r="D426" s="74">
        <v>24</v>
      </c>
      <c r="E426" s="75">
        <v>15</v>
      </c>
      <c r="F426" s="75">
        <v>9</v>
      </c>
      <c r="G426" s="75">
        <v>8</v>
      </c>
      <c r="H426" s="75">
        <v>8</v>
      </c>
      <c r="I426" s="75">
        <v>7</v>
      </c>
      <c r="J426" s="75">
        <v>1</v>
      </c>
      <c r="K426" s="75">
        <v>0</v>
      </c>
      <c r="L426" s="75">
        <v>0</v>
      </c>
      <c r="M426" s="75">
        <v>0</v>
      </c>
      <c r="N426" s="75">
        <v>0</v>
      </c>
      <c r="O426" s="75">
        <v>2952</v>
      </c>
      <c r="P426" s="75">
        <v>97</v>
      </c>
      <c r="Q426" s="75">
        <v>14</v>
      </c>
      <c r="R426" s="75">
        <v>20</v>
      </c>
      <c r="S426" s="75">
        <v>63</v>
      </c>
      <c r="T426" s="75">
        <v>1</v>
      </c>
      <c r="U426" s="75">
        <v>0</v>
      </c>
      <c r="V426" s="75">
        <v>163721</v>
      </c>
      <c r="W426" s="75">
        <v>9405</v>
      </c>
      <c r="X426" s="76">
        <v>15366</v>
      </c>
    </row>
    <row r="427" spans="2:24" ht="12.6" customHeight="1" x14ac:dyDescent="0.15">
      <c r="B427" s="71"/>
      <c r="C427" s="73" t="s">
        <v>812</v>
      </c>
      <c r="D427" s="74">
        <v>54</v>
      </c>
      <c r="E427" s="75">
        <v>15</v>
      </c>
      <c r="F427" s="75">
        <v>39</v>
      </c>
      <c r="G427" s="75">
        <v>32</v>
      </c>
      <c r="H427" s="75">
        <v>15</v>
      </c>
      <c r="I427" s="75">
        <v>6</v>
      </c>
      <c r="J427" s="75">
        <v>1</v>
      </c>
      <c r="K427" s="75">
        <v>0</v>
      </c>
      <c r="L427" s="75">
        <v>0</v>
      </c>
      <c r="M427" s="75">
        <v>0</v>
      </c>
      <c r="N427" s="75">
        <v>0</v>
      </c>
      <c r="O427" s="75">
        <v>3095</v>
      </c>
      <c r="P427" s="75">
        <v>142</v>
      </c>
      <c r="Q427" s="75">
        <v>56</v>
      </c>
      <c r="R427" s="75">
        <v>18</v>
      </c>
      <c r="S427" s="75">
        <v>68</v>
      </c>
      <c r="T427" s="75">
        <v>0</v>
      </c>
      <c r="U427" s="75">
        <v>1</v>
      </c>
      <c r="V427" s="75">
        <v>172426</v>
      </c>
      <c r="W427" s="75">
        <v>2468</v>
      </c>
      <c r="X427" s="76">
        <v>16929</v>
      </c>
    </row>
    <row r="428" spans="2:24" ht="12.6" customHeight="1" x14ac:dyDescent="0.15">
      <c r="B428" s="134"/>
      <c r="C428" s="72" t="s">
        <v>16</v>
      </c>
      <c r="D428" s="74">
        <v>1</v>
      </c>
      <c r="E428" s="75">
        <v>1</v>
      </c>
      <c r="F428" s="75">
        <v>0</v>
      </c>
      <c r="G428" s="75">
        <v>0</v>
      </c>
      <c r="H428" s="75">
        <v>0</v>
      </c>
      <c r="I428" s="75">
        <v>1</v>
      </c>
      <c r="J428" s="75">
        <v>0</v>
      </c>
      <c r="K428" s="75">
        <v>0</v>
      </c>
      <c r="L428" s="75">
        <v>0</v>
      </c>
      <c r="M428" s="75">
        <v>0</v>
      </c>
      <c r="N428" s="75">
        <v>0</v>
      </c>
      <c r="O428" s="75">
        <v>0</v>
      </c>
      <c r="P428" s="75">
        <v>5</v>
      </c>
      <c r="Q428" s="75">
        <v>0</v>
      </c>
      <c r="R428" s="75">
        <v>3</v>
      </c>
      <c r="S428" s="75">
        <v>2</v>
      </c>
      <c r="T428" s="75">
        <v>0</v>
      </c>
      <c r="U428" s="75">
        <v>0</v>
      </c>
      <c r="V428" s="75">
        <v>7500</v>
      </c>
      <c r="W428" s="75">
        <v>200</v>
      </c>
      <c r="X428" s="76">
        <v>2200</v>
      </c>
    </row>
    <row r="429" spans="2:24" ht="12.6" customHeight="1" x14ac:dyDescent="0.15">
      <c r="B429" s="71" t="s">
        <v>18</v>
      </c>
      <c r="C429" s="73" t="s">
        <v>21</v>
      </c>
      <c r="D429" s="74">
        <v>0</v>
      </c>
      <c r="E429" s="75">
        <v>0</v>
      </c>
      <c r="F429" s="75">
        <v>0</v>
      </c>
      <c r="G429" s="75">
        <v>0</v>
      </c>
      <c r="H429" s="75">
        <v>0</v>
      </c>
      <c r="I429" s="75">
        <v>0</v>
      </c>
      <c r="J429" s="75">
        <v>0</v>
      </c>
      <c r="K429" s="75">
        <v>0</v>
      </c>
      <c r="L429" s="75">
        <v>0</v>
      </c>
      <c r="M429" s="75">
        <v>0</v>
      </c>
      <c r="N429" s="75">
        <v>0</v>
      </c>
      <c r="O429" s="75">
        <v>0</v>
      </c>
      <c r="P429" s="75">
        <v>0</v>
      </c>
      <c r="Q429" s="75">
        <v>0</v>
      </c>
      <c r="R429" s="75">
        <v>0</v>
      </c>
      <c r="S429" s="75">
        <v>0</v>
      </c>
      <c r="T429" s="75">
        <v>0</v>
      </c>
      <c r="U429" s="75">
        <v>0</v>
      </c>
      <c r="V429" s="75">
        <v>0</v>
      </c>
      <c r="W429" s="75">
        <v>0</v>
      </c>
      <c r="X429" s="76">
        <v>0</v>
      </c>
    </row>
    <row r="430" spans="2:24" ht="12.6" customHeight="1" x14ac:dyDescent="0.15">
      <c r="B430" s="71" t="s">
        <v>25</v>
      </c>
      <c r="C430" s="73" t="s">
        <v>8</v>
      </c>
      <c r="D430" s="74">
        <v>0</v>
      </c>
      <c r="E430" s="75">
        <v>0</v>
      </c>
      <c r="F430" s="75">
        <v>0</v>
      </c>
      <c r="G430" s="75">
        <v>0</v>
      </c>
      <c r="H430" s="75">
        <v>0</v>
      </c>
      <c r="I430" s="75">
        <v>0</v>
      </c>
      <c r="J430" s="75">
        <v>0</v>
      </c>
      <c r="K430" s="75">
        <v>0</v>
      </c>
      <c r="L430" s="75">
        <v>0</v>
      </c>
      <c r="M430" s="75">
        <v>0</v>
      </c>
      <c r="N430" s="75">
        <v>0</v>
      </c>
      <c r="O430" s="75">
        <v>0</v>
      </c>
      <c r="P430" s="75">
        <v>0</v>
      </c>
      <c r="Q430" s="75">
        <v>0</v>
      </c>
      <c r="R430" s="75">
        <v>0</v>
      </c>
      <c r="S430" s="75">
        <v>0</v>
      </c>
      <c r="T430" s="75">
        <v>0</v>
      </c>
      <c r="U430" s="75">
        <v>0</v>
      </c>
      <c r="V430" s="75">
        <v>0</v>
      </c>
      <c r="W430" s="75">
        <v>0</v>
      </c>
      <c r="X430" s="76">
        <v>0</v>
      </c>
    </row>
    <row r="431" spans="2:24" ht="12.6" customHeight="1" x14ac:dyDescent="0.15">
      <c r="B431" s="71" t="s">
        <v>27</v>
      </c>
      <c r="C431" s="73" t="s">
        <v>28</v>
      </c>
      <c r="D431" s="74">
        <v>0</v>
      </c>
      <c r="E431" s="75">
        <v>0</v>
      </c>
      <c r="F431" s="75">
        <v>0</v>
      </c>
      <c r="G431" s="75">
        <v>0</v>
      </c>
      <c r="H431" s="75">
        <v>0</v>
      </c>
      <c r="I431" s="75">
        <v>0</v>
      </c>
      <c r="J431" s="75">
        <v>0</v>
      </c>
      <c r="K431" s="75">
        <v>0</v>
      </c>
      <c r="L431" s="75">
        <v>0</v>
      </c>
      <c r="M431" s="75">
        <v>0</v>
      </c>
      <c r="N431" s="75">
        <v>0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0</v>
      </c>
      <c r="U431" s="75">
        <v>0</v>
      </c>
      <c r="V431" s="75">
        <v>0</v>
      </c>
      <c r="W431" s="75">
        <v>0</v>
      </c>
      <c r="X431" s="76">
        <v>0</v>
      </c>
    </row>
    <row r="432" spans="2:24" ht="12.6" customHeight="1" x14ac:dyDescent="0.15">
      <c r="B432" s="71" t="s">
        <v>29</v>
      </c>
      <c r="C432" s="73" t="s">
        <v>30</v>
      </c>
      <c r="D432" s="74">
        <v>1</v>
      </c>
      <c r="E432" s="75">
        <v>1</v>
      </c>
      <c r="F432" s="75">
        <v>0</v>
      </c>
      <c r="G432" s="75">
        <v>0</v>
      </c>
      <c r="H432" s="75">
        <v>0</v>
      </c>
      <c r="I432" s="75">
        <v>1</v>
      </c>
      <c r="J432" s="75">
        <v>0</v>
      </c>
      <c r="K432" s="75">
        <v>0</v>
      </c>
      <c r="L432" s="75">
        <v>0</v>
      </c>
      <c r="M432" s="75">
        <v>0</v>
      </c>
      <c r="N432" s="75">
        <v>0</v>
      </c>
      <c r="O432" s="75">
        <v>0</v>
      </c>
      <c r="P432" s="75">
        <v>5</v>
      </c>
      <c r="Q432" s="75">
        <v>0</v>
      </c>
      <c r="R432" s="75">
        <v>3</v>
      </c>
      <c r="S432" s="75">
        <v>2</v>
      </c>
      <c r="T432" s="75">
        <v>0</v>
      </c>
      <c r="U432" s="75">
        <v>0</v>
      </c>
      <c r="V432" s="75">
        <v>7500</v>
      </c>
      <c r="W432" s="75">
        <v>200</v>
      </c>
      <c r="X432" s="76">
        <v>2200</v>
      </c>
    </row>
    <row r="433" spans="2:24" ht="12.6" customHeight="1" x14ac:dyDescent="0.15">
      <c r="B433" s="71" t="s">
        <v>24</v>
      </c>
      <c r="C433" s="73" t="s">
        <v>31</v>
      </c>
      <c r="D433" s="74">
        <v>0</v>
      </c>
      <c r="E433" s="75">
        <v>0</v>
      </c>
      <c r="F433" s="75">
        <v>0</v>
      </c>
      <c r="G433" s="75">
        <v>0</v>
      </c>
      <c r="H433" s="75">
        <v>0</v>
      </c>
      <c r="I433" s="75">
        <v>0</v>
      </c>
      <c r="J433" s="75">
        <v>0</v>
      </c>
      <c r="K433" s="75">
        <v>0</v>
      </c>
      <c r="L433" s="75">
        <v>0</v>
      </c>
      <c r="M433" s="75">
        <v>0</v>
      </c>
      <c r="N433" s="75">
        <v>0</v>
      </c>
      <c r="O433" s="75">
        <v>0</v>
      </c>
      <c r="P433" s="75">
        <v>0</v>
      </c>
      <c r="Q433" s="75">
        <v>0</v>
      </c>
      <c r="R433" s="75">
        <v>0</v>
      </c>
      <c r="S433" s="75">
        <v>0</v>
      </c>
      <c r="T433" s="75">
        <v>0</v>
      </c>
      <c r="U433" s="75">
        <v>0</v>
      </c>
      <c r="V433" s="75">
        <v>0</v>
      </c>
      <c r="W433" s="75">
        <v>0</v>
      </c>
      <c r="X433" s="76">
        <v>0</v>
      </c>
    </row>
    <row r="434" spans="2:24" ht="12.6" customHeight="1" x14ac:dyDescent="0.15">
      <c r="B434" s="71" t="s">
        <v>26</v>
      </c>
      <c r="C434" s="73" t="s">
        <v>6</v>
      </c>
      <c r="D434" s="74">
        <v>0</v>
      </c>
      <c r="E434" s="75">
        <v>0</v>
      </c>
      <c r="F434" s="75">
        <v>0</v>
      </c>
      <c r="G434" s="75">
        <v>0</v>
      </c>
      <c r="H434" s="75">
        <v>0</v>
      </c>
      <c r="I434" s="75">
        <v>0</v>
      </c>
      <c r="J434" s="75">
        <v>0</v>
      </c>
      <c r="K434" s="75">
        <v>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0</v>
      </c>
      <c r="U434" s="75">
        <v>0</v>
      </c>
      <c r="V434" s="75">
        <v>0</v>
      </c>
      <c r="W434" s="75">
        <v>0</v>
      </c>
      <c r="X434" s="76">
        <v>0</v>
      </c>
    </row>
    <row r="435" spans="2:24" ht="12.6" customHeight="1" x14ac:dyDescent="0.15">
      <c r="B435" s="146"/>
      <c r="C435" s="72" t="s">
        <v>34</v>
      </c>
      <c r="D435" s="74">
        <v>53</v>
      </c>
      <c r="E435" s="75">
        <v>14</v>
      </c>
      <c r="F435" s="75">
        <v>39</v>
      </c>
      <c r="G435" s="75">
        <v>32</v>
      </c>
      <c r="H435" s="75">
        <v>15</v>
      </c>
      <c r="I435" s="75">
        <v>5</v>
      </c>
      <c r="J435" s="75">
        <v>1</v>
      </c>
      <c r="K435" s="75">
        <v>0</v>
      </c>
      <c r="L435" s="75">
        <v>0</v>
      </c>
      <c r="M435" s="75">
        <v>0</v>
      </c>
      <c r="N435" s="75">
        <v>0</v>
      </c>
      <c r="O435" s="75">
        <v>3095</v>
      </c>
      <c r="P435" s="75">
        <v>137</v>
      </c>
      <c r="Q435" s="75">
        <v>56</v>
      </c>
      <c r="R435" s="75">
        <v>15</v>
      </c>
      <c r="S435" s="75">
        <v>66</v>
      </c>
      <c r="T435" s="75">
        <v>0</v>
      </c>
      <c r="U435" s="75">
        <v>1</v>
      </c>
      <c r="V435" s="75">
        <v>164926</v>
      </c>
      <c r="W435" s="75">
        <v>2268</v>
      </c>
      <c r="X435" s="76">
        <v>14729</v>
      </c>
    </row>
    <row r="436" spans="2:24" ht="12.6" customHeight="1" x14ac:dyDescent="0.15">
      <c r="B436" s="71" t="s">
        <v>23</v>
      </c>
      <c r="C436" s="73" t="s">
        <v>35</v>
      </c>
      <c r="D436" s="74">
        <v>0</v>
      </c>
      <c r="E436" s="75">
        <v>0</v>
      </c>
      <c r="F436" s="75">
        <v>0</v>
      </c>
      <c r="G436" s="75">
        <v>0</v>
      </c>
      <c r="H436" s="75">
        <v>0</v>
      </c>
      <c r="I436" s="75">
        <v>0</v>
      </c>
      <c r="J436" s="75">
        <v>0</v>
      </c>
      <c r="K436" s="75">
        <v>0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5">
        <v>0</v>
      </c>
      <c r="V436" s="75">
        <v>0</v>
      </c>
      <c r="W436" s="75">
        <v>0</v>
      </c>
      <c r="X436" s="76">
        <v>0</v>
      </c>
    </row>
    <row r="437" spans="2:24" ht="12.6" customHeight="1" x14ac:dyDescent="0.15">
      <c r="B437" s="71" t="s">
        <v>15</v>
      </c>
      <c r="C437" s="73" t="s">
        <v>19</v>
      </c>
      <c r="D437" s="74">
        <v>7</v>
      </c>
      <c r="E437" s="75">
        <v>2</v>
      </c>
      <c r="F437" s="75">
        <v>5</v>
      </c>
      <c r="G437" s="75">
        <v>5</v>
      </c>
      <c r="H437" s="75">
        <v>1</v>
      </c>
      <c r="I437" s="75">
        <v>1</v>
      </c>
      <c r="J437" s="75">
        <v>0</v>
      </c>
      <c r="K437" s="75">
        <v>0</v>
      </c>
      <c r="L437" s="75">
        <v>0</v>
      </c>
      <c r="M437" s="75">
        <v>0</v>
      </c>
      <c r="N437" s="75">
        <v>0</v>
      </c>
      <c r="O437" s="75">
        <v>570</v>
      </c>
      <c r="P437" s="75">
        <v>15</v>
      </c>
      <c r="Q437" s="75">
        <v>4</v>
      </c>
      <c r="R437" s="75">
        <v>4</v>
      </c>
      <c r="S437" s="75">
        <v>7</v>
      </c>
      <c r="T437" s="75">
        <v>0</v>
      </c>
      <c r="U437" s="75">
        <v>0</v>
      </c>
      <c r="V437" s="75">
        <v>15091</v>
      </c>
      <c r="W437" s="75">
        <v>46</v>
      </c>
      <c r="X437" s="76">
        <v>4995</v>
      </c>
    </row>
    <row r="438" spans="2:24" ht="12.6" customHeight="1" x14ac:dyDescent="0.15">
      <c r="B438" s="71" t="s">
        <v>36</v>
      </c>
      <c r="C438" s="73" t="s">
        <v>38</v>
      </c>
      <c r="D438" s="74">
        <v>25</v>
      </c>
      <c r="E438" s="75">
        <v>2</v>
      </c>
      <c r="F438" s="75">
        <v>23</v>
      </c>
      <c r="G438" s="75">
        <v>17</v>
      </c>
      <c r="H438" s="75">
        <v>6</v>
      </c>
      <c r="I438" s="75">
        <v>1</v>
      </c>
      <c r="J438" s="75">
        <v>1</v>
      </c>
      <c r="K438" s="75">
        <v>0</v>
      </c>
      <c r="L438" s="75">
        <v>0</v>
      </c>
      <c r="M438" s="75">
        <v>0</v>
      </c>
      <c r="N438" s="75">
        <v>0</v>
      </c>
      <c r="O438" s="75">
        <v>1797</v>
      </c>
      <c r="P438" s="75">
        <v>64</v>
      </c>
      <c r="Q438" s="75">
        <v>35</v>
      </c>
      <c r="R438" s="75">
        <v>0</v>
      </c>
      <c r="S438" s="75">
        <v>29</v>
      </c>
      <c r="T438" s="75">
        <v>0</v>
      </c>
      <c r="U438" s="75">
        <v>1</v>
      </c>
      <c r="V438" s="75">
        <v>77616</v>
      </c>
      <c r="W438" s="75">
        <v>399</v>
      </c>
      <c r="X438" s="76">
        <v>4415</v>
      </c>
    </row>
    <row r="439" spans="2:24" ht="12.6" customHeight="1" x14ac:dyDescent="0.15">
      <c r="B439" s="71" t="s">
        <v>0</v>
      </c>
      <c r="C439" s="73" t="s">
        <v>39</v>
      </c>
      <c r="D439" s="74">
        <v>0</v>
      </c>
      <c r="E439" s="75">
        <v>0</v>
      </c>
      <c r="F439" s="75">
        <v>0</v>
      </c>
      <c r="G439" s="75">
        <v>0</v>
      </c>
      <c r="H439" s="75">
        <v>0</v>
      </c>
      <c r="I439" s="75">
        <v>0</v>
      </c>
      <c r="J439" s="75">
        <v>0</v>
      </c>
      <c r="K439" s="75">
        <v>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5">
        <v>0</v>
      </c>
      <c r="V439" s="75">
        <v>0</v>
      </c>
      <c r="W439" s="75">
        <v>0</v>
      </c>
      <c r="X439" s="76">
        <v>0</v>
      </c>
    </row>
    <row r="440" spans="2:24" ht="12.6" customHeight="1" x14ac:dyDescent="0.15">
      <c r="B440" s="71" t="s">
        <v>40</v>
      </c>
      <c r="C440" s="73" t="s">
        <v>784</v>
      </c>
      <c r="D440" s="74">
        <v>4</v>
      </c>
      <c r="E440" s="75">
        <v>1</v>
      </c>
      <c r="F440" s="75">
        <v>3</v>
      </c>
      <c r="G440" s="75">
        <v>3</v>
      </c>
      <c r="H440" s="75">
        <v>1</v>
      </c>
      <c r="I440" s="75">
        <v>0</v>
      </c>
      <c r="J440" s="75">
        <v>0</v>
      </c>
      <c r="K440" s="75">
        <v>0</v>
      </c>
      <c r="L440" s="75">
        <v>0</v>
      </c>
      <c r="M440" s="75">
        <v>0</v>
      </c>
      <c r="N440" s="75">
        <v>0</v>
      </c>
      <c r="O440" s="75">
        <v>396</v>
      </c>
      <c r="P440" s="75">
        <v>9</v>
      </c>
      <c r="Q440" s="75">
        <v>5</v>
      </c>
      <c r="R440" s="75">
        <v>2</v>
      </c>
      <c r="S440" s="75">
        <v>2</v>
      </c>
      <c r="T440" s="75">
        <v>0</v>
      </c>
      <c r="U440" s="75">
        <v>0</v>
      </c>
      <c r="V440" s="75">
        <v>8659</v>
      </c>
      <c r="W440" s="75">
        <v>500</v>
      </c>
      <c r="X440" s="76">
        <v>1280</v>
      </c>
    </row>
    <row r="441" spans="2:24" ht="12.6" customHeight="1" x14ac:dyDescent="0.15">
      <c r="B441" s="71" t="s">
        <v>33</v>
      </c>
      <c r="C441" s="73" t="s">
        <v>42</v>
      </c>
      <c r="D441" s="74">
        <v>17</v>
      </c>
      <c r="E441" s="75">
        <v>9</v>
      </c>
      <c r="F441" s="75">
        <v>8</v>
      </c>
      <c r="G441" s="75">
        <v>7</v>
      </c>
      <c r="H441" s="75">
        <v>7</v>
      </c>
      <c r="I441" s="75">
        <v>3</v>
      </c>
      <c r="J441" s="75">
        <v>0</v>
      </c>
      <c r="K441" s="75">
        <v>0</v>
      </c>
      <c r="L441" s="75">
        <v>0</v>
      </c>
      <c r="M441" s="75">
        <v>0</v>
      </c>
      <c r="N441" s="75">
        <v>0</v>
      </c>
      <c r="O441" s="75">
        <v>332</v>
      </c>
      <c r="P441" s="75">
        <v>49</v>
      </c>
      <c r="Q441" s="75">
        <v>12</v>
      </c>
      <c r="R441" s="75">
        <v>9</v>
      </c>
      <c r="S441" s="75">
        <v>28</v>
      </c>
      <c r="T441" s="75">
        <v>0</v>
      </c>
      <c r="U441" s="75">
        <v>0</v>
      </c>
      <c r="V441" s="75">
        <v>63560</v>
      </c>
      <c r="W441" s="75">
        <v>1323</v>
      </c>
      <c r="X441" s="76">
        <v>4039</v>
      </c>
    </row>
    <row r="442" spans="2:24" ht="12.6" customHeight="1" x14ac:dyDescent="0.15">
      <c r="B442" s="71"/>
      <c r="C442" s="73" t="s">
        <v>813</v>
      </c>
      <c r="D442" s="74">
        <v>53</v>
      </c>
      <c r="E442" s="75">
        <v>12</v>
      </c>
      <c r="F442" s="75">
        <v>41</v>
      </c>
      <c r="G442" s="75">
        <v>27</v>
      </c>
      <c r="H442" s="75">
        <v>14</v>
      </c>
      <c r="I442" s="75">
        <v>7</v>
      </c>
      <c r="J442" s="75">
        <v>2</v>
      </c>
      <c r="K442" s="75">
        <v>1</v>
      </c>
      <c r="L442" s="75">
        <v>2</v>
      </c>
      <c r="M442" s="75">
        <v>0</v>
      </c>
      <c r="N442" s="75">
        <v>0</v>
      </c>
      <c r="O442" s="75">
        <v>1522</v>
      </c>
      <c r="P442" s="75">
        <v>275</v>
      </c>
      <c r="Q442" s="75">
        <v>76</v>
      </c>
      <c r="R442" s="75">
        <v>13</v>
      </c>
      <c r="S442" s="75">
        <v>186</v>
      </c>
      <c r="T442" s="75">
        <v>4</v>
      </c>
      <c r="U442" s="75">
        <v>1</v>
      </c>
      <c r="V442" s="75">
        <v>574339</v>
      </c>
      <c r="W442" s="75">
        <v>57402</v>
      </c>
      <c r="X442" s="76">
        <v>36044</v>
      </c>
    </row>
    <row r="443" spans="2:24" ht="12.6" customHeight="1" x14ac:dyDescent="0.15">
      <c r="B443" s="134"/>
      <c r="C443" s="72" t="s">
        <v>16</v>
      </c>
      <c r="D443" s="74">
        <v>7</v>
      </c>
      <c r="E443" s="75">
        <v>4</v>
      </c>
      <c r="F443" s="75">
        <v>3</v>
      </c>
      <c r="G443" s="75">
        <v>1</v>
      </c>
      <c r="H443" s="75">
        <v>3</v>
      </c>
      <c r="I443" s="75">
        <v>1</v>
      </c>
      <c r="J443" s="75">
        <v>0</v>
      </c>
      <c r="K443" s="75">
        <v>1</v>
      </c>
      <c r="L443" s="75">
        <v>1</v>
      </c>
      <c r="M443" s="75">
        <v>0</v>
      </c>
      <c r="N443" s="75">
        <v>0</v>
      </c>
      <c r="O443" s="75">
        <v>0</v>
      </c>
      <c r="P443" s="75">
        <v>77</v>
      </c>
      <c r="Q443" s="75">
        <v>4</v>
      </c>
      <c r="R443" s="75">
        <v>4</v>
      </c>
      <c r="S443" s="75">
        <v>69</v>
      </c>
      <c r="T443" s="75">
        <v>0</v>
      </c>
      <c r="U443" s="75">
        <v>0</v>
      </c>
      <c r="V443" s="75">
        <v>429229</v>
      </c>
      <c r="W443" s="75">
        <v>50627</v>
      </c>
      <c r="X443" s="76">
        <v>27451</v>
      </c>
    </row>
    <row r="444" spans="2:24" ht="12.6" customHeight="1" x14ac:dyDescent="0.15">
      <c r="B444" s="71" t="s">
        <v>18</v>
      </c>
      <c r="C444" s="73" t="s">
        <v>21</v>
      </c>
      <c r="D444" s="74">
        <v>0</v>
      </c>
      <c r="E444" s="75">
        <v>0</v>
      </c>
      <c r="F444" s="75">
        <v>0</v>
      </c>
      <c r="G444" s="75">
        <v>0</v>
      </c>
      <c r="H444" s="75">
        <v>0</v>
      </c>
      <c r="I444" s="75">
        <v>0</v>
      </c>
      <c r="J444" s="75">
        <v>0</v>
      </c>
      <c r="K444" s="75">
        <v>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5">
        <v>0</v>
      </c>
      <c r="V444" s="75">
        <v>0</v>
      </c>
      <c r="W444" s="75">
        <v>0</v>
      </c>
      <c r="X444" s="76">
        <v>0</v>
      </c>
    </row>
    <row r="445" spans="2:24" ht="12.6" customHeight="1" x14ac:dyDescent="0.15">
      <c r="B445" s="71" t="s">
        <v>25</v>
      </c>
      <c r="C445" s="73" t="s">
        <v>8</v>
      </c>
      <c r="D445" s="74">
        <v>0</v>
      </c>
      <c r="E445" s="75">
        <v>0</v>
      </c>
      <c r="F445" s="75">
        <v>0</v>
      </c>
      <c r="G445" s="75">
        <v>0</v>
      </c>
      <c r="H445" s="75">
        <v>0</v>
      </c>
      <c r="I445" s="75">
        <v>0</v>
      </c>
      <c r="J445" s="75">
        <v>0</v>
      </c>
      <c r="K445" s="75">
        <v>0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5">
        <v>0</v>
      </c>
      <c r="V445" s="75">
        <v>0</v>
      </c>
      <c r="W445" s="75">
        <v>0</v>
      </c>
      <c r="X445" s="76">
        <v>0</v>
      </c>
    </row>
    <row r="446" spans="2:24" ht="12.6" customHeight="1" x14ac:dyDescent="0.15">
      <c r="B446" s="71" t="s">
        <v>27</v>
      </c>
      <c r="C446" s="73" t="s">
        <v>28</v>
      </c>
      <c r="D446" s="74">
        <v>3</v>
      </c>
      <c r="E446" s="75">
        <v>2</v>
      </c>
      <c r="F446" s="75">
        <v>1</v>
      </c>
      <c r="G446" s="75">
        <v>1</v>
      </c>
      <c r="H446" s="75">
        <v>0</v>
      </c>
      <c r="I446" s="75">
        <v>1</v>
      </c>
      <c r="J446" s="75">
        <v>0</v>
      </c>
      <c r="K446" s="75">
        <v>0</v>
      </c>
      <c r="L446" s="75">
        <v>1</v>
      </c>
      <c r="M446" s="75">
        <v>0</v>
      </c>
      <c r="N446" s="75">
        <v>0</v>
      </c>
      <c r="O446" s="75">
        <v>0</v>
      </c>
      <c r="P446" s="75">
        <v>45</v>
      </c>
      <c r="Q446" s="75">
        <v>1</v>
      </c>
      <c r="R446" s="75">
        <v>2</v>
      </c>
      <c r="S446" s="75">
        <v>42</v>
      </c>
      <c r="T446" s="75">
        <v>0</v>
      </c>
      <c r="U446" s="75">
        <v>0</v>
      </c>
      <c r="V446" s="75">
        <v>393919</v>
      </c>
      <c r="W446" s="75">
        <v>50627</v>
      </c>
      <c r="X446" s="76">
        <v>26220</v>
      </c>
    </row>
    <row r="447" spans="2:24" ht="12.6" customHeight="1" x14ac:dyDescent="0.15">
      <c r="B447" s="71" t="s">
        <v>29</v>
      </c>
      <c r="C447" s="73" t="s">
        <v>30</v>
      </c>
      <c r="D447" s="74">
        <v>3</v>
      </c>
      <c r="E447" s="75">
        <v>2</v>
      </c>
      <c r="F447" s="75">
        <v>1</v>
      </c>
      <c r="G447" s="75">
        <v>0</v>
      </c>
      <c r="H447" s="75">
        <v>2</v>
      </c>
      <c r="I447" s="75">
        <v>0</v>
      </c>
      <c r="J447" s="75">
        <v>0</v>
      </c>
      <c r="K447" s="75">
        <v>1</v>
      </c>
      <c r="L447" s="75">
        <v>0</v>
      </c>
      <c r="M447" s="75">
        <v>0</v>
      </c>
      <c r="N447" s="75">
        <v>0</v>
      </c>
      <c r="O447" s="75">
        <v>0</v>
      </c>
      <c r="P447" s="75">
        <v>29</v>
      </c>
      <c r="Q447" s="75">
        <v>2</v>
      </c>
      <c r="R447" s="75">
        <v>2</v>
      </c>
      <c r="S447" s="75">
        <v>25</v>
      </c>
      <c r="T447" s="75">
        <v>0</v>
      </c>
      <c r="U447" s="75">
        <v>0</v>
      </c>
      <c r="V447" s="75">
        <v>27386</v>
      </c>
      <c r="W447" s="75">
        <v>0</v>
      </c>
      <c r="X447" s="76">
        <v>750</v>
      </c>
    </row>
    <row r="448" spans="2:24" ht="12.6" customHeight="1" x14ac:dyDescent="0.15">
      <c r="B448" s="71" t="s">
        <v>24</v>
      </c>
      <c r="C448" s="73" t="s">
        <v>31</v>
      </c>
      <c r="D448" s="74">
        <v>0</v>
      </c>
      <c r="E448" s="75">
        <v>0</v>
      </c>
      <c r="F448" s="75">
        <v>0</v>
      </c>
      <c r="G448" s="75">
        <v>0</v>
      </c>
      <c r="H448" s="75">
        <v>0</v>
      </c>
      <c r="I448" s="75">
        <v>0</v>
      </c>
      <c r="J448" s="75">
        <v>0</v>
      </c>
      <c r="K448" s="75">
        <v>0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5">
        <v>0</v>
      </c>
      <c r="V448" s="75">
        <v>0</v>
      </c>
      <c r="W448" s="75">
        <v>0</v>
      </c>
      <c r="X448" s="76">
        <v>0</v>
      </c>
    </row>
    <row r="449" spans="2:24" ht="12.6" customHeight="1" x14ac:dyDescent="0.15">
      <c r="B449" s="71" t="s">
        <v>26</v>
      </c>
      <c r="C449" s="73" t="s">
        <v>6</v>
      </c>
      <c r="D449" s="74">
        <v>1</v>
      </c>
      <c r="E449" s="75">
        <v>0</v>
      </c>
      <c r="F449" s="75">
        <v>1</v>
      </c>
      <c r="G449" s="75">
        <v>0</v>
      </c>
      <c r="H449" s="75">
        <v>1</v>
      </c>
      <c r="I449" s="75">
        <v>0</v>
      </c>
      <c r="J449" s="75">
        <v>0</v>
      </c>
      <c r="K449" s="75">
        <v>0</v>
      </c>
      <c r="L449" s="75">
        <v>0</v>
      </c>
      <c r="M449" s="75">
        <v>0</v>
      </c>
      <c r="N449" s="75">
        <v>0</v>
      </c>
      <c r="O449" s="75">
        <v>0</v>
      </c>
      <c r="P449" s="75">
        <v>3</v>
      </c>
      <c r="Q449" s="75">
        <v>1</v>
      </c>
      <c r="R449" s="75">
        <v>0</v>
      </c>
      <c r="S449" s="75">
        <v>2</v>
      </c>
      <c r="T449" s="75">
        <v>0</v>
      </c>
      <c r="U449" s="75">
        <v>0</v>
      </c>
      <c r="V449" s="75">
        <v>7924</v>
      </c>
      <c r="W449" s="75">
        <v>0</v>
      </c>
      <c r="X449" s="76">
        <v>481</v>
      </c>
    </row>
    <row r="450" spans="2:24" ht="12.6" customHeight="1" x14ac:dyDescent="0.15">
      <c r="B450" s="146"/>
      <c r="C450" s="72" t="s">
        <v>34</v>
      </c>
      <c r="D450" s="74">
        <v>46</v>
      </c>
      <c r="E450" s="75">
        <v>8</v>
      </c>
      <c r="F450" s="75">
        <v>38</v>
      </c>
      <c r="G450" s="75">
        <v>26</v>
      </c>
      <c r="H450" s="75">
        <v>11</v>
      </c>
      <c r="I450" s="75">
        <v>6</v>
      </c>
      <c r="J450" s="75">
        <v>2</v>
      </c>
      <c r="K450" s="75">
        <v>0</v>
      </c>
      <c r="L450" s="75">
        <v>1</v>
      </c>
      <c r="M450" s="75">
        <v>0</v>
      </c>
      <c r="N450" s="75">
        <v>0</v>
      </c>
      <c r="O450" s="75">
        <v>1522</v>
      </c>
      <c r="P450" s="75">
        <v>198</v>
      </c>
      <c r="Q450" s="75">
        <v>72</v>
      </c>
      <c r="R450" s="75">
        <v>9</v>
      </c>
      <c r="S450" s="75">
        <v>117</v>
      </c>
      <c r="T450" s="75">
        <v>4</v>
      </c>
      <c r="U450" s="75">
        <v>1</v>
      </c>
      <c r="V450" s="75">
        <v>145110</v>
      </c>
      <c r="W450" s="75">
        <v>6775</v>
      </c>
      <c r="X450" s="76">
        <v>8593</v>
      </c>
    </row>
    <row r="451" spans="2:24" ht="12.6" customHeight="1" x14ac:dyDescent="0.15">
      <c r="B451" s="71" t="s">
        <v>23</v>
      </c>
      <c r="C451" s="73" t="s">
        <v>35</v>
      </c>
      <c r="D451" s="74">
        <v>0</v>
      </c>
      <c r="E451" s="75">
        <v>0</v>
      </c>
      <c r="F451" s="75">
        <v>0</v>
      </c>
      <c r="G451" s="75">
        <v>0</v>
      </c>
      <c r="H451" s="75">
        <v>0</v>
      </c>
      <c r="I451" s="75">
        <v>0</v>
      </c>
      <c r="J451" s="75">
        <v>0</v>
      </c>
      <c r="K451" s="75">
        <v>0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5">
        <v>0</v>
      </c>
      <c r="V451" s="75">
        <v>0</v>
      </c>
      <c r="W451" s="75">
        <v>0</v>
      </c>
      <c r="X451" s="76">
        <v>0</v>
      </c>
    </row>
    <row r="452" spans="2:24" ht="12.6" customHeight="1" x14ac:dyDescent="0.15">
      <c r="B452" s="71" t="s">
        <v>15</v>
      </c>
      <c r="C452" s="73" t="s">
        <v>19</v>
      </c>
      <c r="D452" s="74">
        <v>0</v>
      </c>
      <c r="E452" s="75">
        <v>0</v>
      </c>
      <c r="F452" s="75">
        <v>0</v>
      </c>
      <c r="G452" s="75">
        <v>0</v>
      </c>
      <c r="H452" s="75">
        <v>0</v>
      </c>
      <c r="I452" s="75">
        <v>0</v>
      </c>
      <c r="J452" s="75">
        <v>0</v>
      </c>
      <c r="K452" s="75">
        <v>0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5">
        <v>0</v>
      </c>
      <c r="V452" s="75">
        <v>0</v>
      </c>
      <c r="W452" s="75">
        <v>0</v>
      </c>
      <c r="X452" s="76">
        <v>0</v>
      </c>
    </row>
    <row r="453" spans="2:24" ht="12.6" customHeight="1" x14ac:dyDescent="0.15">
      <c r="B453" s="71" t="s">
        <v>36</v>
      </c>
      <c r="C453" s="73" t="s">
        <v>38</v>
      </c>
      <c r="D453" s="74">
        <v>30</v>
      </c>
      <c r="E453" s="75">
        <v>4</v>
      </c>
      <c r="F453" s="75">
        <v>26</v>
      </c>
      <c r="G453" s="75">
        <v>19</v>
      </c>
      <c r="H453" s="75">
        <v>7</v>
      </c>
      <c r="I453" s="75">
        <v>2</v>
      </c>
      <c r="J453" s="75">
        <v>1</v>
      </c>
      <c r="K453" s="75">
        <v>0</v>
      </c>
      <c r="L453" s="75">
        <v>1</v>
      </c>
      <c r="M453" s="75">
        <v>0</v>
      </c>
      <c r="N453" s="75">
        <v>0</v>
      </c>
      <c r="O453" s="75">
        <v>1203</v>
      </c>
      <c r="P453" s="75">
        <v>130</v>
      </c>
      <c r="Q453" s="75">
        <v>50</v>
      </c>
      <c r="R453" s="75">
        <v>3</v>
      </c>
      <c r="S453" s="75">
        <v>77</v>
      </c>
      <c r="T453" s="75">
        <v>0</v>
      </c>
      <c r="U453" s="75">
        <v>1</v>
      </c>
      <c r="V453" s="75">
        <v>77218</v>
      </c>
      <c r="W453" s="75">
        <v>828</v>
      </c>
      <c r="X453" s="76">
        <v>4708</v>
      </c>
    </row>
    <row r="454" spans="2:24" ht="12.6" customHeight="1" x14ac:dyDescent="0.15">
      <c r="B454" s="71" t="s">
        <v>0</v>
      </c>
      <c r="C454" s="73" t="s">
        <v>39</v>
      </c>
      <c r="D454" s="74">
        <v>2</v>
      </c>
      <c r="E454" s="75">
        <v>0</v>
      </c>
      <c r="F454" s="75">
        <v>2</v>
      </c>
      <c r="G454" s="75">
        <v>0</v>
      </c>
      <c r="H454" s="75">
        <v>2</v>
      </c>
      <c r="I454" s="75">
        <v>0</v>
      </c>
      <c r="J454" s="75">
        <v>0</v>
      </c>
      <c r="K454" s="75">
        <v>0</v>
      </c>
      <c r="L454" s="75">
        <v>0</v>
      </c>
      <c r="M454" s="75">
        <v>0</v>
      </c>
      <c r="N454" s="75">
        <v>0</v>
      </c>
      <c r="O454" s="75">
        <v>0</v>
      </c>
      <c r="P454" s="75">
        <v>8</v>
      </c>
      <c r="Q454" s="75">
        <v>2</v>
      </c>
      <c r="R454" s="75">
        <v>0</v>
      </c>
      <c r="S454" s="75">
        <v>6</v>
      </c>
      <c r="T454" s="75">
        <v>0</v>
      </c>
      <c r="U454" s="75">
        <v>0</v>
      </c>
      <c r="V454" s="75">
        <v>4300</v>
      </c>
      <c r="W454" s="75">
        <v>5300</v>
      </c>
      <c r="X454" s="76">
        <v>520</v>
      </c>
    </row>
    <row r="455" spans="2:24" ht="12.6" customHeight="1" x14ac:dyDescent="0.15">
      <c r="B455" s="71" t="s">
        <v>40</v>
      </c>
      <c r="C455" s="73" t="s">
        <v>784</v>
      </c>
      <c r="D455" s="74">
        <v>3</v>
      </c>
      <c r="E455" s="75">
        <v>0</v>
      </c>
      <c r="F455" s="75">
        <v>3</v>
      </c>
      <c r="G455" s="75">
        <v>3</v>
      </c>
      <c r="H455" s="75">
        <v>0</v>
      </c>
      <c r="I455" s="75">
        <v>0</v>
      </c>
      <c r="J455" s="75">
        <v>0</v>
      </c>
      <c r="K455" s="75">
        <v>0</v>
      </c>
      <c r="L455" s="75">
        <v>0</v>
      </c>
      <c r="M455" s="75">
        <v>0</v>
      </c>
      <c r="N455" s="75">
        <v>0</v>
      </c>
      <c r="O455" s="75">
        <v>50</v>
      </c>
      <c r="P455" s="75">
        <v>4</v>
      </c>
      <c r="Q455" s="75">
        <v>4</v>
      </c>
      <c r="R455" s="75">
        <v>0</v>
      </c>
      <c r="S455" s="75">
        <v>0</v>
      </c>
      <c r="T455" s="75">
        <v>0</v>
      </c>
      <c r="U455" s="75">
        <v>0</v>
      </c>
      <c r="V455" s="75">
        <v>1272</v>
      </c>
      <c r="W455" s="75">
        <v>0</v>
      </c>
      <c r="X455" s="76">
        <v>210</v>
      </c>
    </row>
    <row r="456" spans="2:24" ht="12.6" customHeight="1" x14ac:dyDescent="0.15">
      <c r="B456" s="71" t="s">
        <v>33</v>
      </c>
      <c r="C456" s="73" t="s">
        <v>42</v>
      </c>
      <c r="D456" s="74">
        <v>11</v>
      </c>
      <c r="E456" s="75">
        <v>4</v>
      </c>
      <c r="F456" s="75">
        <v>7</v>
      </c>
      <c r="G456" s="75">
        <v>4</v>
      </c>
      <c r="H456" s="75">
        <v>2</v>
      </c>
      <c r="I456" s="75">
        <v>4</v>
      </c>
      <c r="J456" s="75">
        <v>1</v>
      </c>
      <c r="K456" s="75">
        <v>0</v>
      </c>
      <c r="L456" s="75">
        <v>0</v>
      </c>
      <c r="M456" s="75">
        <v>0</v>
      </c>
      <c r="N456" s="75">
        <v>0</v>
      </c>
      <c r="O456" s="75">
        <v>269</v>
      </c>
      <c r="P456" s="75">
        <v>56</v>
      </c>
      <c r="Q456" s="75">
        <v>16</v>
      </c>
      <c r="R456" s="75">
        <v>6</v>
      </c>
      <c r="S456" s="75">
        <v>34</v>
      </c>
      <c r="T456" s="75">
        <v>4</v>
      </c>
      <c r="U456" s="75">
        <v>0</v>
      </c>
      <c r="V456" s="75">
        <v>62320</v>
      </c>
      <c r="W456" s="75">
        <v>647</v>
      </c>
      <c r="X456" s="76">
        <v>3155</v>
      </c>
    </row>
    <row r="457" spans="2:24" ht="12.6" customHeight="1" x14ac:dyDescent="0.15">
      <c r="B457" s="71"/>
      <c r="C457" s="72" t="s">
        <v>814</v>
      </c>
      <c r="D457" s="74">
        <v>925</v>
      </c>
      <c r="E457" s="75">
        <v>313</v>
      </c>
      <c r="F457" s="75">
        <v>612</v>
      </c>
      <c r="G457" s="75">
        <v>516</v>
      </c>
      <c r="H457" s="75">
        <v>196</v>
      </c>
      <c r="I457" s="75">
        <v>140</v>
      </c>
      <c r="J457" s="75">
        <v>42</v>
      </c>
      <c r="K457" s="75">
        <v>12</v>
      </c>
      <c r="L457" s="75">
        <v>10</v>
      </c>
      <c r="M457" s="75">
        <v>7</v>
      </c>
      <c r="N457" s="75">
        <v>2</v>
      </c>
      <c r="O457" s="75">
        <v>73197</v>
      </c>
      <c r="P457" s="75">
        <v>4459</v>
      </c>
      <c r="Q457" s="75">
        <v>1043</v>
      </c>
      <c r="R457" s="75">
        <v>434</v>
      </c>
      <c r="S457" s="75">
        <v>2982</v>
      </c>
      <c r="T457" s="75">
        <v>93</v>
      </c>
      <c r="U457" s="75">
        <v>41</v>
      </c>
      <c r="V457" s="75">
        <v>7303985</v>
      </c>
      <c r="W457" s="75">
        <v>374055</v>
      </c>
      <c r="X457" s="76">
        <v>896366</v>
      </c>
    </row>
    <row r="458" spans="2:24" ht="12.6" customHeight="1" x14ac:dyDescent="0.15">
      <c r="B458" s="134"/>
      <c r="C458" s="72" t="s">
        <v>16</v>
      </c>
      <c r="D458" s="74">
        <v>115</v>
      </c>
      <c r="E458" s="75">
        <v>62</v>
      </c>
      <c r="F458" s="75">
        <v>53</v>
      </c>
      <c r="G458" s="75">
        <v>45</v>
      </c>
      <c r="H458" s="75">
        <v>30</v>
      </c>
      <c r="I458" s="75">
        <v>29</v>
      </c>
      <c r="J458" s="75">
        <v>7</v>
      </c>
      <c r="K458" s="75">
        <v>3</v>
      </c>
      <c r="L458" s="75">
        <v>1</v>
      </c>
      <c r="M458" s="75">
        <v>0</v>
      </c>
      <c r="N458" s="75">
        <v>0</v>
      </c>
      <c r="O458" s="75">
        <v>0</v>
      </c>
      <c r="P458" s="75">
        <v>541</v>
      </c>
      <c r="Q458" s="75">
        <v>83</v>
      </c>
      <c r="R458" s="75">
        <v>113</v>
      </c>
      <c r="S458" s="75">
        <v>345</v>
      </c>
      <c r="T458" s="75">
        <v>41</v>
      </c>
      <c r="U458" s="75">
        <v>16</v>
      </c>
      <c r="V458" s="75">
        <v>1556363</v>
      </c>
      <c r="W458" s="75">
        <v>21513</v>
      </c>
      <c r="X458" s="76">
        <v>115754</v>
      </c>
    </row>
    <row r="459" spans="2:24" ht="12.6" customHeight="1" x14ac:dyDescent="0.15">
      <c r="B459" s="71" t="s">
        <v>18</v>
      </c>
      <c r="C459" s="73" t="s">
        <v>21</v>
      </c>
      <c r="D459" s="74">
        <v>0</v>
      </c>
      <c r="E459" s="75">
        <v>0</v>
      </c>
      <c r="F459" s="75">
        <v>0</v>
      </c>
      <c r="G459" s="75">
        <v>0</v>
      </c>
      <c r="H459" s="75">
        <v>0</v>
      </c>
      <c r="I459" s="75">
        <v>0</v>
      </c>
      <c r="J459" s="75">
        <v>0</v>
      </c>
      <c r="K459" s="75">
        <v>0</v>
      </c>
      <c r="L459" s="75">
        <v>0</v>
      </c>
      <c r="M459" s="75">
        <v>0</v>
      </c>
      <c r="N459" s="75">
        <v>0</v>
      </c>
      <c r="O459" s="75">
        <v>0</v>
      </c>
      <c r="P459" s="75">
        <v>0</v>
      </c>
      <c r="Q459" s="75">
        <v>0</v>
      </c>
      <c r="R459" s="75">
        <v>0</v>
      </c>
      <c r="S459" s="75">
        <v>0</v>
      </c>
      <c r="T459" s="75">
        <v>0</v>
      </c>
      <c r="U459" s="75">
        <v>0</v>
      </c>
      <c r="V459" s="75">
        <v>0</v>
      </c>
      <c r="W459" s="75">
        <v>0</v>
      </c>
      <c r="X459" s="76">
        <v>0</v>
      </c>
    </row>
    <row r="460" spans="2:24" ht="12.6" customHeight="1" x14ac:dyDescent="0.15">
      <c r="B460" s="71" t="s">
        <v>25</v>
      </c>
      <c r="C460" s="73" t="s">
        <v>8</v>
      </c>
      <c r="D460" s="74">
        <v>1</v>
      </c>
      <c r="E460" s="75">
        <v>0</v>
      </c>
      <c r="F460" s="75">
        <v>1</v>
      </c>
      <c r="G460" s="75">
        <v>1</v>
      </c>
      <c r="H460" s="75">
        <v>0</v>
      </c>
      <c r="I460" s="75">
        <v>0</v>
      </c>
      <c r="J460" s="75">
        <v>0</v>
      </c>
      <c r="K460" s="75">
        <v>0</v>
      </c>
      <c r="L460" s="75">
        <v>0</v>
      </c>
      <c r="M460" s="75">
        <v>0</v>
      </c>
      <c r="N460" s="75">
        <v>0</v>
      </c>
      <c r="O460" s="75">
        <v>0</v>
      </c>
      <c r="P460" s="75">
        <v>2</v>
      </c>
      <c r="Q460" s="75">
        <v>2</v>
      </c>
      <c r="R460" s="75">
        <v>0</v>
      </c>
      <c r="S460" s="75">
        <v>0</v>
      </c>
      <c r="T460" s="75">
        <v>0</v>
      </c>
      <c r="U460" s="75">
        <v>0</v>
      </c>
      <c r="V460" s="75">
        <v>1000</v>
      </c>
      <c r="W460" s="75">
        <v>0</v>
      </c>
      <c r="X460" s="76">
        <v>60</v>
      </c>
    </row>
    <row r="461" spans="2:24" ht="12.6" customHeight="1" x14ac:dyDescent="0.15">
      <c r="B461" s="71" t="s">
        <v>27</v>
      </c>
      <c r="C461" s="73" t="s">
        <v>28</v>
      </c>
      <c r="D461" s="74">
        <v>44</v>
      </c>
      <c r="E461" s="75">
        <v>24</v>
      </c>
      <c r="F461" s="75">
        <v>20</v>
      </c>
      <c r="G461" s="75">
        <v>11</v>
      </c>
      <c r="H461" s="75">
        <v>15</v>
      </c>
      <c r="I461" s="75">
        <v>14</v>
      </c>
      <c r="J461" s="75">
        <v>2</v>
      </c>
      <c r="K461" s="75">
        <v>1</v>
      </c>
      <c r="L461" s="75">
        <v>1</v>
      </c>
      <c r="M461" s="75">
        <v>0</v>
      </c>
      <c r="N461" s="75">
        <v>0</v>
      </c>
      <c r="O461" s="75">
        <v>0</v>
      </c>
      <c r="P461" s="75">
        <v>231</v>
      </c>
      <c r="Q461" s="75">
        <v>40</v>
      </c>
      <c r="R461" s="75">
        <v>57</v>
      </c>
      <c r="S461" s="75">
        <v>134</v>
      </c>
      <c r="T461" s="75">
        <v>39</v>
      </c>
      <c r="U461" s="75">
        <v>15</v>
      </c>
      <c r="V461" s="75">
        <v>719636</v>
      </c>
      <c r="W461" s="75">
        <v>2358</v>
      </c>
      <c r="X461" s="76">
        <v>63286</v>
      </c>
    </row>
    <row r="462" spans="2:24" ht="12.6" customHeight="1" x14ac:dyDescent="0.15">
      <c r="B462" s="71" t="s">
        <v>29</v>
      </c>
      <c r="C462" s="73" t="s">
        <v>30</v>
      </c>
      <c r="D462" s="74">
        <v>29</v>
      </c>
      <c r="E462" s="75">
        <v>18</v>
      </c>
      <c r="F462" s="75">
        <v>11</v>
      </c>
      <c r="G462" s="75">
        <v>12</v>
      </c>
      <c r="H462" s="75">
        <v>8</v>
      </c>
      <c r="I462" s="75">
        <v>6</v>
      </c>
      <c r="J462" s="75">
        <v>3</v>
      </c>
      <c r="K462" s="75">
        <v>0</v>
      </c>
      <c r="L462" s="75">
        <v>0</v>
      </c>
      <c r="M462" s="75">
        <v>0</v>
      </c>
      <c r="N462" s="75">
        <v>0</v>
      </c>
      <c r="O462" s="75">
        <v>0</v>
      </c>
      <c r="P462" s="75">
        <v>128</v>
      </c>
      <c r="Q462" s="75">
        <v>15</v>
      </c>
      <c r="R462" s="75">
        <v>27</v>
      </c>
      <c r="S462" s="75">
        <v>86</v>
      </c>
      <c r="T462" s="75">
        <v>0</v>
      </c>
      <c r="U462" s="75">
        <v>1</v>
      </c>
      <c r="V462" s="75">
        <v>429188</v>
      </c>
      <c r="W462" s="75">
        <v>4923</v>
      </c>
      <c r="X462" s="76">
        <v>21195</v>
      </c>
    </row>
    <row r="463" spans="2:24" ht="12.6" customHeight="1" x14ac:dyDescent="0.15">
      <c r="B463" s="71" t="s">
        <v>24</v>
      </c>
      <c r="C463" s="73" t="s">
        <v>31</v>
      </c>
      <c r="D463" s="74">
        <v>19</v>
      </c>
      <c r="E463" s="75">
        <v>14</v>
      </c>
      <c r="F463" s="75">
        <v>5</v>
      </c>
      <c r="G463" s="75">
        <v>5</v>
      </c>
      <c r="H463" s="75">
        <v>4</v>
      </c>
      <c r="I463" s="75">
        <v>8</v>
      </c>
      <c r="J463" s="75">
        <v>1</v>
      </c>
      <c r="K463" s="75">
        <v>1</v>
      </c>
      <c r="L463" s="75">
        <v>0</v>
      </c>
      <c r="M463" s="75">
        <v>0</v>
      </c>
      <c r="N463" s="75">
        <v>0</v>
      </c>
      <c r="O463" s="75">
        <v>0</v>
      </c>
      <c r="P463" s="75">
        <v>108</v>
      </c>
      <c r="Q463" s="75">
        <v>7</v>
      </c>
      <c r="R463" s="75">
        <v>18</v>
      </c>
      <c r="S463" s="75">
        <v>83</v>
      </c>
      <c r="T463" s="75">
        <v>0</v>
      </c>
      <c r="U463" s="75">
        <v>0</v>
      </c>
      <c r="V463" s="75">
        <v>308775</v>
      </c>
      <c r="W463" s="75">
        <v>10700</v>
      </c>
      <c r="X463" s="76">
        <v>21963</v>
      </c>
    </row>
    <row r="464" spans="2:24" ht="12.6" customHeight="1" x14ac:dyDescent="0.15">
      <c r="B464" s="71" t="s">
        <v>26</v>
      </c>
      <c r="C464" s="73" t="s">
        <v>6</v>
      </c>
      <c r="D464" s="74">
        <v>22</v>
      </c>
      <c r="E464" s="75">
        <v>6</v>
      </c>
      <c r="F464" s="75">
        <v>16</v>
      </c>
      <c r="G464" s="75">
        <v>16</v>
      </c>
      <c r="H464" s="75">
        <v>3</v>
      </c>
      <c r="I464" s="75">
        <v>1</v>
      </c>
      <c r="J464" s="75">
        <v>1</v>
      </c>
      <c r="K464" s="75">
        <v>1</v>
      </c>
      <c r="L464" s="75">
        <v>0</v>
      </c>
      <c r="M464" s="75">
        <v>0</v>
      </c>
      <c r="N464" s="75">
        <v>0</v>
      </c>
      <c r="O464" s="75">
        <v>0</v>
      </c>
      <c r="P464" s="75">
        <v>72</v>
      </c>
      <c r="Q464" s="75">
        <v>19</v>
      </c>
      <c r="R464" s="75">
        <v>11</v>
      </c>
      <c r="S464" s="75">
        <v>42</v>
      </c>
      <c r="T464" s="75">
        <v>2</v>
      </c>
      <c r="U464" s="75">
        <v>0</v>
      </c>
      <c r="V464" s="75">
        <v>97764</v>
      </c>
      <c r="W464" s="75">
        <v>3532</v>
      </c>
      <c r="X464" s="76">
        <v>9250</v>
      </c>
    </row>
    <row r="465" spans="2:24" ht="12.6" customHeight="1" x14ac:dyDescent="0.15">
      <c r="B465" s="146"/>
      <c r="C465" s="72" t="s">
        <v>34</v>
      </c>
      <c r="D465" s="74">
        <v>810</v>
      </c>
      <c r="E465" s="75">
        <v>251</v>
      </c>
      <c r="F465" s="75">
        <v>559</v>
      </c>
      <c r="G465" s="75">
        <v>471</v>
      </c>
      <c r="H465" s="75">
        <v>166</v>
      </c>
      <c r="I465" s="75">
        <v>111</v>
      </c>
      <c r="J465" s="75">
        <v>35</v>
      </c>
      <c r="K465" s="75">
        <v>9</v>
      </c>
      <c r="L465" s="75">
        <v>9</v>
      </c>
      <c r="M465" s="75">
        <v>7</v>
      </c>
      <c r="N465" s="75">
        <v>2</v>
      </c>
      <c r="O465" s="75">
        <v>73197</v>
      </c>
      <c r="P465" s="75">
        <v>3918</v>
      </c>
      <c r="Q465" s="75">
        <v>960</v>
      </c>
      <c r="R465" s="75">
        <v>321</v>
      </c>
      <c r="S465" s="75">
        <v>2637</v>
      </c>
      <c r="T465" s="75">
        <v>52</v>
      </c>
      <c r="U465" s="75">
        <v>25</v>
      </c>
      <c r="V465" s="75">
        <v>5747622</v>
      </c>
      <c r="W465" s="75">
        <v>352542</v>
      </c>
      <c r="X465" s="76">
        <v>780612</v>
      </c>
    </row>
    <row r="466" spans="2:24" ht="12.6" customHeight="1" x14ac:dyDescent="0.15">
      <c r="B466" s="71" t="s">
        <v>23</v>
      </c>
      <c r="C466" s="73" t="s">
        <v>35</v>
      </c>
      <c r="D466" s="74">
        <v>1</v>
      </c>
      <c r="E466" s="75">
        <v>1</v>
      </c>
      <c r="F466" s="75">
        <v>0</v>
      </c>
      <c r="G466" s="75">
        <v>0</v>
      </c>
      <c r="H466" s="75">
        <v>1</v>
      </c>
      <c r="I466" s="75">
        <v>0</v>
      </c>
      <c r="J466" s="75">
        <v>0</v>
      </c>
      <c r="K466" s="75">
        <v>0</v>
      </c>
      <c r="L466" s="75">
        <v>0</v>
      </c>
      <c r="M466" s="75">
        <v>0</v>
      </c>
      <c r="N466" s="75">
        <v>0</v>
      </c>
      <c r="O466" s="75">
        <v>78</v>
      </c>
      <c r="P466" s="75">
        <v>3</v>
      </c>
      <c r="Q466" s="75">
        <v>0</v>
      </c>
      <c r="R466" s="75">
        <v>0</v>
      </c>
      <c r="S466" s="75">
        <v>3</v>
      </c>
      <c r="T466" s="75">
        <v>0</v>
      </c>
      <c r="U466" s="75">
        <v>0</v>
      </c>
      <c r="V466" s="75">
        <v>3636</v>
      </c>
      <c r="W466" s="75">
        <v>0</v>
      </c>
      <c r="X466" s="76">
        <v>394</v>
      </c>
    </row>
    <row r="467" spans="2:24" ht="12.6" customHeight="1" x14ac:dyDescent="0.15">
      <c r="B467" s="71" t="s">
        <v>15</v>
      </c>
      <c r="C467" s="73" t="s">
        <v>19</v>
      </c>
      <c r="D467" s="74">
        <v>76</v>
      </c>
      <c r="E467" s="75">
        <v>28</v>
      </c>
      <c r="F467" s="75">
        <v>48</v>
      </c>
      <c r="G467" s="75">
        <v>50</v>
      </c>
      <c r="H467" s="75">
        <v>16</v>
      </c>
      <c r="I467" s="75">
        <v>9</v>
      </c>
      <c r="J467" s="75">
        <v>1</v>
      </c>
      <c r="K467" s="75">
        <v>0</v>
      </c>
      <c r="L467" s="75">
        <v>0</v>
      </c>
      <c r="M467" s="75">
        <v>0</v>
      </c>
      <c r="N467" s="75">
        <v>0</v>
      </c>
      <c r="O467" s="75">
        <v>10072</v>
      </c>
      <c r="P467" s="75">
        <v>203</v>
      </c>
      <c r="Q467" s="75">
        <v>77</v>
      </c>
      <c r="R467" s="75">
        <v>31</v>
      </c>
      <c r="S467" s="75">
        <v>95</v>
      </c>
      <c r="T467" s="75">
        <v>1</v>
      </c>
      <c r="U467" s="75">
        <v>3</v>
      </c>
      <c r="V467" s="75">
        <v>172555</v>
      </c>
      <c r="W467" s="75">
        <v>2220</v>
      </c>
      <c r="X467" s="76">
        <v>87730</v>
      </c>
    </row>
    <row r="468" spans="2:24" ht="12.6" customHeight="1" x14ac:dyDescent="0.15">
      <c r="B468" s="71" t="s">
        <v>36</v>
      </c>
      <c r="C468" s="73" t="s">
        <v>38</v>
      </c>
      <c r="D468" s="74">
        <v>353</v>
      </c>
      <c r="E468" s="75">
        <v>68</v>
      </c>
      <c r="F468" s="75">
        <v>285</v>
      </c>
      <c r="G468" s="75">
        <v>228</v>
      </c>
      <c r="H468" s="75">
        <v>59</v>
      </c>
      <c r="I468" s="75">
        <v>28</v>
      </c>
      <c r="J468" s="75">
        <v>21</v>
      </c>
      <c r="K468" s="75">
        <v>7</v>
      </c>
      <c r="L468" s="75">
        <v>4</v>
      </c>
      <c r="M468" s="75">
        <v>4</v>
      </c>
      <c r="N468" s="75">
        <v>2</v>
      </c>
      <c r="O468" s="75">
        <v>40735</v>
      </c>
      <c r="P468" s="75">
        <v>2004</v>
      </c>
      <c r="Q468" s="75">
        <v>521</v>
      </c>
      <c r="R468" s="75">
        <v>115</v>
      </c>
      <c r="S468" s="75">
        <v>1368</v>
      </c>
      <c r="T468" s="75">
        <v>37</v>
      </c>
      <c r="U468" s="75">
        <v>11</v>
      </c>
      <c r="V468" s="75">
        <v>3138750</v>
      </c>
      <c r="W468" s="75">
        <v>118823</v>
      </c>
      <c r="X468" s="76">
        <v>373604</v>
      </c>
    </row>
    <row r="469" spans="2:24" ht="12.6" customHeight="1" x14ac:dyDescent="0.15">
      <c r="B469" s="71" t="s">
        <v>0</v>
      </c>
      <c r="C469" s="73" t="s">
        <v>39</v>
      </c>
      <c r="D469" s="74">
        <v>39</v>
      </c>
      <c r="E469" s="75">
        <v>17</v>
      </c>
      <c r="F469" s="75">
        <v>22</v>
      </c>
      <c r="G469" s="75">
        <v>19</v>
      </c>
      <c r="H469" s="75">
        <v>10</v>
      </c>
      <c r="I469" s="75">
        <v>7</v>
      </c>
      <c r="J469" s="75">
        <v>3</v>
      </c>
      <c r="K469" s="75">
        <v>0</v>
      </c>
      <c r="L469" s="75">
        <v>0</v>
      </c>
      <c r="M469" s="75">
        <v>0</v>
      </c>
      <c r="N469" s="75">
        <v>0</v>
      </c>
      <c r="O469" s="75">
        <v>748</v>
      </c>
      <c r="P469" s="75">
        <v>153</v>
      </c>
      <c r="Q469" s="75">
        <v>33</v>
      </c>
      <c r="R469" s="75">
        <v>22</v>
      </c>
      <c r="S469" s="75">
        <v>98</v>
      </c>
      <c r="T469" s="75">
        <v>0</v>
      </c>
      <c r="U469" s="75">
        <v>0</v>
      </c>
      <c r="V469" s="75">
        <v>211078</v>
      </c>
      <c r="W469" s="75">
        <v>54461</v>
      </c>
      <c r="X469" s="76">
        <v>24441</v>
      </c>
    </row>
    <row r="470" spans="2:24" ht="12.6" customHeight="1" x14ac:dyDescent="0.15">
      <c r="B470" s="71" t="s">
        <v>40</v>
      </c>
      <c r="C470" s="73" t="s">
        <v>784</v>
      </c>
      <c r="D470" s="74">
        <v>73</v>
      </c>
      <c r="E470" s="75">
        <v>17</v>
      </c>
      <c r="F470" s="75">
        <v>56</v>
      </c>
      <c r="G470" s="75">
        <v>52</v>
      </c>
      <c r="H470" s="75">
        <v>17</v>
      </c>
      <c r="I470" s="75">
        <v>3</v>
      </c>
      <c r="J470" s="75">
        <v>1</v>
      </c>
      <c r="K470" s="75">
        <v>0</v>
      </c>
      <c r="L470" s="75">
        <v>0</v>
      </c>
      <c r="M470" s="75">
        <v>0</v>
      </c>
      <c r="N470" s="75">
        <v>0</v>
      </c>
      <c r="O470" s="75">
        <v>5814</v>
      </c>
      <c r="P470" s="75">
        <v>165</v>
      </c>
      <c r="Q470" s="75">
        <v>86</v>
      </c>
      <c r="R470" s="75">
        <v>19</v>
      </c>
      <c r="S470" s="75">
        <v>60</v>
      </c>
      <c r="T470" s="75">
        <v>1</v>
      </c>
      <c r="U470" s="75">
        <v>0</v>
      </c>
      <c r="V470" s="75">
        <v>129943</v>
      </c>
      <c r="W470" s="75">
        <v>2541</v>
      </c>
      <c r="X470" s="76">
        <v>37128</v>
      </c>
    </row>
    <row r="471" spans="2:24" ht="12.6" customHeight="1" x14ac:dyDescent="0.15">
      <c r="B471" s="71" t="s">
        <v>33</v>
      </c>
      <c r="C471" s="73" t="s">
        <v>42</v>
      </c>
      <c r="D471" s="74">
        <v>268</v>
      </c>
      <c r="E471" s="75">
        <v>120</v>
      </c>
      <c r="F471" s="75">
        <v>148</v>
      </c>
      <c r="G471" s="75">
        <v>122</v>
      </c>
      <c r="H471" s="75">
        <v>63</v>
      </c>
      <c r="I471" s="75">
        <v>64</v>
      </c>
      <c r="J471" s="75">
        <v>9</v>
      </c>
      <c r="K471" s="75">
        <v>2</v>
      </c>
      <c r="L471" s="75">
        <v>5</v>
      </c>
      <c r="M471" s="75">
        <v>3</v>
      </c>
      <c r="N471" s="75">
        <v>0</v>
      </c>
      <c r="O471" s="75">
        <v>15750</v>
      </c>
      <c r="P471" s="75">
        <v>1390</v>
      </c>
      <c r="Q471" s="75">
        <v>243</v>
      </c>
      <c r="R471" s="75">
        <v>134</v>
      </c>
      <c r="S471" s="75">
        <v>1013</v>
      </c>
      <c r="T471" s="75">
        <v>13</v>
      </c>
      <c r="U471" s="75">
        <v>11</v>
      </c>
      <c r="V471" s="75">
        <v>2091660</v>
      </c>
      <c r="W471" s="75">
        <v>174497</v>
      </c>
      <c r="X471" s="76">
        <v>257315</v>
      </c>
    </row>
    <row r="472" spans="2:24" ht="12.6" customHeight="1" x14ac:dyDescent="0.15">
      <c r="B472" s="71"/>
      <c r="C472" s="73" t="s">
        <v>815</v>
      </c>
      <c r="D472" s="74">
        <v>205</v>
      </c>
      <c r="E472" s="75">
        <v>67</v>
      </c>
      <c r="F472" s="75">
        <v>138</v>
      </c>
      <c r="G472" s="75">
        <v>112</v>
      </c>
      <c r="H472" s="75">
        <v>52</v>
      </c>
      <c r="I472" s="75">
        <v>29</v>
      </c>
      <c r="J472" s="75">
        <v>5</v>
      </c>
      <c r="K472" s="75">
        <v>1</v>
      </c>
      <c r="L472" s="75">
        <v>5</v>
      </c>
      <c r="M472" s="75">
        <v>1</v>
      </c>
      <c r="N472" s="75">
        <v>0</v>
      </c>
      <c r="O472" s="75">
        <v>12822</v>
      </c>
      <c r="P472" s="75">
        <v>879</v>
      </c>
      <c r="Q472" s="75">
        <v>287</v>
      </c>
      <c r="R472" s="75">
        <v>89</v>
      </c>
      <c r="S472" s="75">
        <v>503</v>
      </c>
      <c r="T472" s="75">
        <v>9</v>
      </c>
      <c r="U472" s="75">
        <v>14</v>
      </c>
      <c r="V472" s="75">
        <v>926642</v>
      </c>
      <c r="W472" s="75">
        <v>30974</v>
      </c>
      <c r="X472" s="76">
        <v>147644</v>
      </c>
    </row>
    <row r="473" spans="2:24" ht="12.6" customHeight="1" x14ac:dyDescent="0.15">
      <c r="B473" s="134"/>
      <c r="C473" s="72" t="s">
        <v>16</v>
      </c>
      <c r="D473" s="74">
        <v>17</v>
      </c>
      <c r="E473" s="75">
        <v>7</v>
      </c>
      <c r="F473" s="75">
        <v>10</v>
      </c>
      <c r="G473" s="75">
        <v>9</v>
      </c>
      <c r="H473" s="75">
        <v>5</v>
      </c>
      <c r="I473" s="75">
        <v>2</v>
      </c>
      <c r="J473" s="75">
        <v>1</v>
      </c>
      <c r="K473" s="75">
        <v>0</v>
      </c>
      <c r="L473" s="75">
        <v>0</v>
      </c>
      <c r="M473" s="75">
        <v>0</v>
      </c>
      <c r="N473" s="75">
        <v>0</v>
      </c>
      <c r="O473" s="75">
        <v>0</v>
      </c>
      <c r="P473" s="75">
        <v>60</v>
      </c>
      <c r="Q473" s="75">
        <v>13</v>
      </c>
      <c r="R473" s="75">
        <v>13</v>
      </c>
      <c r="S473" s="75">
        <v>34</v>
      </c>
      <c r="T473" s="75">
        <v>2</v>
      </c>
      <c r="U473" s="75">
        <v>1</v>
      </c>
      <c r="V473" s="75">
        <v>180405</v>
      </c>
      <c r="W473" s="75">
        <v>3467</v>
      </c>
      <c r="X473" s="76">
        <v>10223</v>
      </c>
    </row>
    <row r="474" spans="2:24" ht="12.6" customHeight="1" x14ac:dyDescent="0.15">
      <c r="B474" s="71" t="s">
        <v>18</v>
      </c>
      <c r="C474" s="73" t="s">
        <v>21</v>
      </c>
      <c r="D474" s="74">
        <v>0</v>
      </c>
      <c r="E474" s="75">
        <v>0</v>
      </c>
      <c r="F474" s="75">
        <v>0</v>
      </c>
      <c r="G474" s="75">
        <v>0</v>
      </c>
      <c r="H474" s="75">
        <v>0</v>
      </c>
      <c r="I474" s="75">
        <v>0</v>
      </c>
      <c r="J474" s="75">
        <v>0</v>
      </c>
      <c r="K474" s="75">
        <v>0</v>
      </c>
      <c r="L474" s="75">
        <v>0</v>
      </c>
      <c r="M474" s="75">
        <v>0</v>
      </c>
      <c r="N474" s="75">
        <v>0</v>
      </c>
      <c r="O474" s="75">
        <v>0</v>
      </c>
      <c r="P474" s="75">
        <v>0</v>
      </c>
      <c r="Q474" s="75">
        <v>0</v>
      </c>
      <c r="R474" s="75">
        <v>0</v>
      </c>
      <c r="S474" s="75">
        <v>0</v>
      </c>
      <c r="T474" s="75">
        <v>0</v>
      </c>
      <c r="U474" s="75">
        <v>0</v>
      </c>
      <c r="V474" s="75">
        <v>0</v>
      </c>
      <c r="W474" s="75">
        <v>0</v>
      </c>
      <c r="X474" s="76">
        <v>0</v>
      </c>
    </row>
    <row r="475" spans="2:24" ht="12.6" customHeight="1" x14ac:dyDescent="0.15">
      <c r="B475" s="71" t="s">
        <v>25</v>
      </c>
      <c r="C475" s="73" t="s">
        <v>8</v>
      </c>
      <c r="D475" s="74">
        <v>0</v>
      </c>
      <c r="E475" s="75">
        <v>0</v>
      </c>
      <c r="F475" s="75">
        <v>0</v>
      </c>
      <c r="G475" s="75">
        <v>0</v>
      </c>
      <c r="H475" s="75">
        <v>0</v>
      </c>
      <c r="I475" s="75">
        <v>0</v>
      </c>
      <c r="J475" s="75">
        <v>0</v>
      </c>
      <c r="K475" s="75">
        <v>0</v>
      </c>
      <c r="L475" s="75">
        <v>0</v>
      </c>
      <c r="M475" s="75">
        <v>0</v>
      </c>
      <c r="N475" s="75">
        <v>0</v>
      </c>
      <c r="O475" s="75">
        <v>0</v>
      </c>
      <c r="P475" s="75">
        <v>0</v>
      </c>
      <c r="Q475" s="75">
        <v>0</v>
      </c>
      <c r="R475" s="75">
        <v>0</v>
      </c>
      <c r="S475" s="75">
        <v>0</v>
      </c>
      <c r="T475" s="75">
        <v>0</v>
      </c>
      <c r="U475" s="75">
        <v>0</v>
      </c>
      <c r="V475" s="75">
        <v>0</v>
      </c>
      <c r="W475" s="75">
        <v>0</v>
      </c>
      <c r="X475" s="76">
        <v>0</v>
      </c>
    </row>
    <row r="476" spans="2:24" ht="12.6" customHeight="1" x14ac:dyDescent="0.15">
      <c r="B476" s="71" t="s">
        <v>27</v>
      </c>
      <c r="C476" s="73" t="s">
        <v>28</v>
      </c>
      <c r="D476" s="74">
        <v>7</v>
      </c>
      <c r="E476" s="75">
        <v>1</v>
      </c>
      <c r="F476" s="75">
        <v>6</v>
      </c>
      <c r="G476" s="75">
        <v>6</v>
      </c>
      <c r="H476" s="75">
        <v>1</v>
      </c>
      <c r="I476" s="75">
        <v>0</v>
      </c>
      <c r="J476" s="75">
        <v>0</v>
      </c>
      <c r="K476" s="75">
        <v>0</v>
      </c>
      <c r="L476" s="75">
        <v>0</v>
      </c>
      <c r="M476" s="75">
        <v>0</v>
      </c>
      <c r="N476" s="75">
        <v>0</v>
      </c>
      <c r="O476" s="75">
        <v>0</v>
      </c>
      <c r="P476" s="75">
        <v>12</v>
      </c>
      <c r="Q476" s="75">
        <v>8</v>
      </c>
      <c r="R476" s="75">
        <v>2</v>
      </c>
      <c r="S476" s="75">
        <v>2</v>
      </c>
      <c r="T476" s="75">
        <v>0</v>
      </c>
      <c r="U476" s="75">
        <v>0</v>
      </c>
      <c r="V476" s="75">
        <v>6045</v>
      </c>
      <c r="W476" s="75">
        <v>0</v>
      </c>
      <c r="X476" s="76">
        <v>340</v>
      </c>
    </row>
    <row r="477" spans="2:24" ht="12.6" customHeight="1" x14ac:dyDescent="0.15">
      <c r="B477" s="71" t="s">
        <v>29</v>
      </c>
      <c r="C477" s="73" t="s">
        <v>30</v>
      </c>
      <c r="D477" s="74">
        <v>5</v>
      </c>
      <c r="E477" s="75">
        <v>3</v>
      </c>
      <c r="F477" s="75">
        <v>2</v>
      </c>
      <c r="G477" s="75">
        <v>2</v>
      </c>
      <c r="H477" s="75">
        <v>2</v>
      </c>
      <c r="I477" s="75">
        <v>0</v>
      </c>
      <c r="J477" s="75">
        <v>1</v>
      </c>
      <c r="K477" s="75">
        <v>0</v>
      </c>
      <c r="L477" s="75">
        <v>0</v>
      </c>
      <c r="M477" s="75">
        <v>0</v>
      </c>
      <c r="N477" s="75">
        <v>0</v>
      </c>
      <c r="O477" s="75">
        <v>0</v>
      </c>
      <c r="P477" s="75">
        <v>27</v>
      </c>
      <c r="Q477" s="75">
        <v>3</v>
      </c>
      <c r="R477" s="75">
        <v>6</v>
      </c>
      <c r="S477" s="75">
        <v>18</v>
      </c>
      <c r="T477" s="75">
        <v>0</v>
      </c>
      <c r="U477" s="75">
        <v>1</v>
      </c>
      <c r="V477" s="75">
        <v>101395</v>
      </c>
      <c r="W477" s="75">
        <v>507</v>
      </c>
      <c r="X477" s="76">
        <v>1761</v>
      </c>
    </row>
    <row r="478" spans="2:24" ht="12.6" customHeight="1" x14ac:dyDescent="0.15">
      <c r="B478" s="71" t="s">
        <v>24</v>
      </c>
      <c r="C478" s="73" t="s">
        <v>31</v>
      </c>
      <c r="D478" s="74">
        <v>3</v>
      </c>
      <c r="E478" s="75">
        <v>2</v>
      </c>
      <c r="F478" s="75">
        <v>1</v>
      </c>
      <c r="G478" s="75">
        <v>0</v>
      </c>
      <c r="H478" s="75">
        <v>1</v>
      </c>
      <c r="I478" s="75">
        <v>2</v>
      </c>
      <c r="J478" s="75">
        <v>0</v>
      </c>
      <c r="K478" s="75">
        <v>0</v>
      </c>
      <c r="L478" s="75">
        <v>0</v>
      </c>
      <c r="M478" s="75">
        <v>0</v>
      </c>
      <c r="N478" s="75">
        <v>0</v>
      </c>
      <c r="O478" s="75">
        <v>0</v>
      </c>
      <c r="P478" s="75">
        <v>16</v>
      </c>
      <c r="Q478" s="75">
        <v>1</v>
      </c>
      <c r="R478" s="75">
        <v>3</v>
      </c>
      <c r="S478" s="75">
        <v>12</v>
      </c>
      <c r="T478" s="75">
        <v>0</v>
      </c>
      <c r="U478" s="75">
        <v>0</v>
      </c>
      <c r="V478" s="75">
        <v>71965</v>
      </c>
      <c r="W478" s="75">
        <v>940</v>
      </c>
      <c r="X478" s="76">
        <v>7922</v>
      </c>
    </row>
    <row r="479" spans="2:24" ht="12.6" customHeight="1" x14ac:dyDescent="0.15">
      <c r="B479" s="71" t="s">
        <v>26</v>
      </c>
      <c r="C479" s="73" t="s">
        <v>6</v>
      </c>
      <c r="D479" s="74">
        <v>2</v>
      </c>
      <c r="E479" s="75">
        <v>1</v>
      </c>
      <c r="F479" s="75">
        <v>1</v>
      </c>
      <c r="G479" s="75">
        <v>1</v>
      </c>
      <c r="H479" s="75">
        <v>1</v>
      </c>
      <c r="I479" s="75">
        <v>0</v>
      </c>
      <c r="J479" s="75">
        <v>0</v>
      </c>
      <c r="K479" s="75">
        <v>0</v>
      </c>
      <c r="L479" s="75">
        <v>0</v>
      </c>
      <c r="M479" s="75">
        <v>0</v>
      </c>
      <c r="N479" s="75">
        <v>0</v>
      </c>
      <c r="O479" s="75">
        <v>0</v>
      </c>
      <c r="P479" s="75">
        <v>5</v>
      </c>
      <c r="Q479" s="75">
        <v>1</v>
      </c>
      <c r="R479" s="75">
        <v>2</v>
      </c>
      <c r="S479" s="75">
        <v>2</v>
      </c>
      <c r="T479" s="75">
        <v>2</v>
      </c>
      <c r="U479" s="75">
        <v>0</v>
      </c>
      <c r="V479" s="75">
        <v>1000</v>
      </c>
      <c r="W479" s="75">
        <v>2020</v>
      </c>
      <c r="X479" s="76">
        <v>200</v>
      </c>
    </row>
    <row r="480" spans="2:24" ht="12.6" customHeight="1" x14ac:dyDescent="0.15">
      <c r="B480" s="146"/>
      <c r="C480" s="72" t="s">
        <v>34</v>
      </c>
      <c r="D480" s="74">
        <v>188</v>
      </c>
      <c r="E480" s="75">
        <v>60</v>
      </c>
      <c r="F480" s="75">
        <v>128</v>
      </c>
      <c r="G480" s="75">
        <v>103</v>
      </c>
      <c r="H480" s="75">
        <v>47</v>
      </c>
      <c r="I480" s="75">
        <v>27</v>
      </c>
      <c r="J480" s="75">
        <v>4</v>
      </c>
      <c r="K480" s="75">
        <v>1</v>
      </c>
      <c r="L480" s="75">
        <v>5</v>
      </c>
      <c r="M480" s="75">
        <v>1</v>
      </c>
      <c r="N480" s="75">
        <v>0</v>
      </c>
      <c r="O480" s="75">
        <v>12822</v>
      </c>
      <c r="P480" s="75">
        <v>819</v>
      </c>
      <c r="Q480" s="75">
        <v>274</v>
      </c>
      <c r="R480" s="75">
        <v>76</v>
      </c>
      <c r="S480" s="75">
        <v>469</v>
      </c>
      <c r="T480" s="75">
        <v>7</v>
      </c>
      <c r="U480" s="75">
        <v>13</v>
      </c>
      <c r="V480" s="75">
        <v>746237</v>
      </c>
      <c r="W480" s="75">
        <v>27507</v>
      </c>
      <c r="X480" s="76">
        <v>137421</v>
      </c>
    </row>
    <row r="481" spans="2:24" ht="12.6" customHeight="1" x14ac:dyDescent="0.15">
      <c r="B481" s="71" t="s">
        <v>23</v>
      </c>
      <c r="C481" s="73" t="s">
        <v>35</v>
      </c>
      <c r="D481" s="74">
        <v>0</v>
      </c>
      <c r="E481" s="75">
        <v>0</v>
      </c>
      <c r="F481" s="75">
        <v>0</v>
      </c>
      <c r="G481" s="75">
        <v>0</v>
      </c>
      <c r="H481" s="75">
        <v>0</v>
      </c>
      <c r="I481" s="75">
        <v>0</v>
      </c>
      <c r="J481" s="75">
        <v>0</v>
      </c>
      <c r="K481" s="75">
        <v>0</v>
      </c>
      <c r="L481" s="75">
        <v>0</v>
      </c>
      <c r="M481" s="75">
        <v>0</v>
      </c>
      <c r="N481" s="75">
        <v>0</v>
      </c>
      <c r="O481" s="75">
        <v>0</v>
      </c>
      <c r="P481" s="75">
        <v>0</v>
      </c>
      <c r="Q481" s="75">
        <v>0</v>
      </c>
      <c r="R481" s="75">
        <v>0</v>
      </c>
      <c r="S481" s="75">
        <v>0</v>
      </c>
      <c r="T481" s="75">
        <v>0</v>
      </c>
      <c r="U481" s="75">
        <v>0</v>
      </c>
      <c r="V481" s="75">
        <v>0</v>
      </c>
      <c r="W481" s="75">
        <v>0</v>
      </c>
      <c r="X481" s="76">
        <v>0</v>
      </c>
    </row>
    <row r="482" spans="2:24" ht="12.6" customHeight="1" x14ac:dyDescent="0.15">
      <c r="B482" s="71" t="s">
        <v>15</v>
      </c>
      <c r="C482" s="73" t="s">
        <v>19</v>
      </c>
      <c r="D482" s="74">
        <v>27</v>
      </c>
      <c r="E482" s="75">
        <v>16</v>
      </c>
      <c r="F482" s="75">
        <v>11</v>
      </c>
      <c r="G482" s="75">
        <v>13</v>
      </c>
      <c r="H482" s="75">
        <v>8</v>
      </c>
      <c r="I482" s="75">
        <v>6</v>
      </c>
      <c r="J482" s="75">
        <v>0</v>
      </c>
      <c r="K482" s="75">
        <v>0</v>
      </c>
      <c r="L482" s="75">
        <v>0</v>
      </c>
      <c r="M482" s="75">
        <v>0</v>
      </c>
      <c r="N482" s="75">
        <v>0</v>
      </c>
      <c r="O482" s="75">
        <v>4057</v>
      </c>
      <c r="P482" s="75">
        <v>91</v>
      </c>
      <c r="Q482" s="75">
        <v>17</v>
      </c>
      <c r="R482" s="75">
        <v>13</v>
      </c>
      <c r="S482" s="75">
        <v>61</v>
      </c>
      <c r="T482" s="75">
        <v>1</v>
      </c>
      <c r="U482" s="75">
        <v>3</v>
      </c>
      <c r="V482" s="75">
        <v>77173</v>
      </c>
      <c r="W482" s="75">
        <v>831</v>
      </c>
      <c r="X482" s="76">
        <v>61408</v>
      </c>
    </row>
    <row r="483" spans="2:24" ht="12.6" customHeight="1" x14ac:dyDescent="0.15">
      <c r="B483" s="71" t="s">
        <v>36</v>
      </c>
      <c r="C483" s="73" t="s">
        <v>38</v>
      </c>
      <c r="D483" s="74">
        <v>72</v>
      </c>
      <c r="E483" s="75">
        <v>11</v>
      </c>
      <c r="F483" s="75">
        <v>61</v>
      </c>
      <c r="G483" s="75">
        <v>50</v>
      </c>
      <c r="H483" s="75">
        <v>13</v>
      </c>
      <c r="I483" s="75">
        <v>3</v>
      </c>
      <c r="J483" s="75">
        <v>2</v>
      </c>
      <c r="K483" s="75">
        <v>0</v>
      </c>
      <c r="L483" s="75">
        <v>3</v>
      </c>
      <c r="M483" s="75">
        <v>1</v>
      </c>
      <c r="N483" s="75">
        <v>0</v>
      </c>
      <c r="O483" s="75">
        <v>4070</v>
      </c>
      <c r="P483" s="75">
        <v>340</v>
      </c>
      <c r="Q483" s="75">
        <v>159</v>
      </c>
      <c r="R483" s="75">
        <v>18</v>
      </c>
      <c r="S483" s="75">
        <v>163</v>
      </c>
      <c r="T483" s="75">
        <v>5</v>
      </c>
      <c r="U483" s="75">
        <v>4</v>
      </c>
      <c r="V483" s="75">
        <v>277305</v>
      </c>
      <c r="W483" s="75">
        <v>7093</v>
      </c>
      <c r="X483" s="76">
        <v>12813</v>
      </c>
    </row>
    <row r="484" spans="2:24" ht="12.6" customHeight="1" x14ac:dyDescent="0.15">
      <c r="B484" s="71" t="s">
        <v>0</v>
      </c>
      <c r="C484" s="73" t="s">
        <v>39</v>
      </c>
      <c r="D484" s="74">
        <v>6</v>
      </c>
      <c r="E484" s="75">
        <v>2</v>
      </c>
      <c r="F484" s="75">
        <v>4</v>
      </c>
      <c r="G484" s="75">
        <v>4</v>
      </c>
      <c r="H484" s="75">
        <v>1</v>
      </c>
      <c r="I484" s="75">
        <v>0</v>
      </c>
      <c r="J484" s="75">
        <v>1</v>
      </c>
      <c r="K484" s="75">
        <v>0</v>
      </c>
      <c r="L484" s="75">
        <v>0</v>
      </c>
      <c r="M484" s="75">
        <v>0</v>
      </c>
      <c r="N484" s="75">
        <v>0</v>
      </c>
      <c r="O484" s="75">
        <v>122</v>
      </c>
      <c r="P484" s="75">
        <v>18</v>
      </c>
      <c r="Q484" s="75">
        <v>5</v>
      </c>
      <c r="R484" s="75">
        <v>0</v>
      </c>
      <c r="S484" s="75">
        <v>13</v>
      </c>
      <c r="T484" s="75">
        <v>0</v>
      </c>
      <c r="U484" s="75">
        <v>0</v>
      </c>
      <c r="V484" s="75">
        <v>16514</v>
      </c>
      <c r="W484" s="75">
        <v>2435</v>
      </c>
      <c r="X484" s="76">
        <v>2512</v>
      </c>
    </row>
    <row r="485" spans="2:24" ht="12.6" customHeight="1" x14ac:dyDescent="0.15">
      <c r="B485" s="71" t="s">
        <v>40</v>
      </c>
      <c r="C485" s="73" t="s">
        <v>784</v>
      </c>
      <c r="D485" s="74">
        <v>22</v>
      </c>
      <c r="E485" s="75">
        <v>5</v>
      </c>
      <c r="F485" s="75">
        <v>17</v>
      </c>
      <c r="G485" s="75">
        <v>16</v>
      </c>
      <c r="H485" s="75">
        <v>5</v>
      </c>
      <c r="I485" s="75">
        <v>1</v>
      </c>
      <c r="J485" s="75">
        <v>0</v>
      </c>
      <c r="K485" s="75">
        <v>0</v>
      </c>
      <c r="L485" s="75">
        <v>0</v>
      </c>
      <c r="M485" s="75">
        <v>0</v>
      </c>
      <c r="N485" s="75">
        <v>0</v>
      </c>
      <c r="O485" s="75">
        <v>1232</v>
      </c>
      <c r="P485" s="75">
        <v>48</v>
      </c>
      <c r="Q485" s="75">
        <v>29</v>
      </c>
      <c r="R485" s="75">
        <v>8</v>
      </c>
      <c r="S485" s="75">
        <v>11</v>
      </c>
      <c r="T485" s="75">
        <v>0</v>
      </c>
      <c r="U485" s="75">
        <v>0</v>
      </c>
      <c r="V485" s="75">
        <v>43016</v>
      </c>
      <c r="W485" s="75">
        <v>426</v>
      </c>
      <c r="X485" s="76">
        <v>10813</v>
      </c>
    </row>
    <row r="486" spans="2:24" ht="12.6" customHeight="1" x14ac:dyDescent="0.15">
      <c r="B486" s="71" t="s">
        <v>33</v>
      </c>
      <c r="C486" s="73" t="s">
        <v>42</v>
      </c>
      <c r="D486" s="74">
        <v>61</v>
      </c>
      <c r="E486" s="75">
        <v>26</v>
      </c>
      <c r="F486" s="75">
        <v>35</v>
      </c>
      <c r="G486" s="75">
        <v>20</v>
      </c>
      <c r="H486" s="75">
        <v>20</v>
      </c>
      <c r="I486" s="75">
        <v>17</v>
      </c>
      <c r="J486" s="75">
        <v>1</v>
      </c>
      <c r="K486" s="75">
        <v>1</v>
      </c>
      <c r="L486" s="75">
        <v>2</v>
      </c>
      <c r="M486" s="75">
        <v>0</v>
      </c>
      <c r="N486" s="75">
        <v>0</v>
      </c>
      <c r="O486" s="75">
        <v>3341</v>
      </c>
      <c r="P486" s="75">
        <v>322</v>
      </c>
      <c r="Q486" s="75">
        <v>64</v>
      </c>
      <c r="R486" s="75">
        <v>37</v>
      </c>
      <c r="S486" s="75">
        <v>221</v>
      </c>
      <c r="T486" s="75">
        <v>1</v>
      </c>
      <c r="U486" s="75">
        <v>6</v>
      </c>
      <c r="V486" s="75">
        <v>332229</v>
      </c>
      <c r="W486" s="75">
        <v>16722</v>
      </c>
      <c r="X486" s="76">
        <v>49875</v>
      </c>
    </row>
    <row r="487" spans="2:24" ht="12.6" customHeight="1" x14ac:dyDescent="0.15">
      <c r="B487" s="71"/>
      <c r="C487" s="73" t="s">
        <v>816</v>
      </c>
      <c r="D487" s="74">
        <v>119</v>
      </c>
      <c r="E487" s="75">
        <v>43</v>
      </c>
      <c r="F487" s="75">
        <v>76</v>
      </c>
      <c r="G487" s="75">
        <v>70</v>
      </c>
      <c r="H487" s="75">
        <v>27</v>
      </c>
      <c r="I487" s="75">
        <v>14</v>
      </c>
      <c r="J487" s="75">
        <v>6</v>
      </c>
      <c r="K487" s="75">
        <v>0</v>
      </c>
      <c r="L487" s="75">
        <v>2</v>
      </c>
      <c r="M487" s="75">
        <v>0</v>
      </c>
      <c r="N487" s="75">
        <v>0</v>
      </c>
      <c r="O487" s="75">
        <v>8777</v>
      </c>
      <c r="P487" s="75">
        <v>447</v>
      </c>
      <c r="Q487" s="75">
        <v>119</v>
      </c>
      <c r="R487" s="75">
        <v>56</v>
      </c>
      <c r="S487" s="75">
        <v>272</v>
      </c>
      <c r="T487" s="75">
        <v>13</v>
      </c>
      <c r="U487" s="75">
        <v>6</v>
      </c>
      <c r="V487" s="75">
        <v>776221</v>
      </c>
      <c r="W487" s="75">
        <v>24317</v>
      </c>
      <c r="X487" s="76">
        <v>75283</v>
      </c>
    </row>
    <row r="488" spans="2:24" ht="12.6" customHeight="1" x14ac:dyDescent="0.15">
      <c r="B488" s="134"/>
      <c r="C488" s="72" t="s">
        <v>16</v>
      </c>
      <c r="D488" s="74">
        <v>15</v>
      </c>
      <c r="E488" s="75">
        <v>11</v>
      </c>
      <c r="F488" s="75">
        <v>4</v>
      </c>
      <c r="G488" s="75">
        <v>6</v>
      </c>
      <c r="H488" s="75">
        <v>3</v>
      </c>
      <c r="I488" s="75">
        <v>4</v>
      </c>
      <c r="J488" s="75">
        <v>2</v>
      </c>
      <c r="K488" s="75">
        <v>0</v>
      </c>
      <c r="L488" s="75">
        <v>0</v>
      </c>
      <c r="M488" s="75">
        <v>0</v>
      </c>
      <c r="N488" s="75">
        <v>0</v>
      </c>
      <c r="O488" s="75">
        <v>0</v>
      </c>
      <c r="P488" s="75">
        <v>73</v>
      </c>
      <c r="Q488" s="75">
        <v>7</v>
      </c>
      <c r="R488" s="75">
        <v>16</v>
      </c>
      <c r="S488" s="75">
        <v>50</v>
      </c>
      <c r="T488" s="75">
        <v>0</v>
      </c>
      <c r="U488" s="75">
        <v>3</v>
      </c>
      <c r="V488" s="75">
        <v>222966</v>
      </c>
      <c r="W488" s="75">
        <v>335</v>
      </c>
      <c r="X488" s="76">
        <v>9123</v>
      </c>
    </row>
    <row r="489" spans="2:24" ht="12.6" customHeight="1" x14ac:dyDescent="0.15">
      <c r="B489" s="71" t="s">
        <v>18</v>
      </c>
      <c r="C489" s="73" t="s">
        <v>21</v>
      </c>
      <c r="D489" s="74">
        <v>0</v>
      </c>
      <c r="E489" s="75">
        <v>0</v>
      </c>
      <c r="F489" s="75">
        <v>0</v>
      </c>
      <c r="G489" s="75">
        <v>0</v>
      </c>
      <c r="H489" s="75">
        <v>0</v>
      </c>
      <c r="I489" s="75">
        <v>0</v>
      </c>
      <c r="J489" s="75">
        <v>0</v>
      </c>
      <c r="K489" s="75">
        <v>0</v>
      </c>
      <c r="L489" s="75">
        <v>0</v>
      </c>
      <c r="M489" s="75">
        <v>0</v>
      </c>
      <c r="N489" s="75">
        <v>0</v>
      </c>
      <c r="O489" s="75">
        <v>0</v>
      </c>
      <c r="P489" s="75">
        <v>0</v>
      </c>
      <c r="Q489" s="75">
        <v>0</v>
      </c>
      <c r="R489" s="75">
        <v>0</v>
      </c>
      <c r="S489" s="75">
        <v>0</v>
      </c>
      <c r="T489" s="75">
        <v>0</v>
      </c>
      <c r="U489" s="75">
        <v>0</v>
      </c>
      <c r="V489" s="75">
        <v>0</v>
      </c>
      <c r="W489" s="75">
        <v>0</v>
      </c>
      <c r="X489" s="76">
        <v>0</v>
      </c>
    </row>
    <row r="490" spans="2:24" ht="12.6" customHeight="1" x14ac:dyDescent="0.15">
      <c r="B490" s="71" t="s">
        <v>25</v>
      </c>
      <c r="C490" s="73" t="s">
        <v>8</v>
      </c>
      <c r="D490" s="74">
        <v>0</v>
      </c>
      <c r="E490" s="75">
        <v>0</v>
      </c>
      <c r="F490" s="75">
        <v>0</v>
      </c>
      <c r="G490" s="75">
        <v>0</v>
      </c>
      <c r="H490" s="75">
        <v>0</v>
      </c>
      <c r="I490" s="75">
        <v>0</v>
      </c>
      <c r="J490" s="75">
        <v>0</v>
      </c>
      <c r="K490" s="75">
        <v>0</v>
      </c>
      <c r="L490" s="75">
        <v>0</v>
      </c>
      <c r="M490" s="75">
        <v>0</v>
      </c>
      <c r="N490" s="75">
        <v>0</v>
      </c>
      <c r="O490" s="75">
        <v>0</v>
      </c>
      <c r="P490" s="75">
        <v>0</v>
      </c>
      <c r="Q490" s="75">
        <v>0</v>
      </c>
      <c r="R490" s="75">
        <v>0</v>
      </c>
      <c r="S490" s="75">
        <v>0</v>
      </c>
      <c r="T490" s="75">
        <v>0</v>
      </c>
      <c r="U490" s="75">
        <v>0</v>
      </c>
      <c r="V490" s="75">
        <v>0</v>
      </c>
      <c r="W490" s="75">
        <v>0</v>
      </c>
      <c r="X490" s="76">
        <v>0</v>
      </c>
    </row>
    <row r="491" spans="2:24" ht="12.6" customHeight="1" x14ac:dyDescent="0.15">
      <c r="B491" s="71" t="s">
        <v>27</v>
      </c>
      <c r="C491" s="73" t="s">
        <v>28</v>
      </c>
      <c r="D491" s="74">
        <v>4</v>
      </c>
      <c r="E491" s="75">
        <v>3</v>
      </c>
      <c r="F491" s="75">
        <v>1</v>
      </c>
      <c r="G491" s="75">
        <v>2</v>
      </c>
      <c r="H491" s="75">
        <v>1</v>
      </c>
      <c r="I491" s="75">
        <v>0</v>
      </c>
      <c r="J491" s="75">
        <v>1</v>
      </c>
      <c r="K491" s="75">
        <v>0</v>
      </c>
      <c r="L491" s="75">
        <v>0</v>
      </c>
      <c r="M491" s="75">
        <v>0</v>
      </c>
      <c r="N491" s="75">
        <v>0</v>
      </c>
      <c r="O491" s="75">
        <v>0</v>
      </c>
      <c r="P491" s="75">
        <v>19</v>
      </c>
      <c r="Q491" s="75">
        <v>2</v>
      </c>
      <c r="R491" s="75">
        <v>5</v>
      </c>
      <c r="S491" s="75">
        <v>12</v>
      </c>
      <c r="T491" s="75">
        <v>0</v>
      </c>
      <c r="U491" s="75">
        <v>3</v>
      </c>
      <c r="V491" s="75">
        <v>39211</v>
      </c>
      <c r="W491" s="75">
        <v>155</v>
      </c>
      <c r="X491" s="76">
        <v>486</v>
      </c>
    </row>
    <row r="492" spans="2:24" ht="12.6" customHeight="1" x14ac:dyDescent="0.15">
      <c r="B492" s="71" t="s">
        <v>29</v>
      </c>
      <c r="C492" s="73" t="s">
        <v>30</v>
      </c>
      <c r="D492" s="74">
        <v>5</v>
      </c>
      <c r="E492" s="75">
        <v>4</v>
      </c>
      <c r="F492" s="75">
        <v>1</v>
      </c>
      <c r="G492" s="75">
        <v>2</v>
      </c>
      <c r="H492" s="75">
        <v>1</v>
      </c>
      <c r="I492" s="75">
        <v>2</v>
      </c>
      <c r="J492" s="75">
        <v>0</v>
      </c>
      <c r="K492" s="75">
        <v>0</v>
      </c>
      <c r="L492" s="75">
        <v>0</v>
      </c>
      <c r="M492" s="75">
        <v>0</v>
      </c>
      <c r="N492" s="75">
        <v>0</v>
      </c>
      <c r="O492" s="75">
        <v>0</v>
      </c>
      <c r="P492" s="75">
        <v>20</v>
      </c>
      <c r="Q492" s="75">
        <v>2</v>
      </c>
      <c r="R492" s="75">
        <v>5</v>
      </c>
      <c r="S492" s="75">
        <v>13</v>
      </c>
      <c r="T492" s="75">
        <v>0</v>
      </c>
      <c r="U492" s="75">
        <v>0</v>
      </c>
      <c r="V492" s="75">
        <v>117652</v>
      </c>
      <c r="W492" s="75">
        <v>0</v>
      </c>
      <c r="X492" s="76">
        <v>2800</v>
      </c>
    </row>
    <row r="493" spans="2:24" ht="12.6" customHeight="1" x14ac:dyDescent="0.15">
      <c r="B493" s="71" t="s">
        <v>24</v>
      </c>
      <c r="C493" s="73" t="s">
        <v>31</v>
      </c>
      <c r="D493" s="74">
        <v>4</v>
      </c>
      <c r="E493" s="75">
        <v>3</v>
      </c>
      <c r="F493" s="75">
        <v>1</v>
      </c>
      <c r="G493" s="75">
        <v>1</v>
      </c>
      <c r="H493" s="75">
        <v>0</v>
      </c>
      <c r="I493" s="75">
        <v>2</v>
      </c>
      <c r="J493" s="75">
        <v>1</v>
      </c>
      <c r="K493" s="75">
        <v>0</v>
      </c>
      <c r="L493" s="75">
        <v>0</v>
      </c>
      <c r="M493" s="75">
        <v>0</v>
      </c>
      <c r="N493" s="75">
        <v>0</v>
      </c>
      <c r="O493" s="75">
        <v>0</v>
      </c>
      <c r="P493" s="75">
        <v>28</v>
      </c>
      <c r="Q493" s="75">
        <v>1</v>
      </c>
      <c r="R493" s="75">
        <v>5</v>
      </c>
      <c r="S493" s="75">
        <v>22</v>
      </c>
      <c r="T493" s="75">
        <v>0</v>
      </c>
      <c r="U493" s="75">
        <v>0</v>
      </c>
      <c r="V493" s="75">
        <v>57757</v>
      </c>
      <c r="W493" s="75">
        <v>180</v>
      </c>
      <c r="X493" s="76">
        <v>4920</v>
      </c>
    </row>
    <row r="494" spans="2:24" ht="12.6" customHeight="1" x14ac:dyDescent="0.15">
      <c r="B494" s="71" t="s">
        <v>26</v>
      </c>
      <c r="C494" s="73" t="s">
        <v>6</v>
      </c>
      <c r="D494" s="74">
        <v>2</v>
      </c>
      <c r="E494" s="75">
        <v>1</v>
      </c>
      <c r="F494" s="75">
        <v>1</v>
      </c>
      <c r="G494" s="75">
        <v>1</v>
      </c>
      <c r="H494" s="75">
        <v>1</v>
      </c>
      <c r="I494" s="75">
        <v>0</v>
      </c>
      <c r="J494" s="75">
        <v>0</v>
      </c>
      <c r="K494" s="75">
        <v>0</v>
      </c>
      <c r="L494" s="75">
        <v>0</v>
      </c>
      <c r="M494" s="75">
        <v>0</v>
      </c>
      <c r="N494" s="75">
        <v>0</v>
      </c>
      <c r="O494" s="75">
        <v>0</v>
      </c>
      <c r="P494" s="75">
        <v>6</v>
      </c>
      <c r="Q494" s="75">
        <v>2</v>
      </c>
      <c r="R494" s="75">
        <v>1</v>
      </c>
      <c r="S494" s="75">
        <v>3</v>
      </c>
      <c r="T494" s="75">
        <v>0</v>
      </c>
      <c r="U494" s="75">
        <v>0</v>
      </c>
      <c r="V494" s="75">
        <v>8346</v>
      </c>
      <c r="W494" s="75">
        <v>0</v>
      </c>
      <c r="X494" s="76">
        <v>917</v>
      </c>
    </row>
    <row r="495" spans="2:24" ht="12.6" customHeight="1" x14ac:dyDescent="0.15">
      <c r="B495" s="146"/>
      <c r="C495" s="72" t="s">
        <v>34</v>
      </c>
      <c r="D495" s="74">
        <v>104</v>
      </c>
      <c r="E495" s="75">
        <v>32</v>
      </c>
      <c r="F495" s="75">
        <v>72</v>
      </c>
      <c r="G495" s="75">
        <v>64</v>
      </c>
      <c r="H495" s="75">
        <v>24</v>
      </c>
      <c r="I495" s="75">
        <v>10</v>
      </c>
      <c r="J495" s="75">
        <v>4</v>
      </c>
      <c r="K495" s="75">
        <v>0</v>
      </c>
      <c r="L495" s="75">
        <v>2</v>
      </c>
      <c r="M495" s="75">
        <v>0</v>
      </c>
      <c r="N495" s="75">
        <v>0</v>
      </c>
      <c r="O495" s="75">
        <v>8777</v>
      </c>
      <c r="P495" s="75">
        <v>374</v>
      </c>
      <c r="Q495" s="75">
        <v>112</v>
      </c>
      <c r="R495" s="75">
        <v>40</v>
      </c>
      <c r="S495" s="75">
        <v>222</v>
      </c>
      <c r="T495" s="75">
        <v>13</v>
      </c>
      <c r="U495" s="75">
        <v>3</v>
      </c>
      <c r="V495" s="75">
        <v>553255</v>
      </c>
      <c r="W495" s="75">
        <v>23982</v>
      </c>
      <c r="X495" s="76">
        <v>66160</v>
      </c>
    </row>
    <row r="496" spans="2:24" ht="12.6" customHeight="1" x14ac:dyDescent="0.15">
      <c r="B496" s="71" t="s">
        <v>23</v>
      </c>
      <c r="C496" s="73" t="s">
        <v>35</v>
      </c>
      <c r="D496" s="74">
        <v>0</v>
      </c>
      <c r="E496" s="75">
        <v>0</v>
      </c>
      <c r="F496" s="75">
        <v>0</v>
      </c>
      <c r="G496" s="75">
        <v>0</v>
      </c>
      <c r="H496" s="75">
        <v>0</v>
      </c>
      <c r="I496" s="75">
        <v>0</v>
      </c>
      <c r="J496" s="75">
        <v>0</v>
      </c>
      <c r="K496" s="75">
        <v>0</v>
      </c>
      <c r="L496" s="75">
        <v>0</v>
      </c>
      <c r="M496" s="75">
        <v>0</v>
      </c>
      <c r="N496" s="75">
        <v>0</v>
      </c>
      <c r="O496" s="75">
        <v>0</v>
      </c>
      <c r="P496" s="75">
        <v>0</v>
      </c>
      <c r="Q496" s="75">
        <v>0</v>
      </c>
      <c r="R496" s="75">
        <v>0</v>
      </c>
      <c r="S496" s="75">
        <v>0</v>
      </c>
      <c r="T496" s="75">
        <v>0</v>
      </c>
      <c r="U496" s="75">
        <v>0</v>
      </c>
      <c r="V496" s="75">
        <v>0</v>
      </c>
      <c r="W496" s="75">
        <v>0</v>
      </c>
      <c r="X496" s="76">
        <v>0</v>
      </c>
    </row>
    <row r="497" spans="2:24" ht="12.6" customHeight="1" x14ac:dyDescent="0.15">
      <c r="B497" s="71" t="s">
        <v>15</v>
      </c>
      <c r="C497" s="73" t="s">
        <v>19</v>
      </c>
      <c r="D497" s="74">
        <v>11</v>
      </c>
      <c r="E497" s="75">
        <v>5</v>
      </c>
      <c r="F497" s="75">
        <v>6</v>
      </c>
      <c r="G497" s="75">
        <v>9</v>
      </c>
      <c r="H497" s="75">
        <v>0</v>
      </c>
      <c r="I497" s="75">
        <v>1</v>
      </c>
      <c r="J497" s="75">
        <v>1</v>
      </c>
      <c r="K497" s="75">
        <v>0</v>
      </c>
      <c r="L497" s="75">
        <v>0</v>
      </c>
      <c r="M497" s="75">
        <v>0</v>
      </c>
      <c r="N497" s="75">
        <v>0</v>
      </c>
      <c r="O497" s="75">
        <v>1895</v>
      </c>
      <c r="P497" s="75">
        <v>31</v>
      </c>
      <c r="Q497" s="75">
        <v>9</v>
      </c>
      <c r="R497" s="75">
        <v>9</v>
      </c>
      <c r="S497" s="75">
        <v>13</v>
      </c>
      <c r="T497" s="75">
        <v>0</v>
      </c>
      <c r="U497" s="75">
        <v>0</v>
      </c>
      <c r="V497" s="75">
        <v>24585</v>
      </c>
      <c r="W497" s="75">
        <v>0</v>
      </c>
      <c r="X497" s="76">
        <v>10644</v>
      </c>
    </row>
    <row r="498" spans="2:24" ht="12.6" customHeight="1" x14ac:dyDescent="0.15">
      <c r="B498" s="71" t="s">
        <v>36</v>
      </c>
      <c r="C498" s="73" t="s">
        <v>38</v>
      </c>
      <c r="D498" s="74">
        <v>44</v>
      </c>
      <c r="E498" s="75">
        <v>7</v>
      </c>
      <c r="F498" s="75">
        <v>37</v>
      </c>
      <c r="G498" s="75">
        <v>27</v>
      </c>
      <c r="H498" s="75">
        <v>11</v>
      </c>
      <c r="I498" s="75">
        <v>4</v>
      </c>
      <c r="J498" s="75">
        <v>1</v>
      </c>
      <c r="K498" s="75">
        <v>0</v>
      </c>
      <c r="L498" s="75">
        <v>1</v>
      </c>
      <c r="M498" s="75">
        <v>0</v>
      </c>
      <c r="N498" s="75">
        <v>0</v>
      </c>
      <c r="O498" s="75">
        <v>3998</v>
      </c>
      <c r="P498" s="75">
        <v>158</v>
      </c>
      <c r="Q498" s="75">
        <v>51</v>
      </c>
      <c r="R498" s="75">
        <v>9</v>
      </c>
      <c r="S498" s="75">
        <v>98</v>
      </c>
      <c r="T498" s="75">
        <v>13</v>
      </c>
      <c r="U498" s="75">
        <v>3</v>
      </c>
      <c r="V498" s="75">
        <v>216438</v>
      </c>
      <c r="W498" s="75">
        <v>153</v>
      </c>
      <c r="X498" s="76">
        <v>9881</v>
      </c>
    </row>
    <row r="499" spans="2:24" ht="12.6" customHeight="1" x14ac:dyDescent="0.15">
      <c r="B499" s="71" t="s">
        <v>0</v>
      </c>
      <c r="C499" s="73" t="s">
        <v>39</v>
      </c>
      <c r="D499" s="74">
        <v>5</v>
      </c>
      <c r="E499" s="75">
        <v>2</v>
      </c>
      <c r="F499" s="75">
        <v>3</v>
      </c>
      <c r="G499" s="75">
        <v>2</v>
      </c>
      <c r="H499" s="75">
        <v>2</v>
      </c>
      <c r="I499" s="75">
        <v>0</v>
      </c>
      <c r="J499" s="75">
        <v>1</v>
      </c>
      <c r="K499" s="75">
        <v>0</v>
      </c>
      <c r="L499" s="75">
        <v>0</v>
      </c>
      <c r="M499" s="75">
        <v>0</v>
      </c>
      <c r="N499" s="75">
        <v>0</v>
      </c>
      <c r="O499" s="75">
        <v>109</v>
      </c>
      <c r="P499" s="75">
        <v>28</v>
      </c>
      <c r="Q499" s="75">
        <v>7</v>
      </c>
      <c r="R499" s="75">
        <v>4</v>
      </c>
      <c r="S499" s="75">
        <v>17</v>
      </c>
      <c r="T499" s="75">
        <v>0</v>
      </c>
      <c r="U499" s="75">
        <v>0</v>
      </c>
      <c r="V499" s="75">
        <v>41965</v>
      </c>
      <c r="W499" s="75">
        <v>8370</v>
      </c>
      <c r="X499" s="76">
        <v>8479</v>
      </c>
    </row>
    <row r="500" spans="2:24" ht="12.6" customHeight="1" x14ac:dyDescent="0.15">
      <c r="B500" s="71" t="s">
        <v>40</v>
      </c>
      <c r="C500" s="73" t="s">
        <v>784</v>
      </c>
      <c r="D500" s="74">
        <v>11</v>
      </c>
      <c r="E500" s="75">
        <v>3</v>
      </c>
      <c r="F500" s="75">
        <v>8</v>
      </c>
      <c r="G500" s="75">
        <v>9</v>
      </c>
      <c r="H500" s="75">
        <v>2</v>
      </c>
      <c r="I500" s="75">
        <v>0</v>
      </c>
      <c r="J500" s="75">
        <v>0</v>
      </c>
      <c r="K500" s="75">
        <v>0</v>
      </c>
      <c r="L500" s="75">
        <v>0</v>
      </c>
      <c r="M500" s="75">
        <v>0</v>
      </c>
      <c r="N500" s="75">
        <v>0</v>
      </c>
      <c r="O500" s="75">
        <v>538</v>
      </c>
      <c r="P500" s="75">
        <v>22</v>
      </c>
      <c r="Q500" s="75">
        <v>16</v>
      </c>
      <c r="R500" s="75">
        <v>2</v>
      </c>
      <c r="S500" s="75">
        <v>4</v>
      </c>
      <c r="T500" s="75">
        <v>0</v>
      </c>
      <c r="U500" s="75">
        <v>0</v>
      </c>
      <c r="V500" s="75">
        <v>16612</v>
      </c>
      <c r="W500" s="75">
        <v>176</v>
      </c>
      <c r="X500" s="76">
        <v>6426</v>
      </c>
    </row>
    <row r="501" spans="2:24" ht="12.6" customHeight="1" x14ac:dyDescent="0.15">
      <c r="B501" s="71" t="s">
        <v>33</v>
      </c>
      <c r="C501" s="73" t="s">
        <v>42</v>
      </c>
      <c r="D501" s="74">
        <v>33</v>
      </c>
      <c r="E501" s="75">
        <v>15</v>
      </c>
      <c r="F501" s="75">
        <v>18</v>
      </c>
      <c r="G501" s="75">
        <v>17</v>
      </c>
      <c r="H501" s="75">
        <v>9</v>
      </c>
      <c r="I501" s="75">
        <v>5</v>
      </c>
      <c r="J501" s="75">
        <v>1</v>
      </c>
      <c r="K501" s="75">
        <v>0</v>
      </c>
      <c r="L501" s="75">
        <v>1</v>
      </c>
      <c r="M501" s="75">
        <v>0</v>
      </c>
      <c r="N501" s="75">
        <v>0</v>
      </c>
      <c r="O501" s="75">
        <v>2237</v>
      </c>
      <c r="P501" s="75">
        <v>135</v>
      </c>
      <c r="Q501" s="75">
        <v>29</v>
      </c>
      <c r="R501" s="75">
        <v>16</v>
      </c>
      <c r="S501" s="75">
        <v>90</v>
      </c>
      <c r="T501" s="75">
        <v>0</v>
      </c>
      <c r="U501" s="75">
        <v>0</v>
      </c>
      <c r="V501" s="75">
        <v>253655</v>
      </c>
      <c r="W501" s="75">
        <v>15283</v>
      </c>
      <c r="X501" s="76">
        <v>30730</v>
      </c>
    </row>
    <row r="502" spans="2:24" ht="12.6" customHeight="1" x14ac:dyDescent="0.15">
      <c r="B502" s="71"/>
      <c r="C502" s="73" t="s">
        <v>817</v>
      </c>
      <c r="D502" s="74">
        <v>120</v>
      </c>
      <c r="E502" s="75">
        <v>35</v>
      </c>
      <c r="F502" s="75">
        <v>85</v>
      </c>
      <c r="G502" s="75">
        <v>56</v>
      </c>
      <c r="H502" s="75">
        <v>30</v>
      </c>
      <c r="I502" s="75">
        <v>26</v>
      </c>
      <c r="J502" s="75">
        <v>7</v>
      </c>
      <c r="K502" s="75">
        <v>0</v>
      </c>
      <c r="L502" s="75">
        <v>1</v>
      </c>
      <c r="M502" s="75">
        <v>0</v>
      </c>
      <c r="N502" s="75">
        <v>0</v>
      </c>
      <c r="O502" s="75">
        <v>10882</v>
      </c>
      <c r="P502" s="75">
        <v>490</v>
      </c>
      <c r="Q502" s="75">
        <v>150</v>
      </c>
      <c r="R502" s="75">
        <v>51</v>
      </c>
      <c r="S502" s="75">
        <v>289</v>
      </c>
      <c r="T502" s="75">
        <v>8</v>
      </c>
      <c r="U502" s="75">
        <v>4</v>
      </c>
      <c r="V502" s="75">
        <v>595204</v>
      </c>
      <c r="W502" s="75">
        <v>15303</v>
      </c>
      <c r="X502" s="76">
        <v>88771</v>
      </c>
    </row>
    <row r="503" spans="2:24" ht="12.6" customHeight="1" x14ac:dyDescent="0.15">
      <c r="B503" s="134"/>
      <c r="C503" s="72" t="s">
        <v>16</v>
      </c>
      <c r="D503" s="74">
        <v>13</v>
      </c>
      <c r="E503" s="75">
        <v>5</v>
      </c>
      <c r="F503" s="75">
        <v>8</v>
      </c>
      <c r="G503" s="75">
        <v>3</v>
      </c>
      <c r="H503" s="75">
        <v>3</v>
      </c>
      <c r="I503" s="75">
        <v>7</v>
      </c>
      <c r="J503" s="75">
        <v>0</v>
      </c>
      <c r="K503" s="75">
        <v>0</v>
      </c>
      <c r="L503" s="75">
        <v>0</v>
      </c>
      <c r="M503" s="75">
        <v>0</v>
      </c>
      <c r="N503" s="75">
        <v>0</v>
      </c>
      <c r="O503" s="75">
        <v>0</v>
      </c>
      <c r="P503" s="75">
        <v>55</v>
      </c>
      <c r="Q503" s="75">
        <v>11</v>
      </c>
      <c r="R503" s="75">
        <v>9</v>
      </c>
      <c r="S503" s="75">
        <v>35</v>
      </c>
      <c r="T503" s="75">
        <v>0</v>
      </c>
      <c r="U503" s="75">
        <v>0</v>
      </c>
      <c r="V503" s="75">
        <v>96483</v>
      </c>
      <c r="W503" s="75">
        <v>9242</v>
      </c>
      <c r="X503" s="76">
        <v>18534</v>
      </c>
    </row>
    <row r="504" spans="2:24" ht="12.6" customHeight="1" x14ac:dyDescent="0.15">
      <c r="B504" s="71" t="s">
        <v>18</v>
      </c>
      <c r="C504" s="73" t="s">
        <v>21</v>
      </c>
      <c r="D504" s="74">
        <v>0</v>
      </c>
      <c r="E504" s="75">
        <v>0</v>
      </c>
      <c r="F504" s="75">
        <v>0</v>
      </c>
      <c r="G504" s="75">
        <v>0</v>
      </c>
      <c r="H504" s="75">
        <v>0</v>
      </c>
      <c r="I504" s="75">
        <v>0</v>
      </c>
      <c r="J504" s="75">
        <v>0</v>
      </c>
      <c r="K504" s="75">
        <v>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5">
        <v>0</v>
      </c>
      <c r="V504" s="75">
        <v>0</v>
      </c>
      <c r="W504" s="75">
        <v>0</v>
      </c>
      <c r="X504" s="76">
        <v>0</v>
      </c>
    </row>
    <row r="505" spans="2:24" ht="12.6" customHeight="1" x14ac:dyDescent="0.15">
      <c r="B505" s="71" t="s">
        <v>25</v>
      </c>
      <c r="C505" s="73" t="s">
        <v>8</v>
      </c>
      <c r="D505" s="74">
        <v>0</v>
      </c>
      <c r="E505" s="75">
        <v>0</v>
      </c>
      <c r="F505" s="75">
        <v>0</v>
      </c>
      <c r="G505" s="75">
        <v>0</v>
      </c>
      <c r="H505" s="75">
        <v>0</v>
      </c>
      <c r="I505" s="75">
        <v>0</v>
      </c>
      <c r="J505" s="75">
        <v>0</v>
      </c>
      <c r="K505" s="75">
        <v>0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5">
        <v>0</v>
      </c>
      <c r="V505" s="75">
        <v>0</v>
      </c>
      <c r="W505" s="75">
        <v>0</v>
      </c>
      <c r="X505" s="76">
        <v>0</v>
      </c>
    </row>
    <row r="506" spans="2:24" ht="12.6" customHeight="1" x14ac:dyDescent="0.15">
      <c r="B506" s="71" t="s">
        <v>27</v>
      </c>
      <c r="C506" s="73" t="s">
        <v>28</v>
      </c>
      <c r="D506" s="74">
        <v>4</v>
      </c>
      <c r="E506" s="75">
        <v>0</v>
      </c>
      <c r="F506" s="75">
        <v>4</v>
      </c>
      <c r="G506" s="75">
        <v>0</v>
      </c>
      <c r="H506" s="75">
        <v>1</v>
      </c>
      <c r="I506" s="75">
        <v>3</v>
      </c>
      <c r="J506" s="75">
        <v>0</v>
      </c>
      <c r="K506" s="75">
        <v>0</v>
      </c>
      <c r="L506" s="75">
        <v>0</v>
      </c>
      <c r="M506" s="75">
        <v>0</v>
      </c>
      <c r="N506" s="75">
        <v>0</v>
      </c>
      <c r="O506" s="75">
        <v>0</v>
      </c>
      <c r="P506" s="75">
        <v>21</v>
      </c>
      <c r="Q506" s="75">
        <v>7</v>
      </c>
      <c r="R506" s="75">
        <v>0</v>
      </c>
      <c r="S506" s="75">
        <v>14</v>
      </c>
      <c r="T506" s="75">
        <v>0</v>
      </c>
      <c r="U506" s="75">
        <v>0</v>
      </c>
      <c r="V506" s="75">
        <v>17301</v>
      </c>
      <c r="W506" s="75">
        <v>50</v>
      </c>
      <c r="X506" s="76">
        <v>4624</v>
      </c>
    </row>
    <row r="507" spans="2:24" ht="12.6" customHeight="1" x14ac:dyDescent="0.15">
      <c r="B507" s="71" t="s">
        <v>29</v>
      </c>
      <c r="C507" s="73" t="s">
        <v>30</v>
      </c>
      <c r="D507" s="74">
        <v>5</v>
      </c>
      <c r="E507" s="75">
        <v>3</v>
      </c>
      <c r="F507" s="75">
        <v>2</v>
      </c>
      <c r="G507" s="75">
        <v>2</v>
      </c>
      <c r="H507" s="75">
        <v>1</v>
      </c>
      <c r="I507" s="75">
        <v>2</v>
      </c>
      <c r="J507" s="75">
        <v>0</v>
      </c>
      <c r="K507" s="75">
        <v>0</v>
      </c>
      <c r="L507" s="75">
        <v>0</v>
      </c>
      <c r="M507" s="75">
        <v>0</v>
      </c>
      <c r="N507" s="75">
        <v>0</v>
      </c>
      <c r="O507" s="75">
        <v>0</v>
      </c>
      <c r="P507" s="75">
        <v>16</v>
      </c>
      <c r="Q507" s="75">
        <v>1</v>
      </c>
      <c r="R507" s="75">
        <v>5</v>
      </c>
      <c r="S507" s="75">
        <v>10</v>
      </c>
      <c r="T507" s="75">
        <v>0</v>
      </c>
      <c r="U507" s="75">
        <v>0</v>
      </c>
      <c r="V507" s="75">
        <v>54210</v>
      </c>
      <c r="W507" s="75">
        <v>500</v>
      </c>
      <c r="X507" s="76">
        <v>8400</v>
      </c>
    </row>
    <row r="508" spans="2:24" ht="12.6" customHeight="1" x14ac:dyDescent="0.15">
      <c r="B508" s="71" t="s">
        <v>24</v>
      </c>
      <c r="C508" s="73" t="s">
        <v>31</v>
      </c>
      <c r="D508" s="74">
        <v>3</v>
      </c>
      <c r="E508" s="75">
        <v>2</v>
      </c>
      <c r="F508" s="75">
        <v>1</v>
      </c>
      <c r="G508" s="75">
        <v>0</v>
      </c>
      <c r="H508" s="75">
        <v>1</v>
      </c>
      <c r="I508" s="75">
        <v>2</v>
      </c>
      <c r="J508" s="75">
        <v>0</v>
      </c>
      <c r="K508" s="75">
        <v>0</v>
      </c>
      <c r="L508" s="75">
        <v>0</v>
      </c>
      <c r="M508" s="75">
        <v>0</v>
      </c>
      <c r="N508" s="75">
        <v>0</v>
      </c>
      <c r="O508" s="75">
        <v>0</v>
      </c>
      <c r="P508" s="75">
        <v>17</v>
      </c>
      <c r="Q508" s="75">
        <v>2</v>
      </c>
      <c r="R508" s="75">
        <v>4</v>
      </c>
      <c r="S508" s="75">
        <v>11</v>
      </c>
      <c r="T508" s="75">
        <v>0</v>
      </c>
      <c r="U508" s="75">
        <v>0</v>
      </c>
      <c r="V508" s="75">
        <v>24900</v>
      </c>
      <c r="W508" s="75">
        <v>8680</v>
      </c>
      <c r="X508" s="76">
        <v>5500</v>
      </c>
    </row>
    <row r="509" spans="2:24" ht="12.6" customHeight="1" x14ac:dyDescent="0.15">
      <c r="B509" s="71" t="s">
        <v>26</v>
      </c>
      <c r="C509" s="73" t="s">
        <v>6</v>
      </c>
      <c r="D509" s="74">
        <v>1</v>
      </c>
      <c r="E509" s="75">
        <v>0</v>
      </c>
      <c r="F509" s="75">
        <v>1</v>
      </c>
      <c r="G509" s="75">
        <v>1</v>
      </c>
      <c r="H509" s="75">
        <v>0</v>
      </c>
      <c r="I509" s="75">
        <v>0</v>
      </c>
      <c r="J509" s="75">
        <v>0</v>
      </c>
      <c r="K509" s="75">
        <v>0</v>
      </c>
      <c r="L509" s="75">
        <v>0</v>
      </c>
      <c r="M509" s="75">
        <v>0</v>
      </c>
      <c r="N509" s="75">
        <v>0</v>
      </c>
      <c r="O509" s="75">
        <v>0</v>
      </c>
      <c r="P509" s="75">
        <v>1</v>
      </c>
      <c r="Q509" s="75">
        <v>1</v>
      </c>
      <c r="R509" s="75">
        <v>0</v>
      </c>
      <c r="S509" s="75">
        <v>0</v>
      </c>
      <c r="T509" s="75">
        <v>0</v>
      </c>
      <c r="U509" s="75">
        <v>0</v>
      </c>
      <c r="V509" s="75">
        <v>72</v>
      </c>
      <c r="W509" s="75">
        <v>12</v>
      </c>
      <c r="X509" s="76">
        <v>10</v>
      </c>
    </row>
    <row r="510" spans="2:24" ht="12.6" customHeight="1" x14ac:dyDescent="0.15">
      <c r="B510" s="146"/>
      <c r="C510" s="72" t="s">
        <v>34</v>
      </c>
      <c r="D510" s="74">
        <v>107</v>
      </c>
      <c r="E510" s="75">
        <v>30</v>
      </c>
      <c r="F510" s="75">
        <v>77</v>
      </c>
      <c r="G510" s="75">
        <v>53</v>
      </c>
      <c r="H510" s="75">
        <v>27</v>
      </c>
      <c r="I510" s="75">
        <v>19</v>
      </c>
      <c r="J510" s="75">
        <v>7</v>
      </c>
      <c r="K510" s="75">
        <v>0</v>
      </c>
      <c r="L510" s="75">
        <v>1</v>
      </c>
      <c r="M510" s="75">
        <v>0</v>
      </c>
      <c r="N510" s="75">
        <v>0</v>
      </c>
      <c r="O510" s="75">
        <v>10882</v>
      </c>
      <c r="P510" s="75">
        <v>435</v>
      </c>
      <c r="Q510" s="75">
        <v>139</v>
      </c>
      <c r="R510" s="75">
        <v>42</v>
      </c>
      <c r="S510" s="75">
        <v>254</v>
      </c>
      <c r="T510" s="75">
        <v>8</v>
      </c>
      <c r="U510" s="75">
        <v>4</v>
      </c>
      <c r="V510" s="75">
        <v>498721</v>
      </c>
      <c r="W510" s="75">
        <v>6061</v>
      </c>
      <c r="X510" s="76">
        <v>70237</v>
      </c>
    </row>
    <row r="511" spans="2:24" ht="12.6" customHeight="1" x14ac:dyDescent="0.15">
      <c r="B511" s="71" t="s">
        <v>23</v>
      </c>
      <c r="C511" s="73" t="s">
        <v>35</v>
      </c>
      <c r="D511" s="74">
        <v>0</v>
      </c>
      <c r="E511" s="75">
        <v>0</v>
      </c>
      <c r="F511" s="75">
        <v>0</v>
      </c>
      <c r="G511" s="75">
        <v>0</v>
      </c>
      <c r="H511" s="75">
        <v>0</v>
      </c>
      <c r="I511" s="75">
        <v>0</v>
      </c>
      <c r="J511" s="75">
        <v>0</v>
      </c>
      <c r="K511" s="75">
        <v>0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5">
        <v>0</v>
      </c>
      <c r="V511" s="75">
        <v>0</v>
      </c>
      <c r="W511" s="75">
        <v>0</v>
      </c>
      <c r="X511" s="76">
        <v>0</v>
      </c>
    </row>
    <row r="512" spans="2:24" ht="12.6" customHeight="1" x14ac:dyDescent="0.15">
      <c r="B512" s="71" t="s">
        <v>15</v>
      </c>
      <c r="C512" s="73" t="s">
        <v>19</v>
      </c>
      <c r="D512" s="74">
        <v>9</v>
      </c>
      <c r="E512" s="75">
        <v>3</v>
      </c>
      <c r="F512" s="75">
        <v>6</v>
      </c>
      <c r="G512" s="75">
        <v>5</v>
      </c>
      <c r="H512" s="75">
        <v>3</v>
      </c>
      <c r="I512" s="75">
        <v>1</v>
      </c>
      <c r="J512" s="75">
        <v>0</v>
      </c>
      <c r="K512" s="75">
        <v>0</v>
      </c>
      <c r="L512" s="75">
        <v>0</v>
      </c>
      <c r="M512" s="75">
        <v>0</v>
      </c>
      <c r="N512" s="75">
        <v>0</v>
      </c>
      <c r="O512" s="75">
        <v>986</v>
      </c>
      <c r="P512" s="75">
        <v>25</v>
      </c>
      <c r="Q512" s="75">
        <v>10</v>
      </c>
      <c r="R512" s="75">
        <v>6</v>
      </c>
      <c r="S512" s="75">
        <v>9</v>
      </c>
      <c r="T512" s="75">
        <v>0</v>
      </c>
      <c r="U512" s="75">
        <v>0</v>
      </c>
      <c r="V512" s="75">
        <v>20333</v>
      </c>
      <c r="W512" s="75">
        <v>180</v>
      </c>
      <c r="X512" s="76">
        <v>8036</v>
      </c>
    </row>
    <row r="513" spans="2:24" ht="12.6" customHeight="1" x14ac:dyDescent="0.15">
      <c r="B513" s="71" t="s">
        <v>36</v>
      </c>
      <c r="C513" s="73" t="s">
        <v>38</v>
      </c>
      <c r="D513" s="74">
        <v>39</v>
      </c>
      <c r="E513" s="75">
        <v>5</v>
      </c>
      <c r="F513" s="75">
        <v>34</v>
      </c>
      <c r="G513" s="75">
        <v>22</v>
      </c>
      <c r="H513" s="75">
        <v>8</v>
      </c>
      <c r="I513" s="75">
        <v>4</v>
      </c>
      <c r="J513" s="75">
        <v>5</v>
      </c>
      <c r="K513" s="75">
        <v>0</v>
      </c>
      <c r="L513" s="75">
        <v>0</v>
      </c>
      <c r="M513" s="75">
        <v>0</v>
      </c>
      <c r="N513" s="75">
        <v>0</v>
      </c>
      <c r="O513" s="75">
        <v>2671</v>
      </c>
      <c r="P513" s="75">
        <v>160</v>
      </c>
      <c r="Q513" s="75">
        <v>66</v>
      </c>
      <c r="R513" s="75">
        <v>10</v>
      </c>
      <c r="S513" s="75">
        <v>84</v>
      </c>
      <c r="T513" s="75">
        <v>1</v>
      </c>
      <c r="U513" s="75">
        <v>0</v>
      </c>
      <c r="V513" s="75">
        <v>157177</v>
      </c>
      <c r="W513" s="75">
        <v>828</v>
      </c>
      <c r="X513" s="76">
        <v>10492</v>
      </c>
    </row>
    <row r="514" spans="2:24" ht="12.6" customHeight="1" x14ac:dyDescent="0.15">
      <c r="B514" s="71" t="s">
        <v>0</v>
      </c>
      <c r="C514" s="73" t="s">
        <v>39</v>
      </c>
      <c r="D514" s="74">
        <v>1</v>
      </c>
      <c r="E514" s="75">
        <v>0</v>
      </c>
      <c r="F514" s="75">
        <v>1</v>
      </c>
      <c r="G514" s="75">
        <v>1</v>
      </c>
      <c r="H514" s="75">
        <v>0</v>
      </c>
      <c r="I514" s="75">
        <v>0</v>
      </c>
      <c r="J514" s="75">
        <v>0</v>
      </c>
      <c r="K514" s="75">
        <v>0</v>
      </c>
      <c r="L514" s="75">
        <v>0</v>
      </c>
      <c r="M514" s="75">
        <v>0</v>
      </c>
      <c r="N514" s="75">
        <v>0</v>
      </c>
      <c r="O514" s="75">
        <v>33</v>
      </c>
      <c r="P514" s="75">
        <v>1</v>
      </c>
      <c r="Q514" s="75">
        <v>1</v>
      </c>
      <c r="R514" s="75">
        <v>0</v>
      </c>
      <c r="S514" s="75">
        <v>0</v>
      </c>
      <c r="T514" s="75">
        <v>0</v>
      </c>
      <c r="U514" s="75">
        <v>0</v>
      </c>
      <c r="V514" s="75">
        <v>900</v>
      </c>
      <c r="W514" s="75">
        <v>0</v>
      </c>
      <c r="X514" s="76">
        <v>30</v>
      </c>
    </row>
    <row r="515" spans="2:24" ht="12.6" customHeight="1" x14ac:dyDescent="0.15">
      <c r="B515" s="71" t="s">
        <v>40</v>
      </c>
      <c r="C515" s="73" t="s">
        <v>784</v>
      </c>
      <c r="D515" s="74">
        <v>14</v>
      </c>
      <c r="E515" s="75">
        <v>4</v>
      </c>
      <c r="F515" s="75">
        <v>10</v>
      </c>
      <c r="G515" s="75">
        <v>9</v>
      </c>
      <c r="H515" s="75">
        <v>4</v>
      </c>
      <c r="I515" s="75">
        <v>1</v>
      </c>
      <c r="J515" s="75">
        <v>0</v>
      </c>
      <c r="K515" s="75">
        <v>0</v>
      </c>
      <c r="L515" s="75">
        <v>0</v>
      </c>
      <c r="M515" s="75">
        <v>0</v>
      </c>
      <c r="N515" s="75">
        <v>0</v>
      </c>
      <c r="O515" s="75">
        <v>2591</v>
      </c>
      <c r="P515" s="75">
        <v>33</v>
      </c>
      <c r="Q515" s="75">
        <v>15</v>
      </c>
      <c r="R515" s="75">
        <v>5</v>
      </c>
      <c r="S515" s="75">
        <v>13</v>
      </c>
      <c r="T515" s="75">
        <v>0</v>
      </c>
      <c r="U515" s="75">
        <v>0</v>
      </c>
      <c r="V515" s="75">
        <v>24271</v>
      </c>
      <c r="W515" s="75">
        <v>138</v>
      </c>
      <c r="X515" s="76">
        <v>11844</v>
      </c>
    </row>
    <row r="516" spans="2:24" ht="12.6" customHeight="1" x14ac:dyDescent="0.15">
      <c r="B516" s="71" t="s">
        <v>33</v>
      </c>
      <c r="C516" s="73" t="s">
        <v>42</v>
      </c>
      <c r="D516" s="74">
        <v>44</v>
      </c>
      <c r="E516" s="75">
        <v>18</v>
      </c>
      <c r="F516" s="75">
        <v>26</v>
      </c>
      <c r="G516" s="75">
        <v>16</v>
      </c>
      <c r="H516" s="75">
        <v>12</v>
      </c>
      <c r="I516" s="75">
        <v>13</v>
      </c>
      <c r="J516" s="75">
        <v>2</v>
      </c>
      <c r="K516" s="75">
        <v>0</v>
      </c>
      <c r="L516" s="75">
        <v>1</v>
      </c>
      <c r="M516" s="75">
        <v>0</v>
      </c>
      <c r="N516" s="75">
        <v>0</v>
      </c>
      <c r="O516" s="75">
        <v>4601</v>
      </c>
      <c r="P516" s="75">
        <v>216</v>
      </c>
      <c r="Q516" s="75">
        <v>47</v>
      </c>
      <c r="R516" s="75">
        <v>21</v>
      </c>
      <c r="S516" s="75">
        <v>148</v>
      </c>
      <c r="T516" s="75">
        <v>7</v>
      </c>
      <c r="U516" s="75">
        <v>4</v>
      </c>
      <c r="V516" s="75">
        <v>296040</v>
      </c>
      <c r="W516" s="75">
        <v>4915</v>
      </c>
      <c r="X516" s="76">
        <v>39835</v>
      </c>
    </row>
    <row r="517" spans="2:24" ht="12.6" customHeight="1" x14ac:dyDescent="0.15">
      <c r="B517" s="71"/>
      <c r="C517" s="73" t="s">
        <v>818</v>
      </c>
      <c r="D517" s="74">
        <v>60</v>
      </c>
      <c r="E517" s="75">
        <v>16</v>
      </c>
      <c r="F517" s="75">
        <v>44</v>
      </c>
      <c r="G517" s="75">
        <v>35</v>
      </c>
      <c r="H517" s="75">
        <v>14</v>
      </c>
      <c r="I517" s="75">
        <v>8</v>
      </c>
      <c r="J517" s="75">
        <v>1</v>
      </c>
      <c r="K517" s="75">
        <v>0</v>
      </c>
      <c r="L517" s="75">
        <v>0</v>
      </c>
      <c r="M517" s="75">
        <v>2</v>
      </c>
      <c r="N517" s="75">
        <v>0</v>
      </c>
      <c r="O517" s="75">
        <v>2318</v>
      </c>
      <c r="P517" s="75">
        <v>287</v>
      </c>
      <c r="Q517" s="75">
        <v>65</v>
      </c>
      <c r="R517" s="75">
        <v>14</v>
      </c>
      <c r="S517" s="75">
        <v>208</v>
      </c>
      <c r="T517" s="75">
        <v>2</v>
      </c>
      <c r="U517" s="75">
        <v>0</v>
      </c>
      <c r="V517" s="75">
        <v>256961</v>
      </c>
      <c r="W517" s="75">
        <v>21537</v>
      </c>
      <c r="X517" s="76">
        <v>15979</v>
      </c>
    </row>
    <row r="518" spans="2:24" ht="12.6" customHeight="1" x14ac:dyDescent="0.15">
      <c r="B518" s="134"/>
      <c r="C518" s="72" t="s">
        <v>16</v>
      </c>
      <c r="D518" s="74">
        <v>4</v>
      </c>
      <c r="E518" s="75">
        <v>1</v>
      </c>
      <c r="F518" s="75">
        <v>3</v>
      </c>
      <c r="G518" s="75">
        <v>1</v>
      </c>
      <c r="H518" s="75">
        <v>3</v>
      </c>
      <c r="I518" s="75">
        <v>0</v>
      </c>
      <c r="J518" s="75">
        <v>0</v>
      </c>
      <c r="K518" s="75">
        <v>0</v>
      </c>
      <c r="L518" s="75">
        <v>0</v>
      </c>
      <c r="M518" s="75">
        <v>0</v>
      </c>
      <c r="N518" s="75">
        <v>0</v>
      </c>
      <c r="O518" s="75">
        <v>0</v>
      </c>
      <c r="P518" s="75">
        <v>13</v>
      </c>
      <c r="Q518" s="75">
        <v>7</v>
      </c>
      <c r="R518" s="75">
        <v>2</v>
      </c>
      <c r="S518" s="75">
        <v>4</v>
      </c>
      <c r="T518" s="75">
        <v>0</v>
      </c>
      <c r="U518" s="75">
        <v>0</v>
      </c>
      <c r="V518" s="75">
        <v>31435</v>
      </c>
      <c r="W518" s="75">
        <v>0</v>
      </c>
      <c r="X518" s="76">
        <v>2282</v>
      </c>
    </row>
    <row r="519" spans="2:24" ht="12.6" customHeight="1" x14ac:dyDescent="0.15">
      <c r="B519" s="71" t="s">
        <v>18</v>
      </c>
      <c r="C519" s="73" t="s">
        <v>21</v>
      </c>
      <c r="D519" s="74">
        <v>0</v>
      </c>
      <c r="E519" s="75">
        <v>0</v>
      </c>
      <c r="F519" s="75">
        <v>0</v>
      </c>
      <c r="G519" s="75">
        <v>0</v>
      </c>
      <c r="H519" s="75">
        <v>0</v>
      </c>
      <c r="I519" s="75">
        <v>0</v>
      </c>
      <c r="J519" s="75">
        <v>0</v>
      </c>
      <c r="K519" s="75">
        <v>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5">
        <v>0</v>
      </c>
      <c r="V519" s="75">
        <v>0</v>
      </c>
      <c r="W519" s="75">
        <v>0</v>
      </c>
      <c r="X519" s="76">
        <v>0</v>
      </c>
    </row>
    <row r="520" spans="2:24" ht="12.6" customHeight="1" x14ac:dyDescent="0.15">
      <c r="B520" s="71" t="s">
        <v>25</v>
      </c>
      <c r="C520" s="73" t="s">
        <v>8</v>
      </c>
      <c r="D520" s="74">
        <v>0</v>
      </c>
      <c r="E520" s="75">
        <v>0</v>
      </c>
      <c r="F520" s="75">
        <v>0</v>
      </c>
      <c r="G520" s="75">
        <v>0</v>
      </c>
      <c r="H520" s="75">
        <v>0</v>
      </c>
      <c r="I520" s="75">
        <v>0</v>
      </c>
      <c r="J520" s="75">
        <v>0</v>
      </c>
      <c r="K520" s="75">
        <v>0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5">
        <v>0</v>
      </c>
      <c r="V520" s="75">
        <v>0</v>
      </c>
      <c r="W520" s="75">
        <v>0</v>
      </c>
      <c r="X520" s="76">
        <v>0</v>
      </c>
    </row>
    <row r="521" spans="2:24" ht="12.6" customHeight="1" x14ac:dyDescent="0.15">
      <c r="B521" s="71" t="s">
        <v>27</v>
      </c>
      <c r="C521" s="73" t="s">
        <v>28</v>
      </c>
      <c r="D521" s="74">
        <v>2</v>
      </c>
      <c r="E521" s="75">
        <v>0</v>
      </c>
      <c r="F521" s="75">
        <v>2</v>
      </c>
      <c r="G521" s="75">
        <v>0</v>
      </c>
      <c r="H521" s="75">
        <v>2</v>
      </c>
      <c r="I521" s="75">
        <v>0</v>
      </c>
      <c r="J521" s="75">
        <v>0</v>
      </c>
      <c r="K521" s="75">
        <v>0</v>
      </c>
      <c r="L521" s="75">
        <v>0</v>
      </c>
      <c r="M521" s="75">
        <v>0</v>
      </c>
      <c r="N521" s="75">
        <v>0</v>
      </c>
      <c r="O521" s="75">
        <v>0</v>
      </c>
      <c r="P521" s="75">
        <v>7</v>
      </c>
      <c r="Q521" s="75">
        <v>5</v>
      </c>
      <c r="R521" s="75">
        <v>0</v>
      </c>
      <c r="S521" s="75">
        <v>2</v>
      </c>
      <c r="T521" s="75">
        <v>0</v>
      </c>
      <c r="U521" s="75">
        <v>0</v>
      </c>
      <c r="V521" s="75">
        <v>8700</v>
      </c>
      <c r="W521" s="75">
        <v>0</v>
      </c>
      <c r="X521" s="76">
        <v>500</v>
      </c>
    </row>
    <row r="522" spans="2:24" ht="12.6" customHeight="1" x14ac:dyDescent="0.15">
      <c r="B522" s="71" t="s">
        <v>29</v>
      </c>
      <c r="C522" s="73" t="s">
        <v>30</v>
      </c>
      <c r="D522" s="74">
        <v>2</v>
      </c>
      <c r="E522" s="75">
        <v>1</v>
      </c>
      <c r="F522" s="75">
        <v>1</v>
      </c>
      <c r="G522" s="75">
        <v>1</v>
      </c>
      <c r="H522" s="75">
        <v>1</v>
      </c>
      <c r="I522" s="75">
        <v>0</v>
      </c>
      <c r="J522" s="75">
        <v>0</v>
      </c>
      <c r="K522" s="75">
        <v>0</v>
      </c>
      <c r="L522" s="75">
        <v>0</v>
      </c>
      <c r="M522" s="75">
        <v>0</v>
      </c>
      <c r="N522" s="75">
        <v>0</v>
      </c>
      <c r="O522" s="75">
        <v>0</v>
      </c>
      <c r="P522" s="75">
        <v>6</v>
      </c>
      <c r="Q522" s="75">
        <v>2</v>
      </c>
      <c r="R522" s="75">
        <v>2</v>
      </c>
      <c r="S522" s="75">
        <v>2</v>
      </c>
      <c r="T522" s="75">
        <v>0</v>
      </c>
      <c r="U522" s="75">
        <v>0</v>
      </c>
      <c r="V522" s="75">
        <v>22735</v>
      </c>
      <c r="W522" s="75">
        <v>0</v>
      </c>
      <c r="X522" s="76">
        <v>1782</v>
      </c>
    </row>
    <row r="523" spans="2:24" ht="12.6" customHeight="1" x14ac:dyDescent="0.15">
      <c r="B523" s="71" t="s">
        <v>24</v>
      </c>
      <c r="C523" s="73" t="s">
        <v>31</v>
      </c>
      <c r="D523" s="74">
        <v>0</v>
      </c>
      <c r="E523" s="75">
        <v>0</v>
      </c>
      <c r="F523" s="75">
        <v>0</v>
      </c>
      <c r="G523" s="75">
        <v>0</v>
      </c>
      <c r="H523" s="75">
        <v>0</v>
      </c>
      <c r="I523" s="75">
        <v>0</v>
      </c>
      <c r="J523" s="75">
        <v>0</v>
      </c>
      <c r="K523" s="75">
        <v>0</v>
      </c>
      <c r="L523" s="75">
        <v>0</v>
      </c>
      <c r="M523" s="75">
        <v>0</v>
      </c>
      <c r="N523" s="75">
        <v>0</v>
      </c>
      <c r="O523" s="75">
        <v>0</v>
      </c>
      <c r="P523" s="75">
        <v>0</v>
      </c>
      <c r="Q523" s="75">
        <v>0</v>
      </c>
      <c r="R523" s="75">
        <v>0</v>
      </c>
      <c r="S523" s="75">
        <v>0</v>
      </c>
      <c r="T523" s="75">
        <v>0</v>
      </c>
      <c r="U523" s="75">
        <v>0</v>
      </c>
      <c r="V523" s="75">
        <v>0</v>
      </c>
      <c r="W523" s="75">
        <v>0</v>
      </c>
      <c r="X523" s="76">
        <v>0</v>
      </c>
    </row>
    <row r="524" spans="2:24" ht="12.6" customHeight="1" x14ac:dyDescent="0.15">
      <c r="B524" s="71" t="s">
        <v>26</v>
      </c>
      <c r="C524" s="73" t="s">
        <v>6</v>
      </c>
      <c r="D524" s="74">
        <v>0</v>
      </c>
      <c r="E524" s="75">
        <v>0</v>
      </c>
      <c r="F524" s="75">
        <v>0</v>
      </c>
      <c r="G524" s="75">
        <v>0</v>
      </c>
      <c r="H524" s="75">
        <v>0</v>
      </c>
      <c r="I524" s="75">
        <v>0</v>
      </c>
      <c r="J524" s="75">
        <v>0</v>
      </c>
      <c r="K524" s="75">
        <v>0</v>
      </c>
      <c r="L524" s="75">
        <v>0</v>
      </c>
      <c r="M524" s="75">
        <v>0</v>
      </c>
      <c r="N524" s="75">
        <v>0</v>
      </c>
      <c r="O524" s="75">
        <v>0</v>
      </c>
      <c r="P524" s="75">
        <v>0</v>
      </c>
      <c r="Q524" s="75">
        <v>0</v>
      </c>
      <c r="R524" s="75">
        <v>0</v>
      </c>
      <c r="S524" s="75">
        <v>0</v>
      </c>
      <c r="T524" s="75">
        <v>0</v>
      </c>
      <c r="U524" s="75">
        <v>0</v>
      </c>
      <c r="V524" s="75">
        <v>0</v>
      </c>
      <c r="W524" s="75">
        <v>0</v>
      </c>
      <c r="X524" s="76">
        <v>0</v>
      </c>
    </row>
    <row r="525" spans="2:24" ht="12.6" customHeight="1" x14ac:dyDescent="0.15">
      <c r="B525" s="146"/>
      <c r="C525" s="72" t="s">
        <v>34</v>
      </c>
      <c r="D525" s="74">
        <v>56</v>
      </c>
      <c r="E525" s="75">
        <v>15</v>
      </c>
      <c r="F525" s="75">
        <v>41</v>
      </c>
      <c r="G525" s="75">
        <v>34</v>
      </c>
      <c r="H525" s="75">
        <v>11</v>
      </c>
      <c r="I525" s="75">
        <v>8</v>
      </c>
      <c r="J525" s="75">
        <v>1</v>
      </c>
      <c r="K525" s="75">
        <v>0</v>
      </c>
      <c r="L525" s="75">
        <v>0</v>
      </c>
      <c r="M525" s="75">
        <v>2</v>
      </c>
      <c r="N525" s="75">
        <v>0</v>
      </c>
      <c r="O525" s="75">
        <v>2318</v>
      </c>
      <c r="P525" s="75">
        <v>274</v>
      </c>
      <c r="Q525" s="75">
        <v>58</v>
      </c>
      <c r="R525" s="75">
        <v>12</v>
      </c>
      <c r="S525" s="75">
        <v>204</v>
      </c>
      <c r="T525" s="75">
        <v>2</v>
      </c>
      <c r="U525" s="75">
        <v>0</v>
      </c>
      <c r="V525" s="75">
        <v>225526</v>
      </c>
      <c r="W525" s="75">
        <v>21537</v>
      </c>
      <c r="X525" s="76">
        <v>13697</v>
      </c>
    </row>
    <row r="526" spans="2:24" ht="12.6" customHeight="1" x14ac:dyDescent="0.15">
      <c r="B526" s="71" t="s">
        <v>23</v>
      </c>
      <c r="C526" s="73" t="s">
        <v>35</v>
      </c>
      <c r="D526" s="74">
        <v>0</v>
      </c>
      <c r="E526" s="75">
        <v>0</v>
      </c>
      <c r="F526" s="75">
        <v>0</v>
      </c>
      <c r="G526" s="75">
        <v>0</v>
      </c>
      <c r="H526" s="75">
        <v>0</v>
      </c>
      <c r="I526" s="75">
        <v>0</v>
      </c>
      <c r="J526" s="75">
        <v>0</v>
      </c>
      <c r="K526" s="75">
        <v>0</v>
      </c>
      <c r="L526" s="75">
        <v>0</v>
      </c>
      <c r="M526" s="75">
        <v>0</v>
      </c>
      <c r="N526" s="75">
        <v>0</v>
      </c>
      <c r="O526" s="75">
        <v>0</v>
      </c>
      <c r="P526" s="75">
        <v>0</v>
      </c>
      <c r="Q526" s="75">
        <v>0</v>
      </c>
      <c r="R526" s="75">
        <v>0</v>
      </c>
      <c r="S526" s="75">
        <v>0</v>
      </c>
      <c r="T526" s="75">
        <v>0</v>
      </c>
      <c r="U526" s="75">
        <v>0</v>
      </c>
      <c r="V526" s="75">
        <v>0</v>
      </c>
      <c r="W526" s="75">
        <v>0</v>
      </c>
      <c r="X526" s="76">
        <v>0</v>
      </c>
    </row>
    <row r="527" spans="2:24" ht="12.6" customHeight="1" x14ac:dyDescent="0.15">
      <c r="B527" s="71" t="s">
        <v>15</v>
      </c>
      <c r="C527" s="73" t="s">
        <v>19</v>
      </c>
      <c r="D527" s="74">
        <v>3</v>
      </c>
      <c r="E527" s="75">
        <v>1</v>
      </c>
      <c r="F527" s="75">
        <v>2</v>
      </c>
      <c r="G527" s="75">
        <v>3</v>
      </c>
      <c r="H527" s="75">
        <v>0</v>
      </c>
      <c r="I527" s="75">
        <v>0</v>
      </c>
      <c r="J527" s="75">
        <v>0</v>
      </c>
      <c r="K527" s="75">
        <v>0</v>
      </c>
      <c r="L527" s="75">
        <v>0</v>
      </c>
      <c r="M527" s="75">
        <v>0</v>
      </c>
      <c r="N527" s="75">
        <v>0</v>
      </c>
      <c r="O527" s="75">
        <v>81</v>
      </c>
      <c r="P527" s="75">
        <v>4</v>
      </c>
      <c r="Q527" s="75">
        <v>3</v>
      </c>
      <c r="R527" s="75">
        <v>0</v>
      </c>
      <c r="S527" s="75">
        <v>1</v>
      </c>
      <c r="T527" s="75">
        <v>0</v>
      </c>
      <c r="U527" s="75">
        <v>0</v>
      </c>
      <c r="V527" s="75">
        <v>12267</v>
      </c>
      <c r="W527" s="75">
        <v>709</v>
      </c>
      <c r="X527" s="76">
        <v>380</v>
      </c>
    </row>
    <row r="528" spans="2:24" ht="12.6" customHeight="1" x14ac:dyDescent="0.15">
      <c r="B528" s="71" t="s">
        <v>36</v>
      </c>
      <c r="C528" s="73" t="s">
        <v>38</v>
      </c>
      <c r="D528" s="74">
        <v>25</v>
      </c>
      <c r="E528" s="75">
        <v>2</v>
      </c>
      <c r="F528" s="75">
        <v>23</v>
      </c>
      <c r="G528" s="75">
        <v>18</v>
      </c>
      <c r="H528" s="75">
        <v>6</v>
      </c>
      <c r="I528" s="75">
        <v>0</v>
      </c>
      <c r="J528" s="75">
        <v>1</v>
      </c>
      <c r="K528" s="75">
        <v>0</v>
      </c>
      <c r="L528" s="75">
        <v>0</v>
      </c>
      <c r="M528" s="75">
        <v>0</v>
      </c>
      <c r="N528" s="75">
        <v>0</v>
      </c>
      <c r="O528" s="75">
        <v>1440</v>
      </c>
      <c r="P528" s="75">
        <v>61</v>
      </c>
      <c r="Q528" s="75">
        <v>31</v>
      </c>
      <c r="R528" s="75">
        <v>0</v>
      </c>
      <c r="S528" s="75">
        <v>30</v>
      </c>
      <c r="T528" s="75">
        <v>2</v>
      </c>
      <c r="U528" s="75">
        <v>0</v>
      </c>
      <c r="V528" s="75">
        <v>53812</v>
      </c>
      <c r="W528" s="75">
        <v>200</v>
      </c>
      <c r="X528" s="76">
        <v>3290</v>
      </c>
    </row>
    <row r="529" spans="2:24" ht="12.6" customHeight="1" x14ac:dyDescent="0.15">
      <c r="B529" s="71" t="s">
        <v>0</v>
      </c>
      <c r="C529" s="73" t="s">
        <v>39</v>
      </c>
      <c r="D529" s="74">
        <v>3</v>
      </c>
      <c r="E529" s="75">
        <v>2</v>
      </c>
      <c r="F529" s="75">
        <v>1</v>
      </c>
      <c r="G529" s="75">
        <v>1</v>
      </c>
      <c r="H529" s="75">
        <v>0</v>
      </c>
      <c r="I529" s="75">
        <v>2</v>
      </c>
      <c r="J529" s="75">
        <v>0</v>
      </c>
      <c r="K529" s="75">
        <v>0</v>
      </c>
      <c r="L529" s="75">
        <v>0</v>
      </c>
      <c r="M529" s="75">
        <v>0</v>
      </c>
      <c r="N529" s="75">
        <v>0</v>
      </c>
      <c r="O529" s="75">
        <v>23</v>
      </c>
      <c r="P529" s="75">
        <v>15</v>
      </c>
      <c r="Q529" s="75">
        <v>1</v>
      </c>
      <c r="R529" s="75">
        <v>0</v>
      </c>
      <c r="S529" s="75">
        <v>14</v>
      </c>
      <c r="T529" s="75">
        <v>0</v>
      </c>
      <c r="U529" s="75">
        <v>0</v>
      </c>
      <c r="V529" s="75">
        <v>15273</v>
      </c>
      <c r="W529" s="75">
        <v>11696</v>
      </c>
      <c r="X529" s="76">
        <v>1385</v>
      </c>
    </row>
    <row r="530" spans="2:24" ht="12.6" customHeight="1" x14ac:dyDescent="0.15">
      <c r="B530" s="71" t="s">
        <v>40</v>
      </c>
      <c r="C530" s="73" t="s">
        <v>784</v>
      </c>
      <c r="D530" s="74">
        <v>3</v>
      </c>
      <c r="E530" s="75">
        <v>1</v>
      </c>
      <c r="F530" s="75">
        <v>2</v>
      </c>
      <c r="G530" s="75">
        <v>0</v>
      </c>
      <c r="H530" s="75">
        <v>2</v>
      </c>
      <c r="I530" s="75">
        <v>1</v>
      </c>
      <c r="J530" s="75">
        <v>0</v>
      </c>
      <c r="K530" s="75">
        <v>0</v>
      </c>
      <c r="L530" s="75">
        <v>0</v>
      </c>
      <c r="M530" s="75">
        <v>0</v>
      </c>
      <c r="N530" s="75">
        <v>0</v>
      </c>
      <c r="O530" s="75">
        <v>146</v>
      </c>
      <c r="P530" s="75">
        <v>12</v>
      </c>
      <c r="Q530" s="75">
        <v>2</v>
      </c>
      <c r="R530" s="75">
        <v>1</v>
      </c>
      <c r="S530" s="75">
        <v>9</v>
      </c>
      <c r="T530" s="75">
        <v>0</v>
      </c>
      <c r="U530" s="75">
        <v>0</v>
      </c>
      <c r="V530" s="75">
        <v>10950</v>
      </c>
      <c r="W530" s="75">
        <v>501</v>
      </c>
      <c r="X530" s="76">
        <v>812</v>
      </c>
    </row>
    <row r="531" spans="2:24" ht="12.6" customHeight="1" x14ac:dyDescent="0.15">
      <c r="B531" s="71" t="s">
        <v>33</v>
      </c>
      <c r="C531" s="73" t="s">
        <v>42</v>
      </c>
      <c r="D531" s="74">
        <v>22</v>
      </c>
      <c r="E531" s="75">
        <v>9</v>
      </c>
      <c r="F531" s="75">
        <v>13</v>
      </c>
      <c r="G531" s="75">
        <v>12</v>
      </c>
      <c r="H531" s="75">
        <v>3</v>
      </c>
      <c r="I531" s="75">
        <v>5</v>
      </c>
      <c r="J531" s="75">
        <v>0</v>
      </c>
      <c r="K531" s="75">
        <v>0</v>
      </c>
      <c r="L531" s="75">
        <v>0</v>
      </c>
      <c r="M531" s="75">
        <v>2</v>
      </c>
      <c r="N531" s="75">
        <v>0</v>
      </c>
      <c r="O531" s="75">
        <v>628</v>
      </c>
      <c r="P531" s="75">
        <v>182</v>
      </c>
      <c r="Q531" s="75">
        <v>21</v>
      </c>
      <c r="R531" s="75">
        <v>11</v>
      </c>
      <c r="S531" s="75">
        <v>150</v>
      </c>
      <c r="T531" s="75">
        <v>0</v>
      </c>
      <c r="U531" s="75">
        <v>0</v>
      </c>
      <c r="V531" s="75">
        <v>133224</v>
      </c>
      <c r="W531" s="75">
        <v>8431</v>
      </c>
      <c r="X531" s="76">
        <v>7830</v>
      </c>
    </row>
    <row r="532" spans="2:24" ht="12.6" customHeight="1" x14ac:dyDescent="0.15">
      <c r="B532" s="71"/>
      <c r="C532" s="73" t="s">
        <v>819</v>
      </c>
      <c r="D532" s="74">
        <v>209</v>
      </c>
      <c r="E532" s="75">
        <v>67</v>
      </c>
      <c r="F532" s="75">
        <v>142</v>
      </c>
      <c r="G532" s="75">
        <v>125</v>
      </c>
      <c r="H532" s="75">
        <v>35</v>
      </c>
      <c r="I532" s="75">
        <v>27</v>
      </c>
      <c r="J532" s="75">
        <v>10</v>
      </c>
      <c r="K532" s="75">
        <v>7</v>
      </c>
      <c r="L532" s="75">
        <v>2</v>
      </c>
      <c r="M532" s="75">
        <v>3</v>
      </c>
      <c r="N532" s="75">
        <v>0</v>
      </c>
      <c r="O532" s="75">
        <v>14200</v>
      </c>
      <c r="P532" s="75">
        <v>1089</v>
      </c>
      <c r="Q532" s="75">
        <v>215</v>
      </c>
      <c r="R532" s="75">
        <v>79</v>
      </c>
      <c r="S532" s="75">
        <v>795</v>
      </c>
      <c r="T532" s="75">
        <v>9</v>
      </c>
      <c r="U532" s="75">
        <v>1</v>
      </c>
      <c r="V532" s="75">
        <v>1594423</v>
      </c>
      <c r="W532" s="75">
        <v>35636</v>
      </c>
      <c r="X532" s="76">
        <v>98294</v>
      </c>
    </row>
    <row r="533" spans="2:24" ht="12.6" customHeight="1" x14ac:dyDescent="0.15">
      <c r="B533" s="134"/>
      <c r="C533" s="72" t="s">
        <v>16</v>
      </c>
      <c r="D533" s="74">
        <v>38</v>
      </c>
      <c r="E533" s="75">
        <v>17</v>
      </c>
      <c r="F533" s="75">
        <v>21</v>
      </c>
      <c r="G533" s="75">
        <v>18</v>
      </c>
      <c r="H533" s="75">
        <v>10</v>
      </c>
      <c r="I533" s="75">
        <v>6</v>
      </c>
      <c r="J533" s="75">
        <v>1</v>
      </c>
      <c r="K533" s="75">
        <v>2</v>
      </c>
      <c r="L533" s="75">
        <v>1</v>
      </c>
      <c r="M533" s="75">
        <v>0</v>
      </c>
      <c r="N533" s="75">
        <v>0</v>
      </c>
      <c r="O533" s="75">
        <v>0</v>
      </c>
      <c r="P533" s="75">
        <v>190</v>
      </c>
      <c r="Q533" s="75">
        <v>33</v>
      </c>
      <c r="R533" s="75">
        <v>24</v>
      </c>
      <c r="S533" s="75">
        <v>133</v>
      </c>
      <c r="T533" s="75">
        <v>4</v>
      </c>
      <c r="U533" s="75">
        <v>0</v>
      </c>
      <c r="V533" s="75">
        <v>491421</v>
      </c>
      <c r="W533" s="75">
        <v>4938</v>
      </c>
      <c r="X533" s="76">
        <v>33009</v>
      </c>
    </row>
    <row r="534" spans="2:24" ht="12.6" customHeight="1" x14ac:dyDescent="0.15">
      <c r="B534" s="71" t="s">
        <v>18</v>
      </c>
      <c r="C534" s="73" t="s">
        <v>21</v>
      </c>
      <c r="D534" s="74">
        <v>0</v>
      </c>
      <c r="E534" s="75">
        <v>0</v>
      </c>
      <c r="F534" s="75">
        <v>0</v>
      </c>
      <c r="G534" s="75">
        <v>0</v>
      </c>
      <c r="H534" s="75">
        <v>0</v>
      </c>
      <c r="I534" s="75">
        <v>0</v>
      </c>
      <c r="J534" s="75">
        <v>0</v>
      </c>
      <c r="K534" s="75">
        <v>0</v>
      </c>
      <c r="L534" s="75">
        <v>0</v>
      </c>
      <c r="M534" s="75">
        <v>0</v>
      </c>
      <c r="N534" s="75">
        <v>0</v>
      </c>
      <c r="O534" s="75">
        <v>0</v>
      </c>
      <c r="P534" s="75">
        <v>0</v>
      </c>
      <c r="Q534" s="75">
        <v>0</v>
      </c>
      <c r="R534" s="75">
        <v>0</v>
      </c>
      <c r="S534" s="75">
        <v>0</v>
      </c>
      <c r="T534" s="75">
        <v>0</v>
      </c>
      <c r="U534" s="75">
        <v>0</v>
      </c>
      <c r="V534" s="75">
        <v>0</v>
      </c>
      <c r="W534" s="75">
        <v>0</v>
      </c>
      <c r="X534" s="76">
        <v>0</v>
      </c>
    </row>
    <row r="535" spans="2:24" ht="12.6" customHeight="1" x14ac:dyDescent="0.15">
      <c r="B535" s="71" t="s">
        <v>25</v>
      </c>
      <c r="C535" s="73" t="s">
        <v>8</v>
      </c>
      <c r="D535" s="74">
        <v>0</v>
      </c>
      <c r="E535" s="75">
        <v>0</v>
      </c>
      <c r="F535" s="75">
        <v>0</v>
      </c>
      <c r="G535" s="75">
        <v>0</v>
      </c>
      <c r="H535" s="75">
        <v>0</v>
      </c>
      <c r="I535" s="75">
        <v>0</v>
      </c>
      <c r="J535" s="75">
        <v>0</v>
      </c>
      <c r="K535" s="75">
        <v>0</v>
      </c>
      <c r="L535" s="75">
        <v>0</v>
      </c>
      <c r="M535" s="75">
        <v>0</v>
      </c>
      <c r="N535" s="75">
        <v>0</v>
      </c>
      <c r="O535" s="75">
        <v>0</v>
      </c>
      <c r="P535" s="75">
        <v>0</v>
      </c>
      <c r="Q535" s="75">
        <v>0</v>
      </c>
      <c r="R535" s="75">
        <v>0</v>
      </c>
      <c r="S535" s="75">
        <v>0</v>
      </c>
      <c r="T535" s="75">
        <v>0</v>
      </c>
      <c r="U535" s="75">
        <v>0</v>
      </c>
      <c r="V535" s="75">
        <v>0</v>
      </c>
      <c r="W535" s="75">
        <v>0</v>
      </c>
      <c r="X535" s="76">
        <v>0</v>
      </c>
    </row>
    <row r="536" spans="2:24" ht="12.6" customHeight="1" x14ac:dyDescent="0.15">
      <c r="B536" s="71" t="s">
        <v>27</v>
      </c>
      <c r="C536" s="73" t="s">
        <v>28</v>
      </c>
      <c r="D536" s="74">
        <v>9</v>
      </c>
      <c r="E536" s="75">
        <v>3</v>
      </c>
      <c r="F536" s="75">
        <v>6</v>
      </c>
      <c r="G536" s="75">
        <v>2</v>
      </c>
      <c r="H536" s="75">
        <v>5</v>
      </c>
      <c r="I536" s="75">
        <v>1</v>
      </c>
      <c r="J536" s="75">
        <v>0</v>
      </c>
      <c r="K536" s="75">
        <v>0</v>
      </c>
      <c r="L536" s="75">
        <v>1</v>
      </c>
      <c r="M536" s="75">
        <v>0</v>
      </c>
      <c r="N536" s="75">
        <v>0</v>
      </c>
      <c r="O536" s="75">
        <v>0</v>
      </c>
      <c r="P536" s="75">
        <v>63</v>
      </c>
      <c r="Q536" s="75">
        <v>15</v>
      </c>
      <c r="R536" s="75">
        <v>4</v>
      </c>
      <c r="S536" s="75">
        <v>44</v>
      </c>
      <c r="T536" s="75">
        <v>4</v>
      </c>
      <c r="U536" s="75">
        <v>0</v>
      </c>
      <c r="V536" s="75">
        <v>144679</v>
      </c>
      <c r="W536" s="75">
        <v>0</v>
      </c>
      <c r="X536" s="76">
        <v>20131</v>
      </c>
    </row>
    <row r="537" spans="2:24" ht="12.6" customHeight="1" x14ac:dyDescent="0.15">
      <c r="B537" s="71" t="s">
        <v>29</v>
      </c>
      <c r="C537" s="73" t="s">
        <v>30</v>
      </c>
      <c r="D537" s="74">
        <v>7</v>
      </c>
      <c r="E537" s="75">
        <v>5</v>
      </c>
      <c r="F537" s="75">
        <v>2</v>
      </c>
      <c r="G537" s="75">
        <v>2</v>
      </c>
      <c r="H537" s="75">
        <v>2</v>
      </c>
      <c r="I537" s="75">
        <v>2</v>
      </c>
      <c r="J537" s="75">
        <v>1</v>
      </c>
      <c r="K537" s="75">
        <v>0</v>
      </c>
      <c r="L537" s="75">
        <v>0</v>
      </c>
      <c r="M537" s="75">
        <v>0</v>
      </c>
      <c r="N537" s="75">
        <v>0</v>
      </c>
      <c r="O537" s="75">
        <v>0</v>
      </c>
      <c r="P537" s="75">
        <v>37</v>
      </c>
      <c r="Q537" s="75">
        <v>3</v>
      </c>
      <c r="R537" s="75">
        <v>6</v>
      </c>
      <c r="S537" s="75">
        <v>28</v>
      </c>
      <c r="T537" s="75">
        <v>0</v>
      </c>
      <c r="U537" s="75">
        <v>0</v>
      </c>
      <c r="V537" s="75">
        <v>113228</v>
      </c>
      <c r="W537" s="75">
        <v>3916</v>
      </c>
      <c r="X537" s="76">
        <v>4240</v>
      </c>
    </row>
    <row r="538" spans="2:24" ht="12.6" customHeight="1" x14ac:dyDescent="0.15">
      <c r="B538" s="71" t="s">
        <v>24</v>
      </c>
      <c r="C538" s="73" t="s">
        <v>31</v>
      </c>
      <c r="D538" s="74">
        <v>9</v>
      </c>
      <c r="E538" s="75">
        <v>7</v>
      </c>
      <c r="F538" s="75">
        <v>2</v>
      </c>
      <c r="G538" s="75">
        <v>4</v>
      </c>
      <c r="H538" s="75">
        <v>2</v>
      </c>
      <c r="I538" s="75">
        <v>2</v>
      </c>
      <c r="J538" s="75">
        <v>0</v>
      </c>
      <c r="K538" s="75">
        <v>1</v>
      </c>
      <c r="L538" s="75">
        <v>0</v>
      </c>
      <c r="M538" s="75">
        <v>0</v>
      </c>
      <c r="N538" s="75">
        <v>0</v>
      </c>
      <c r="O538" s="75">
        <v>0</v>
      </c>
      <c r="P538" s="75">
        <v>47</v>
      </c>
      <c r="Q538" s="75">
        <v>3</v>
      </c>
      <c r="R538" s="75">
        <v>6</v>
      </c>
      <c r="S538" s="75">
        <v>38</v>
      </c>
      <c r="T538" s="75">
        <v>0</v>
      </c>
      <c r="U538" s="75">
        <v>0</v>
      </c>
      <c r="V538" s="75">
        <v>154153</v>
      </c>
      <c r="W538" s="75">
        <v>900</v>
      </c>
      <c r="X538" s="76">
        <v>3621</v>
      </c>
    </row>
    <row r="539" spans="2:24" ht="12.6" customHeight="1" x14ac:dyDescent="0.15">
      <c r="B539" s="71" t="s">
        <v>26</v>
      </c>
      <c r="C539" s="73" t="s">
        <v>6</v>
      </c>
      <c r="D539" s="74">
        <v>13</v>
      </c>
      <c r="E539" s="75">
        <v>2</v>
      </c>
      <c r="F539" s="75">
        <v>11</v>
      </c>
      <c r="G539" s="75">
        <v>10</v>
      </c>
      <c r="H539" s="75">
        <v>1</v>
      </c>
      <c r="I539" s="75">
        <v>1</v>
      </c>
      <c r="J539" s="75">
        <v>0</v>
      </c>
      <c r="K539" s="75">
        <v>1</v>
      </c>
      <c r="L539" s="75">
        <v>0</v>
      </c>
      <c r="M539" s="75">
        <v>0</v>
      </c>
      <c r="N539" s="75">
        <v>0</v>
      </c>
      <c r="O539" s="75">
        <v>0</v>
      </c>
      <c r="P539" s="75">
        <v>43</v>
      </c>
      <c r="Q539" s="75">
        <v>12</v>
      </c>
      <c r="R539" s="75">
        <v>8</v>
      </c>
      <c r="S539" s="75">
        <v>23</v>
      </c>
      <c r="T539" s="75">
        <v>0</v>
      </c>
      <c r="U539" s="75">
        <v>0</v>
      </c>
      <c r="V539" s="75">
        <v>79361</v>
      </c>
      <c r="W539" s="75">
        <v>122</v>
      </c>
      <c r="X539" s="76">
        <v>5017</v>
      </c>
    </row>
    <row r="540" spans="2:24" ht="12.6" customHeight="1" x14ac:dyDescent="0.15">
      <c r="B540" s="146"/>
      <c r="C540" s="72" t="s">
        <v>34</v>
      </c>
      <c r="D540" s="74">
        <v>171</v>
      </c>
      <c r="E540" s="75">
        <v>50</v>
      </c>
      <c r="F540" s="75">
        <v>121</v>
      </c>
      <c r="G540" s="75">
        <v>107</v>
      </c>
      <c r="H540" s="75">
        <v>25</v>
      </c>
      <c r="I540" s="75">
        <v>21</v>
      </c>
      <c r="J540" s="75">
        <v>9</v>
      </c>
      <c r="K540" s="75">
        <v>5</v>
      </c>
      <c r="L540" s="75">
        <v>1</v>
      </c>
      <c r="M540" s="75">
        <v>3</v>
      </c>
      <c r="N540" s="75">
        <v>0</v>
      </c>
      <c r="O540" s="75">
        <v>14200</v>
      </c>
      <c r="P540" s="75">
        <v>899</v>
      </c>
      <c r="Q540" s="75">
        <v>182</v>
      </c>
      <c r="R540" s="75">
        <v>55</v>
      </c>
      <c r="S540" s="75">
        <v>662</v>
      </c>
      <c r="T540" s="75">
        <v>5</v>
      </c>
      <c r="U540" s="75">
        <v>1</v>
      </c>
      <c r="V540" s="75">
        <v>1103002</v>
      </c>
      <c r="W540" s="75">
        <v>30698</v>
      </c>
      <c r="X540" s="76">
        <v>65285</v>
      </c>
    </row>
    <row r="541" spans="2:24" ht="12.6" customHeight="1" x14ac:dyDescent="0.15">
      <c r="B541" s="71" t="s">
        <v>23</v>
      </c>
      <c r="C541" s="73" t="s">
        <v>35</v>
      </c>
      <c r="D541" s="74">
        <v>1</v>
      </c>
      <c r="E541" s="75">
        <v>1</v>
      </c>
      <c r="F541" s="75">
        <v>0</v>
      </c>
      <c r="G541" s="75">
        <v>0</v>
      </c>
      <c r="H541" s="75">
        <v>1</v>
      </c>
      <c r="I541" s="75">
        <v>0</v>
      </c>
      <c r="J541" s="75">
        <v>0</v>
      </c>
      <c r="K541" s="75">
        <v>0</v>
      </c>
      <c r="L541" s="75">
        <v>0</v>
      </c>
      <c r="M541" s="75">
        <v>0</v>
      </c>
      <c r="N541" s="75">
        <v>0</v>
      </c>
      <c r="O541" s="75">
        <v>78</v>
      </c>
      <c r="P541" s="75">
        <v>3</v>
      </c>
      <c r="Q541" s="75">
        <v>0</v>
      </c>
      <c r="R541" s="75">
        <v>0</v>
      </c>
      <c r="S541" s="75">
        <v>3</v>
      </c>
      <c r="T541" s="75">
        <v>0</v>
      </c>
      <c r="U541" s="75">
        <v>0</v>
      </c>
      <c r="V541" s="75">
        <v>3636</v>
      </c>
      <c r="W541" s="75">
        <v>0</v>
      </c>
      <c r="X541" s="76">
        <v>394</v>
      </c>
    </row>
    <row r="542" spans="2:24" ht="12.6" customHeight="1" x14ac:dyDescent="0.15">
      <c r="B542" s="71" t="s">
        <v>15</v>
      </c>
      <c r="C542" s="73" t="s">
        <v>19</v>
      </c>
      <c r="D542" s="74">
        <v>13</v>
      </c>
      <c r="E542" s="75">
        <v>2</v>
      </c>
      <c r="F542" s="75">
        <v>11</v>
      </c>
      <c r="G542" s="75">
        <v>10</v>
      </c>
      <c r="H542" s="75">
        <v>3</v>
      </c>
      <c r="I542" s="75">
        <v>0</v>
      </c>
      <c r="J542" s="75">
        <v>0</v>
      </c>
      <c r="K542" s="75">
        <v>0</v>
      </c>
      <c r="L542" s="75">
        <v>0</v>
      </c>
      <c r="M542" s="75">
        <v>0</v>
      </c>
      <c r="N542" s="75">
        <v>0</v>
      </c>
      <c r="O542" s="75">
        <v>2543</v>
      </c>
      <c r="P542" s="75">
        <v>26</v>
      </c>
      <c r="Q542" s="75">
        <v>19</v>
      </c>
      <c r="R542" s="75">
        <v>1</v>
      </c>
      <c r="S542" s="75">
        <v>6</v>
      </c>
      <c r="T542" s="75">
        <v>0</v>
      </c>
      <c r="U542" s="75">
        <v>0</v>
      </c>
      <c r="V542" s="75">
        <v>14859</v>
      </c>
      <c r="W542" s="75">
        <v>500</v>
      </c>
      <c r="X542" s="76">
        <v>2190</v>
      </c>
    </row>
    <row r="543" spans="2:24" ht="12.6" customHeight="1" x14ac:dyDescent="0.15">
      <c r="B543" s="71" t="s">
        <v>36</v>
      </c>
      <c r="C543" s="73" t="s">
        <v>38</v>
      </c>
      <c r="D543" s="74">
        <v>70</v>
      </c>
      <c r="E543" s="75">
        <v>14</v>
      </c>
      <c r="F543" s="75">
        <v>56</v>
      </c>
      <c r="G543" s="75">
        <v>47</v>
      </c>
      <c r="H543" s="75">
        <v>5</v>
      </c>
      <c r="I543" s="75">
        <v>6</v>
      </c>
      <c r="J543" s="75">
        <v>5</v>
      </c>
      <c r="K543" s="75">
        <v>5</v>
      </c>
      <c r="L543" s="75">
        <v>0</v>
      </c>
      <c r="M543" s="75">
        <v>2</v>
      </c>
      <c r="N543" s="75">
        <v>0</v>
      </c>
      <c r="O543" s="75">
        <v>8575</v>
      </c>
      <c r="P543" s="75">
        <v>461</v>
      </c>
      <c r="Q543" s="75">
        <v>90</v>
      </c>
      <c r="R543" s="75">
        <v>12</v>
      </c>
      <c r="S543" s="75">
        <v>359</v>
      </c>
      <c r="T543" s="75">
        <v>4</v>
      </c>
      <c r="U543" s="75">
        <v>0</v>
      </c>
      <c r="V543" s="75">
        <v>609326</v>
      </c>
      <c r="W543" s="75">
        <v>3495</v>
      </c>
      <c r="X543" s="76">
        <v>28747</v>
      </c>
    </row>
    <row r="544" spans="2:24" ht="12.6" customHeight="1" x14ac:dyDescent="0.15">
      <c r="B544" s="71" t="s">
        <v>0</v>
      </c>
      <c r="C544" s="73" t="s">
        <v>39</v>
      </c>
      <c r="D544" s="74">
        <v>12</v>
      </c>
      <c r="E544" s="75">
        <v>7</v>
      </c>
      <c r="F544" s="75">
        <v>5</v>
      </c>
      <c r="G544" s="75">
        <v>4</v>
      </c>
      <c r="H544" s="75">
        <v>4</v>
      </c>
      <c r="I544" s="75">
        <v>3</v>
      </c>
      <c r="J544" s="75">
        <v>1</v>
      </c>
      <c r="K544" s="75">
        <v>0</v>
      </c>
      <c r="L544" s="75">
        <v>0</v>
      </c>
      <c r="M544" s="75">
        <v>0</v>
      </c>
      <c r="N544" s="75">
        <v>0</v>
      </c>
      <c r="O544" s="75">
        <v>312</v>
      </c>
      <c r="P544" s="75">
        <v>57</v>
      </c>
      <c r="Q544" s="75">
        <v>8</v>
      </c>
      <c r="R544" s="75">
        <v>12</v>
      </c>
      <c r="S544" s="75">
        <v>37</v>
      </c>
      <c r="T544" s="75">
        <v>0</v>
      </c>
      <c r="U544" s="75">
        <v>0</v>
      </c>
      <c r="V544" s="75">
        <v>98645</v>
      </c>
      <c r="W544" s="75">
        <v>17533</v>
      </c>
      <c r="X544" s="76">
        <v>9273</v>
      </c>
    </row>
    <row r="545" spans="2:24" ht="12.6" customHeight="1" x14ac:dyDescent="0.15">
      <c r="B545" s="71" t="s">
        <v>40</v>
      </c>
      <c r="C545" s="73" t="s">
        <v>784</v>
      </c>
      <c r="D545" s="74">
        <v>17</v>
      </c>
      <c r="E545" s="75">
        <v>2</v>
      </c>
      <c r="F545" s="75">
        <v>15</v>
      </c>
      <c r="G545" s="75">
        <v>15</v>
      </c>
      <c r="H545" s="75">
        <v>1</v>
      </c>
      <c r="I545" s="75">
        <v>0</v>
      </c>
      <c r="J545" s="75">
        <v>1</v>
      </c>
      <c r="K545" s="75">
        <v>0</v>
      </c>
      <c r="L545" s="75">
        <v>0</v>
      </c>
      <c r="M545" s="75">
        <v>0</v>
      </c>
      <c r="N545" s="75">
        <v>0</v>
      </c>
      <c r="O545" s="75">
        <v>391</v>
      </c>
      <c r="P545" s="75">
        <v>36</v>
      </c>
      <c r="Q545" s="75">
        <v>18</v>
      </c>
      <c r="R545" s="75">
        <v>1</v>
      </c>
      <c r="S545" s="75">
        <v>17</v>
      </c>
      <c r="T545" s="75">
        <v>0</v>
      </c>
      <c r="U545" s="75">
        <v>0</v>
      </c>
      <c r="V545" s="75">
        <v>20814</v>
      </c>
      <c r="W545" s="75">
        <v>380</v>
      </c>
      <c r="X545" s="76">
        <v>3963</v>
      </c>
    </row>
    <row r="546" spans="2:24" ht="12.6" customHeight="1" x14ac:dyDescent="0.15">
      <c r="B546" s="71" t="s">
        <v>33</v>
      </c>
      <c r="C546" s="73" t="s">
        <v>42</v>
      </c>
      <c r="D546" s="74">
        <v>58</v>
      </c>
      <c r="E546" s="75">
        <v>24</v>
      </c>
      <c r="F546" s="75">
        <v>34</v>
      </c>
      <c r="G546" s="75">
        <v>31</v>
      </c>
      <c r="H546" s="75">
        <v>11</v>
      </c>
      <c r="I546" s="75">
        <v>12</v>
      </c>
      <c r="J546" s="75">
        <v>2</v>
      </c>
      <c r="K546" s="75">
        <v>0</v>
      </c>
      <c r="L546" s="75">
        <v>1</v>
      </c>
      <c r="M546" s="75">
        <v>1</v>
      </c>
      <c r="N546" s="75">
        <v>0</v>
      </c>
      <c r="O546" s="75">
        <v>2301</v>
      </c>
      <c r="P546" s="75">
        <v>316</v>
      </c>
      <c r="Q546" s="75">
        <v>47</v>
      </c>
      <c r="R546" s="75">
        <v>29</v>
      </c>
      <c r="S546" s="75">
        <v>240</v>
      </c>
      <c r="T546" s="75">
        <v>1</v>
      </c>
      <c r="U546" s="75">
        <v>1</v>
      </c>
      <c r="V546" s="75">
        <v>355722</v>
      </c>
      <c r="W546" s="75">
        <v>8790</v>
      </c>
      <c r="X546" s="76">
        <v>20718</v>
      </c>
    </row>
    <row r="547" spans="2:24" ht="12.6" customHeight="1" x14ac:dyDescent="0.15">
      <c r="B547" s="71"/>
      <c r="C547" s="73" t="s">
        <v>820</v>
      </c>
      <c r="D547" s="74">
        <v>66</v>
      </c>
      <c r="E547" s="75">
        <v>21</v>
      </c>
      <c r="F547" s="75">
        <v>45</v>
      </c>
      <c r="G547" s="75">
        <v>41</v>
      </c>
      <c r="H547" s="75">
        <v>11</v>
      </c>
      <c r="I547" s="75">
        <v>9</v>
      </c>
      <c r="J547" s="75">
        <v>2</v>
      </c>
      <c r="K547" s="75">
        <v>2</v>
      </c>
      <c r="L547" s="75">
        <v>0</v>
      </c>
      <c r="M547" s="75">
        <v>0</v>
      </c>
      <c r="N547" s="75">
        <v>1</v>
      </c>
      <c r="O547" s="75">
        <v>12967</v>
      </c>
      <c r="P547" s="75">
        <v>483</v>
      </c>
      <c r="Q547" s="75">
        <v>71</v>
      </c>
      <c r="R547" s="75">
        <v>24</v>
      </c>
      <c r="S547" s="75">
        <v>388</v>
      </c>
      <c r="T547" s="75">
        <v>14</v>
      </c>
      <c r="U547" s="75">
        <v>16</v>
      </c>
      <c r="V547" s="75">
        <v>1029564</v>
      </c>
      <c r="W547" s="75">
        <v>18954</v>
      </c>
      <c r="X547" s="76">
        <v>81166</v>
      </c>
    </row>
    <row r="548" spans="2:24" ht="12.6" customHeight="1" x14ac:dyDescent="0.15">
      <c r="B548" s="134"/>
      <c r="C548" s="72" t="s">
        <v>16</v>
      </c>
      <c r="D548" s="74">
        <v>8</v>
      </c>
      <c r="E548" s="75">
        <v>4</v>
      </c>
      <c r="F548" s="75">
        <v>4</v>
      </c>
      <c r="G548" s="75">
        <v>4</v>
      </c>
      <c r="H548" s="75">
        <v>2</v>
      </c>
      <c r="I548" s="75">
        <v>1</v>
      </c>
      <c r="J548" s="75">
        <v>0</v>
      </c>
      <c r="K548" s="75">
        <v>1</v>
      </c>
      <c r="L548" s="75">
        <v>0</v>
      </c>
      <c r="M548" s="75">
        <v>0</v>
      </c>
      <c r="N548" s="75">
        <v>0</v>
      </c>
      <c r="O548" s="75">
        <v>0</v>
      </c>
      <c r="P548" s="75">
        <v>42</v>
      </c>
      <c r="Q548" s="75">
        <v>7</v>
      </c>
      <c r="R548" s="75">
        <v>6</v>
      </c>
      <c r="S548" s="75">
        <v>29</v>
      </c>
      <c r="T548" s="75">
        <v>13</v>
      </c>
      <c r="U548" s="75">
        <v>12</v>
      </c>
      <c r="V548" s="75">
        <v>166678</v>
      </c>
      <c r="W548" s="75">
        <v>1026</v>
      </c>
      <c r="X548" s="76">
        <v>6056</v>
      </c>
    </row>
    <row r="549" spans="2:24" ht="12.6" customHeight="1" x14ac:dyDescent="0.15">
      <c r="B549" s="71" t="s">
        <v>18</v>
      </c>
      <c r="C549" s="73" t="s">
        <v>21</v>
      </c>
      <c r="D549" s="74">
        <v>0</v>
      </c>
      <c r="E549" s="75">
        <v>0</v>
      </c>
      <c r="F549" s="75">
        <v>0</v>
      </c>
      <c r="G549" s="75">
        <v>0</v>
      </c>
      <c r="H549" s="75">
        <v>0</v>
      </c>
      <c r="I549" s="75">
        <v>0</v>
      </c>
      <c r="J549" s="75">
        <v>0</v>
      </c>
      <c r="K549" s="75">
        <v>0</v>
      </c>
      <c r="L549" s="75">
        <v>0</v>
      </c>
      <c r="M549" s="75">
        <v>0</v>
      </c>
      <c r="N549" s="75">
        <v>0</v>
      </c>
      <c r="O549" s="75">
        <v>0</v>
      </c>
      <c r="P549" s="75">
        <v>0</v>
      </c>
      <c r="Q549" s="75">
        <v>0</v>
      </c>
      <c r="R549" s="75">
        <v>0</v>
      </c>
      <c r="S549" s="75">
        <v>0</v>
      </c>
      <c r="T549" s="75">
        <v>0</v>
      </c>
      <c r="U549" s="75">
        <v>0</v>
      </c>
      <c r="V549" s="75">
        <v>0</v>
      </c>
      <c r="W549" s="75">
        <v>0</v>
      </c>
      <c r="X549" s="76">
        <v>0</v>
      </c>
    </row>
    <row r="550" spans="2:24" ht="12.6" customHeight="1" x14ac:dyDescent="0.15">
      <c r="B550" s="71" t="s">
        <v>25</v>
      </c>
      <c r="C550" s="73" t="s">
        <v>8</v>
      </c>
      <c r="D550" s="74">
        <v>1</v>
      </c>
      <c r="E550" s="75">
        <v>0</v>
      </c>
      <c r="F550" s="75">
        <v>1</v>
      </c>
      <c r="G550" s="75">
        <v>1</v>
      </c>
      <c r="H550" s="75">
        <v>0</v>
      </c>
      <c r="I550" s="75">
        <v>0</v>
      </c>
      <c r="J550" s="75">
        <v>0</v>
      </c>
      <c r="K550" s="75">
        <v>0</v>
      </c>
      <c r="L550" s="75">
        <v>0</v>
      </c>
      <c r="M550" s="75">
        <v>0</v>
      </c>
      <c r="N550" s="75">
        <v>0</v>
      </c>
      <c r="O550" s="75">
        <v>0</v>
      </c>
      <c r="P550" s="75">
        <v>2</v>
      </c>
      <c r="Q550" s="75">
        <v>2</v>
      </c>
      <c r="R550" s="75">
        <v>0</v>
      </c>
      <c r="S550" s="75">
        <v>0</v>
      </c>
      <c r="T550" s="75">
        <v>0</v>
      </c>
      <c r="U550" s="75">
        <v>0</v>
      </c>
      <c r="V550" s="75">
        <v>1000</v>
      </c>
      <c r="W550" s="75">
        <v>0</v>
      </c>
      <c r="X550" s="76">
        <v>60</v>
      </c>
    </row>
    <row r="551" spans="2:24" ht="12.6" customHeight="1" x14ac:dyDescent="0.15">
      <c r="B551" s="71" t="s">
        <v>27</v>
      </c>
      <c r="C551" s="73" t="s">
        <v>28</v>
      </c>
      <c r="D551" s="74">
        <v>4</v>
      </c>
      <c r="E551" s="75">
        <v>3</v>
      </c>
      <c r="F551" s="75">
        <v>1</v>
      </c>
      <c r="G551" s="75">
        <v>1</v>
      </c>
      <c r="H551" s="75">
        <v>1</v>
      </c>
      <c r="I551" s="75">
        <v>1</v>
      </c>
      <c r="J551" s="75">
        <v>0</v>
      </c>
      <c r="K551" s="75">
        <v>1</v>
      </c>
      <c r="L551" s="75">
        <v>0</v>
      </c>
      <c r="M551" s="75">
        <v>0</v>
      </c>
      <c r="N551" s="75">
        <v>0</v>
      </c>
      <c r="O551" s="75">
        <v>0</v>
      </c>
      <c r="P551" s="75">
        <v>34</v>
      </c>
      <c r="Q551" s="75">
        <v>3</v>
      </c>
      <c r="R551" s="75">
        <v>6</v>
      </c>
      <c r="S551" s="75">
        <v>25</v>
      </c>
      <c r="T551" s="75">
        <v>13</v>
      </c>
      <c r="U551" s="75">
        <v>12</v>
      </c>
      <c r="V551" s="75">
        <v>157376</v>
      </c>
      <c r="W551" s="75">
        <v>1026</v>
      </c>
      <c r="X551" s="76">
        <v>4636</v>
      </c>
    </row>
    <row r="552" spans="2:24" ht="12.6" customHeight="1" x14ac:dyDescent="0.15">
      <c r="B552" s="71" t="s">
        <v>29</v>
      </c>
      <c r="C552" s="73" t="s">
        <v>30</v>
      </c>
      <c r="D552" s="74">
        <v>2</v>
      </c>
      <c r="E552" s="75">
        <v>1</v>
      </c>
      <c r="F552" s="75">
        <v>1</v>
      </c>
      <c r="G552" s="75">
        <v>1</v>
      </c>
      <c r="H552" s="75">
        <v>1</v>
      </c>
      <c r="I552" s="75">
        <v>0</v>
      </c>
      <c r="J552" s="75">
        <v>0</v>
      </c>
      <c r="K552" s="75">
        <v>0</v>
      </c>
      <c r="L552" s="75">
        <v>0</v>
      </c>
      <c r="M552" s="75">
        <v>0</v>
      </c>
      <c r="N552" s="75">
        <v>0</v>
      </c>
      <c r="O552" s="75">
        <v>0</v>
      </c>
      <c r="P552" s="75">
        <v>5</v>
      </c>
      <c r="Q552" s="75">
        <v>1</v>
      </c>
      <c r="R552" s="75">
        <v>0</v>
      </c>
      <c r="S552" s="75">
        <v>4</v>
      </c>
      <c r="T552" s="75">
        <v>0</v>
      </c>
      <c r="U552" s="75">
        <v>0</v>
      </c>
      <c r="V552" s="75">
        <v>8052</v>
      </c>
      <c r="W552" s="75">
        <v>0</v>
      </c>
      <c r="X552" s="76">
        <v>1350</v>
      </c>
    </row>
    <row r="553" spans="2:24" ht="12.6" customHeight="1" x14ac:dyDescent="0.15">
      <c r="B553" s="71" t="s">
        <v>24</v>
      </c>
      <c r="C553" s="73" t="s">
        <v>31</v>
      </c>
      <c r="D553" s="74">
        <v>0</v>
      </c>
      <c r="E553" s="75">
        <v>0</v>
      </c>
      <c r="F553" s="75">
        <v>0</v>
      </c>
      <c r="G553" s="75">
        <v>0</v>
      </c>
      <c r="H553" s="75">
        <v>0</v>
      </c>
      <c r="I553" s="75">
        <v>0</v>
      </c>
      <c r="J553" s="75">
        <v>0</v>
      </c>
      <c r="K553" s="75">
        <v>0</v>
      </c>
      <c r="L553" s="75">
        <v>0</v>
      </c>
      <c r="M553" s="75">
        <v>0</v>
      </c>
      <c r="N553" s="75">
        <v>0</v>
      </c>
      <c r="O553" s="75">
        <v>0</v>
      </c>
      <c r="P553" s="75">
        <v>0</v>
      </c>
      <c r="Q553" s="75">
        <v>0</v>
      </c>
      <c r="R553" s="75">
        <v>0</v>
      </c>
      <c r="S553" s="75">
        <v>0</v>
      </c>
      <c r="T553" s="75">
        <v>0</v>
      </c>
      <c r="U553" s="75">
        <v>0</v>
      </c>
      <c r="V553" s="75">
        <v>0</v>
      </c>
      <c r="W553" s="75">
        <v>0</v>
      </c>
      <c r="X553" s="76">
        <v>0</v>
      </c>
    </row>
    <row r="554" spans="2:24" ht="12.6" customHeight="1" x14ac:dyDescent="0.15">
      <c r="B554" s="71" t="s">
        <v>26</v>
      </c>
      <c r="C554" s="73" t="s">
        <v>6</v>
      </c>
      <c r="D554" s="74">
        <v>1</v>
      </c>
      <c r="E554" s="75">
        <v>0</v>
      </c>
      <c r="F554" s="75">
        <v>1</v>
      </c>
      <c r="G554" s="75">
        <v>1</v>
      </c>
      <c r="H554" s="75">
        <v>0</v>
      </c>
      <c r="I554" s="75">
        <v>0</v>
      </c>
      <c r="J554" s="75">
        <v>0</v>
      </c>
      <c r="K554" s="75">
        <v>0</v>
      </c>
      <c r="L554" s="75">
        <v>0</v>
      </c>
      <c r="M554" s="75">
        <v>0</v>
      </c>
      <c r="N554" s="75">
        <v>0</v>
      </c>
      <c r="O554" s="75">
        <v>0</v>
      </c>
      <c r="P554" s="75">
        <v>1</v>
      </c>
      <c r="Q554" s="75">
        <v>1</v>
      </c>
      <c r="R554" s="75">
        <v>0</v>
      </c>
      <c r="S554" s="75">
        <v>0</v>
      </c>
      <c r="T554" s="75">
        <v>0</v>
      </c>
      <c r="U554" s="75">
        <v>0</v>
      </c>
      <c r="V554" s="75">
        <v>250</v>
      </c>
      <c r="W554" s="75">
        <v>0</v>
      </c>
      <c r="X554" s="76">
        <v>10</v>
      </c>
    </row>
    <row r="555" spans="2:24" ht="12.6" customHeight="1" x14ac:dyDescent="0.15">
      <c r="B555" s="146"/>
      <c r="C555" s="72" t="s">
        <v>34</v>
      </c>
      <c r="D555" s="74">
        <v>58</v>
      </c>
      <c r="E555" s="75">
        <v>17</v>
      </c>
      <c r="F555" s="75">
        <v>41</v>
      </c>
      <c r="G555" s="75">
        <v>37</v>
      </c>
      <c r="H555" s="75">
        <v>9</v>
      </c>
      <c r="I555" s="75">
        <v>8</v>
      </c>
      <c r="J555" s="75">
        <v>2</v>
      </c>
      <c r="K555" s="75">
        <v>1</v>
      </c>
      <c r="L555" s="75">
        <v>0</v>
      </c>
      <c r="M555" s="75">
        <v>0</v>
      </c>
      <c r="N555" s="75">
        <v>1</v>
      </c>
      <c r="O555" s="75">
        <v>12967</v>
      </c>
      <c r="P555" s="75">
        <v>441</v>
      </c>
      <c r="Q555" s="75">
        <v>64</v>
      </c>
      <c r="R555" s="75">
        <v>18</v>
      </c>
      <c r="S555" s="75">
        <v>359</v>
      </c>
      <c r="T555" s="75">
        <v>1</v>
      </c>
      <c r="U555" s="75">
        <v>4</v>
      </c>
      <c r="V555" s="75">
        <v>862886</v>
      </c>
      <c r="W555" s="75">
        <v>17928</v>
      </c>
      <c r="X555" s="76">
        <v>75110</v>
      </c>
    </row>
    <row r="556" spans="2:24" ht="12.6" customHeight="1" x14ac:dyDescent="0.15">
      <c r="B556" s="71" t="s">
        <v>23</v>
      </c>
      <c r="C556" s="73" t="s">
        <v>35</v>
      </c>
      <c r="D556" s="74">
        <v>0</v>
      </c>
      <c r="E556" s="75">
        <v>0</v>
      </c>
      <c r="F556" s="75">
        <v>0</v>
      </c>
      <c r="G556" s="75">
        <v>0</v>
      </c>
      <c r="H556" s="75">
        <v>0</v>
      </c>
      <c r="I556" s="75">
        <v>0</v>
      </c>
      <c r="J556" s="75">
        <v>0</v>
      </c>
      <c r="K556" s="75">
        <v>0</v>
      </c>
      <c r="L556" s="75">
        <v>0</v>
      </c>
      <c r="M556" s="75">
        <v>0</v>
      </c>
      <c r="N556" s="75">
        <v>0</v>
      </c>
      <c r="O556" s="75">
        <v>0</v>
      </c>
      <c r="P556" s="75">
        <v>0</v>
      </c>
      <c r="Q556" s="75">
        <v>0</v>
      </c>
      <c r="R556" s="75">
        <v>0</v>
      </c>
      <c r="S556" s="75">
        <v>0</v>
      </c>
      <c r="T556" s="75">
        <v>0</v>
      </c>
      <c r="U556" s="75">
        <v>0</v>
      </c>
      <c r="V556" s="75">
        <v>0</v>
      </c>
      <c r="W556" s="75">
        <v>0</v>
      </c>
      <c r="X556" s="76">
        <v>0</v>
      </c>
    </row>
    <row r="557" spans="2:24" ht="12.6" customHeight="1" x14ac:dyDescent="0.15">
      <c r="B557" s="71" t="s">
        <v>15</v>
      </c>
      <c r="C557" s="73" t="s">
        <v>19</v>
      </c>
      <c r="D557" s="74">
        <v>3</v>
      </c>
      <c r="E557" s="75">
        <v>1</v>
      </c>
      <c r="F557" s="75">
        <v>2</v>
      </c>
      <c r="G557" s="75">
        <v>2</v>
      </c>
      <c r="H557" s="75">
        <v>0</v>
      </c>
      <c r="I557" s="75">
        <v>1</v>
      </c>
      <c r="J557" s="75">
        <v>0</v>
      </c>
      <c r="K557" s="75">
        <v>0</v>
      </c>
      <c r="L557" s="75">
        <v>0</v>
      </c>
      <c r="M557" s="75">
        <v>0</v>
      </c>
      <c r="N557" s="75">
        <v>0</v>
      </c>
      <c r="O557" s="75">
        <v>88</v>
      </c>
      <c r="P557" s="75">
        <v>9</v>
      </c>
      <c r="Q557" s="75">
        <v>3</v>
      </c>
      <c r="R557" s="75">
        <v>2</v>
      </c>
      <c r="S557" s="75">
        <v>4</v>
      </c>
      <c r="T557" s="75">
        <v>0</v>
      </c>
      <c r="U557" s="75">
        <v>0</v>
      </c>
      <c r="V557" s="75">
        <v>16470</v>
      </c>
      <c r="W557" s="75">
        <v>0</v>
      </c>
      <c r="X557" s="76">
        <v>1850</v>
      </c>
    </row>
    <row r="558" spans="2:24" ht="12.6" customHeight="1" x14ac:dyDescent="0.15">
      <c r="B558" s="71" t="s">
        <v>36</v>
      </c>
      <c r="C558" s="73" t="s">
        <v>38</v>
      </c>
      <c r="D558" s="74">
        <v>32</v>
      </c>
      <c r="E558" s="75">
        <v>4</v>
      </c>
      <c r="F558" s="75">
        <v>28</v>
      </c>
      <c r="G558" s="75">
        <v>23</v>
      </c>
      <c r="H558" s="75">
        <v>4</v>
      </c>
      <c r="I558" s="75">
        <v>2</v>
      </c>
      <c r="J558" s="75">
        <v>2</v>
      </c>
      <c r="K558" s="75">
        <v>0</v>
      </c>
      <c r="L558" s="75">
        <v>0</v>
      </c>
      <c r="M558" s="75">
        <v>0</v>
      </c>
      <c r="N558" s="75">
        <v>1</v>
      </c>
      <c r="O558" s="75">
        <v>11989</v>
      </c>
      <c r="P558" s="75">
        <v>340</v>
      </c>
      <c r="Q558" s="75">
        <v>46</v>
      </c>
      <c r="R558" s="75">
        <v>2</v>
      </c>
      <c r="S558" s="75">
        <v>292</v>
      </c>
      <c r="T558" s="75">
        <v>0</v>
      </c>
      <c r="U558" s="75">
        <v>4</v>
      </c>
      <c r="V558" s="75">
        <v>657846</v>
      </c>
      <c r="W558" s="75">
        <v>1965</v>
      </c>
      <c r="X558" s="76">
        <v>55041</v>
      </c>
    </row>
    <row r="559" spans="2:24" ht="12.6" customHeight="1" x14ac:dyDescent="0.15">
      <c r="B559" s="71" t="s">
        <v>0</v>
      </c>
      <c r="C559" s="73" t="s">
        <v>39</v>
      </c>
      <c r="D559" s="74">
        <v>7</v>
      </c>
      <c r="E559" s="75">
        <v>3</v>
      </c>
      <c r="F559" s="75">
        <v>4</v>
      </c>
      <c r="G559" s="75">
        <v>4</v>
      </c>
      <c r="H559" s="75">
        <v>2</v>
      </c>
      <c r="I559" s="75">
        <v>1</v>
      </c>
      <c r="J559" s="75">
        <v>0</v>
      </c>
      <c r="K559" s="75">
        <v>0</v>
      </c>
      <c r="L559" s="75">
        <v>0</v>
      </c>
      <c r="M559" s="75">
        <v>0</v>
      </c>
      <c r="N559" s="75">
        <v>0</v>
      </c>
      <c r="O559" s="75">
        <v>59</v>
      </c>
      <c r="P559" s="75">
        <v>21</v>
      </c>
      <c r="Q559" s="75">
        <v>4</v>
      </c>
      <c r="R559" s="75">
        <v>4</v>
      </c>
      <c r="S559" s="75">
        <v>13</v>
      </c>
      <c r="T559" s="75">
        <v>0</v>
      </c>
      <c r="U559" s="75">
        <v>0</v>
      </c>
      <c r="V559" s="75">
        <v>21666</v>
      </c>
      <c r="W559" s="75">
        <v>12088</v>
      </c>
      <c r="X559" s="76">
        <v>1820</v>
      </c>
    </row>
    <row r="560" spans="2:24" ht="12.6" customHeight="1" x14ac:dyDescent="0.15">
      <c r="B560" s="71" t="s">
        <v>40</v>
      </c>
      <c r="C560" s="73" t="s">
        <v>784</v>
      </c>
      <c r="D560" s="74">
        <v>3</v>
      </c>
      <c r="E560" s="75">
        <v>2</v>
      </c>
      <c r="F560" s="75">
        <v>1</v>
      </c>
      <c r="G560" s="75">
        <v>1</v>
      </c>
      <c r="H560" s="75">
        <v>2</v>
      </c>
      <c r="I560" s="75">
        <v>0</v>
      </c>
      <c r="J560" s="75">
        <v>0</v>
      </c>
      <c r="K560" s="75">
        <v>0</v>
      </c>
      <c r="L560" s="75">
        <v>0</v>
      </c>
      <c r="M560" s="75">
        <v>0</v>
      </c>
      <c r="N560" s="75">
        <v>0</v>
      </c>
      <c r="O560" s="75">
        <v>569</v>
      </c>
      <c r="P560" s="75">
        <v>8</v>
      </c>
      <c r="Q560" s="75">
        <v>1</v>
      </c>
      <c r="R560" s="75">
        <v>2</v>
      </c>
      <c r="S560" s="75">
        <v>5</v>
      </c>
      <c r="T560" s="75">
        <v>1</v>
      </c>
      <c r="U560" s="75">
        <v>0</v>
      </c>
      <c r="V560" s="75">
        <v>8350</v>
      </c>
      <c r="W560" s="75">
        <v>450</v>
      </c>
      <c r="X560" s="76">
        <v>1600</v>
      </c>
    </row>
    <row r="561" spans="2:24" ht="12.6" customHeight="1" x14ac:dyDescent="0.15">
      <c r="B561" s="71" t="s">
        <v>33</v>
      </c>
      <c r="C561" s="73" t="s">
        <v>42</v>
      </c>
      <c r="D561" s="74">
        <v>13</v>
      </c>
      <c r="E561" s="75">
        <v>7</v>
      </c>
      <c r="F561" s="75">
        <v>6</v>
      </c>
      <c r="G561" s="75">
        <v>7</v>
      </c>
      <c r="H561" s="75">
        <v>1</v>
      </c>
      <c r="I561" s="75">
        <v>4</v>
      </c>
      <c r="J561" s="75">
        <v>0</v>
      </c>
      <c r="K561" s="75">
        <v>1</v>
      </c>
      <c r="L561" s="75">
        <v>0</v>
      </c>
      <c r="M561" s="75">
        <v>0</v>
      </c>
      <c r="N561" s="75">
        <v>0</v>
      </c>
      <c r="O561" s="75">
        <v>262</v>
      </c>
      <c r="P561" s="75">
        <v>63</v>
      </c>
      <c r="Q561" s="75">
        <v>10</v>
      </c>
      <c r="R561" s="75">
        <v>8</v>
      </c>
      <c r="S561" s="75">
        <v>45</v>
      </c>
      <c r="T561" s="75">
        <v>0</v>
      </c>
      <c r="U561" s="75">
        <v>0</v>
      </c>
      <c r="V561" s="75">
        <v>158554</v>
      </c>
      <c r="W561" s="75">
        <v>3425</v>
      </c>
      <c r="X561" s="76">
        <v>14799</v>
      </c>
    </row>
    <row r="562" spans="2:24" ht="12.6" customHeight="1" x14ac:dyDescent="0.15">
      <c r="B562" s="71"/>
      <c r="C562" s="73" t="s">
        <v>821</v>
      </c>
      <c r="D562" s="74">
        <v>98</v>
      </c>
      <c r="E562" s="75">
        <v>23</v>
      </c>
      <c r="F562" s="75">
        <v>75</v>
      </c>
      <c r="G562" s="75">
        <v>69</v>
      </c>
      <c r="H562" s="75">
        <v>14</v>
      </c>
      <c r="I562" s="75">
        <v>9</v>
      </c>
      <c r="J562" s="75">
        <v>5</v>
      </c>
      <c r="K562" s="75">
        <v>1</v>
      </c>
      <c r="L562" s="75">
        <v>0</v>
      </c>
      <c r="M562" s="75">
        <v>0</v>
      </c>
      <c r="N562" s="75">
        <v>0</v>
      </c>
      <c r="O562" s="75">
        <v>4144</v>
      </c>
      <c r="P562" s="75">
        <v>305</v>
      </c>
      <c r="Q562" s="75">
        <v>127</v>
      </c>
      <c r="R562" s="75">
        <v>12</v>
      </c>
      <c r="S562" s="75">
        <v>166</v>
      </c>
      <c r="T562" s="75">
        <v>12</v>
      </c>
      <c r="U562" s="75">
        <v>0</v>
      </c>
      <c r="V562" s="75">
        <v>356762</v>
      </c>
      <c r="W562" s="75">
        <v>10558</v>
      </c>
      <c r="X562" s="76">
        <v>48718</v>
      </c>
    </row>
    <row r="563" spans="2:24" ht="12.6" customHeight="1" x14ac:dyDescent="0.15">
      <c r="B563" s="134"/>
      <c r="C563" s="72" t="s">
        <v>16</v>
      </c>
      <c r="D563" s="74">
        <v>6</v>
      </c>
      <c r="E563" s="75">
        <v>3</v>
      </c>
      <c r="F563" s="75">
        <v>3</v>
      </c>
      <c r="G563" s="75">
        <v>4</v>
      </c>
      <c r="H563" s="75">
        <v>0</v>
      </c>
      <c r="I563" s="75">
        <v>1</v>
      </c>
      <c r="J563" s="75">
        <v>1</v>
      </c>
      <c r="K563" s="75">
        <v>0</v>
      </c>
      <c r="L563" s="75">
        <v>0</v>
      </c>
      <c r="M563" s="75">
        <v>0</v>
      </c>
      <c r="N563" s="75">
        <v>0</v>
      </c>
      <c r="O563" s="75">
        <v>0</v>
      </c>
      <c r="P563" s="75">
        <v>24</v>
      </c>
      <c r="Q563" s="75">
        <v>5</v>
      </c>
      <c r="R563" s="75">
        <v>2</v>
      </c>
      <c r="S563" s="75">
        <v>17</v>
      </c>
      <c r="T563" s="75">
        <v>2</v>
      </c>
      <c r="U563" s="75">
        <v>0</v>
      </c>
      <c r="V563" s="75">
        <v>21451</v>
      </c>
      <c r="W563" s="75">
        <v>1378</v>
      </c>
      <c r="X563" s="76">
        <v>3643</v>
      </c>
    </row>
    <row r="564" spans="2:24" ht="12.6" customHeight="1" x14ac:dyDescent="0.15">
      <c r="B564" s="71" t="s">
        <v>18</v>
      </c>
      <c r="C564" s="73" t="s">
        <v>21</v>
      </c>
      <c r="D564" s="74">
        <v>0</v>
      </c>
      <c r="E564" s="75">
        <v>0</v>
      </c>
      <c r="F564" s="75">
        <v>0</v>
      </c>
      <c r="G564" s="75">
        <v>0</v>
      </c>
      <c r="H564" s="75">
        <v>0</v>
      </c>
      <c r="I564" s="75">
        <v>0</v>
      </c>
      <c r="J564" s="75">
        <v>0</v>
      </c>
      <c r="K564" s="75">
        <v>0</v>
      </c>
      <c r="L564" s="75">
        <v>0</v>
      </c>
      <c r="M564" s="75">
        <v>0</v>
      </c>
      <c r="N564" s="75">
        <v>0</v>
      </c>
      <c r="O564" s="75">
        <v>0</v>
      </c>
      <c r="P564" s="75">
        <v>0</v>
      </c>
      <c r="Q564" s="75">
        <v>0</v>
      </c>
      <c r="R564" s="75">
        <v>0</v>
      </c>
      <c r="S564" s="75">
        <v>0</v>
      </c>
      <c r="T564" s="75">
        <v>0</v>
      </c>
      <c r="U564" s="75">
        <v>0</v>
      </c>
      <c r="V564" s="75">
        <v>0</v>
      </c>
      <c r="W564" s="75">
        <v>0</v>
      </c>
      <c r="X564" s="76">
        <v>0</v>
      </c>
    </row>
    <row r="565" spans="2:24" ht="12.6" customHeight="1" x14ac:dyDescent="0.15">
      <c r="B565" s="71" t="s">
        <v>25</v>
      </c>
      <c r="C565" s="73" t="s">
        <v>8</v>
      </c>
      <c r="D565" s="74">
        <v>0</v>
      </c>
      <c r="E565" s="75">
        <v>0</v>
      </c>
      <c r="F565" s="75">
        <v>0</v>
      </c>
      <c r="G565" s="75">
        <v>0</v>
      </c>
      <c r="H565" s="75">
        <v>0</v>
      </c>
      <c r="I565" s="75">
        <v>0</v>
      </c>
      <c r="J565" s="75">
        <v>0</v>
      </c>
      <c r="K565" s="75">
        <v>0</v>
      </c>
      <c r="L565" s="75">
        <v>0</v>
      </c>
      <c r="M565" s="75">
        <v>0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5">
        <v>0</v>
      </c>
      <c r="V565" s="75">
        <v>0</v>
      </c>
      <c r="W565" s="75">
        <v>0</v>
      </c>
      <c r="X565" s="76">
        <v>0</v>
      </c>
    </row>
    <row r="566" spans="2:24" ht="12.6" customHeight="1" x14ac:dyDescent="0.15">
      <c r="B566" s="71" t="s">
        <v>27</v>
      </c>
      <c r="C566" s="73" t="s">
        <v>28</v>
      </c>
      <c r="D566" s="74">
        <v>1</v>
      </c>
      <c r="E566" s="75">
        <v>1</v>
      </c>
      <c r="F566" s="75">
        <v>0</v>
      </c>
      <c r="G566" s="75">
        <v>0</v>
      </c>
      <c r="H566" s="75">
        <v>0</v>
      </c>
      <c r="I566" s="75">
        <v>1</v>
      </c>
      <c r="J566" s="75">
        <v>0</v>
      </c>
      <c r="K566" s="75">
        <v>0</v>
      </c>
      <c r="L566" s="75">
        <v>0</v>
      </c>
      <c r="M566" s="75">
        <v>0</v>
      </c>
      <c r="N566" s="75">
        <v>0</v>
      </c>
      <c r="O566" s="75">
        <v>0</v>
      </c>
      <c r="P566" s="75">
        <v>5</v>
      </c>
      <c r="Q566" s="75">
        <v>0</v>
      </c>
      <c r="R566" s="75">
        <v>2</v>
      </c>
      <c r="S566" s="75">
        <v>3</v>
      </c>
      <c r="T566" s="75">
        <v>2</v>
      </c>
      <c r="U566" s="75">
        <v>0</v>
      </c>
      <c r="V566" s="75">
        <v>9400</v>
      </c>
      <c r="W566" s="75">
        <v>0</v>
      </c>
      <c r="X566" s="76">
        <v>165</v>
      </c>
    </row>
    <row r="567" spans="2:24" ht="12.6" customHeight="1" x14ac:dyDescent="0.15">
      <c r="B567" s="71" t="s">
        <v>29</v>
      </c>
      <c r="C567" s="73" t="s">
        <v>30</v>
      </c>
      <c r="D567" s="74">
        <v>2</v>
      </c>
      <c r="E567" s="75">
        <v>0</v>
      </c>
      <c r="F567" s="75">
        <v>2</v>
      </c>
      <c r="G567" s="75">
        <v>2</v>
      </c>
      <c r="H567" s="75">
        <v>0</v>
      </c>
      <c r="I567" s="75">
        <v>0</v>
      </c>
      <c r="J567" s="75">
        <v>0</v>
      </c>
      <c r="K567" s="75">
        <v>0</v>
      </c>
      <c r="L567" s="75">
        <v>0</v>
      </c>
      <c r="M567" s="75">
        <v>0</v>
      </c>
      <c r="N567" s="75">
        <v>0</v>
      </c>
      <c r="O567" s="75">
        <v>0</v>
      </c>
      <c r="P567" s="75">
        <v>3</v>
      </c>
      <c r="Q567" s="75">
        <v>3</v>
      </c>
      <c r="R567" s="75">
        <v>0</v>
      </c>
      <c r="S567" s="75">
        <v>0</v>
      </c>
      <c r="T567" s="75">
        <v>0</v>
      </c>
      <c r="U567" s="75">
        <v>0</v>
      </c>
      <c r="V567" s="75">
        <v>3316</v>
      </c>
      <c r="W567" s="75">
        <v>0</v>
      </c>
      <c r="X567" s="76">
        <v>382</v>
      </c>
    </row>
    <row r="568" spans="2:24" ht="12.6" customHeight="1" x14ac:dyDescent="0.15">
      <c r="B568" s="71" t="s">
        <v>24</v>
      </c>
      <c r="C568" s="73" t="s">
        <v>31</v>
      </c>
      <c r="D568" s="74">
        <v>0</v>
      </c>
      <c r="E568" s="75">
        <v>0</v>
      </c>
      <c r="F568" s="75">
        <v>0</v>
      </c>
      <c r="G568" s="75">
        <v>0</v>
      </c>
      <c r="H568" s="75">
        <v>0</v>
      </c>
      <c r="I568" s="75">
        <v>0</v>
      </c>
      <c r="J568" s="75">
        <v>0</v>
      </c>
      <c r="K568" s="75">
        <v>0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5">
        <v>0</v>
      </c>
      <c r="V568" s="75">
        <v>0</v>
      </c>
      <c r="W568" s="75">
        <v>0</v>
      </c>
      <c r="X568" s="76">
        <v>0</v>
      </c>
    </row>
    <row r="569" spans="2:24" ht="12.6" customHeight="1" x14ac:dyDescent="0.15">
      <c r="B569" s="71" t="s">
        <v>26</v>
      </c>
      <c r="C569" s="73" t="s">
        <v>6</v>
      </c>
      <c r="D569" s="74">
        <v>3</v>
      </c>
      <c r="E569" s="75">
        <v>2</v>
      </c>
      <c r="F569" s="75">
        <v>1</v>
      </c>
      <c r="G569" s="75">
        <v>2</v>
      </c>
      <c r="H569" s="75">
        <v>0</v>
      </c>
      <c r="I569" s="75">
        <v>0</v>
      </c>
      <c r="J569" s="75">
        <v>1</v>
      </c>
      <c r="K569" s="75">
        <v>0</v>
      </c>
      <c r="L569" s="75">
        <v>0</v>
      </c>
      <c r="M569" s="75">
        <v>0</v>
      </c>
      <c r="N569" s="75">
        <v>0</v>
      </c>
      <c r="O569" s="75">
        <v>0</v>
      </c>
      <c r="P569" s="75">
        <v>16</v>
      </c>
      <c r="Q569" s="75">
        <v>2</v>
      </c>
      <c r="R569" s="75">
        <v>0</v>
      </c>
      <c r="S569" s="75">
        <v>14</v>
      </c>
      <c r="T569" s="75">
        <v>0</v>
      </c>
      <c r="U569" s="75">
        <v>0</v>
      </c>
      <c r="V569" s="75">
        <v>8735</v>
      </c>
      <c r="W569" s="75">
        <v>1378</v>
      </c>
      <c r="X569" s="76">
        <v>3096</v>
      </c>
    </row>
    <row r="570" spans="2:24" ht="12.6" customHeight="1" x14ac:dyDescent="0.15">
      <c r="B570" s="146"/>
      <c r="C570" s="72" t="s">
        <v>34</v>
      </c>
      <c r="D570" s="74">
        <v>92</v>
      </c>
      <c r="E570" s="75">
        <v>20</v>
      </c>
      <c r="F570" s="75">
        <v>72</v>
      </c>
      <c r="G570" s="75">
        <v>65</v>
      </c>
      <c r="H570" s="75">
        <v>14</v>
      </c>
      <c r="I570" s="75">
        <v>8</v>
      </c>
      <c r="J570" s="75">
        <v>4</v>
      </c>
      <c r="K570" s="75">
        <v>1</v>
      </c>
      <c r="L570" s="75">
        <v>0</v>
      </c>
      <c r="M570" s="75">
        <v>0</v>
      </c>
      <c r="N570" s="75">
        <v>0</v>
      </c>
      <c r="O570" s="75">
        <v>4144</v>
      </c>
      <c r="P570" s="75">
        <v>281</v>
      </c>
      <c r="Q570" s="75">
        <v>122</v>
      </c>
      <c r="R570" s="75">
        <v>10</v>
      </c>
      <c r="S570" s="75">
        <v>149</v>
      </c>
      <c r="T570" s="75">
        <v>10</v>
      </c>
      <c r="U570" s="75">
        <v>0</v>
      </c>
      <c r="V570" s="75">
        <v>335311</v>
      </c>
      <c r="W570" s="75">
        <v>9180</v>
      </c>
      <c r="X570" s="76">
        <v>45075</v>
      </c>
    </row>
    <row r="571" spans="2:24" ht="12.6" customHeight="1" x14ac:dyDescent="0.15">
      <c r="B571" s="71" t="s">
        <v>23</v>
      </c>
      <c r="C571" s="73" t="s">
        <v>35</v>
      </c>
      <c r="D571" s="74">
        <v>0</v>
      </c>
      <c r="E571" s="75">
        <v>0</v>
      </c>
      <c r="F571" s="75">
        <v>0</v>
      </c>
      <c r="G571" s="75">
        <v>0</v>
      </c>
      <c r="H571" s="75">
        <v>0</v>
      </c>
      <c r="I571" s="75">
        <v>0</v>
      </c>
      <c r="J571" s="75">
        <v>0</v>
      </c>
      <c r="K571" s="75">
        <v>0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5">
        <v>0</v>
      </c>
      <c r="V571" s="75">
        <v>0</v>
      </c>
      <c r="W571" s="75">
        <v>0</v>
      </c>
      <c r="X571" s="76">
        <v>0</v>
      </c>
    </row>
    <row r="572" spans="2:24" ht="12.6" customHeight="1" x14ac:dyDescent="0.15">
      <c r="B572" s="71" t="s">
        <v>15</v>
      </c>
      <c r="C572" s="73" t="s">
        <v>19</v>
      </c>
      <c r="D572" s="74">
        <v>9</v>
      </c>
      <c r="E572" s="75">
        <v>0</v>
      </c>
      <c r="F572" s="75">
        <v>9</v>
      </c>
      <c r="G572" s="75">
        <v>8</v>
      </c>
      <c r="H572" s="75">
        <v>1</v>
      </c>
      <c r="I572" s="75">
        <v>0</v>
      </c>
      <c r="J572" s="75">
        <v>0</v>
      </c>
      <c r="K572" s="75">
        <v>0</v>
      </c>
      <c r="L572" s="75">
        <v>0</v>
      </c>
      <c r="M572" s="75">
        <v>0</v>
      </c>
      <c r="N572" s="75">
        <v>0</v>
      </c>
      <c r="O572" s="75">
        <v>392</v>
      </c>
      <c r="P572" s="75">
        <v>14</v>
      </c>
      <c r="Q572" s="75">
        <v>14</v>
      </c>
      <c r="R572" s="75">
        <v>0</v>
      </c>
      <c r="S572" s="75">
        <v>0</v>
      </c>
      <c r="T572" s="75">
        <v>0</v>
      </c>
      <c r="U572" s="75">
        <v>0</v>
      </c>
      <c r="V572" s="75">
        <v>5068</v>
      </c>
      <c r="W572" s="75">
        <v>0</v>
      </c>
      <c r="X572" s="76">
        <v>2322</v>
      </c>
    </row>
    <row r="573" spans="2:24" ht="12.6" customHeight="1" x14ac:dyDescent="0.15">
      <c r="B573" s="71" t="s">
        <v>36</v>
      </c>
      <c r="C573" s="73" t="s">
        <v>38</v>
      </c>
      <c r="D573" s="74">
        <v>51</v>
      </c>
      <c r="E573" s="75">
        <v>7</v>
      </c>
      <c r="F573" s="75">
        <v>44</v>
      </c>
      <c r="G573" s="75">
        <v>37</v>
      </c>
      <c r="H573" s="75">
        <v>6</v>
      </c>
      <c r="I573" s="75">
        <v>3</v>
      </c>
      <c r="J573" s="75">
        <v>4</v>
      </c>
      <c r="K573" s="75">
        <v>1</v>
      </c>
      <c r="L573" s="75">
        <v>0</v>
      </c>
      <c r="M573" s="75">
        <v>0</v>
      </c>
      <c r="N573" s="75">
        <v>0</v>
      </c>
      <c r="O573" s="75">
        <v>2436</v>
      </c>
      <c r="P573" s="75">
        <v>177</v>
      </c>
      <c r="Q573" s="75">
        <v>76</v>
      </c>
      <c r="R573" s="75">
        <v>5</v>
      </c>
      <c r="S573" s="75">
        <v>96</v>
      </c>
      <c r="T573" s="75">
        <v>10</v>
      </c>
      <c r="U573" s="75">
        <v>0</v>
      </c>
      <c r="V573" s="75">
        <v>114235</v>
      </c>
      <c r="W573" s="75">
        <v>1210</v>
      </c>
      <c r="X573" s="76">
        <v>6318</v>
      </c>
    </row>
    <row r="574" spans="2:24" ht="12.6" customHeight="1" x14ac:dyDescent="0.15">
      <c r="B574" s="71" t="s">
        <v>0</v>
      </c>
      <c r="C574" s="73" t="s">
        <v>39</v>
      </c>
      <c r="D574" s="74">
        <v>5</v>
      </c>
      <c r="E574" s="75">
        <v>1</v>
      </c>
      <c r="F574" s="75">
        <v>4</v>
      </c>
      <c r="G574" s="75">
        <v>3</v>
      </c>
      <c r="H574" s="75">
        <v>1</v>
      </c>
      <c r="I574" s="75">
        <v>1</v>
      </c>
      <c r="J574" s="75">
        <v>0</v>
      </c>
      <c r="K574" s="75">
        <v>0</v>
      </c>
      <c r="L574" s="75">
        <v>0</v>
      </c>
      <c r="M574" s="75">
        <v>0</v>
      </c>
      <c r="N574" s="75">
        <v>0</v>
      </c>
      <c r="O574" s="75">
        <v>90</v>
      </c>
      <c r="P574" s="75">
        <v>13</v>
      </c>
      <c r="Q574" s="75">
        <v>7</v>
      </c>
      <c r="R574" s="75">
        <v>2</v>
      </c>
      <c r="S574" s="75">
        <v>4</v>
      </c>
      <c r="T574" s="75">
        <v>0</v>
      </c>
      <c r="U574" s="75">
        <v>0</v>
      </c>
      <c r="V574" s="75">
        <v>16115</v>
      </c>
      <c r="W574" s="75">
        <v>2339</v>
      </c>
      <c r="X574" s="76">
        <v>942</v>
      </c>
    </row>
    <row r="575" spans="2:24" ht="12.6" customHeight="1" x14ac:dyDescent="0.15">
      <c r="B575" s="71" t="s">
        <v>40</v>
      </c>
      <c r="C575" s="73" t="s">
        <v>784</v>
      </c>
      <c r="D575" s="74">
        <v>2</v>
      </c>
      <c r="E575" s="75">
        <v>0</v>
      </c>
      <c r="F575" s="75">
        <v>2</v>
      </c>
      <c r="G575" s="75">
        <v>2</v>
      </c>
      <c r="H575" s="75">
        <v>0</v>
      </c>
      <c r="I575" s="75">
        <v>0</v>
      </c>
      <c r="J575" s="75">
        <v>0</v>
      </c>
      <c r="K575" s="75">
        <v>0</v>
      </c>
      <c r="L575" s="75">
        <v>0</v>
      </c>
      <c r="M575" s="75">
        <v>0</v>
      </c>
      <c r="N575" s="75">
        <v>0</v>
      </c>
      <c r="O575" s="75">
        <v>50</v>
      </c>
      <c r="P575" s="75">
        <v>3</v>
      </c>
      <c r="Q575" s="75">
        <v>3</v>
      </c>
      <c r="R575" s="75">
        <v>0</v>
      </c>
      <c r="S575" s="75">
        <v>0</v>
      </c>
      <c r="T575" s="75">
        <v>0</v>
      </c>
      <c r="U575" s="75">
        <v>0</v>
      </c>
      <c r="V575" s="75">
        <v>630</v>
      </c>
      <c r="W575" s="75">
        <v>470</v>
      </c>
      <c r="X575" s="76">
        <v>250</v>
      </c>
    </row>
    <row r="576" spans="2:24" ht="12.6" customHeight="1" x14ac:dyDescent="0.15">
      <c r="B576" s="71" t="s">
        <v>33</v>
      </c>
      <c r="C576" s="73" t="s">
        <v>42</v>
      </c>
      <c r="D576" s="74">
        <v>25</v>
      </c>
      <c r="E576" s="75">
        <v>12</v>
      </c>
      <c r="F576" s="75">
        <v>13</v>
      </c>
      <c r="G576" s="75">
        <v>15</v>
      </c>
      <c r="H576" s="75">
        <v>6</v>
      </c>
      <c r="I576" s="75">
        <v>4</v>
      </c>
      <c r="J576" s="75">
        <v>0</v>
      </c>
      <c r="K576" s="75">
        <v>0</v>
      </c>
      <c r="L576" s="75">
        <v>0</v>
      </c>
      <c r="M576" s="75">
        <v>0</v>
      </c>
      <c r="N576" s="75">
        <v>0</v>
      </c>
      <c r="O576" s="75">
        <v>1176</v>
      </c>
      <c r="P576" s="75">
        <v>74</v>
      </c>
      <c r="Q576" s="75">
        <v>22</v>
      </c>
      <c r="R576" s="75">
        <v>3</v>
      </c>
      <c r="S576" s="75">
        <v>49</v>
      </c>
      <c r="T576" s="75">
        <v>0</v>
      </c>
      <c r="U576" s="75">
        <v>0</v>
      </c>
      <c r="V576" s="75">
        <v>199263</v>
      </c>
      <c r="W576" s="75">
        <v>5161</v>
      </c>
      <c r="X576" s="76">
        <v>35243</v>
      </c>
    </row>
    <row r="577" spans="2:24" ht="12.6" customHeight="1" x14ac:dyDescent="0.15">
      <c r="B577" s="71"/>
      <c r="C577" s="73" t="s">
        <v>822</v>
      </c>
      <c r="D577" s="74">
        <v>48</v>
      </c>
      <c r="E577" s="75">
        <v>41</v>
      </c>
      <c r="F577" s="75">
        <v>7</v>
      </c>
      <c r="G577" s="75">
        <v>8</v>
      </c>
      <c r="H577" s="75">
        <v>13</v>
      </c>
      <c r="I577" s="75">
        <v>18</v>
      </c>
      <c r="J577" s="75">
        <v>6</v>
      </c>
      <c r="K577" s="75">
        <v>1</v>
      </c>
      <c r="L577" s="75">
        <v>0</v>
      </c>
      <c r="M577" s="75">
        <v>1</v>
      </c>
      <c r="N577" s="75">
        <v>1</v>
      </c>
      <c r="O577" s="75">
        <v>7087</v>
      </c>
      <c r="P577" s="75">
        <v>479</v>
      </c>
      <c r="Q577" s="75">
        <v>9</v>
      </c>
      <c r="R577" s="75">
        <v>109</v>
      </c>
      <c r="S577" s="75">
        <v>361</v>
      </c>
      <c r="T577" s="75">
        <v>26</v>
      </c>
      <c r="U577" s="75">
        <v>0</v>
      </c>
      <c r="V577" s="75">
        <v>1768208</v>
      </c>
      <c r="W577" s="75">
        <v>216776</v>
      </c>
      <c r="X577" s="76">
        <v>340511</v>
      </c>
    </row>
    <row r="578" spans="2:24" ht="12.6" customHeight="1" x14ac:dyDescent="0.15">
      <c r="B578" s="134"/>
      <c r="C578" s="72" t="s">
        <v>16</v>
      </c>
      <c r="D578" s="74">
        <v>14</v>
      </c>
      <c r="E578" s="75">
        <v>14</v>
      </c>
      <c r="F578" s="75">
        <v>0</v>
      </c>
      <c r="G578" s="75">
        <v>0</v>
      </c>
      <c r="H578" s="75">
        <v>4</v>
      </c>
      <c r="I578" s="75">
        <v>8</v>
      </c>
      <c r="J578" s="75">
        <v>2</v>
      </c>
      <c r="K578" s="75">
        <v>0</v>
      </c>
      <c r="L578" s="75">
        <v>0</v>
      </c>
      <c r="M578" s="75">
        <v>0</v>
      </c>
      <c r="N578" s="75">
        <v>0</v>
      </c>
      <c r="O578" s="75">
        <v>0</v>
      </c>
      <c r="P578" s="75">
        <v>84</v>
      </c>
      <c r="Q578" s="75">
        <v>0</v>
      </c>
      <c r="R578" s="75">
        <v>41</v>
      </c>
      <c r="S578" s="75">
        <v>43</v>
      </c>
      <c r="T578" s="75">
        <v>20</v>
      </c>
      <c r="U578" s="75">
        <v>0</v>
      </c>
      <c r="V578" s="75">
        <v>345524</v>
      </c>
      <c r="W578" s="75">
        <v>1127</v>
      </c>
      <c r="X578" s="76">
        <v>32884</v>
      </c>
    </row>
    <row r="579" spans="2:24" ht="12.6" customHeight="1" x14ac:dyDescent="0.15">
      <c r="B579" s="71" t="s">
        <v>18</v>
      </c>
      <c r="C579" s="73" t="s">
        <v>21</v>
      </c>
      <c r="D579" s="74">
        <v>0</v>
      </c>
      <c r="E579" s="75">
        <v>0</v>
      </c>
      <c r="F579" s="75">
        <v>0</v>
      </c>
      <c r="G579" s="75">
        <v>0</v>
      </c>
      <c r="H579" s="75">
        <v>0</v>
      </c>
      <c r="I579" s="75">
        <v>0</v>
      </c>
      <c r="J579" s="75">
        <v>0</v>
      </c>
      <c r="K579" s="75">
        <v>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5">
        <v>0</v>
      </c>
      <c r="V579" s="75">
        <v>0</v>
      </c>
      <c r="W579" s="75">
        <v>0</v>
      </c>
      <c r="X579" s="76">
        <v>0</v>
      </c>
    </row>
    <row r="580" spans="2:24" ht="12.6" customHeight="1" x14ac:dyDescent="0.15">
      <c r="B580" s="71" t="s">
        <v>25</v>
      </c>
      <c r="C580" s="73" t="s">
        <v>8</v>
      </c>
      <c r="D580" s="74">
        <v>0</v>
      </c>
      <c r="E580" s="75">
        <v>0</v>
      </c>
      <c r="F580" s="75">
        <v>0</v>
      </c>
      <c r="G580" s="75">
        <v>0</v>
      </c>
      <c r="H580" s="75">
        <v>0</v>
      </c>
      <c r="I580" s="75">
        <v>0</v>
      </c>
      <c r="J580" s="75">
        <v>0</v>
      </c>
      <c r="K580" s="75">
        <v>0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5">
        <v>0</v>
      </c>
      <c r="V580" s="75">
        <v>0</v>
      </c>
      <c r="W580" s="75">
        <v>0</v>
      </c>
      <c r="X580" s="76">
        <v>0</v>
      </c>
    </row>
    <row r="581" spans="2:24" ht="12.6" customHeight="1" x14ac:dyDescent="0.15">
      <c r="B581" s="71" t="s">
        <v>27</v>
      </c>
      <c r="C581" s="73" t="s">
        <v>28</v>
      </c>
      <c r="D581" s="74">
        <v>13</v>
      </c>
      <c r="E581" s="75">
        <v>13</v>
      </c>
      <c r="F581" s="75">
        <v>0</v>
      </c>
      <c r="G581" s="75">
        <v>0</v>
      </c>
      <c r="H581" s="75">
        <v>4</v>
      </c>
      <c r="I581" s="75">
        <v>8</v>
      </c>
      <c r="J581" s="75">
        <v>1</v>
      </c>
      <c r="K581" s="75">
        <v>0</v>
      </c>
      <c r="L581" s="75">
        <v>0</v>
      </c>
      <c r="M581" s="75">
        <v>0</v>
      </c>
      <c r="N581" s="75">
        <v>0</v>
      </c>
      <c r="O581" s="75">
        <v>0</v>
      </c>
      <c r="P581" s="75">
        <v>70</v>
      </c>
      <c r="Q581" s="75">
        <v>0</v>
      </c>
      <c r="R581" s="75">
        <v>38</v>
      </c>
      <c r="S581" s="75">
        <v>32</v>
      </c>
      <c r="T581" s="75">
        <v>20</v>
      </c>
      <c r="U581" s="75">
        <v>0</v>
      </c>
      <c r="V581" s="75">
        <v>336924</v>
      </c>
      <c r="W581" s="75">
        <v>1127</v>
      </c>
      <c r="X581" s="76">
        <v>32404</v>
      </c>
    </row>
    <row r="582" spans="2:24" ht="12.6" customHeight="1" x14ac:dyDescent="0.15">
      <c r="B582" s="71" t="s">
        <v>29</v>
      </c>
      <c r="C582" s="73" t="s">
        <v>30</v>
      </c>
      <c r="D582" s="74">
        <v>1</v>
      </c>
      <c r="E582" s="75">
        <v>1</v>
      </c>
      <c r="F582" s="75">
        <v>0</v>
      </c>
      <c r="G582" s="75">
        <v>0</v>
      </c>
      <c r="H582" s="75">
        <v>0</v>
      </c>
      <c r="I582" s="75">
        <v>0</v>
      </c>
      <c r="J582" s="75">
        <v>1</v>
      </c>
      <c r="K582" s="75">
        <v>0</v>
      </c>
      <c r="L582" s="75">
        <v>0</v>
      </c>
      <c r="M582" s="75">
        <v>0</v>
      </c>
      <c r="N582" s="75">
        <v>0</v>
      </c>
      <c r="O582" s="75">
        <v>0</v>
      </c>
      <c r="P582" s="75">
        <v>14</v>
      </c>
      <c r="Q582" s="75">
        <v>0</v>
      </c>
      <c r="R582" s="75">
        <v>3</v>
      </c>
      <c r="S582" s="75">
        <v>11</v>
      </c>
      <c r="T582" s="75">
        <v>0</v>
      </c>
      <c r="U582" s="75">
        <v>0</v>
      </c>
      <c r="V582" s="75">
        <v>8600</v>
      </c>
      <c r="W582" s="75">
        <v>0</v>
      </c>
      <c r="X582" s="76">
        <v>480</v>
      </c>
    </row>
    <row r="583" spans="2:24" ht="12.6" customHeight="1" x14ac:dyDescent="0.15">
      <c r="B583" s="71" t="s">
        <v>24</v>
      </c>
      <c r="C583" s="73" t="s">
        <v>31</v>
      </c>
      <c r="D583" s="74">
        <v>0</v>
      </c>
      <c r="E583" s="75">
        <v>0</v>
      </c>
      <c r="F583" s="75">
        <v>0</v>
      </c>
      <c r="G583" s="75">
        <v>0</v>
      </c>
      <c r="H583" s="75">
        <v>0</v>
      </c>
      <c r="I583" s="75">
        <v>0</v>
      </c>
      <c r="J583" s="75">
        <v>0</v>
      </c>
      <c r="K583" s="75">
        <v>0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5">
        <v>0</v>
      </c>
      <c r="V583" s="75">
        <v>0</v>
      </c>
      <c r="W583" s="75">
        <v>0</v>
      </c>
      <c r="X583" s="76">
        <v>0</v>
      </c>
    </row>
    <row r="584" spans="2:24" ht="12.6" customHeight="1" x14ac:dyDescent="0.15">
      <c r="B584" s="71" t="s">
        <v>26</v>
      </c>
      <c r="C584" s="73" t="s">
        <v>6</v>
      </c>
      <c r="D584" s="74">
        <v>0</v>
      </c>
      <c r="E584" s="75">
        <v>0</v>
      </c>
      <c r="F584" s="75">
        <v>0</v>
      </c>
      <c r="G584" s="75">
        <v>0</v>
      </c>
      <c r="H584" s="75">
        <v>0</v>
      </c>
      <c r="I584" s="75">
        <v>0</v>
      </c>
      <c r="J584" s="75">
        <v>0</v>
      </c>
      <c r="K584" s="75">
        <v>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5">
        <v>0</v>
      </c>
      <c r="V584" s="75">
        <v>0</v>
      </c>
      <c r="W584" s="75">
        <v>0</v>
      </c>
      <c r="X584" s="76">
        <v>0</v>
      </c>
    </row>
    <row r="585" spans="2:24" ht="12.6" customHeight="1" x14ac:dyDescent="0.15">
      <c r="B585" s="146"/>
      <c r="C585" s="72" t="s">
        <v>34</v>
      </c>
      <c r="D585" s="74">
        <v>34</v>
      </c>
      <c r="E585" s="75">
        <v>27</v>
      </c>
      <c r="F585" s="75">
        <v>7</v>
      </c>
      <c r="G585" s="75">
        <v>8</v>
      </c>
      <c r="H585" s="75">
        <v>9</v>
      </c>
      <c r="I585" s="75">
        <v>10</v>
      </c>
      <c r="J585" s="75">
        <v>4</v>
      </c>
      <c r="K585" s="75">
        <v>1</v>
      </c>
      <c r="L585" s="75">
        <v>0</v>
      </c>
      <c r="M585" s="75">
        <v>1</v>
      </c>
      <c r="N585" s="75">
        <v>1</v>
      </c>
      <c r="O585" s="75">
        <v>7087</v>
      </c>
      <c r="P585" s="75">
        <v>395</v>
      </c>
      <c r="Q585" s="75">
        <v>9</v>
      </c>
      <c r="R585" s="75">
        <v>68</v>
      </c>
      <c r="S585" s="75">
        <v>318</v>
      </c>
      <c r="T585" s="75">
        <v>6</v>
      </c>
      <c r="U585" s="75">
        <v>0</v>
      </c>
      <c r="V585" s="75">
        <v>1422684</v>
      </c>
      <c r="W585" s="75">
        <v>215649</v>
      </c>
      <c r="X585" s="76">
        <v>307627</v>
      </c>
    </row>
    <row r="586" spans="2:24" ht="12.6" customHeight="1" x14ac:dyDescent="0.15">
      <c r="B586" s="71" t="s">
        <v>23</v>
      </c>
      <c r="C586" s="73" t="s">
        <v>35</v>
      </c>
      <c r="D586" s="74">
        <v>0</v>
      </c>
      <c r="E586" s="75">
        <v>0</v>
      </c>
      <c r="F586" s="75">
        <v>0</v>
      </c>
      <c r="G586" s="75">
        <v>0</v>
      </c>
      <c r="H586" s="75">
        <v>0</v>
      </c>
      <c r="I586" s="75">
        <v>0</v>
      </c>
      <c r="J586" s="75">
        <v>0</v>
      </c>
      <c r="K586" s="75">
        <v>0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5">
        <v>0</v>
      </c>
      <c r="V586" s="75">
        <v>0</v>
      </c>
      <c r="W586" s="75">
        <v>0</v>
      </c>
      <c r="X586" s="76">
        <v>0</v>
      </c>
    </row>
    <row r="587" spans="2:24" ht="12.6" customHeight="1" x14ac:dyDescent="0.15">
      <c r="B587" s="71" t="s">
        <v>15</v>
      </c>
      <c r="C587" s="73" t="s">
        <v>19</v>
      </c>
      <c r="D587" s="74">
        <v>1</v>
      </c>
      <c r="E587" s="75">
        <v>0</v>
      </c>
      <c r="F587" s="75">
        <v>1</v>
      </c>
      <c r="G587" s="75">
        <v>0</v>
      </c>
      <c r="H587" s="75">
        <v>1</v>
      </c>
      <c r="I587" s="75">
        <v>0</v>
      </c>
      <c r="J587" s="75">
        <v>0</v>
      </c>
      <c r="K587" s="75">
        <v>0</v>
      </c>
      <c r="L587" s="75">
        <v>0</v>
      </c>
      <c r="M587" s="75">
        <v>0</v>
      </c>
      <c r="N587" s="75">
        <v>0</v>
      </c>
      <c r="O587" s="75">
        <v>30</v>
      </c>
      <c r="P587" s="75">
        <v>3</v>
      </c>
      <c r="Q587" s="75">
        <v>2</v>
      </c>
      <c r="R587" s="75">
        <v>0</v>
      </c>
      <c r="S587" s="75">
        <v>1</v>
      </c>
      <c r="T587" s="75">
        <v>0</v>
      </c>
      <c r="U587" s="75">
        <v>0</v>
      </c>
      <c r="V587" s="75">
        <v>1800</v>
      </c>
      <c r="W587" s="75">
        <v>0</v>
      </c>
      <c r="X587" s="76">
        <v>900</v>
      </c>
    </row>
    <row r="588" spans="2:24" ht="12.6" customHeight="1" x14ac:dyDescent="0.15">
      <c r="B588" s="71" t="s">
        <v>36</v>
      </c>
      <c r="C588" s="73" t="s">
        <v>38</v>
      </c>
      <c r="D588" s="74">
        <v>20</v>
      </c>
      <c r="E588" s="75">
        <v>18</v>
      </c>
      <c r="F588" s="75">
        <v>2</v>
      </c>
      <c r="G588" s="75">
        <v>4</v>
      </c>
      <c r="H588" s="75">
        <v>6</v>
      </c>
      <c r="I588" s="75">
        <v>6</v>
      </c>
      <c r="J588" s="75">
        <v>1</v>
      </c>
      <c r="K588" s="75">
        <v>1</v>
      </c>
      <c r="L588" s="75">
        <v>0</v>
      </c>
      <c r="M588" s="75">
        <v>1</v>
      </c>
      <c r="N588" s="75">
        <v>1</v>
      </c>
      <c r="O588" s="75">
        <v>5556</v>
      </c>
      <c r="P588" s="75">
        <v>307</v>
      </c>
      <c r="Q588" s="75">
        <v>2</v>
      </c>
      <c r="R588" s="75">
        <v>59</v>
      </c>
      <c r="S588" s="75">
        <v>246</v>
      </c>
      <c r="T588" s="75">
        <v>2</v>
      </c>
      <c r="U588" s="75">
        <v>0</v>
      </c>
      <c r="V588" s="75">
        <v>1052611</v>
      </c>
      <c r="W588" s="75">
        <v>103879</v>
      </c>
      <c r="X588" s="76">
        <v>247022</v>
      </c>
    </row>
    <row r="589" spans="2:24" ht="12.6" customHeight="1" x14ac:dyDescent="0.15">
      <c r="B589" s="71" t="s">
        <v>0</v>
      </c>
      <c r="C589" s="73" t="s">
        <v>39</v>
      </c>
      <c r="D589" s="74">
        <v>0</v>
      </c>
      <c r="E589" s="75">
        <v>0</v>
      </c>
      <c r="F589" s="75">
        <v>0</v>
      </c>
      <c r="G589" s="75">
        <v>0</v>
      </c>
      <c r="H589" s="75">
        <v>0</v>
      </c>
      <c r="I589" s="75">
        <v>0</v>
      </c>
      <c r="J589" s="75">
        <v>0</v>
      </c>
      <c r="K589" s="75">
        <v>0</v>
      </c>
      <c r="L589" s="75">
        <v>0</v>
      </c>
      <c r="M589" s="75">
        <v>0</v>
      </c>
      <c r="N589" s="75">
        <v>0</v>
      </c>
      <c r="O589" s="75">
        <v>0</v>
      </c>
      <c r="P589" s="75">
        <v>0</v>
      </c>
      <c r="Q589" s="75">
        <v>0</v>
      </c>
      <c r="R589" s="75">
        <v>0</v>
      </c>
      <c r="S589" s="75">
        <v>0</v>
      </c>
      <c r="T589" s="75">
        <v>0</v>
      </c>
      <c r="U589" s="75">
        <v>0</v>
      </c>
      <c r="V589" s="75">
        <v>0</v>
      </c>
      <c r="W589" s="75">
        <v>0</v>
      </c>
      <c r="X589" s="76">
        <v>0</v>
      </c>
    </row>
    <row r="590" spans="2:24" ht="12.6" customHeight="1" x14ac:dyDescent="0.15">
      <c r="B590" s="71" t="s">
        <v>40</v>
      </c>
      <c r="C590" s="73" t="s">
        <v>784</v>
      </c>
      <c r="D590" s="74">
        <v>1</v>
      </c>
      <c r="E590" s="75">
        <v>0</v>
      </c>
      <c r="F590" s="75">
        <v>1</v>
      </c>
      <c r="G590" s="75">
        <v>0</v>
      </c>
      <c r="H590" s="75">
        <v>1</v>
      </c>
      <c r="I590" s="75">
        <v>0</v>
      </c>
      <c r="J590" s="75">
        <v>0</v>
      </c>
      <c r="K590" s="75">
        <v>0</v>
      </c>
      <c r="L590" s="75">
        <v>0</v>
      </c>
      <c r="M590" s="75">
        <v>0</v>
      </c>
      <c r="N590" s="75">
        <v>0</v>
      </c>
      <c r="O590" s="75">
        <v>297</v>
      </c>
      <c r="P590" s="75">
        <v>3</v>
      </c>
      <c r="Q590" s="75">
        <v>2</v>
      </c>
      <c r="R590" s="75">
        <v>0</v>
      </c>
      <c r="S590" s="75">
        <v>1</v>
      </c>
      <c r="T590" s="75">
        <v>0</v>
      </c>
      <c r="U590" s="75">
        <v>0</v>
      </c>
      <c r="V590" s="75">
        <v>5300</v>
      </c>
      <c r="W590" s="75">
        <v>0</v>
      </c>
      <c r="X590" s="76">
        <v>1420</v>
      </c>
    </row>
    <row r="591" spans="2:24" ht="12.6" customHeight="1" x14ac:dyDescent="0.15">
      <c r="B591" s="71" t="s">
        <v>33</v>
      </c>
      <c r="C591" s="73" t="s">
        <v>42</v>
      </c>
      <c r="D591" s="74">
        <v>12</v>
      </c>
      <c r="E591" s="75">
        <v>9</v>
      </c>
      <c r="F591" s="75">
        <v>3</v>
      </c>
      <c r="G591" s="75">
        <v>4</v>
      </c>
      <c r="H591" s="75">
        <v>1</v>
      </c>
      <c r="I591" s="75">
        <v>4</v>
      </c>
      <c r="J591" s="75">
        <v>3</v>
      </c>
      <c r="K591" s="75">
        <v>0</v>
      </c>
      <c r="L591" s="75">
        <v>0</v>
      </c>
      <c r="M591" s="75">
        <v>0</v>
      </c>
      <c r="N591" s="75">
        <v>0</v>
      </c>
      <c r="O591" s="75">
        <v>1204</v>
      </c>
      <c r="P591" s="75">
        <v>82</v>
      </c>
      <c r="Q591" s="75">
        <v>3</v>
      </c>
      <c r="R591" s="75">
        <v>9</v>
      </c>
      <c r="S591" s="75">
        <v>70</v>
      </c>
      <c r="T591" s="75">
        <v>4</v>
      </c>
      <c r="U591" s="75">
        <v>0</v>
      </c>
      <c r="V591" s="75">
        <v>362973</v>
      </c>
      <c r="W591" s="75">
        <v>111770</v>
      </c>
      <c r="X591" s="76">
        <v>58285</v>
      </c>
    </row>
    <row r="592" spans="2:24" ht="12.6" customHeight="1" x14ac:dyDescent="0.15">
      <c r="B592" s="71"/>
      <c r="C592" s="72" t="s">
        <v>823</v>
      </c>
      <c r="D592" s="74">
        <v>231</v>
      </c>
      <c r="E592" s="75">
        <v>65</v>
      </c>
      <c r="F592" s="75">
        <v>166</v>
      </c>
      <c r="G592" s="75">
        <v>138</v>
      </c>
      <c r="H592" s="75">
        <v>40</v>
      </c>
      <c r="I592" s="75">
        <v>31</v>
      </c>
      <c r="J592" s="75">
        <v>16</v>
      </c>
      <c r="K592" s="75">
        <v>3</v>
      </c>
      <c r="L592" s="75">
        <v>2</v>
      </c>
      <c r="M592" s="75">
        <v>1</v>
      </c>
      <c r="N592" s="75">
        <v>0</v>
      </c>
      <c r="O592" s="75">
        <v>11881</v>
      </c>
      <c r="P592" s="75">
        <v>955</v>
      </c>
      <c r="Q592" s="75">
        <v>249</v>
      </c>
      <c r="R592" s="75">
        <v>82</v>
      </c>
      <c r="S592" s="75">
        <v>624</v>
      </c>
      <c r="T592" s="75">
        <v>14</v>
      </c>
      <c r="U592" s="75">
        <v>8</v>
      </c>
      <c r="V592" s="75">
        <v>1523160</v>
      </c>
      <c r="W592" s="75">
        <v>28387</v>
      </c>
      <c r="X592" s="76">
        <v>84611</v>
      </c>
    </row>
    <row r="593" spans="2:24" ht="12.6" customHeight="1" x14ac:dyDescent="0.15">
      <c r="B593" s="134"/>
      <c r="C593" s="72" t="s">
        <v>16</v>
      </c>
      <c r="D593" s="74">
        <v>23</v>
      </c>
      <c r="E593" s="75">
        <v>18</v>
      </c>
      <c r="F593" s="75">
        <v>5</v>
      </c>
      <c r="G593" s="75">
        <v>7</v>
      </c>
      <c r="H593" s="75">
        <v>2</v>
      </c>
      <c r="I593" s="75">
        <v>10</v>
      </c>
      <c r="J593" s="75">
        <v>3</v>
      </c>
      <c r="K593" s="75">
        <v>1</v>
      </c>
      <c r="L593" s="75">
        <v>0</v>
      </c>
      <c r="M593" s="75">
        <v>0</v>
      </c>
      <c r="N593" s="75">
        <v>0</v>
      </c>
      <c r="O593" s="75">
        <v>0</v>
      </c>
      <c r="P593" s="75">
        <v>158</v>
      </c>
      <c r="Q593" s="75">
        <v>6</v>
      </c>
      <c r="R593" s="75">
        <v>20</v>
      </c>
      <c r="S593" s="75">
        <v>132</v>
      </c>
      <c r="T593" s="75">
        <v>2</v>
      </c>
      <c r="U593" s="75">
        <v>0</v>
      </c>
      <c r="V593" s="75">
        <v>608038</v>
      </c>
      <c r="W593" s="75">
        <v>1023</v>
      </c>
      <c r="X593" s="76">
        <v>18073</v>
      </c>
    </row>
    <row r="594" spans="2:24" ht="12.6" customHeight="1" x14ac:dyDescent="0.15">
      <c r="B594" s="71" t="s">
        <v>18</v>
      </c>
      <c r="C594" s="73" t="s">
        <v>21</v>
      </c>
      <c r="D594" s="74">
        <v>0</v>
      </c>
      <c r="E594" s="75">
        <v>0</v>
      </c>
      <c r="F594" s="75">
        <v>0</v>
      </c>
      <c r="G594" s="75">
        <v>0</v>
      </c>
      <c r="H594" s="75">
        <v>0</v>
      </c>
      <c r="I594" s="75">
        <v>0</v>
      </c>
      <c r="J594" s="75">
        <v>0</v>
      </c>
      <c r="K594" s="75">
        <v>0</v>
      </c>
      <c r="L594" s="75">
        <v>0</v>
      </c>
      <c r="M594" s="75">
        <v>0</v>
      </c>
      <c r="N594" s="75">
        <v>0</v>
      </c>
      <c r="O594" s="75">
        <v>0</v>
      </c>
      <c r="P594" s="75">
        <v>0</v>
      </c>
      <c r="Q594" s="75">
        <v>0</v>
      </c>
      <c r="R594" s="75">
        <v>0</v>
      </c>
      <c r="S594" s="75">
        <v>0</v>
      </c>
      <c r="T594" s="75">
        <v>0</v>
      </c>
      <c r="U594" s="75">
        <v>0</v>
      </c>
      <c r="V594" s="75">
        <v>0</v>
      </c>
      <c r="W594" s="75">
        <v>0</v>
      </c>
      <c r="X594" s="76">
        <v>0</v>
      </c>
    </row>
    <row r="595" spans="2:24" ht="12.6" customHeight="1" x14ac:dyDescent="0.15">
      <c r="B595" s="71" t="s">
        <v>25</v>
      </c>
      <c r="C595" s="73" t="s">
        <v>8</v>
      </c>
      <c r="D595" s="74">
        <v>1</v>
      </c>
      <c r="E595" s="75">
        <v>0</v>
      </c>
      <c r="F595" s="75">
        <v>1</v>
      </c>
      <c r="G595" s="75">
        <v>0</v>
      </c>
      <c r="H595" s="75">
        <v>0</v>
      </c>
      <c r="I595" s="75">
        <v>1</v>
      </c>
      <c r="J595" s="75">
        <v>0</v>
      </c>
      <c r="K595" s="75">
        <v>0</v>
      </c>
      <c r="L595" s="75">
        <v>0</v>
      </c>
      <c r="M595" s="75">
        <v>0</v>
      </c>
      <c r="N595" s="75">
        <v>0</v>
      </c>
      <c r="O595" s="75">
        <v>0</v>
      </c>
      <c r="P595" s="75">
        <v>5</v>
      </c>
      <c r="Q595" s="75">
        <v>1</v>
      </c>
      <c r="R595" s="75">
        <v>0</v>
      </c>
      <c r="S595" s="75">
        <v>4</v>
      </c>
      <c r="T595" s="75">
        <v>0</v>
      </c>
      <c r="U595" s="75">
        <v>0</v>
      </c>
      <c r="V595" s="75">
        <v>7300</v>
      </c>
      <c r="W595" s="75">
        <v>0</v>
      </c>
      <c r="X595" s="76">
        <v>750</v>
      </c>
    </row>
    <row r="596" spans="2:24" ht="12.6" customHeight="1" x14ac:dyDescent="0.15">
      <c r="B596" s="71" t="s">
        <v>27</v>
      </c>
      <c r="C596" s="73" t="s">
        <v>28</v>
      </c>
      <c r="D596" s="74">
        <v>14</v>
      </c>
      <c r="E596" s="75">
        <v>12</v>
      </c>
      <c r="F596" s="75">
        <v>2</v>
      </c>
      <c r="G596" s="75">
        <v>3</v>
      </c>
      <c r="H596" s="75">
        <v>2</v>
      </c>
      <c r="I596" s="75">
        <v>6</v>
      </c>
      <c r="J596" s="75">
        <v>2</v>
      </c>
      <c r="K596" s="75">
        <v>1</v>
      </c>
      <c r="L596" s="75">
        <v>0</v>
      </c>
      <c r="M596" s="75">
        <v>0</v>
      </c>
      <c r="N596" s="75">
        <v>0</v>
      </c>
      <c r="O596" s="75">
        <v>0</v>
      </c>
      <c r="P596" s="75">
        <v>112</v>
      </c>
      <c r="Q596" s="75">
        <v>3</v>
      </c>
      <c r="R596" s="75">
        <v>7</v>
      </c>
      <c r="S596" s="75">
        <v>102</v>
      </c>
      <c r="T596" s="75">
        <v>2</v>
      </c>
      <c r="U596" s="75">
        <v>0</v>
      </c>
      <c r="V596" s="75">
        <v>463675</v>
      </c>
      <c r="W596" s="75">
        <v>700</v>
      </c>
      <c r="X596" s="76">
        <v>12184</v>
      </c>
    </row>
    <row r="597" spans="2:24" ht="12.6" customHeight="1" x14ac:dyDescent="0.15">
      <c r="B597" s="71" t="s">
        <v>29</v>
      </c>
      <c r="C597" s="73" t="s">
        <v>30</v>
      </c>
      <c r="D597" s="74">
        <v>4</v>
      </c>
      <c r="E597" s="75">
        <v>4</v>
      </c>
      <c r="F597" s="75">
        <v>0</v>
      </c>
      <c r="G597" s="75">
        <v>2</v>
      </c>
      <c r="H597" s="75">
        <v>0</v>
      </c>
      <c r="I597" s="75">
        <v>2</v>
      </c>
      <c r="J597" s="75">
        <v>0</v>
      </c>
      <c r="K597" s="75">
        <v>0</v>
      </c>
      <c r="L597" s="75">
        <v>0</v>
      </c>
      <c r="M597" s="75">
        <v>0</v>
      </c>
      <c r="N597" s="75">
        <v>0</v>
      </c>
      <c r="O597" s="75">
        <v>0</v>
      </c>
      <c r="P597" s="75">
        <v>19</v>
      </c>
      <c r="Q597" s="75">
        <v>0</v>
      </c>
      <c r="R597" s="75">
        <v>12</v>
      </c>
      <c r="S597" s="75">
        <v>7</v>
      </c>
      <c r="T597" s="75">
        <v>0</v>
      </c>
      <c r="U597" s="75">
        <v>0</v>
      </c>
      <c r="V597" s="75">
        <v>63486</v>
      </c>
      <c r="W597" s="75">
        <v>100</v>
      </c>
      <c r="X597" s="76">
        <v>3689</v>
      </c>
    </row>
    <row r="598" spans="2:24" ht="12.6" customHeight="1" x14ac:dyDescent="0.15">
      <c r="B598" s="71" t="s">
        <v>24</v>
      </c>
      <c r="C598" s="73" t="s">
        <v>31</v>
      </c>
      <c r="D598" s="74">
        <v>1</v>
      </c>
      <c r="E598" s="75">
        <v>0</v>
      </c>
      <c r="F598" s="75">
        <v>1</v>
      </c>
      <c r="G598" s="75">
        <v>1</v>
      </c>
      <c r="H598" s="75">
        <v>0</v>
      </c>
      <c r="I598" s="75">
        <v>0</v>
      </c>
      <c r="J598" s="75">
        <v>0</v>
      </c>
      <c r="K598" s="75">
        <v>0</v>
      </c>
      <c r="L598" s="75">
        <v>0</v>
      </c>
      <c r="M598" s="75">
        <v>0</v>
      </c>
      <c r="N598" s="75">
        <v>0</v>
      </c>
      <c r="O598" s="75">
        <v>0</v>
      </c>
      <c r="P598" s="75">
        <v>1</v>
      </c>
      <c r="Q598" s="75">
        <v>1</v>
      </c>
      <c r="R598" s="75">
        <v>0</v>
      </c>
      <c r="S598" s="75">
        <v>0</v>
      </c>
      <c r="T598" s="75">
        <v>0</v>
      </c>
      <c r="U598" s="75">
        <v>0</v>
      </c>
      <c r="V598" s="75">
        <v>1300</v>
      </c>
      <c r="W598" s="75">
        <v>200</v>
      </c>
      <c r="X598" s="76">
        <v>50</v>
      </c>
    </row>
    <row r="599" spans="2:24" ht="12.6" customHeight="1" x14ac:dyDescent="0.15">
      <c r="B599" s="71" t="s">
        <v>26</v>
      </c>
      <c r="C599" s="73" t="s">
        <v>6</v>
      </c>
      <c r="D599" s="74">
        <v>3</v>
      </c>
      <c r="E599" s="75">
        <v>2</v>
      </c>
      <c r="F599" s="75">
        <v>1</v>
      </c>
      <c r="G599" s="75">
        <v>1</v>
      </c>
      <c r="H599" s="75">
        <v>0</v>
      </c>
      <c r="I599" s="75">
        <v>1</v>
      </c>
      <c r="J599" s="75">
        <v>1</v>
      </c>
      <c r="K599" s="75">
        <v>0</v>
      </c>
      <c r="L599" s="75">
        <v>0</v>
      </c>
      <c r="M599" s="75">
        <v>0</v>
      </c>
      <c r="N599" s="75">
        <v>0</v>
      </c>
      <c r="O599" s="75">
        <v>0</v>
      </c>
      <c r="P599" s="75">
        <v>21</v>
      </c>
      <c r="Q599" s="75">
        <v>1</v>
      </c>
      <c r="R599" s="75">
        <v>1</v>
      </c>
      <c r="S599" s="75">
        <v>19</v>
      </c>
      <c r="T599" s="75">
        <v>0</v>
      </c>
      <c r="U599" s="75">
        <v>0</v>
      </c>
      <c r="V599" s="75">
        <v>72277</v>
      </c>
      <c r="W599" s="75">
        <v>23</v>
      </c>
      <c r="X599" s="76">
        <v>1400</v>
      </c>
    </row>
    <row r="600" spans="2:24" ht="12.6" customHeight="1" x14ac:dyDescent="0.15">
      <c r="B600" s="146"/>
      <c r="C600" s="72" t="s">
        <v>34</v>
      </c>
      <c r="D600" s="74">
        <v>208</v>
      </c>
      <c r="E600" s="75">
        <v>47</v>
      </c>
      <c r="F600" s="75">
        <v>161</v>
      </c>
      <c r="G600" s="75">
        <v>131</v>
      </c>
      <c r="H600" s="75">
        <v>38</v>
      </c>
      <c r="I600" s="75">
        <v>21</v>
      </c>
      <c r="J600" s="75">
        <v>13</v>
      </c>
      <c r="K600" s="75">
        <v>2</v>
      </c>
      <c r="L600" s="75">
        <v>2</v>
      </c>
      <c r="M600" s="75">
        <v>1</v>
      </c>
      <c r="N600" s="75">
        <v>0</v>
      </c>
      <c r="O600" s="75">
        <v>11881</v>
      </c>
      <c r="P600" s="75">
        <v>797</v>
      </c>
      <c r="Q600" s="75">
        <v>243</v>
      </c>
      <c r="R600" s="75">
        <v>62</v>
      </c>
      <c r="S600" s="75">
        <v>492</v>
      </c>
      <c r="T600" s="75">
        <v>12</v>
      </c>
      <c r="U600" s="75">
        <v>8</v>
      </c>
      <c r="V600" s="75">
        <v>915122</v>
      </c>
      <c r="W600" s="75">
        <v>27364</v>
      </c>
      <c r="X600" s="76">
        <v>66538</v>
      </c>
    </row>
    <row r="601" spans="2:24" ht="12.6" customHeight="1" x14ac:dyDescent="0.15">
      <c r="B601" s="71" t="s">
        <v>23</v>
      </c>
      <c r="C601" s="73" t="s">
        <v>35</v>
      </c>
      <c r="D601" s="74">
        <v>0</v>
      </c>
      <c r="E601" s="75">
        <v>0</v>
      </c>
      <c r="F601" s="75">
        <v>0</v>
      </c>
      <c r="G601" s="75">
        <v>0</v>
      </c>
      <c r="H601" s="75">
        <v>0</v>
      </c>
      <c r="I601" s="75">
        <v>0</v>
      </c>
      <c r="J601" s="75">
        <v>0</v>
      </c>
      <c r="K601" s="75">
        <v>0</v>
      </c>
      <c r="L601" s="75">
        <v>0</v>
      </c>
      <c r="M601" s="75">
        <v>0</v>
      </c>
      <c r="N601" s="75">
        <v>0</v>
      </c>
      <c r="O601" s="75">
        <v>0</v>
      </c>
      <c r="P601" s="75">
        <v>0</v>
      </c>
      <c r="Q601" s="75">
        <v>0</v>
      </c>
      <c r="R601" s="75">
        <v>0</v>
      </c>
      <c r="S601" s="75">
        <v>0</v>
      </c>
      <c r="T601" s="75">
        <v>0</v>
      </c>
      <c r="U601" s="75">
        <v>0</v>
      </c>
      <c r="V601" s="75">
        <v>0</v>
      </c>
      <c r="W601" s="75">
        <v>0</v>
      </c>
      <c r="X601" s="76">
        <v>0</v>
      </c>
    </row>
    <row r="602" spans="2:24" ht="12.6" customHeight="1" x14ac:dyDescent="0.15">
      <c r="B602" s="71" t="s">
        <v>15</v>
      </c>
      <c r="C602" s="73" t="s">
        <v>19</v>
      </c>
      <c r="D602" s="74">
        <v>18</v>
      </c>
      <c r="E602" s="75">
        <v>2</v>
      </c>
      <c r="F602" s="75">
        <v>16</v>
      </c>
      <c r="G602" s="75">
        <v>17</v>
      </c>
      <c r="H602" s="75">
        <v>0</v>
      </c>
      <c r="I602" s="75">
        <v>1</v>
      </c>
      <c r="J602" s="75">
        <v>0</v>
      </c>
      <c r="K602" s="75">
        <v>0</v>
      </c>
      <c r="L602" s="75">
        <v>0</v>
      </c>
      <c r="M602" s="75">
        <v>0</v>
      </c>
      <c r="N602" s="75">
        <v>0</v>
      </c>
      <c r="O602" s="75">
        <v>596</v>
      </c>
      <c r="P602" s="75">
        <v>34</v>
      </c>
      <c r="Q602" s="75">
        <v>25</v>
      </c>
      <c r="R602" s="75">
        <v>3</v>
      </c>
      <c r="S602" s="75">
        <v>6</v>
      </c>
      <c r="T602" s="75">
        <v>2</v>
      </c>
      <c r="U602" s="75">
        <v>0</v>
      </c>
      <c r="V602" s="75">
        <v>18177</v>
      </c>
      <c r="W602" s="75">
        <v>0</v>
      </c>
      <c r="X602" s="76">
        <v>8348</v>
      </c>
    </row>
    <row r="603" spans="2:24" ht="12.6" customHeight="1" x14ac:dyDescent="0.15">
      <c r="B603" s="71" t="s">
        <v>36</v>
      </c>
      <c r="C603" s="73" t="s">
        <v>38</v>
      </c>
      <c r="D603" s="74">
        <v>107</v>
      </c>
      <c r="E603" s="75">
        <v>16</v>
      </c>
      <c r="F603" s="75">
        <v>91</v>
      </c>
      <c r="G603" s="75">
        <v>65</v>
      </c>
      <c r="H603" s="75">
        <v>23</v>
      </c>
      <c r="I603" s="75">
        <v>10</v>
      </c>
      <c r="J603" s="75">
        <v>7</v>
      </c>
      <c r="K603" s="75">
        <v>2</v>
      </c>
      <c r="L603" s="75">
        <v>0</v>
      </c>
      <c r="M603" s="75">
        <v>0</v>
      </c>
      <c r="N603" s="75">
        <v>0</v>
      </c>
      <c r="O603" s="75">
        <v>6474</v>
      </c>
      <c r="P603" s="75">
        <v>377</v>
      </c>
      <c r="Q603" s="75">
        <v>141</v>
      </c>
      <c r="R603" s="75">
        <v>16</v>
      </c>
      <c r="S603" s="75">
        <v>220</v>
      </c>
      <c r="T603" s="75">
        <v>6</v>
      </c>
      <c r="U603" s="75">
        <v>8</v>
      </c>
      <c r="V603" s="75">
        <v>428220</v>
      </c>
      <c r="W603" s="75">
        <v>862</v>
      </c>
      <c r="X603" s="76">
        <v>26792</v>
      </c>
    </row>
    <row r="604" spans="2:24" ht="12.6" customHeight="1" x14ac:dyDescent="0.15">
      <c r="B604" s="71" t="s">
        <v>0</v>
      </c>
      <c r="C604" s="73" t="s">
        <v>39</v>
      </c>
      <c r="D604" s="74">
        <v>12</v>
      </c>
      <c r="E604" s="75">
        <v>4</v>
      </c>
      <c r="F604" s="75">
        <v>8</v>
      </c>
      <c r="G604" s="75">
        <v>8</v>
      </c>
      <c r="H604" s="75">
        <v>2</v>
      </c>
      <c r="I604" s="75">
        <v>1</v>
      </c>
      <c r="J604" s="75">
        <v>1</v>
      </c>
      <c r="K604" s="75">
        <v>0</v>
      </c>
      <c r="L604" s="75">
        <v>0</v>
      </c>
      <c r="M604" s="75">
        <v>0</v>
      </c>
      <c r="N604" s="75">
        <v>0</v>
      </c>
      <c r="O604" s="75">
        <v>281</v>
      </c>
      <c r="P604" s="75">
        <v>36</v>
      </c>
      <c r="Q604" s="75">
        <v>9</v>
      </c>
      <c r="R604" s="75">
        <v>6</v>
      </c>
      <c r="S604" s="75">
        <v>21</v>
      </c>
      <c r="T604" s="75">
        <v>0</v>
      </c>
      <c r="U604" s="75">
        <v>0</v>
      </c>
      <c r="V604" s="75">
        <v>22186</v>
      </c>
      <c r="W604" s="75">
        <v>16704</v>
      </c>
      <c r="X604" s="76">
        <v>2383</v>
      </c>
    </row>
    <row r="605" spans="2:24" ht="12.6" customHeight="1" x14ac:dyDescent="0.15">
      <c r="B605" s="71" t="s">
        <v>40</v>
      </c>
      <c r="C605" s="73" t="s">
        <v>784</v>
      </c>
      <c r="D605" s="74">
        <v>16</v>
      </c>
      <c r="E605" s="75">
        <v>1</v>
      </c>
      <c r="F605" s="75">
        <v>15</v>
      </c>
      <c r="G605" s="75">
        <v>14</v>
      </c>
      <c r="H605" s="75">
        <v>2</v>
      </c>
      <c r="I605" s="75">
        <v>0</v>
      </c>
      <c r="J605" s="75">
        <v>0</v>
      </c>
      <c r="K605" s="75">
        <v>0</v>
      </c>
      <c r="L605" s="75">
        <v>0</v>
      </c>
      <c r="M605" s="75">
        <v>0</v>
      </c>
      <c r="N605" s="75">
        <v>0</v>
      </c>
      <c r="O605" s="75">
        <v>544</v>
      </c>
      <c r="P605" s="75">
        <v>26</v>
      </c>
      <c r="Q605" s="75">
        <v>21</v>
      </c>
      <c r="R605" s="75">
        <v>3</v>
      </c>
      <c r="S605" s="75">
        <v>2</v>
      </c>
      <c r="T605" s="75">
        <v>0</v>
      </c>
      <c r="U605" s="75">
        <v>0</v>
      </c>
      <c r="V605" s="75">
        <v>11293</v>
      </c>
      <c r="W605" s="75">
        <v>866</v>
      </c>
      <c r="X605" s="76">
        <v>1565</v>
      </c>
    </row>
    <row r="606" spans="2:24" ht="12.6" customHeight="1" x14ac:dyDescent="0.15">
      <c r="B606" s="71" t="s">
        <v>33</v>
      </c>
      <c r="C606" s="73" t="s">
        <v>42</v>
      </c>
      <c r="D606" s="74">
        <v>55</v>
      </c>
      <c r="E606" s="75">
        <v>24</v>
      </c>
      <c r="F606" s="75">
        <v>31</v>
      </c>
      <c r="G606" s="75">
        <v>27</v>
      </c>
      <c r="H606" s="75">
        <v>11</v>
      </c>
      <c r="I606" s="75">
        <v>9</v>
      </c>
      <c r="J606" s="75">
        <v>5</v>
      </c>
      <c r="K606" s="75">
        <v>0</v>
      </c>
      <c r="L606" s="75">
        <v>2</v>
      </c>
      <c r="M606" s="75">
        <v>1</v>
      </c>
      <c r="N606" s="75">
        <v>0</v>
      </c>
      <c r="O606" s="75">
        <v>3986</v>
      </c>
      <c r="P606" s="75">
        <v>324</v>
      </c>
      <c r="Q606" s="75">
        <v>47</v>
      </c>
      <c r="R606" s="75">
        <v>34</v>
      </c>
      <c r="S606" s="75">
        <v>243</v>
      </c>
      <c r="T606" s="75">
        <v>4</v>
      </c>
      <c r="U606" s="75">
        <v>0</v>
      </c>
      <c r="V606" s="75">
        <v>435246</v>
      </c>
      <c r="W606" s="75">
        <v>8932</v>
      </c>
      <c r="X606" s="76">
        <v>27450</v>
      </c>
    </row>
    <row r="607" spans="2:24" ht="12.6" customHeight="1" x14ac:dyDescent="0.15">
      <c r="B607" s="71"/>
      <c r="C607" s="73" t="s">
        <v>824</v>
      </c>
      <c r="D607" s="74">
        <v>128</v>
      </c>
      <c r="E607" s="75">
        <v>33</v>
      </c>
      <c r="F607" s="75">
        <v>95</v>
      </c>
      <c r="G607" s="75">
        <v>81</v>
      </c>
      <c r="H607" s="75">
        <v>19</v>
      </c>
      <c r="I607" s="75">
        <v>17</v>
      </c>
      <c r="J607" s="75">
        <v>9</v>
      </c>
      <c r="K607" s="75">
        <v>1</v>
      </c>
      <c r="L607" s="75">
        <v>0</v>
      </c>
      <c r="M607" s="75">
        <v>1</v>
      </c>
      <c r="N607" s="75">
        <v>0</v>
      </c>
      <c r="O607" s="75">
        <v>5951</v>
      </c>
      <c r="P607" s="75">
        <v>482</v>
      </c>
      <c r="Q607" s="75">
        <v>140</v>
      </c>
      <c r="R607" s="75">
        <v>45</v>
      </c>
      <c r="S607" s="75">
        <v>297</v>
      </c>
      <c r="T607" s="75">
        <v>7</v>
      </c>
      <c r="U607" s="75">
        <v>1</v>
      </c>
      <c r="V607" s="75">
        <v>666651</v>
      </c>
      <c r="W607" s="75">
        <v>9920</v>
      </c>
      <c r="X607" s="76">
        <v>39050</v>
      </c>
    </row>
    <row r="608" spans="2:24" ht="12.6" customHeight="1" x14ac:dyDescent="0.15">
      <c r="B608" s="134"/>
      <c r="C608" s="72" t="s">
        <v>16</v>
      </c>
      <c r="D608" s="74">
        <v>6</v>
      </c>
      <c r="E608" s="75">
        <v>6</v>
      </c>
      <c r="F608" s="75">
        <v>0</v>
      </c>
      <c r="G608" s="75">
        <v>1</v>
      </c>
      <c r="H608" s="75">
        <v>0</v>
      </c>
      <c r="I608" s="75">
        <v>4</v>
      </c>
      <c r="J608" s="75">
        <v>1</v>
      </c>
      <c r="K608" s="75">
        <v>0</v>
      </c>
      <c r="L608" s="75">
        <v>0</v>
      </c>
      <c r="M608" s="75">
        <v>0</v>
      </c>
      <c r="N608" s="75">
        <v>0</v>
      </c>
      <c r="O608" s="75">
        <v>0</v>
      </c>
      <c r="P608" s="75">
        <v>44</v>
      </c>
      <c r="Q608" s="75">
        <v>0</v>
      </c>
      <c r="R608" s="75">
        <v>13</v>
      </c>
      <c r="S608" s="75">
        <v>31</v>
      </c>
      <c r="T608" s="75">
        <v>0</v>
      </c>
      <c r="U608" s="75">
        <v>0</v>
      </c>
      <c r="V608" s="75">
        <v>228403</v>
      </c>
      <c r="W608" s="75">
        <v>800</v>
      </c>
      <c r="X608" s="76">
        <v>10379</v>
      </c>
    </row>
    <row r="609" spans="2:24" ht="12.6" customHeight="1" x14ac:dyDescent="0.15">
      <c r="B609" s="71" t="s">
        <v>18</v>
      </c>
      <c r="C609" s="73" t="s">
        <v>21</v>
      </c>
      <c r="D609" s="74">
        <v>0</v>
      </c>
      <c r="E609" s="75">
        <v>0</v>
      </c>
      <c r="F609" s="75">
        <v>0</v>
      </c>
      <c r="G609" s="75">
        <v>0</v>
      </c>
      <c r="H609" s="75">
        <v>0</v>
      </c>
      <c r="I609" s="75">
        <v>0</v>
      </c>
      <c r="J609" s="75">
        <v>0</v>
      </c>
      <c r="K609" s="75">
        <v>0</v>
      </c>
      <c r="L609" s="75">
        <v>0</v>
      </c>
      <c r="M609" s="75">
        <v>0</v>
      </c>
      <c r="N609" s="75">
        <v>0</v>
      </c>
      <c r="O609" s="75">
        <v>0</v>
      </c>
      <c r="P609" s="75">
        <v>0</v>
      </c>
      <c r="Q609" s="75">
        <v>0</v>
      </c>
      <c r="R609" s="75">
        <v>0</v>
      </c>
      <c r="S609" s="75">
        <v>0</v>
      </c>
      <c r="T609" s="75">
        <v>0</v>
      </c>
      <c r="U609" s="75">
        <v>0</v>
      </c>
      <c r="V609" s="75">
        <v>0</v>
      </c>
      <c r="W609" s="75">
        <v>0</v>
      </c>
      <c r="X609" s="76">
        <v>0</v>
      </c>
    </row>
    <row r="610" spans="2:24" ht="12.6" customHeight="1" x14ac:dyDescent="0.15">
      <c r="B610" s="71" t="s">
        <v>25</v>
      </c>
      <c r="C610" s="73" t="s">
        <v>8</v>
      </c>
      <c r="D610" s="74">
        <v>0</v>
      </c>
      <c r="E610" s="75">
        <v>0</v>
      </c>
      <c r="F610" s="75">
        <v>0</v>
      </c>
      <c r="G610" s="75">
        <v>0</v>
      </c>
      <c r="H610" s="75">
        <v>0</v>
      </c>
      <c r="I610" s="75">
        <v>0</v>
      </c>
      <c r="J610" s="75">
        <v>0</v>
      </c>
      <c r="K610" s="75">
        <v>0</v>
      </c>
      <c r="L610" s="75">
        <v>0</v>
      </c>
      <c r="M610" s="75">
        <v>0</v>
      </c>
      <c r="N610" s="75">
        <v>0</v>
      </c>
      <c r="O610" s="75">
        <v>0</v>
      </c>
      <c r="P610" s="75">
        <v>0</v>
      </c>
      <c r="Q610" s="75">
        <v>0</v>
      </c>
      <c r="R610" s="75">
        <v>0</v>
      </c>
      <c r="S610" s="75">
        <v>0</v>
      </c>
      <c r="T610" s="75">
        <v>0</v>
      </c>
      <c r="U610" s="75">
        <v>0</v>
      </c>
      <c r="V610" s="75">
        <v>0</v>
      </c>
      <c r="W610" s="75">
        <v>0</v>
      </c>
      <c r="X610" s="76">
        <v>0</v>
      </c>
    </row>
    <row r="611" spans="2:24" ht="12.6" customHeight="1" x14ac:dyDescent="0.15">
      <c r="B611" s="71" t="s">
        <v>27</v>
      </c>
      <c r="C611" s="73" t="s">
        <v>28</v>
      </c>
      <c r="D611" s="74">
        <v>3</v>
      </c>
      <c r="E611" s="75">
        <v>3</v>
      </c>
      <c r="F611" s="75">
        <v>0</v>
      </c>
      <c r="G611" s="75">
        <v>0</v>
      </c>
      <c r="H611" s="75">
        <v>0</v>
      </c>
      <c r="I611" s="75">
        <v>2</v>
      </c>
      <c r="J611" s="75">
        <v>1</v>
      </c>
      <c r="K611" s="75">
        <v>0</v>
      </c>
      <c r="L611" s="75">
        <v>0</v>
      </c>
      <c r="M611" s="75">
        <v>0</v>
      </c>
      <c r="N611" s="75">
        <v>0</v>
      </c>
      <c r="O611" s="75">
        <v>0</v>
      </c>
      <c r="P611" s="75">
        <v>27</v>
      </c>
      <c r="Q611" s="75">
        <v>0</v>
      </c>
      <c r="R611" s="75">
        <v>1</v>
      </c>
      <c r="S611" s="75">
        <v>26</v>
      </c>
      <c r="T611" s="75">
        <v>0</v>
      </c>
      <c r="U611" s="75">
        <v>0</v>
      </c>
      <c r="V611" s="75">
        <v>192217</v>
      </c>
      <c r="W611" s="75">
        <v>700</v>
      </c>
      <c r="X611" s="76">
        <v>6690</v>
      </c>
    </row>
    <row r="612" spans="2:24" ht="12.6" customHeight="1" x14ac:dyDescent="0.15">
      <c r="B612" s="71" t="s">
        <v>29</v>
      </c>
      <c r="C612" s="73" t="s">
        <v>30</v>
      </c>
      <c r="D612" s="74">
        <v>3</v>
      </c>
      <c r="E612" s="75">
        <v>3</v>
      </c>
      <c r="F612" s="75">
        <v>0</v>
      </c>
      <c r="G612" s="75">
        <v>1</v>
      </c>
      <c r="H612" s="75">
        <v>0</v>
      </c>
      <c r="I612" s="75">
        <v>2</v>
      </c>
      <c r="J612" s="75">
        <v>0</v>
      </c>
      <c r="K612" s="75">
        <v>0</v>
      </c>
      <c r="L612" s="75">
        <v>0</v>
      </c>
      <c r="M612" s="75">
        <v>0</v>
      </c>
      <c r="N612" s="75">
        <v>0</v>
      </c>
      <c r="O612" s="75">
        <v>0</v>
      </c>
      <c r="P612" s="75">
        <v>17</v>
      </c>
      <c r="Q612" s="75">
        <v>0</v>
      </c>
      <c r="R612" s="75">
        <v>12</v>
      </c>
      <c r="S612" s="75">
        <v>5</v>
      </c>
      <c r="T612" s="75">
        <v>0</v>
      </c>
      <c r="U612" s="75">
        <v>0</v>
      </c>
      <c r="V612" s="75">
        <v>36186</v>
      </c>
      <c r="W612" s="75">
        <v>100</v>
      </c>
      <c r="X612" s="76">
        <v>3689</v>
      </c>
    </row>
    <row r="613" spans="2:24" ht="12.6" customHeight="1" x14ac:dyDescent="0.15">
      <c r="B613" s="71" t="s">
        <v>24</v>
      </c>
      <c r="C613" s="73" t="s">
        <v>31</v>
      </c>
      <c r="D613" s="74">
        <v>0</v>
      </c>
      <c r="E613" s="75">
        <v>0</v>
      </c>
      <c r="F613" s="75">
        <v>0</v>
      </c>
      <c r="G613" s="75">
        <v>0</v>
      </c>
      <c r="H613" s="75">
        <v>0</v>
      </c>
      <c r="I613" s="75">
        <v>0</v>
      </c>
      <c r="J613" s="75">
        <v>0</v>
      </c>
      <c r="K613" s="75">
        <v>0</v>
      </c>
      <c r="L613" s="75">
        <v>0</v>
      </c>
      <c r="M613" s="75">
        <v>0</v>
      </c>
      <c r="N613" s="75">
        <v>0</v>
      </c>
      <c r="O613" s="75">
        <v>0</v>
      </c>
      <c r="P613" s="75">
        <v>0</v>
      </c>
      <c r="Q613" s="75">
        <v>0</v>
      </c>
      <c r="R613" s="75">
        <v>0</v>
      </c>
      <c r="S613" s="75">
        <v>0</v>
      </c>
      <c r="T613" s="75">
        <v>0</v>
      </c>
      <c r="U613" s="75">
        <v>0</v>
      </c>
      <c r="V613" s="75">
        <v>0</v>
      </c>
      <c r="W613" s="75">
        <v>0</v>
      </c>
      <c r="X613" s="76">
        <v>0</v>
      </c>
    </row>
    <row r="614" spans="2:24" ht="12.6" customHeight="1" x14ac:dyDescent="0.15">
      <c r="B614" s="71" t="s">
        <v>26</v>
      </c>
      <c r="C614" s="73" t="s">
        <v>6</v>
      </c>
      <c r="D614" s="74">
        <v>0</v>
      </c>
      <c r="E614" s="75">
        <v>0</v>
      </c>
      <c r="F614" s="75">
        <v>0</v>
      </c>
      <c r="G614" s="75">
        <v>0</v>
      </c>
      <c r="H614" s="75">
        <v>0</v>
      </c>
      <c r="I614" s="75">
        <v>0</v>
      </c>
      <c r="J614" s="75">
        <v>0</v>
      </c>
      <c r="K614" s="75">
        <v>0</v>
      </c>
      <c r="L614" s="75">
        <v>0</v>
      </c>
      <c r="M614" s="75">
        <v>0</v>
      </c>
      <c r="N614" s="75">
        <v>0</v>
      </c>
      <c r="O614" s="75">
        <v>0</v>
      </c>
      <c r="P614" s="75">
        <v>0</v>
      </c>
      <c r="Q614" s="75">
        <v>0</v>
      </c>
      <c r="R614" s="75">
        <v>0</v>
      </c>
      <c r="S614" s="75">
        <v>0</v>
      </c>
      <c r="T614" s="75">
        <v>0</v>
      </c>
      <c r="U614" s="75">
        <v>0</v>
      </c>
      <c r="V614" s="75">
        <v>0</v>
      </c>
      <c r="W614" s="75">
        <v>0</v>
      </c>
      <c r="X614" s="76">
        <v>0</v>
      </c>
    </row>
    <row r="615" spans="2:24" ht="12.6" customHeight="1" x14ac:dyDescent="0.15">
      <c r="B615" s="146"/>
      <c r="C615" s="72" t="s">
        <v>34</v>
      </c>
      <c r="D615" s="74">
        <v>122</v>
      </c>
      <c r="E615" s="75">
        <v>27</v>
      </c>
      <c r="F615" s="75">
        <v>95</v>
      </c>
      <c r="G615" s="75">
        <v>80</v>
      </c>
      <c r="H615" s="75">
        <v>19</v>
      </c>
      <c r="I615" s="75">
        <v>13</v>
      </c>
      <c r="J615" s="75">
        <v>8</v>
      </c>
      <c r="K615" s="75">
        <v>1</v>
      </c>
      <c r="L615" s="75">
        <v>0</v>
      </c>
      <c r="M615" s="75">
        <v>1</v>
      </c>
      <c r="N615" s="75">
        <v>0</v>
      </c>
      <c r="O615" s="75">
        <v>5951</v>
      </c>
      <c r="P615" s="75">
        <v>438</v>
      </c>
      <c r="Q615" s="75">
        <v>140</v>
      </c>
      <c r="R615" s="75">
        <v>32</v>
      </c>
      <c r="S615" s="75">
        <v>266</v>
      </c>
      <c r="T615" s="75">
        <v>7</v>
      </c>
      <c r="U615" s="75">
        <v>1</v>
      </c>
      <c r="V615" s="75">
        <v>438248</v>
      </c>
      <c r="W615" s="75">
        <v>9120</v>
      </c>
      <c r="X615" s="76">
        <v>28671</v>
      </c>
    </row>
    <row r="616" spans="2:24" ht="12.6" customHeight="1" x14ac:dyDescent="0.15">
      <c r="B616" s="71" t="s">
        <v>23</v>
      </c>
      <c r="C616" s="73" t="s">
        <v>35</v>
      </c>
      <c r="D616" s="74">
        <v>0</v>
      </c>
      <c r="E616" s="75">
        <v>0</v>
      </c>
      <c r="F616" s="75">
        <v>0</v>
      </c>
      <c r="G616" s="75">
        <v>0</v>
      </c>
      <c r="H616" s="75">
        <v>0</v>
      </c>
      <c r="I616" s="75">
        <v>0</v>
      </c>
      <c r="J616" s="75">
        <v>0</v>
      </c>
      <c r="K616" s="75">
        <v>0</v>
      </c>
      <c r="L616" s="75">
        <v>0</v>
      </c>
      <c r="M616" s="75">
        <v>0</v>
      </c>
      <c r="N616" s="75">
        <v>0</v>
      </c>
      <c r="O616" s="75">
        <v>0</v>
      </c>
      <c r="P616" s="75">
        <v>0</v>
      </c>
      <c r="Q616" s="75">
        <v>0</v>
      </c>
      <c r="R616" s="75">
        <v>0</v>
      </c>
      <c r="S616" s="75">
        <v>0</v>
      </c>
      <c r="T616" s="75">
        <v>0</v>
      </c>
      <c r="U616" s="75">
        <v>0</v>
      </c>
      <c r="V616" s="75">
        <v>0</v>
      </c>
      <c r="W616" s="75">
        <v>0</v>
      </c>
      <c r="X616" s="76">
        <v>0</v>
      </c>
    </row>
    <row r="617" spans="2:24" ht="12.6" customHeight="1" x14ac:dyDescent="0.15">
      <c r="B617" s="71" t="s">
        <v>15</v>
      </c>
      <c r="C617" s="73" t="s">
        <v>19</v>
      </c>
      <c r="D617" s="74">
        <v>11</v>
      </c>
      <c r="E617" s="75">
        <v>2</v>
      </c>
      <c r="F617" s="75">
        <v>9</v>
      </c>
      <c r="G617" s="75">
        <v>10</v>
      </c>
      <c r="H617" s="75">
        <v>0</v>
      </c>
      <c r="I617" s="75">
        <v>1</v>
      </c>
      <c r="J617" s="75">
        <v>0</v>
      </c>
      <c r="K617" s="75">
        <v>0</v>
      </c>
      <c r="L617" s="75">
        <v>0</v>
      </c>
      <c r="M617" s="75">
        <v>0</v>
      </c>
      <c r="N617" s="75">
        <v>0</v>
      </c>
      <c r="O617" s="75">
        <v>310</v>
      </c>
      <c r="P617" s="75">
        <v>22</v>
      </c>
      <c r="Q617" s="75">
        <v>13</v>
      </c>
      <c r="R617" s="75">
        <v>3</v>
      </c>
      <c r="S617" s="75">
        <v>6</v>
      </c>
      <c r="T617" s="75">
        <v>2</v>
      </c>
      <c r="U617" s="75">
        <v>0</v>
      </c>
      <c r="V617" s="75">
        <v>12793</v>
      </c>
      <c r="W617" s="75">
        <v>0</v>
      </c>
      <c r="X617" s="76">
        <v>3449</v>
      </c>
    </row>
    <row r="618" spans="2:24" ht="12.6" customHeight="1" x14ac:dyDescent="0.15">
      <c r="B618" s="71" t="s">
        <v>36</v>
      </c>
      <c r="C618" s="73" t="s">
        <v>38</v>
      </c>
      <c r="D618" s="74">
        <v>65</v>
      </c>
      <c r="E618" s="75">
        <v>8</v>
      </c>
      <c r="F618" s="75">
        <v>57</v>
      </c>
      <c r="G618" s="75">
        <v>42</v>
      </c>
      <c r="H618" s="75">
        <v>13</v>
      </c>
      <c r="I618" s="75">
        <v>5</v>
      </c>
      <c r="J618" s="75">
        <v>4</v>
      </c>
      <c r="K618" s="75">
        <v>1</v>
      </c>
      <c r="L618" s="75">
        <v>0</v>
      </c>
      <c r="M618" s="75">
        <v>0</v>
      </c>
      <c r="N618" s="75">
        <v>0</v>
      </c>
      <c r="O618" s="75">
        <v>3526</v>
      </c>
      <c r="P618" s="75">
        <v>205</v>
      </c>
      <c r="Q618" s="75">
        <v>88</v>
      </c>
      <c r="R618" s="75">
        <v>10</v>
      </c>
      <c r="S618" s="75">
        <v>107</v>
      </c>
      <c r="T618" s="75">
        <v>3</v>
      </c>
      <c r="U618" s="75">
        <v>1</v>
      </c>
      <c r="V618" s="75">
        <v>200984</v>
      </c>
      <c r="W618" s="75">
        <v>419</v>
      </c>
      <c r="X618" s="76">
        <v>11089</v>
      </c>
    </row>
    <row r="619" spans="2:24" ht="12.6" customHeight="1" x14ac:dyDescent="0.15">
      <c r="B619" s="71" t="s">
        <v>0</v>
      </c>
      <c r="C619" s="73" t="s">
        <v>39</v>
      </c>
      <c r="D619" s="74">
        <v>4</v>
      </c>
      <c r="E619" s="75">
        <v>3</v>
      </c>
      <c r="F619" s="75">
        <v>1</v>
      </c>
      <c r="G619" s="75">
        <v>1</v>
      </c>
      <c r="H619" s="75">
        <v>2</v>
      </c>
      <c r="I619" s="75">
        <v>1</v>
      </c>
      <c r="J619" s="75">
        <v>0</v>
      </c>
      <c r="K619" s="75">
        <v>0</v>
      </c>
      <c r="L619" s="75">
        <v>0</v>
      </c>
      <c r="M619" s="75">
        <v>0</v>
      </c>
      <c r="N619" s="75">
        <v>0</v>
      </c>
      <c r="O619" s="75">
        <v>30</v>
      </c>
      <c r="P619" s="75">
        <v>15</v>
      </c>
      <c r="Q619" s="75">
        <v>1</v>
      </c>
      <c r="R619" s="75">
        <v>5</v>
      </c>
      <c r="S619" s="75">
        <v>9</v>
      </c>
      <c r="T619" s="75">
        <v>0</v>
      </c>
      <c r="U619" s="75">
        <v>0</v>
      </c>
      <c r="V619" s="75">
        <v>11904</v>
      </c>
      <c r="W619" s="75">
        <v>5736</v>
      </c>
      <c r="X619" s="76">
        <v>557</v>
      </c>
    </row>
    <row r="620" spans="2:24" ht="12.6" customHeight="1" x14ac:dyDescent="0.15">
      <c r="B620" s="71" t="s">
        <v>40</v>
      </c>
      <c r="C620" s="73" t="s">
        <v>784</v>
      </c>
      <c r="D620" s="74">
        <v>9</v>
      </c>
      <c r="E620" s="75">
        <v>0</v>
      </c>
      <c r="F620" s="75">
        <v>9</v>
      </c>
      <c r="G620" s="75">
        <v>9</v>
      </c>
      <c r="H620" s="75">
        <v>0</v>
      </c>
      <c r="I620" s="75">
        <v>0</v>
      </c>
      <c r="J620" s="75">
        <v>0</v>
      </c>
      <c r="K620" s="75">
        <v>0</v>
      </c>
      <c r="L620" s="75">
        <v>0</v>
      </c>
      <c r="M620" s="75">
        <v>0</v>
      </c>
      <c r="N620" s="75">
        <v>0</v>
      </c>
      <c r="O620" s="75">
        <v>83</v>
      </c>
      <c r="P620" s="75">
        <v>13</v>
      </c>
      <c r="Q620" s="75">
        <v>13</v>
      </c>
      <c r="R620" s="75">
        <v>0</v>
      </c>
      <c r="S620" s="75">
        <v>0</v>
      </c>
      <c r="T620" s="75">
        <v>0</v>
      </c>
      <c r="U620" s="75">
        <v>0</v>
      </c>
      <c r="V620" s="75">
        <v>3530</v>
      </c>
      <c r="W620" s="75">
        <v>20</v>
      </c>
      <c r="X620" s="76">
        <v>445</v>
      </c>
    </row>
    <row r="621" spans="2:24" ht="12.6" customHeight="1" x14ac:dyDescent="0.15">
      <c r="B621" s="71" t="s">
        <v>33</v>
      </c>
      <c r="C621" s="73" t="s">
        <v>42</v>
      </c>
      <c r="D621" s="74">
        <v>33</v>
      </c>
      <c r="E621" s="75">
        <v>14</v>
      </c>
      <c r="F621" s="75">
        <v>19</v>
      </c>
      <c r="G621" s="75">
        <v>18</v>
      </c>
      <c r="H621" s="75">
        <v>4</v>
      </c>
      <c r="I621" s="75">
        <v>6</v>
      </c>
      <c r="J621" s="75">
        <v>4</v>
      </c>
      <c r="K621" s="75">
        <v>0</v>
      </c>
      <c r="L621" s="75">
        <v>0</v>
      </c>
      <c r="M621" s="75">
        <v>1</v>
      </c>
      <c r="N621" s="75">
        <v>0</v>
      </c>
      <c r="O621" s="75">
        <v>2002</v>
      </c>
      <c r="P621" s="75">
        <v>183</v>
      </c>
      <c r="Q621" s="75">
        <v>25</v>
      </c>
      <c r="R621" s="75">
        <v>14</v>
      </c>
      <c r="S621" s="75">
        <v>144</v>
      </c>
      <c r="T621" s="75">
        <v>2</v>
      </c>
      <c r="U621" s="75">
        <v>0</v>
      </c>
      <c r="V621" s="75">
        <v>209037</v>
      </c>
      <c r="W621" s="75">
        <v>2945</v>
      </c>
      <c r="X621" s="76">
        <v>13131</v>
      </c>
    </row>
    <row r="622" spans="2:24" ht="12.6" customHeight="1" x14ac:dyDescent="0.15">
      <c r="B622" s="71"/>
      <c r="C622" s="73" t="s">
        <v>825</v>
      </c>
      <c r="D622" s="74">
        <v>103</v>
      </c>
      <c r="E622" s="75">
        <v>32</v>
      </c>
      <c r="F622" s="75">
        <v>71</v>
      </c>
      <c r="G622" s="75">
        <v>57</v>
      </c>
      <c r="H622" s="75">
        <v>21</v>
      </c>
      <c r="I622" s="75">
        <v>14</v>
      </c>
      <c r="J622" s="75">
        <v>7</v>
      </c>
      <c r="K622" s="75">
        <v>2</v>
      </c>
      <c r="L622" s="75">
        <v>2</v>
      </c>
      <c r="M622" s="75">
        <v>0</v>
      </c>
      <c r="N622" s="75">
        <v>0</v>
      </c>
      <c r="O622" s="75">
        <v>5930</v>
      </c>
      <c r="P622" s="75">
        <v>473</v>
      </c>
      <c r="Q622" s="75">
        <v>109</v>
      </c>
      <c r="R622" s="75">
        <v>37</v>
      </c>
      <c r="S622" s="75">
        <v>327</v>
      </c>
      <c r="T622" s="75">
        <v>7</v>
      </c>
      <c r="U622" s="75">
        <v>7</v>
      </c>
      <c r="V622" s="75">
        <v>856509</v>
      </c>
      <c r="W622" s="75">
        <v>18467</v>
      </c>
      <c r="X622" s="76">
        <v>45561</v>
      </c>
    </row>
    <row r="623" spans="2:24" ht="12.6" customHeight="1" x14ac:dyDescent="0.15">
      <c r="B623" s="134"/>
      <c r="C623" s="72" t="s">
        <v>16</v>
      </c>
      <c r="D623" s="74">
        <v>17</v>
      </c>
      <c r="E623" s="75">
        <v>12</v>
      </c>
      <c r="F623" s="75">
        <v>5</v>
      </c>
      <c r="G623" s="75">
        <v>6</v>
      </c>
      <c r="H623" s="75">
        <v>2</v>
      </c>
      <c r="I623" s="75">
        <v>6</v>
      </c>
      <c r="J623" s="75">
        <v>2</v>
      </c>
      <c r="K623" s="75">
        <v>1</v>
      </c>
      <c r="L623" s="75">
        <v>0</v>
      </c>
      <c r="M623" s="75">
        <v>0</v>
      </c>
      <c r="N623" s="75">
        <v>0</v>
      </c>
      <c r="O623" s="75">
        <v>0</v>
      </c>
      <c r="P623" s="75">
        <v>114</v>
      </c>
      <c r="Q623" s="75">
        <v>6</v>
      </c>
      <c r="R623" s="75">
        <v>7</v>
      </c>
      <c r="S623" s="75">
        <v>101</v>
      </c>
      <c r="T623" s="75">
        <v>2</v>
      </c>
      <c r="U623" s="75">
        <v>0</v>
      </c>
      <c r="V623" s="75">
        <v>379635</v>
      </c>
      <c r="W623" s="75">
        <v>223</v>
      </c>
      <c r="X623" s="76">
        <v>7694</v>
      </c>
    </row>
    <row r="624" spans="2:24" ht="12.6" customHeight="1" x14ac:dyDescent="0.15">
      <c r="B624" s="71" t="s">
        <v>18</v>
      </c>
      <c r="C624" s="73" t="s">
        <v>21</v>
      </c>
      <c r="D624" s="74">
        <v>0</v>
      </c>
      <c r="E624" s="75">
        <v>0</v>
      </c>
      <c r="F624" s="75">
        <v>0</v>
      </c>
      <c r="G624" s="75">
        <v>0</v>
      </c>
      <c r="H624" s="75">
        <v>0</v>
      </c>
      <c r="I624" s="75">
        <v>0</v>
      </c>
      <c r="J624" s="75">
        <v>0</v>
      </c>
      <c r="K624" s="75">
        <v>0</v>
      </c>
      <c r="L624" s="75">
        <v>0</v>
      </c>
      <c r="M624" s="75">
        <v>0</v>
      </c>
      <c r="N624" s="75">
        <v>0</v>
      </c>
      <c r="O624" s="75">
        <v>0</v>
      </c>
      <c r="P624" s="75">
        <v>0</v>
      </c>
      <c r="Q624" s="75">
        <v>0</v>
      </c>
      <c r="R624" s="75">
        <v>0</v>
      </c>
      <c r="S624" s="75">
        <v>0</v>
      </c>
      <c r="T624" s="75">
        <v>0</v>
      </c>
      <c r="U624" s="75">
        <v>0</v>
      </c>
      <c r="V624" s="75">
        <v>0</v>
      </c>
      <c r="W624" s="75">
        <v>0</v>
      </c>
      <c r="X624" s="76">
        <v>0</v>
      </c>
    </row>
    <row r="625" spans="2:24" ht="12.6" customHeight="1" x14ac:dyDescent="0.15">
      <c r="B625" s="71" t="s">
        <v>25</v>
      </c>
      <c r="C625" s="73" t="s">
        <v>8</v>
      </c>
      <c r="D625" s="74">
        <v>1</v>
      </c>
      <c r="E625" s="75">
        <v>0</v>
      </c>
      <c r="F625" s="75">
        <v>1</v>
      </c>
      <c r="G625" s="75">
        <v>0</v>
      </c>
      <c r="H625" s="75">
        <v>0</v>
      </c>
      <c r="I625" s="75">
        <v>1</v>
      </c>
      <c r="J625" s="75">
        <v>0</v>
      </c>
      <c r="K625" s="75">
        <v>0</v>
      </c>
      <c r="L625" s="75">
        <v>0</v>
      </c>
      <c r="M625" s="75">
        <v>0</v>
      </c>
      <c r="N625" s="75">
        <v>0</v>
      </c>
      <c r="O625" s="75">
        <v>0</v>
      </c>
      <c r="P625" s="75">
        <v>5</v>
      </c>
      <c r="Q625" s="75">
        <v>1</v>
      </c>
      <c r="R625" s="75">
        <v>0</v>
      </c>
      <c r="S625" s="75">
        <v>4</v>
      </c>
      <c r="T625" s="75">
        <v>0</v>
      </c>
      <c r="U625" s="75">
        <v>0</v>
      </c>
      <c r="V625" s="75">
        <v>7300</v>
      </c>
      <c r="W625" s="75">
        <v>0</v>
      </c>
      <c r="X625" s="76">
        <v>750</v>
      </c>
    </row>
    <row r="626" spans="2:24" ht="12.6" customHeight="1" x14ac:dyDescent="0.15">
      <c r="B626" s="71" t="s">
        <v>27</v>
      </c>
      <c r="C626" s="73" t="s">
        <v>28</v>
      </c>
      <c r="D626" s="74">
        <v>11</v>
      </c>
      <c r="E626" s="75">
        <v>9</v>
      </c>
      <c r="F626" s="75">
        <v>2</v>
      </c>
      <c r="G626" s="75">
        <v>3</v>
      </c>
      <c r="H626" s="75">
        <v>2</v>
      </c>
      <c r="I626" s="75">
        <v>4</v>
      </c>
      <c r="J626" s="75">
        <v>1</v>
      </c>
      <c r="K626" s="75">
        <v>1</v>
      </c>
      <c r="L626" s="75">
        <v>0</v>
      </c>
      <c r="M626" s="75">
        <v>0</v>
      </c>
      <c r="N626" s="75">
        <v>0</v>
      </c>
      <c r="O626" s="75">
        <v>0</v>
      </c>
      <c r="P626" s="75">
        <v>85</v>
      </c>
      <c r="Q626" s="75">
        <v>3</v>
      </c>
      <c r="R626" s="75">
        <v>6</v>
      </c>
      <c r="S626" s="75">
        <v>76</v>
      </c>
      <c r="T626" s="75">
        <v>2</v>
      </c>
      <c r="U626" s="75">
        <v>0</v>
      </c>
      <c r="V626" s="75">
        <v>271458</v>
      </c>
      <c r="W626" s="75">
        <v>0</v>
      </c>
      <c r="X626" s="76">
        <v>5494</v>
      </c>
    </row>
    <row r="627" spans="2:24" ht="12.6" customHeight="1" x14ac:dyDescent="0.15">
      <c r="B627" s="71" t="s">
        <v>29</v>
      </c>
      <c r="C627" s="73" t="s">
        <v>30</v>
      </c>
      <c r="D627" s="74">
        <v>1</v>
      </c>
      <c r="E627" s="75">
        <v>1</v>
      </c>
      <c r="F627" s="75">
        <v>0</v>
      </c>
      <c r="G627" s="75">
        <v>1</v>
      </c>
      <c r="H627" s="75">
        <v>0</v>
      </c>
      <c r="I627" s="75">
        <v>0</v>
      </c>
      <c r="J627" s="75">
        <v>0</v>
      </c>
      <c r="K627" s="75">
        <v>0</v>
      </c>
      <c r="L627" s="75">
        <v>0</v>
      </c>
      <c r="M627" s="75">
        <v>0</v>
      </c>
      <c r="N627" s="75">
        <v>0</v>
      </c>
      <c r="O627" s="75">
        <v>0</v>
      </c>
      <c r="P627" s="75">
        <v>2</v>
      </c>
      <c r="Q627" s="75">
        <v>0</v>
      </c>
      <c r="R627" s="75">
        <v>0</v>
      </c>
      <c r="S627" s="75">
        <v>2</v>
      </c>
      <c r="T627" s="75">
        <v>0</v>
      </c>
      <c r="U627" s="75">
        <v>0</v>
      </c>
      <c r="V627" s="75">
        <v>27300</v>
      </c>
      <c r="W627" s="75">
        <v>0</v>
      </c>
      <c r="X627" s="76">
        <v>0</v>
      </c>
    </row>
    <row r="628" spans="2:24" ht="12.6" customHeight="1" x14ac:dyDescent="0.15">
      <c r="B628" s="71" t="s">
        <v>24</v>
      </c>
      <c r="C628" s="73" t="s">
        <v>31</v>
      </c>
      <c r="D628" s="74">
        <v>1</v>
      </c>
      <c r="E628" s="75">
        <v>0</v>
      </c>
      <c r="F628" s="75">
        <v>1</v>
      </c>
      <c r="G628" s="75">
        <v>1</v>
      </c>
      <c r="H628" s="75">
        <v>0</v>
      </c>
      <c r="I628" s="75">
        <v>0</v>
      </c>
      <c r="J628" s="75">
        <v>0</v>
      </c>
      <c r="K628" s="75">
        <v>0</v>
      </c>
      <c r="L628" s="75">
        <v>0</v>
      </c>
      <c r="M628" s="75">
        <v>0</v>
      </c>
      <c r="N628" s="75">
        <v>0</v>
      </c>
      <c r="O628" s="75">
        <v>0</v>
      </c>
      <c r="P628" s="75">
        <v>1</v>
      </c>
      <c r="Q628" s="75">
        <v>1</v>
      </c>
      <c r="R628" s="75">
        <v>0</v>
      </c>
      <c r="S628" s="75">
        <v>0</v>
      </c>
      <c r="T628" s="75">
        <v>0</v>
      </c>
      <c r="U628" s="75">
        <v>0</v>
      </c>
      <c r="V628" s="75">
        <v>1300</v>
      </c>
      <c r="W628" s="75">
        <v>200</v>
      </c>
      <c r="X628" s="76">
        <v>50</v>
      </c>
    </row>
    <row r="629" spans="2:24" ht="12.6" customHeight="1" x14ac:dyDescent="0.15">
      <c r="B629" s="71" t="s">
        <v>26</v>
      </c>
      <c r="C629" s="73" t="s">
        <v>6</v>
      </c>
      <c r="D629" s="74">
        <v>3</v>
      </c>
      <c r="E629" s="75">
        <v>2</v>
      </c>
      <c r="F629" s="75">
        <v>1</v>
      </c>
      <c r="G629" s="75">
        <v>1</v>
      </c>
      <c r="H629" s="75">
        <v>0</v>
      </c>
      <c r="I629" s="75">
        <v>1</v>
      </c>
      <c r="J629" s="75">
        <v>1</v>
      </c>
      <c r="K629" s="75">
        <v>0</v>
      </c>
      <c r="L629" s="75">
        <v>0</v>
      </c>
      <c r="M629" s="75">
        <v>0</v>
      </c>
      <c r="N629" s="75">
        <v>0</v>
      </c>
      <c r="O629" s="75">
        <v>0</v>
      </c>
      <c r="P629" s="75">
        <v>21</v>
      </c>
      <c r="Q629" s="75">
        <v>1</v>
      </c>
      <c r="R629" s="75">
        <v>1</v>
      </c>
      <c r="S629" s="75">
        <v>19</v>
      </c>
      <c r="T629" s="75">
        <v>0</v>
      </c>
      <c r="U629" s="75">
        <v>0</v>
      </c>
      <c r="V629" s="75">
        <v>72277</v>
      </c>
      <c r="W629" s="75">
        <v>23</v>
      </c>
      <c r="X629" s="76">
        <v>1400</v>
      </c>
    </row>
    <row r="630" spans="2:24" ht="12.6" customHeight="1" x14ac:dyDescent="0.15">
      <c r="B630" s="146"/>
      <c r="C630" s="72" t="s">
        <v>34</v>
      </c>
      <c r="D630" s="74">
        <v>86</v>
      </c>
      <c r="E630" s="75">
        <v>20</v>
      </c>
      <c r="F630" s="75">
        <v>66</v>
      </c>
      <c r="G630" s="75">
        <v>51</v>
      </c>
      <c r="H630" s="75">
        <v>19</v>
      </c>
      <c r="I630" s="75">
        <v>8</v>
      </c>
      <c r="J630" s="75">
        <v>5</v>
      </c>
      <c r="K630" s="75">
        <v>1</v>
      </c>
      <c r="L630" s="75">
        <v>2</v>
      </c>
      <c r="M630" s="75">
        <v>0</v>
      </c>
      <c r="N630" s="75">
        <v>0</v>
      </c>
      <c r="O630" s="75">
        <v>5930</v>
      </c>
      <c r="P630" s="75">
        <v>359</v>
      </c>
      <c r="Q630" s="75">
        <v>103</v>
      </c>
      <c r="R630" s="75">
        <v>30</v>
      </c>
      <c r="S630" s="75">
        <v>226</v>
      </c>
      <c r="T630" s="75">
        <v>5</v>
      </c>
      <c r="U630" s="75">
        <v>7</v>
      </c>
      <c r="V630" s="75">
        <v>476874</v>
      </c>
      <c r="W630" s="75">
        <v>18244</v>
      </c>
      <c r="X630" s="76">
        <v>37867</v>
      </c>
    </row>
    <row r="631" spans="2:24" ht="12.6" customHeight="1" x14ac:dyDescent="0.15">
      <c r="B631" s="71" t="s">
        <v>23</v>
      </c>
      <c r="C631" s="73" t="s">
        <v>35</v>
      </c>
      <c r="D631" s="74">
        <v>0</v>
      </c>
      <c r="E631" s="75">
        <v>0</v>
      </c>
      <c r="F631" s="75">
        <v>0</v>
      </c>
      <c r="G631" s="75">
        <v>0</v>
      </c>
      <c r="H631" s="75">
        <v>0</v>
      </c>
      <c r="I631" s="75">
        <v>0</v>
      </c>
      <c r="J631" s="75">
        <v>0</v>
      </c>
      <c r="K631" s="75">
        <v>0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0</v>
      </c>
      <c r="R631" s="75">
        <v>0</v>
      </c>
      <c r="S631" s="75">
        <v>0</v>
      </c>
      <c r="T631" s="75">
        <v>0</v>
      </c>
      <c r="U631" s="75">
        <v>0</v>
      </c>
      <c r="V631" s="75">
        <v>0</v>
      </c>
      <c r="W631" s="75">
        <v>0</v>
      </c>
      <c r="X631" s="76">
        <v>0</v>
      </c>
    </row>
    <row r="632" spans="2:24" ht="12.6" customHeight="1" x14ac:dyDescent="0.15">
      <c r="B632" s="71" t="s">
        <v>15</v>
      </c>
      <c r="C632" s="73" t="s">
        <v>19</v>
      </c>
      <c r="D632" s="74">
        <v>7</v>
      </c>
      <c r="E632" s="75">
        <v>0</v>
      </c>
      <c r="F632" s="75">
        <v>7</v>
      </c>
      <c r="G632" s="75">
        <v>7</v>
      </c>
      <c r="H632" s="75">
        <v>0</v>
      </c>
      <c r="I632" s="75">
        <v>0</v>
      </c>
      <c r="J632" s="75">
        <v>0</v>
      </c>
      <c r="K632" s="75">
        <v>0</v>
      </c>
      <c r="L632" s="75">
        <v>0</v>
      </c>
      <c r="M632" s="75">
        <v>0</v>
      </c>
      <c r="N632" s="75">
        <v>0</v>
      </c>
      <c r="O632" s="75">
        <v>286</v>
      </c>
      <c r="P632" s="75">
        <v>12</v>
      </c>
      <c r="Q632" s="75">
        <v>12</v>
      </c>
      <c r="R632" s="75">
        <v>0</v>
      </c>
      <c r="S632" s="75">
        <v>0</v>
      </c>
      <c r="T632" s="75">
        <v>0</v>
      </c>
      <c r="U632" s="75">
        <v>0</v>
      </c>
      <c r="V632" s="75">
        <v>5384</v>
      </c>
      <c r="W632" s="75">
        <v>0</v>
      </c>
      <c r="X632" s="76">
        <v>4899</v>
      </c>
    </row>
    <row r="633" spans="2:24" ht="12.6" customHeight="1" x14ac:dyDescent="0.15">
      <c r="B633" s="71" t="s">
        <v>36</v>
      </c>
      <c r="C633" s="73" t="s">
        <v>38</v>
      </c>
      <c r="D633" s="74">
        <v>42</v>
      </c>
      <c r="E633" s="75">
        <v>8</v>
      </c>
      <c r="F633" s="75">
        <v>34</v>
      </c>
      <c r="G633" s="75">
        <v>23</v>
      </c>
      <c r="H633" s="75">
        <v>10</v>
      </c>
      <c r="I633" s="75">
        <v>5</v>
      </c>
      <c r="J633" s="75">
        <v>3</v>
      </c>
      <c r="K633" s="75">
        <v>1</v>
      </c>
      <c r="L633" s="75">
        <v>0</v>
      </c>
      <c r="M633" s="75">
        <v>0</v>
      </c>
      <c r="N633" s="75">
        <v>0</v>
      </c>
      <c r="O633" s="75">
        <v>2948</v>
      </c>
      <c r="P633" s="75">
        <v>172</v>
      </c>
      <c r="Q633" s="75">
        <v>53</v>
      </c>
      <c r="R633" s="75">
        <v>6</v>
      </c>
      <c r="S633" s="75">
        <v>113</v>
      </c>
      <c r="T633" s="75">
        <v>3</v>
      </c>
      <c r="U633" s="75">
        <v>7</v>
      </c>
      <c r="V633" s="75">
        <v>227236</v>
      </c>
      <c r="W633" s="75">
        <v>443</v>
      </c>
      <c r="X633" s="76">
        <v>15703</v>
      </c>
    </row>
    <row r="634" spans="2:24" ht="12.6" customHeight="1" x14ac:dyDescent="0.15">
      <c r="B634" s="71" t="s">
        <v>0</v>
      </c>
      <c r="C634" s="73" t="s">
        <v>39</v>
      </c>
      <c r="D634" s="74">
        <v>8</v>
      </c>
      <c r="E634" s="75">
        <v>1</v>
      </c>
      <c r="F634" s="75">
        <v>7</v>
      </c>
      <c r="G634" s="75">
        <v>7</v>
      </c>
      <c r="H634" s="75">
        <v>0</v>
      </c>
      <c r="I634" s="75">
        <v>0</v>
      </c>
      <c r="J634" s="75">
        <v>1</v>
      </c>
      <c r="K634" s="75">
        <v>0</v>
      </c>
      <c r="L634" s="75">
        <v>0</v>
      </c>
      <c r="M634" s="75">
        <v>0</v>
      </c>
      <c r="N634" s="75">
        <v>0</v>
      </c>
      <c r="O634" s="75">
        <v>251</v>
      </c>
      <c r="P634" s="75">
        <v>21</v>
      </c>
      <c r="Q634" s="75">
        <v>8</v>
      </c>
      <c r="R634" s="75">
        <v>1</v>
      </c>
      <c r="S634" s="75">
        <v>12</v>
      </c>
      <c r="T634" s="75">
        <v>0</v>
      </c>
      <c r="U634" s="75">
        <v>0</v>
      </c>
      <c r="V634" s="75">
        <v>10282</v>
      </c>
      <c r="W634" s="75">
        <v>10968</v>
      </c>
      <c r="X634" s="76">
        <v>1826</v>
      </c>
    </row>
    <row r="635" spans="2:24" ht="12.6" customHeight="1" x14ac:dyDescent="0.15">
      <c r="B635" s="71" t="s">
        <v>40</v>
      </c>
      <c r="C635" s="73" t="s">
        <v>784</v>
      </c>
      <c r="D635" s="74">
        <v>7</v>
      </c>
      <c r="E635" s="75">
        <v>1</v>
      </c>
      <c r="F635" s="75">
        <v>6</v>
      </c>
      <c r="G635" s="75">
        <v>5</v>
      </c>
      <c r="H635" s="75">
        <v>2</v>
      </c>
      <c r="I635" s="75">
        <v>0</v>
      </c>
      <c r="J635" s="75">
        <v>0</v>
      </c>
      <c r="K635" s="75">
        <v>0</v>
      </c>
      <c r="L635" s="75">
        <v>0</v>
      </c>
      <c r="M635" s="75">
        <v>0</v>
      </c>
      <c r="N635" s="75">
        <v>0</v>
      </c>
      <c r="O635" s="75">
        <v>461</v>
      </c>
      <c r="P635" s="75">
        <v>13</v>
      </c>
      <c r="Q635" s="75">
        <v>8</v>
      </c>
      <c r="R635" s="75">
        <v>3</v>
      </c>
      <c r="S635" s="75">
        <v>2</v>
      </c>
      <c r="T635" s="75">
        <v>0</v>
      </c>
      <c r="U635" s="75">
        <v>0</v>
      </c>
      <c r="V635" s="75">
        <v>7763</v>
      </c>
      <c r="W635" s="75">
        <v>846</v>
      </c>
      <c r="X635" s="76">
        <v>1120</v>
      </c>
    </row>
    <row r="636" spans="2:24" ht="12.6" customHeight="1" x14ac:dyDescent="0.15">
      <c r="B636" s="71" t="s">
        <v>33</v>
      </c>
      <c r="C636" s="73" t="s">
        <v>42</v>
      </c>
      <c r="D636" s="74">
        <v>22</v>
      </c>
      <c r="E636" s="75">
        <v>10</v>
      </c>
      <c r="F636" s="75">
        <v>12</v>
      </c>
      <c r="G636" s="75">
        <v>9</v>
      </c>
      <c r="H636" s="75">
        <v>7</v>
      </c>
      <c r="I636" s="75">
        <v>3</v>
      </c>
      <c r="J636" s="75">
        <v>1</v>
      </c>
      <c r="K636" s="75">
        <v>0</v>
      </c>
      <c r="L636" s="75">
        <v>2</v>
      </c>
      <c r="M636" s="75">
        <v>0</v>
      </c>
      <c r="N636" s="75">
        <v>0</v>
      </c>
      <c r="O636" s="75">
        <v>1984</v>
      </c>
      <c r="P636" s="75">
        <v>141</v>
      </c>
      <c r="Q636" s="75">
        <v>22</v>
      </c>
      <c r="R636" s="75">
        <v>20</v>
      </c>
      <c r="S636" s="75">
        <v>99</v>
      </c>
      <c r="T636" s="75">
        <v>2</v>
      </c>
      <c r="U636" s="75">
        <v>0</v>
      </c>
      <c r="V636" s="75">
        <v>226209</v>
      </c>
      <c r="W636" s="75">
        <v>5987</v>
      </c>
      <c r="X636" s="76">
        <v>14319</v>
      </c>
    </row>
    <row r="637" spans="2:24" ht="12.6" customHeight="1" x14ac:dyDescent="0.15">
      <c r="B637" s="71"/>
      <c r="C637" s="72" t="s">
        <v>826</v>
      </c>
      <c r="D637" s="74">
        <v>1046</v>
      </c>
      <c r="E637" s="75">
        <v>280</v>
      </c>
      <c r="F637" s="75">
        <v>766</v>
      </c>
      <c r="G637" s="75">
        <v>619</v>
      </c>
      <c r="H637" s="75">
        <v>233</v>
      </c>
      <c r="I637" s="75">
        <v>117</v>
      </c>
      <c r="J637" s="75">
        <v>52</v>
      </c>
      <c r="K637" s="75">
        <v>9</v>
      </c>
      <c r="L637" s="75">
        <v>12</v>
      </c>
      <c r="M637" s="75">
        <v>4</v>
      </c>
      <c r="N637" s="75">
        <v>0</v>
      </c>
      <c r="O637" s="75">
        <v>66776</v>
      </c>
      <c r="P637" s="75">
        <v>4090</v>
      </c>
      <c r="Q637" s="75">
        <v>1331</v>
      </c>
      <c r="R637" s="75">
        <v>302</v>
      </c>
      <c r="S637" s="75">
        <v>2457</v>
      </c>
      <c r="T637" s="75">
        <v>115</v>
      </c>
      <c r="U637" s="75">
        <v>34</v>
      </c>
      <c r="V637" s="75">
        <v>6122395</v>
      </c>
      <c r="W637" s="75">
        <v>277851</v>
      </c>
      <c r="X637" s="76">
        <v>461369</v>
      </c>
    </row>
    <row r="638" spans="2:24" ht="12.6" customHeight="1" x14ac:dyDescent="0.15">
      <c r="B638" s="134"/>
      <c r="C638" s="72" t="s">
        <v>16</v>
      </c>
      <c r="D638" s="74">
        <v>86</v>
      </c>
      <c r="E638" s="75">
        <v>41</v>
      </c>
      <c r="F638" s="75">
        <v>45</v>
      </c>
      <c r="G638" s="75">
        <v>36</v>
      </c>
      <c r="H638" s="75">
        <v>24</v>
      </c>
      <c r="I638" s="75">
        <v>13</v>
      </c>
      <c r="J638" s="75">
        <v>11</v>
      </c>
      <c r="K638" s="75">
        <v>1</v>
      </c>
      <c r="L638" s="75">
        <v>1</v>
      </c>
      <c r="M638" s="75">
        <v>0</v>
      </c>
      <c r="N638" s="75">
        <v>0</v>
      </c>
      <c r="O638" s="75">
        <v>0</v>
      </c>
      <c r="P638" s="75">
        <v>445</v>
      </c>
      <c r="Q638" s="75">
        <v>80</v>
      </c>
      <c r="R638" s="75">
        <v>66</v>
      </c>
      <c r="S638" s="75">
        <v>299</v>
      </c>
      <c r="T638" s="75">
        <v>32</v>
      </c>
      <c r="U638" s="75">
        <v>0</v>
      </c>
      <c r="V638" s="75">
        <v>1404485</v>
      </c>
      <c r="W638" s="75">
        <v>72832</v>
      </c>
      <c r="X638" s="76">
        <v>68195</v>
      </c>
    </row>
    <row r="639" spans="2:24" ht="12.6" customHeight="1" x14ac:dyDescent="0.15">
      <c r="B639" s="71" t="s">
        <v>18</v>
      </c>
      <c r="C639" s="73" t="s">
        <v>21</v>
      </c>
      <c r="D639" s="74">
        <v>0</v>
      </c>
      <c r="E639" s="75">
        <v>0</v>
      </c>
      <c r="F639" s="75">
        <v>0</v>
      </c>
      <c r="G639" s="75">
        <v>0</v>
      </c>
      <c r="H639" s="75">
        <v>0</v>
      </c>
      <c r="I639" s="75">
        <v>0</v>
      </c>
      <c r="J639" s="75">
        <v>0</v>
      </c>
      <c r="K639" s="75">
        <v>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5">
        <v>0</v>
      </c>
      <c r="V639" s="75">
        <v>0</v>
      </c>
      <c r="W639" s="75">
        <v>0</v>
      </c>
      <c r="X639" s="76">
        <v>0</v>
      </c>
    </row>
    <row r="640" spans="2:24" ht="12.6" customHeight="1" x14ac:dyDescent="0.15">
      <c r="B640" s="71" t="s">
        <v>25</v>
      </c>
      <c r="C640" s="73" t="s">
        <v>8</v>
      </c>
      <c r="D640" s="74">
        <v>1</v>
      </c>
      <c r="E640" s="75">
        <v>1</v>
      </c>
      <c r="F640" s="75">
        <v>0</v>
      </c>
      <c r="G640" s="75">
        <v>1</v>
      </c>
      <c r="H640" s="75">
        <v>0</v>
      </c>
      <c r="I640" s="75">
        <v>0</v>
      </c>
      <c r="J640" s="75">
        <v>0</v>
      </c>
      <c r="K640" s="75">
        <v>0</v>
      </c>
      <c r="L640" s="75">
        <v>0</v>
      </c>
      <c r="M640" s="75">
        <v>0</v>
      </c>
      <c r="N640" s="75">
        <v>0</v>
      </c>
      <c r="O640" s="75">
        <v>0</v>
      </c>
      <c r="P640" s="75">
        <v>1</v>
      </c>
      <c r="Q640" s="75">
        <v>0</v>
      </c>
      <c r="R640" s="75">
        <v>1</v>
      </c>
      <c r="S640" s="75">
        <v>0</v>
      </c>
      <c r="T640" s="75">
        <v>0</v>
      </c>
      <c r="U640" s="75">
        <v>0</v>
      </c>
      <c r="V640" s="75">
        <v>4200</v>
      </c>
      <c r="W640" s="75">
        <v>0</v>
      </c>
      <c r="X640" s="76">
        <v>525</v>
      </c>
    </row>
    <row r="641" spans="2:24" ht="12.6" customHeight="1" x14ac:dyDescent="0.15">
      <c r="B641" s="71" t="s">
        <v>27</v>
      </c>
      <c r="C641" s="73" t="s">
        <v>28</v>
      </c>
      <c r="D641" s="74">
        <v>39</v>
      </c>
      <c r="E641" s="75">
        <v>12</v>
      </c>
      <c r="F641" s="75">
        <v>27</v>
      </c>
      <c r="G641" s="75">
        <v>21</v>
      </c>
      <c r="H641" s="75">
        <v>8</v>
      </c>
      <c r="I641" s="75">
        <v>6</v>
      </c>
      <c r="J641" s="75">
        <v>3</v>
      </c>
      <c r="K641" s="75">
        <v>1</v>
      </c>
      <c r="L641" s="75">
        <v>0</v>
      </c>
      <c r="M641" s="75">
        <v>0</v>
      </c>
      <c r="N641" s="75">
        <v>0</v>
      </c>
      <c r="O641" s="75">
        <v>0</v>
      </c>
      <c r="P641" s="75">
        <v>163</v>
      </c>
      <c r="Q641" s="75">
        <v>45</v>
      </c>
      <c r="R641" s="75">
        <v>22</v>
      </c>
      <c r="S641" s="75">
        <v>96</v>
      </c>
      <c r="T641" s="75">
        <v>20</v>
      </c>
      <c r="U641" s="75">
        <v>0</v>
      </c>
      <c r="V641" s="75">
        <v>277104</v>
      </c>
      <c r="W641" s="75">
        <v>10009</v>
      </c>
      <c r="X641" s="76">
        <v>19359</v>
      </c>
    </row>
    <row r="642" spans="2:24" ht="12.6" customHeight="1" x14ac:dyDescent="0.15">
      <c r="B642" s="71" t="s">
        <v>29</v>
      </c>
      <c r="C642" s="73" t="s">
        <v>30</v>
      </c>
      <c r="D642" s="74">
        <v>19</v>
      </c>
      <c r="E642" s="75">
        <v>11</v>
      </c>
      <c r="F642" s="75">
        <v>8</v>
      </c>
      <c r="G642" s="75">
        <v>2</v>
      </c>
      <c r="H642" s="75">
        <v>8</v>
      </c>
      <c r="I642" s="75">
        <v>4</v>
      </c>
      <c r="J642" s="75">
        <v>4</v>
      </c>
      <c r="K642" s="75">
        <v>0</v>
      </c>
      <c r="L642" s="75">
        <v>1</v>
      </c>
      <c r="M642" s="75">
        <v>0</v>
      </c>
      <c r="N642" s="75">
        <v>0</v>
      </c>
      <c r="O642" s="75">
        <v>0</v>
      </c>
      <c r="P642" s="75">
        <v>160</v>
      </c>
      <c r="Q642" s="75">
        <v>21</v>
      </c>
      <c r="R642" s="75">
        <v>24</v>
      </c>
      <c r="S642" s="75">
        <v>115</v>
      </c>
      <c r="T642" s="75">
        <v>6</v>
      </c>
      <c r="U642" s="75">
        <v>0</v>
      </c>
      <c r="V642" s="75">
        <v>575607</v>
      </c>
      <c r="W642" s="75">
        <v>24580</v>
      </c>
      <c r="X642" s="76">
        <v>29299</v>
      </c>
    </row>
    <row r="643" spans="2:24" ht="12.6" customHeight="1" x14ac:dyDescent="0.15">
      <c r="B643" s="71" t="s">
        <v>24</v>
      </c>
      <c r="C643" s="73" t="s">
        <v>31</v>
      </c>
      <c r="D643" s="74">
        <v>16</v>
      </c>
      <c r="E643" s="75">
        <v>10</v>
      </c>
      <c r="F643" s="75">
        <v>6</v>
      </c>
      <c r="G643" s="75">
        <v>7</v>
      </c>
      <c r="H643" s="75">
        <v>4</v>
      </c>
      <c r="I643" s="75">
        <v>1</v>
      </c>
      <c r="J643" s="75">
        <v>4</v>
      </c>
      <c r="K643" s="75">
        <v>0</v>
      </c>
      <c r="L643" s="75">
        <v>0</v>
      </c>
      <c r="M643" s="75">
        <v>0</v>
      </c>
      <c r="N643" s="75">
        <v>0</v>
      </c>
      <c r="O643" s="75">
        <v>0</v>
      </c>
      <c r="P643" s="75">
        <v>88</v>
      </c>
      <c r="Q643" s="75">
        <v>10</v>
      </c>
      <c r="R643" s="75">
        <v>10</v>
      </c>
      <c r="S643" s="75">
        <v>68</v>
      </c>
      <c r="T643" s="75">
        <v>0</v>
      </c>
      <c r="U643" s="75">
        <v>0</v>
      </c>
      <c r="V643" s="75">
        <v>456144</v>
      </c>
      <c r="W643" s="75">
        <v>37943</v>
      </c>
      <c r="X643" s="76">
        <v>15475</v>
      </c>
    </row>
    <row r="644" spans="2:24" ht="12.6" customHeight="1" x14ac:dyDescent="0.15">
      <c r="B644" s="71" t="s">
        <v>26</v>
      </c>
      <c r="C644" s="73" t="s">
        <v>6</v>
      </c>
      <c r="D644" s="74">
        <v>11</v>
      </c>
      <c r="E644" s="75">
        <v>7</v>
      </c>
      <c r="F644" s="75">
        <v>4</v>
      </c>
      <c r="G644" s="75">
        <v>5</v>
      </c>
      <c r="H644" s="75">
        <v>4</v>
      </c>
      <c r="I644" s="75">
        <v>2</v>
      </c>
      <c r="J644" s="75">
        <v>0</v>
      </c>
      <c r="K644" s="75">
        <v>0</v>
      </c>
      <c r="L644" s="75">
        <v>0</v>
      </c>
      <c r="M644" s="75">
        <v>0</v>
      </c>
      <c r="N644" s="75">
        <v>0</v>
      </c>
      <c r="O644" s="75">
        <v>0</v>
      </c>
      <c r="P644" s="75">
        <v>33</v>
      </c>
      <c r="Q644" s="75">
        <v>4</v>
      </c>
      <c r="R644" s="75">
        <v>9</v>
      </c>
      <c r="S644" s="75">
        <v>20</v>
      </c>
      <c r="T644" s="75">
        <v>6</v>
      </c>
      <c r="U644" s="75">
        <v>0</v>
      </c>
      <c r="V644" s="75">
        <v>91430</v>
      </c>
      <c r="W644" s="75">
        <v>300</v>
      </c>
      <c r="X644" s="76">
        <v>3537</v>
      </c>
    </row>
    <row r="645" spans="2:24" ht="12.6" customHeight="1" x14ac:dyDescent="0.15">
      <c r="B645" s="146"/>
      <c r="C645" s="72" t="s">
        <v>34</v>
      </c>
      <c r="D645" s="74">
        <v>960</v>
      </c>
      <c r="E645" s="75">
        <v>239</v>
      </c>
      <c r="F645" s="75">
        <v>721</v>
      </c>
      <c r="G645" s="75">
        <v>583</v>
      </c>
      <c r="H645" s="75">
        <v>209</v>
      </c>
      <c r="I645" s="75">
        <v>104</v>
      </c>
      <c r="J645" s="75">
        <v>41</v>
      </c>
      <c r="K645" s="75">
        <v>8</v>
      </c>
      <c r="L645" s="75">
        <v>11</v>
      </c>
      <c r="M645" s="75">
        <v>4</v>
      </c>
      <c r="N645" s="75">
        <v>0</v>
      </c>
      <c r="O645" s="75">
        <v>66776</v>
      </c>
      <c r="P645" s="75">
        <v>3645</v>
      </c>
      <c r="Q645" s="75">
        <v>1251</v>
      </c>
      <c r="R645" s="75">
        <v>236</v>
      </c>
      <c r="S645" s="75">
        <v>2158</v>
      </c>
      <c r="T645" s="75">
        <v>83</v>
      </c>
      <c r="U645" s="75">
        <v>34</v>
      </c>
      <c r="V645" s="75">
        <v>4717910</v>
      </c>
      <c r="W645" s="75">
        <v>205019</v>
      </c>
      <c r="X645" s="76">
        <v>393174</v>
      </c>
    </row>
    <row r="646" spans="2:24" ht="12.6" customHeight="1" x14ac:dyDescent="0.15">
      <c r="B646" s="71" t="s">
        <v>23</v>
      </c>
      <c r="C646" s="73" t="s">
        <v>35</v>
      </c>
      <c r="D646" s="74">
        <v>3</v>
      </c>
      <c r="E646" s="75">
        <v>3</v>
      </c>
      <c r="F646" s="75">
        <v>0</v>
      </c>
      <c r="G646" s="75">
        <v>1</v>
      </c>
      <c r="H646" s="75">
        <v>1</v>
      </c>
      <c r="I646" s="75">
        <v>1</v>
      </c>
      <c r="J646" s="75">
        <v>0</v>
      </c>
      <c r="K646" s="75">
        <v>0</v>
      </c>
      <c r="L646" s="75">
        <v>0</v>
      </c>
      <c r="M646" s="75">
        <v>0</v>
      </c>
      <c r="N646" s="75">
        <v>0</v>
      </c>
      <c r="O646" s="75">
        <v>319</v>
      </c>
      <c r="P646" s="75">
        <v>10</v>
      </c>
      <c r="Q646" s="75">
        <v>0</v>
      </c>
      <c r="R646" s="75">
        <v>0</v>
      </c>
      <c r="S646" s="75">
        <v>10</v>
      </c>
      <c r="T646" s="75">
        <v>0</v>
      </c>
      <c r="U646" s="75">
        <v>4</v>
      </c>
      <c r="V646" s="75">
        <v>34090</v>
      </c>
      <c r="W646" s="75">
        <v>0</v>
      </c>
      <c r="X646" s="76">
        <v>1560</v>
      </c>
    </row>
    <row r="647" spans="2:24" ht="12.6" customHeight="1" x14ac:dyDescent="0.15">
      <c r="B647" s="71" t="s">
        <v>15</v>
      </c>
      <c r="C647" s="73" t="s">
        <v>19</v>
      </c>
      <c r="D647" s="74">
        <v>82</v>
      </c>
      <c r="E647" s="75">
        <v>19</v>
      </c>
      <c r="F647" s="75">
        <v>63</v>
      </c>
      <c r="G647" s="75">
        <v>59</v>
      </c>
      <c r="H647" s="75">
        <v>18</v>
      </c>
      <c r="I647" s="75">
        <v>5</v>
      </c>
      <c r="J647" s="75">
        <v>0</v>
      </c>
      <c r="K647" s="75">
        <v>0</v>
      </c>
      <c r="L647" s="75">
        <v>0</v>
      </c>
      <c r="M647" s="75">
        <v>0</v>
      </c>
      <c r="N647" s="75">
        <v>0</v>
      </c>
      <c r="O647" s="75">
        <v>7260</v>
      </c>
      <c r="P647" s="75">
        <v>176</v>
      </c>
      <c r="Q647" s="75">
        <v>90</v>
      </c>
      <c r="R647" s="75">
        <v>35</v>
      </c>
      <c r="S647" s="75">
        <v>51</v>
      </c>
      <c r="T647" s="75">
        <v>7</v>
      </c>
      <c r="U647" s="75">
        <v>0</v>
      </c>
      <c r="V647" s="75">
        <v>158857</v>
      </c>
      <c r="W647" s="75">
        <v>982</v>
      </c>
      <c r="X647" s="76">
        <v>57609</v>
      </c>
    </row>
    <row r="648" spans="2:24" ht="12.6" customHeight="1" x14ac:dyDescent="0.15">
      <c r="B648" s="71" t="s">
        <v>36</v>
      </c>
      <c r="C648" s="73" t="s">
        <v>38</v>
      </c>
      <c r="D648" s="74">
        <v>478</v>
      </c>
      <c r="E648" s="75">
        <v>74</v>
      </c>
      <c r="F648" s="75">
        <v>404</v>
      </c>
      <c r="G648" s="75">
        <v>306</v>
      </c>
      <c r="H648" s="75">
        <v>101</v>
      </c>
      <c r="I648" s="75">
        <v>32</v>
      </c>
      <c r="J648" s="75">
        <v>26</v>
      </c>
      <c r="K648" s="75">
        <v>4</v>
      </c>
      <c r="L648" s="75">
        <v>6</v>
      </c>
      <c r="M648" s="75">
        <v>3</v>
      </c>
      <c r="N648" s="75">
        <v>0</v>
      </c>
      <c r="O648" s="75">
        <v>34390</v>
      </c>
      <c r="P648" s="75">
        <v>1864</v>
      </c>
      <c r="Q648" s="75">
        <v>761</v>
      </c>
      <c r="R648" s="75">
        <v>77</v>
      </c>
      <c r="S648" s="75">
        <v>1026</v>
      </c>
      <c r="T648" s="75">
        <v>48</v>
      </c>
      <c r="U648" s="75">
        <v>23</v>
      </c>
      <c r="V648" s="75">
        <v>2133855</v>
      </c>
      <c r="W648" s="75">
        <v>30884</v>
      </c>
      <c r="X648" s="76">
        <v>109137</v>
      </c>
    </row>
    <row r="649" spans="2:24" ht="12.6" customHeight="1" x14ac:dyDescent="0.15">
      <c r="B649" s="71" t="s">
        <v>0</v>
      </c>
      <c r="C649" s="73" t="s">
        <v>39</v>
      </c>
      <c r="D649" s="74">
        <v>47</v>
      </c>
      <c r="E649" s="75">
        <v>21</v>
      </c>
      <c r="F649" s="75">
        <v>26</v>
      </c>
      <c r="G649" s="75">
        <v>25</v>
      </c>
      <c r="H649" s="75">
        <v>12</v>
      </c>
      <c r="I649" s="75">
        <v>8</v>
      </c>
      <c r="J649" s="75">
        <v>2</v>
      </c>
      <c r="K649" s="75">
        <v>0</v>
      </c>
      <c r="L649" s="75">
        <v>0</v>
      </c>
      <c r="M649" s="75">
        <v>0</v>
      </c>
      <c r="N649" s="75">
        <v>0</v>
      </c>
      <c r="O649" s="75">
        <v>1927</v>
      </c>
      <c r="P649" s="75">
        <v>159</v>
      </c>
      <c r="Q649" s="75">
        <v>39</v>
      </c>
      <c r="R649" s="75">
        <v>18</v>
      </c>
      <c r="S649" s="75">
        <v>102</v>
      </c>
      <c r="T649" s="75">
        <v>1</v>
      </c>
      <c r="U649" s="75">
        <v>0</v>
      </c>
      <c r="V649" s="75">
        <v>274150</v>
      </c>
      <c r="W649" s="75">
        <v>85207</v>
      </c>
      <c r="X649" s="76">
        <v>19127</v>
      </c>
    </row>
    <row r="650" spans="2:24" ht="12.6" customHeight="1" x14ac:dyDescent="0.15">
      <c r="B650" s="71" t="s">
        <v>40</v>
      </c>
      <c r="C650" s="73" t="s">
        <v>784</v>
      </c>
      <c r="D650" s="74">
        <v>84</v>
      </c>
      <c r="E650" s="75">
        <v>17</v>
      </c>
      <c r="F650" s="75">
        <v>67</v>
      </c>
      <c r="G650" s="75">
        <v>62</v>
      </c>
      <c r="H650" s="75">
        <v>14</v>
      </c>
      <c r="I650" s="75">
        <v>5</v>
      </c>
      <c r="J650" s="75">
        <v>2</v>
      </c>
      <c r="K650" s="75">
        <v>0</v>
      </c>
      <c r="L650" s="75">
        <v>1</v>
      </c>
      <c r="M650" s="75">
        <v>0</v>
      </c>
      <c r="N650" s="75">
        <v>0</v>
      </c>
      <c r="O650" s="75">
        <v>6381</v>
      </c>
      <c r="P650" s="75">
        <v>229</v>
      </c>
      <c r="Q650" s="75">
        <v>106</v>
      </c>
      <c r="R650" s="75">
        <v>21</v>
      </c>
      <c r="S650" s="75">
        <v>102</v>
      </c>
      <c r="T650" s="75">
        <v>5</v>
      </c>
      <c r="U650" s="75">
        <v>2</v>
      </c>
      <c r="V650" s="75">
        <v>197100</v>
      </c>
      <c r="W650" s="75">
        <v>11239</v>
      </c>
      <c r="X650" s="76">
        <v>37788</v>
      </c>
    </row>
    <row r="651" spans="2:24" ht="12.6" customHeight="1" x14ac:dyDescent="0.15">
      <c r="B651" s="71" t="s">
        <v>33</v>
      </c>
      <c r="C651" s="73" t="s">
        <v>42</v>
      </c>
      <c r="D651" s="74">
        <v>266</v>
      </c>
      <c r="E651" s="75">
        <v>105</v>
      </c>
      <c r="F651" s="75">
        <v>161</v>
      </c>
      <c r="G651" s="75">
        <v>130</v>
      </c>
      <c r="H651" s="75">
        <v>63</v>
      </c>
      <c r="I651" s="75">
        <v>53</v>
      </c>
      <c r="J651" s="75">
        <v>11</v>
      </c>
      <c r="K651" s="75">
        <v>4</v>
      </c>
      <c r="L651" s="75">
        <v>4</v>
      </c>
      <c r="M651" s="75">
        <v>1</v>
      </c>
      <c r="N651" s="75">
        <v>0</v>
      </c>
      <c r="O651" s="75">
        <v>16499</v>
      </c>
      <c r="P651" s="75">
        <v>1207</v>
      </c>
      <c r="Q651" s="75">
        <v>255</v>
      </c>
      <c r="R651" s="75">
        <v>85</v>
      </c>
      <c r="S651" s="75">
        <v>867</v>
      </c>
      <c r="T651" s="75">
        <v>22</v>
      </c>
      <c r="U651" s="75">
        <v>5</v>
      </c>
      <c r="V651" s="75">
        <v>1919858</v>
      </c>
      <c r="W651" s="75">
        <v>76707</v>
      </c>
      <c r="X651" s="76">
        <v>167953</v>
      </c>
    </row>
    <row r="652" spans="2:24" ht="12.6" customHeight="1" x14ac:dyDescent="0.15">
      <c r="B652" s="71"/>
      <c r="C652" s="73" t="s">
        <v>827</v>
      </c>
      <c r="D652" s="74">
        <v>160</v>
      </c>
      <c r="E652" s="75">
        <v>65</v>
      </c>
      <c r="F652" s="75">
        <v>95</v>
      </c>
      <c r="G652" s="75">
        <v>76</v>
      </c>
      <c r="H652" s="75">
        <v>36</v>
      </c>
      <c r="I652" s="75">
        <v>29</v>
      </c>
      <c r="J652" s="75">
        <v>13</v>
      </c>
      <c r="K652" s="75">
        <v>1</v>
      </c>
      <c r="L652" s="75">
        <v>4</v>
      </c>
      <c r="M652" s="75">
        <v>1</v>
      </c>
      <c r="N652" s="75">
        <v>0</v>
      </c>
      <c r="O652" s="75">
        <v>14689</v>
      </c>
      <c r="P652" s="75">
        <v>845</v>
      </c>
      <c r="Q652" s="75">
        <v>155</v>
      </c>
      <c r="R652" s="75">
        <v>75</v>
      </c>
      <c r="S652" s="75">
        <v>615</v>
      </c>
      <c r="T652" s="75">
        <v>18</v>
      </c>
      <c r="U652" s="75">
        <v>0</v>
      </c>
      <c r="V652" s="75">
        <v>1977107</v>
      </c>
      <c r="W652" s="75">
        <v>84356</v>
      </c>
      <c r="X652" s="76">
        <v>119304</v>
      </c>
    </row>
    <row r="653" spans="2:24" ht="12.6" customHeight="1" x14ac:dyDescent="0.15">
      <c r="B653" s="134"/>
      <c r="C653" s="72" t="s">
        <v>16</v>
      </c>
      <c r="D653" s="74">
        <v>19</v>
      </c>
      <c r="E653" s="75">
        <v>13</v>
      </c>
      <c r="F653" s="75">
        <v>6</v>
      </c>
      <c r="G653" s="75">
        <v>5</v>
      </c>
      <c r="H653" s="75">
        <v>4</v>
      </c>
      <c r="I653" s="75">
        <v>6</v>
      </c>
      <c r="J653" s="75">
        <v>3</v>
      </c>
      <c r="K653" s="75">
        <v>0</v>
      </c>
      <c r="L653" s="75">
        <v>1</v>
      </c>
      <c r="M653" s="75">
        <v>0</v>
      </c>
      <c r="N653" s="75">
        <v>0</v>
      </c>
      <c r="O653" s="75">
        <v>0</v>
      </c>
      <c r="P653" s="75">
        <v>155</v>
      </c>
      <c r="Q653" s="75">
        <v>11</v>
      </c>
      <c r="R653" s="75">
        <v>21</v>
      </c>
      <c r="S653" s="75">
        <v>123</v>
      </c>
      <c r="T653" s="75">
        <v>1</v>
      </c>
      <c r="U653" s="75">
        <v>0</v>
      </c>
      <c r="V653" s="75">
        <v>825196</v>
      </c>
      <c r="W653" s="75">
        <v>20438</v>
      </c>
      <c r="X653" s="76">
        <v>30469</v>
      </c>
    </row>
    <row r="654" spans="2:24" ht="12.6" customHeight="1" x14ac:dyDescent="0.15">
      <c r="B654" s="71" t="s">
        <v>18</v>
      </c>
      <c r="C654" s="73" t="s">
        <v>21</v>
      </c>
      <c r="D654" s="74">
        <v>0</v>
      </c>
      <c r="E654" s="75">
        <v>0</v>
      </c>
      <c r="F654" s="75">
        <v>0</v>
      </c>
      <c r="G654" s="75">
        <v>0</v>
      </c>
      <c r="H654" s="75">
        <v>0</v>
      </c>
      <c r="I654" s="75">
        <v>0</v>
      </c>
      <c r="J654" s="75">
        <v>0</v>
      </c>
      <c r="K654" s="75">
        <v>0</v>
      </c>
      <c r="L654" s="75">
        <v>0</v>
      </c>
      <c r="M654" s="75">
        <v>0</v>
      </c>
      <c r="N654" s="75">
        <v>0</v>
      </c>
      <c r="O654" s="75">
        <v>0</v>
      </c>
      <c r="P654" s="75">
        <v>0</v>
      </c>
      <c r="Q654" s="75">
        <v>0</v>
      </c>
      <c r="R654" s="75">
        <v>0</v>
      </c>
      <c r="S654" s="75">
        <v>0</v>
      </c>
      <c r="T654" s="75">
        <v>0</v>
      </c>
      <c r="U654" s="75">
        <v>0</v>
      </c>
      <c r="V654" s="75">
        <v>0</v>
      </c>
      <c r="W654" s="75">
        <v>0</v>
      </c>
      <c r="X654" s="76">
        <v>0</v>
      </c>
    </row>
    <row r="655" spans="2:24" ht="12.6" customHeight="1" x14ac:dyDescent="0.15">
      <c r="B655" s="71" t="s">
        <v>25</v>
      </c>
      <c r="C655" s="73" t="s">
        <v>8</v>
      </c>
      <c r="D655" s="74">
        <v>0</v>
      </c>
      <c r="E655" s="75">
        <v>0</v>
      </c>
      <c r="F655" s="75">
        <v>0</v>
      </c>
      <c r="G655" s="75">
        <v>0</v>
      </c>
      <c r="H655" s="75">
        <v>0</v>
      </c>
      <c r="I655" s="75">
        <v>0</v>
      </c>
      <c r="J655" s="75">
        <v>0</v>
      </c>
      <c r="K655" s="75">
        <v>0</v>
      </c>
      <c r="L655" s="75">
        <v>0</v>
      </c>
      <c r="M655" s="75">
        <v>0</v>
      </c>
      <c r="N655" s="75">
        <v>0</v>
      </c>
      <c r="O655" s="75">
        <v>0</v>
      </c>
      <c r="P655" s="75">
        <v>0</v>
      </c>
      <c r="Q655" s="75">
        <v>0</v>
      </c>
      <c r="R655" s="75">
        <v>0</v>
      </c>
      <c r="S655" s="75">
        <v>0</v>
      </c>
      <c r="T655" s="75">
        <v>0</v>
      </c>
      <c r="U655" s="75">
        <v>0</v>
      </c>
      <c r="V655" s="75">
        <v>0</v>
      </c>
      <c r="W655" s="75">
        <v>0</v>
      </c>
      <c r="X655" s="76">
        <v>0</v>
      </c>
    </row>
    <row r="656" spans="2:24" ht="12.6" customHeight="1" x14ac:dyDescent="0.15">
      <c r="B656" s="71" t="s">
        <v>27</v>
      </c>
      <c r="C656" s="73" t="s">
        <v>28</v>
      </c>
      <c r="D656" s="74">
        <v>5</v>
      </c>
      <c r="E656" s="75">
        <v>1</v>
      </c>
      <c r="F656" s="75">
        <v>4</v>
      </c>
      <c r="G656" s="75">
        <v>3</v>
      </c>
      <c r="H656" s="75">
        <v>1</v>
      </c>
      <c r="I656" s="75">
        <v>1</v>
      </c>
      <c r="J656" s="75">
        <v>0</v>
      </c>
      <c r="K656" s="75">
        <v>0</v>
      </c>
      <c r="L656" s="75">
        <v>0</v>
      </c>
      <c r="M656" s="75">
        <v>0</v>
      </c>
      <c r="N656" s="75">
        <v>0</v>
      </c>
      <c r="O656" s="75">
        <v>0</v>
      </c>
      <c r="P656" s="75">
        <v>15</v>
      </c>
      <c r="Q656" s="75">
        <v>6</v>
      </c>
      <c r="R656" s="75">
        <v>1</v>
      </c>
      <c r="S656" s="75">
        <v>8</v>
      </c>
      <c r="T656" s="75">
        <v>0</v>
      </c>
      <c r="U656" s="75">
        <v>0</v>
      </c>
      <c r="V656" s="75">
        <v>39199</v>
      </c>
      <c r="W656" s="75">
        <v>437</v>
      </c>
      <c r="X656" s="76">
        <v>5725</v>
      </c>
    </row>
    <row r="657" spans="2:24" ht="12.6" customHeight="1" x14ac:dyDescent="0.15">
      <c r="B657" s="71" t="s">
        <v>29</v>
      </c>
      <c r="C657" s="73" t="s">
        <v>30</v>
      </c>
      <c r="D657" s="74">
        <v>5</v>
      </c>
      <c r="E657" s="75">
        <v>5</v>
      </c>
      <c r="F657" s="75">
        <v>0</v>
      </c>
      <c r="G657" s="75">
        <v>0</v>
      </c>
      <c r="H657" s="75">
        <v>1</v>
      </c>
      <c r="I657" s="75">
        <v>2</v>
      </c>
      <c r="J657" s="75">
        <v>1</v>
      </c>
      <c r="K657" s="75">
        <v>0</v>
      </c>
      <c r="L657" s="75">
        <v>1</v>
      </c>
      <c r="M657" s="75">
        <v>0</v>
      </c>
      <c r="N657" s="75">
        <v>0</v>
      </c>
      <c r="O657" s="75">
        <v>0</v>
      </c>
      <c r="P657" s="75">
        <v>85</v>
      </c>
      <c r="Q657" s="75">
        <v>0</v>
      </c>
      <c r="R657" s="75">
        <v>12</v>
      </c>
      <c r="S657" s="75">
        <v>73</v>
      </c>
      <c r="T657" s="75">
        <v>1</v>
      </c>
      <c r="U657" s="75">
        <v>0</v>
      </c>
      <c r="V657" s="75">
        <v>418637</v>
      </c>
      <c r="W657" s="75">
        <v>20001</v>
      </c>
      <c r="X657" s="76">
        <v>14163</v>
      </c>
    </row>
    <row r="658" spans="2:24" ht="12.6" customHeight="1" x14ac:dyDescent="0.15">
      <c r="B658" s="71" t="s">
        <v>24</v>
      </c>
      <c r="C658" s="73" t="s">
        <v>31</v>
      </c>
      <c r="D658" s="74">
        <v>5</v>
      </c>
      <c r="E658" s="75">
        <v>4</v>
      </c>
      <c r="F658" s="75">
        <v>1</v>
      </c>
      <c r="G658" s="75">
        <v>1</v>
      </c>
      <c r="H658" s="75">
        <v>1</v>
      </c>
      <c r="I658" s="75">
        <v>1</v>
      </c>
      <c r="J658" s="75">
        <v>2</v>
      </c>
      <c r="K658" s="75">
        <v>0</v>
      </c>
      <c r="L658" s="75">
        <v>0</v>
      </c>
      <c r="M658" s="75">
        <v>0</v>
      </c>
      <c r="N658" s="75">
        <v>0</v>
      </c>
      <c r="O658" s="75">
        <v>0</v>
      </c>
      <c r="P658" s="75">
        <v>38</v>
      </c>
      <c r="Q658" s="75">
        <v>3</v>
      </c>
      <c r="R658" s="75">
        <v>5</v>
      </c>
      <c r="S658" s="75">
        <v>30</v>
      </c>
      <c r="T658" s="75">
        <v>0</v>
      </c>
      <c r="U658" s="75">
        <v>0</v>
      </c>
      <c r="V658" s="75">
        <v>298748</v>
      </c>
      <c r="W658" s="75">
        <v>0</v>
      </c>
      <c r="X658" s="76">
        <v>9250</v>
      </c>
    </row>
    <row r="659" spans="2:24" ht="12.6" customHeight="1" x14ac:dyDescent="0.15">
      <c r="B659" s="71" t="s">
        <v>26</v>
      </c>
      <c r="C659" s="73" t="s">
        <v>6</v>
      </c>
      <c r="D659" s="74">
        <v>4</v>
      </c>
      <c r="E659" s="75">
        <v>3</v>
      </c>
      <c r="F659" s="75">
        <v>1</v>
      </c>
      <c r="G659" s="75">
        <v>1</v>
      </c>
      <c r="H659" s="75">
        <v>1</v>
      </c>
      <c r="I659" s="75">
        <v>2</v>
      </c>
      <c r="J659" s="75">
        <v>0</v>
      </c>
      <c r="K659" s="75">
        <v>0</v>
      </c>
      <c r="L659" s="75">
        <v>0</v>
      </c>
      <c r="M659" s="75">
        <v>0</v>
      </c>
      <c r="N659" s="75">
        <v>0</v>
      </c>
      <c r="O659" s="75">
        <v>0</v>
      </c>
      <c r="P659" s="75">
        <v>17</v>
      </c>
      <c r="Q659" s="75">
        <v>2</v>
      </c>
      <c r="R659" s="75">
        <v>3</v>
      </c>
      <c r="S659" s="75">
        <v>12</v>
      </c>
      <c r="T659" s="75">
        <v>0</v>
      </c>
      <c r="U659" s="75">
        <v>0</v>
      </c>
      <c r="V659" s="75">
        <v>68612</v>
      </c>
      <c r="W659" s="75">
        <v>0</v>
      </c>
      <c r="X659" s="76">
        <v>1331</v>
      </c>
    </row>
    <row r="660" spans="2:24" ht="12.6" customHeight="1" x14ac:dyDescent="0.15">
      <c r="B660" s="146"/>
      <c r="C660" s="72" t="s">
        <v>34</v>
      </c>
      <c r="D660" s="74">
        <v>141</v>
      </c>
      <c r="E660" s="75">
        <v>52</v>
      </c>
      <c r="F660" s="75">
        <v>89</v>
      </c>
      <c r="G660" s="75">
        <v>71</v>
      </c>
      <c r="H660" s="75">
        <v>32</v>
      </c>
      <c r="I660" s="75">
        <v>23</v>
      </c>
      <c r="J660" s="75">
        <v>10</v>
      </c>
      <c r="K660" s="75">
        <v>1</v>
      </c>
      <c r="L660" s="75">
        <v>3</v>
      </c>
      <c r="M660" s="75">
        <v>1</v>
      </c>
      <c r="N660" s="75">
        <v>0</v>
      </c>
      <c r="O660" s="75">
        <v>14689</v>
      </c>
      <c r="P660" s="75">
        <v>690</v>
      </c>
      <c r="Q660" s="75">
        <v>144</v>
      </c>
      <c r="R660" s="75">
        <v>54</v>
      </c>
      <c r="S660" s="75">
        <v>492</v>
      </c>
      <c r="T660" s="75">
        <v>17</v>
      </c>
      <c r="U660" s="75">
        <v>0</v>
      </c>
      <c r="V660" s="75">
        <v>1151911</v>
      </c>
      <c r="W660" s="75">
        <v>63918</v>
      </c>
      <c r="X660" s="76">
        <v>88835</v>
      </c>
    </row>
    <row r="661" spans="2:24" ht="12.6" customHeight="1" x14ac:dyDescent="0.15">
      <c r="B661" s="71" t="s">
        <v>23</v>
      </c>
      <c r="C661" s="73" t="s">
        <v>35</v>
      </c>
      <c r="D661" s="74">
        <v>0</v>
      </c>
      <c r="E661" s="75">
        <v>0</v>
      </c>
      <c r="F661" s="75">
        <v>0</v>
      </c>
      <c r="G661" s="75">
        <v>0</v>
      </c>
      <c r="H661" s="75">
        <v>0</v>
      </c>
      <c r="I661" s="75">
        <v>0</v>
      </c>
      <c r="J661" s="75">
        <v>0</v>
      </c>
      <c r="K661" s="75">
        <v>0</v>
      </c>
      <c r="L661" s="75">
        <v>0</v>
      </c>
      <c r="M661" s="75">
        <v>0</v>
      </c>
      <c r="N661" s="75">
        <v>0</v>
      </c>
      <c r="O661" s="75">
        <v>0</v>
      </c>
      <c r="P661" s="75">
        <v>0</v>
      </c>
      <c r="Q661" s="75">
        <v>0</v>
      </c>
      <c r="R661" s="75">
        <v>0</v>
      </c>
      <c r="S661" s="75">
        <v>0</v>
      </c>
      <c r="T661" s="75">
        <v>0</v>
      </c>
      <c r="U661" s="75">
        <v>0</v>
      </c>
      <c r="V661" s="75">
        <v>0</v>
      </c>
      <c r="W661" s="75">
        <v>0</v>
      </c>
      <c r="X661" s="76">
        <v>0</v>
      </c>
    </row>
    <row r="662" spans="2:24" ht="12.6" customHeight="1" x14ac:dyDescent="0.15">
      <c r="B662" s="71" t="s">
        <v>15</v>
      </c>
      <c r="C662" s="73" t="s">
        <v>19</v>
      </c>
      <c r="D662" s="74">
        <v>13</v>
      </c>
      <c r="E662" s="75">
        <v>5</v>
      </c>
      <c r="F662" s="75">
        <v>8</v>
      </c>
      <c r="G662" s="75">
        <v>9</v>
      </c>
      <c r="H662" s="75">
        <v>2</v>
      </c>
      <c r="I662" s="75">
        <v>2</v>
      </c>
      <c r="J662" s="75">
        <v>0</v>
      </c>
      <c r="K662" s="75">
        <v>0</v>
      </c>
      <c r="L662" s="75">
        <v>0</v>
      </c>
      <c r="M662" s="75">
        <v>0</v>
      </c>
      <c r="N662" s="75">
        <v>0</v>
      </c>
      <c r="O662" s="75">
        <v>1951</v>
      </c>
      <c r="P662" s="75">
        <v>34</v>
      </c>
      <c r="Q662" s="75">
        <v>13</v>
      </c>
      <c r="R662" s="75">
        <v>9</v>
      </c>
      <c r="S662" s="75">
        <v>12</v>
      </c>
      <c r="T662" s="75">
        <v>2</v>
      </c>
      <c r="U662" s="75">
        <v>0</v>
      </c>
      <c r="V662" s="75">
        <v>39317</v>
      </c>
      <c r="W662" s="75">
        <v>276</v>
      </c>
      <c r="X662" s="76">
        <v>11386</v>
      </c>
    </row>
    <row r="663" spans="2:24" ht="12.6" customHeight="1" x14ac:dyDescent="0.15">
      <c r="B663" s="71" t="s">
        <v>36</v>
      </c>
      <c r="C663" s="73" t="s">
        <v>38</v>
      </c>
      <c r="D663" s="74">
        <v>61</v>
      </c>
      <c r="E663" s="75">
        <v>14</v>
      </c>
      <c r="F663" s="75">
        <v>47</v>
      </c>
      <c r="G663" s="75">
        <v>32</v>
      </c>
      <c r="H663" s="75">
        <v>16</v>
      </c>
      <c r="I663" s="75">
        <v>4</v>
      </c>
      <c r="J663" s="75">
        <v>7</v>
      </c>
      <c r="K663" s="75">
        <v>1</v>
      </c>
      <c r="L663" s="75">
        <v>0</v>
      </c>
      <c r="M663" s="75">
        <v>1</v>
      </c>
      <c r="N663" s="75">
        <v>0</v>
      </c>
      <c r="O663" s="75">
        <v>6283</v>
      </c>
      <c r="P663" s="75">
        <v>305</v>
      </c>
      <c r="Q663" s="75">
        <v>78</v>
      </c>
      <c r="R663" s="75">
        <v>16</v>
      </c>
      <c r="S663" s="75">
        <v>211</v>
      </c>
      <c r="T663" s="75">
        <v>8</v>
      </c>
      <c r="U663" s="75">
        <v>0</v>
      </c>
      <c r="V663" s="75">
        <v>469595</v>
      </c>
      <c r="W663" s="75">
        <v>3522</v>
      </c>
      <c r="X663" s="76">
        <v>21370</v>
      </c>
    </row>
    <row r="664" spans="2:24" ht="12.6" customHeight="1" x14ac:dyDescent="0.15">
      <c r="B664" s="71" t="s">
        <v>0</v>
      </c>
      <c r="C664" s="73" t="s">
        <v>39</v>
      </c>
      <c r="D664" s="74">
        <v>13</v>
      </c>
      <c r="E664" s="75">
        <v>6</v>
      </c>
      <c r="F664" s="75">
        <v>7</v>
      </c>
      <c r="G664" s="75">
        <v>8</v>
      </c>
      <c r="H664" s="75">
        <v>0</v>
      </c>
      <c r="I664" s="75">
        <v>5</v>
      </c>
      <c r="J664" s="75">
        <v>0</v>
      </c>
      <c r="K664" s="75">
        <v>0</v>
      </c>
      <c r="L664" s="75">
        <v>0</v>
      </c>
      <c r="M664" s="75">
        <v>0</v>
      </c>
      <c r="N664" s="75">
        <v>0</v>
      </c>
      <c r="O664" s="75">
        <v>615</v>
      </c>
      <c r="P664" s="75">
        <v>49</v>
      </c>
      <c r="Q664" s="75">
        <v>8</v>
      </c>
      <c r="R664" s="75">
        <v>2</v>
      </c>
      <c r="S664" s="75">
        <v>39</v>
      </c>
      <c r="T664" s="75">
        <v>0</v>
      </c>
      <c r="U664" s="75">
        <v>0</v>
      </c>
      <c r="V664" s="75">
        <v>101005</v>
      </c>
      <c r="W664" s="75">
        <v>31200</v>
      </c>
      <c r="X664" s="76">
        <v>3664</v>
      </c>
    </row>
    <row r="665" spans="2:24" ht="12.6" customHeight="1" x14ac:dyDescent="0.15">
      <c r="B665" s="71" t="s">
        <v>40</v>
      </c>
      <c r="C665" s="73" t="s">
        <v>784</v>
      </c>
      <c r="D665" s="74">
        <v>16</v>
      </c>
      <c r="E665" s="75">
        <v>7</v>
      </c>
      <c r="F665" s="75">
        <v>9</v>
      </c>
      <c r="G665" s="75">
        <v>7</v>
      </c>
      <c r="H665" s="75">
        <v>4</v>
      </c>
      <c r="I665" s="75">
        <v>2</v>
      </c>
      <c r="J665" s="75">
        <v>2</v>
      </c>
      <c r="K665" s="75">
        <v>0</v>
      </c>
      <c r="L665" s="75">
        <v>1</v>
      </c>
      <c r="M665" s="75">
        <v>0</v>
      </c>
      <c r="N665" s="75">
        <v>0</v>
      </c>
      <c r="O665" s="75">
        <v>2642</v>
      </c>
      <c r="P665" s="75">
        <v>90</v>
      </c>
      <c r="Q665" s="75">
        <v>16</v>
      </c>
      <c r="R665" s="75">
        <v>12</v>
      </c>
      <c r="S665" s="75">
        <v>62</v>
      </c>
      <c r="T665" s="75">
        <v>3</v>
      </c>
      <c r="U665" s="75">
        <v>0</v>
      </c>
      <c r="V665" s="75">
        <v>94097</v>
      </c>
      <c r="W665" s="75">
        <v>6643</v>
      </c>
      <c r="X665" s="76">
        <v>14750</v>
      </c>
    </row>
    <row r="666" spans="2:24" ht="12.6" customHeight="1" x14ac:dyDescent="0.15">
      <c r="B666" s="71" t="s">
        <v>33</v>
      </c>
      <c r="C666" s="73" t="s">
        <v>42</v>
      </c>
      <c r="D666" s="74">
        <v>38</v>
      </c>
      <c r="E666" s="75">
        <v>20</v>
      </c>
      <c r="F666" s="75">
        <v>18</v>
      </c>
      <c r="G666" s="75">
        <v>15</v>
      </c>
      <c r="H666" s="75">
        <v>10</v>
      </c>
      <c r="I666" s="75">
        <v>10</v>
      </c>
      <c r="J666" s="75">
        <v>1</v>
      </c>
      <c r="K666" s="75">
        <v>0</v>
      </c>
      <c r="L666" s="75">
        <v>2</v>
      </c>
      <c r="M666" s="75">
        <v>0</v>
      </c>
      <c r="N666" s="75">
        <v>0</v>
      </c>
      <c r="O666" s="75">
        <v>3198</v>
      </c>
      <c r="P666" s="75">
        <v>212</v>
      </c>
      <c r="Q666" s="75">
        <v>29</v>
      </c>
      <c r="R666" s="75">
        <v>15</v>
      </c>
      <c r="S666" s="75">
        <v>168</v>
      </c>
      <c r="T666" s="75">
        <v>4</v>
      </c>
      <c r="U666" s="75">
        <v>0</v>
      </c>
      <c r="V666" s="75">
        <v>447897</v>
      </c>
      <c r="W666" s="75">
        <v>22277</v>
      </c>
      <c r="X666" s="76">
        <v>37665</v>
      </c>
    </row>
    <row r="667" spans="2:24" ht="12.6" customHeight="1" x14ac:dyDescent="0.15">
      <c r="B667" s="71"/>
      <c r="C667" s="73" t="s">
        <v>828</v>
      </c>
      <c r="D667" s="74">
        <v>107</v>
      </c>
      <c r="E667" s="75">
        <v>30</v>
      </c>
      <c r="F667" s="75">
        <v>77</v>
      </c>
      <c r="G667" s="75">
        <v>77</v>
      </c>
      <c r="H667" s="75">
        <v>17</v>
      </c>
      <c r="I667" s="75">
        <v>6</v>
      </c>
      <c r="J667" s="75">
        <v>5</v>
      </c>
      <c r="K667" s="75">
        <v>2</v>
      </c>
      <c r="L667" s="75">
        <v>0</v>
      </c>
      <c r="M667" s="75">
        <v>0</v>
      </c>
      <c r="N667" s="75">
        <v>0</v>
      </c>
      <c r="O667" s="75">
        <v>5861</v>
      </c>
      <c r="P667" s="75">
        <v>329</v>
      </c>
      <c r="Q667" s="75">
        <v>117</v>
      </c>
      <c r="R667" s="75">
        <v>34</v>
      </c>
      <c r="S667" s="75">
        <v>178</v>
      </c>
      <c r="T667" s="75">
        <v>7</v>
      </c>
      <c r="U667" s="75">
        <v>0</v>
      </c>
      <c r="V667" s="75">
        <v>344704</v>
      </c>
      <c r="W667" s="75">
        <v>6127</v>
      </c>
      <c r="X667" s="76">
        <v>32049</v>
      </c>
    </row>
    <row r="668" spans="2:24" ht="12.6" customHeight="1" x14ac:dyDescent="0.15">
      <c r="B668" s="134"/>
      <c r="C668" s="72" t="s">
        <v>16</v>
      </c>
      <c r="D668" s="74">
        <v>10</v>
      </c>
      <c r="E668" s="75">
        <v>5</v>
      </c>
      <c r="F668" s="75">
        <v>5</v>
      </c>
      <c r="G668" s="75">
        <v>4</v>
      </c>
      <c r="H668" s="75">
        <v>4</v>
      </c>
      <c r="I668" s="75">
        <v>1</v>
      </c>
      <c r="J668" s="75">
        <v>1</v>
      </c>
      <c r="K668" s="75">
        <v>0</v>
      </c>
      <c r="L668" s="75">
        <v>0</v>
      </c>
      <c r="M668" s="75">
        <v>0</v>
      </c>
      <c r="N668" s="75">
        <v>0</v>
      </c>
      <c r="O668" s="75">
        <v>0</v>
      </c>
      <c r="P668" s="75">
        <v>40</v>
      </c>
      <c r="Q668" s="75">
        <v>8</v>
      </c>
      <c r="R668" s="75">
        <v>11</v>
      </c>
      <c r="S668" s="75">
        <v>21</v>
      </c>
      <c r="T668" s="75">
        <v>0</v>
      </c>
      <c r="U668" s="75">
        <v>0</v>
      </c>
      <c r="V668" s="75">
        <v>44815</v>
      </c>
      <c r="W668" s="75">
        <v>1392</v>
      </c>
      <c r="X668" s="76">
        <v>4190</v>
      </c>
    </row>
    <row r="669" spans="2:24" ht="12.6" customHeight="1" x14ac:dyDescent="0.15">
      <c r="B669" s="71" t="s">
        <v>18</v>
      </c>
      <c r="C669" s="73" t="s">
        <v>21</v>
      </c>
      <c r="D669" s="74">
        <v>0</v>
      </c>
      <c r="E669" s="75">
        <v>0</v>
      </c>
      <c r="F669" s="75">
        <v>0</v>
      </c>
      <c r="G669" s="75">
        <v>0</v>
      </c>
      <c r="H669" s="75">
        <v>0</v>
      </c>
      <c r="I669" s="75">
        <v>0</v>
      </c>
      <c r="J669" s="75">
        <v>0</v>
      </c>
      <c r="K669" s="75">
        <v>0</v>
      </c>
      <c r="L669" s="75">
        <v>0</v>
      </c>
      <c r="M669" s="75">
        <v>0</v>
      </c>
      <c r="N669" s="75">
        <v>0</v>
      </c>
      <c r="O669" s="75">
        <v>0</v>
      </c>
      <c r="P669" s="75">
        <v>0</v>
      </c>
      <c r="Q669" s="75">
        <v>0</v>
      </c>
      <c r="R669" s="75">
        <v>0</v>
      </c>
      <c r="S669" s="75">
        <v>0</v>
      </c>
      <c r="T669" s="75">
        <v>0</v>
      </c>
      <c r="U669" s="75">
        <v>0</v>
      </c>
      <c r="V669" s="75">
        <v>0</v>
      </c>
      <c r="W669" s="75">
        <v>0</v>
      </c>
      <c r="X669" s="76">
        <v>0</v>
      </c>
    </row>
    <row r="670" spans="2:24" ht="12.6" customHeight="1" x14ac:dyDescent="0.15">
      <c r="B670" s="71" t="s">
        <v>25</v>
      </c>
      <c r="C670" s="73" t="s">
        <v>8</v>
      </c>
      <c r="D670" s="74">
        <v>0</v>
      </c>
      <c r="E670" s="75">
        <v>0</v>
      </c>
      <c r="F670" s="75">
        <v>0</v>
      </c>
      <c r="G670" s="75">
        <v>0</v>
      </c>
      <c r="H670" s="75">
        <v>0</v>
      </c>
      <c r="I670" s="75">
        <v>0</v>
      </c>
      <c r="J670" s="75">
        <v>0</v>
      </c>
      <c r="K670" s="75">
        <v>0</v>
      </c>
      <c r="L670" s="75">
        <v>0</v>
      </c>
      <c r="M670" s="75">
        <v>0</v>
      </c>
      <c r="N670" s="75">
        <v>0</v>
      </c>
      <c r="O670" s="75">
        <v>0</v>
      </c>
      <c r="P670" s="75">
        <v>0</v>
      </c>
      <c r="Q670" s="75">
        <v>0</v>
      </c>
      <c r="R670" s="75">
        <v>0</v>
      </c>
      <c r="S670" s="75">
        <v>0</v>
      </c>
      <c r="T670" s="75">
        <v>0</v>
      </c>
      <c r="U670" s="75">
        <v>0</v>
      </c>
      <c r="V670" s="75">
        <v>0</v>
      </c>
      <c r="W670" s="75">
        <v>0</v>
      </c>
      <c r="X670" s="76">
        <v>0</v>
      </c>
    </row>
    <row r="671" spans="2:24" ht="12.6" customHeight="1" x14ac:dyDescent="0.15">
      <c r="B671" s="71" t="s">
        <v>27</v>
      </c>
      <c r="C671" s="73" t="s">
        <v>28</v>
      </c>
      <c r="D671" s="74">
        <v>4</v>
      </c>
      <c r="E671" s="75">
        <v>1</v>
      </c>
      <c r="F671" s="75">
        <v>3</v>
      </c>
      <c r="G671" s="75">
        <v>2</v>
      </c>
      <c r="H671" s="75">
        <v>1</v>
      </c>
      <c r="I671" s="75">
        <v>1</v>
      </c>
      <c r="J671" s="75">
        <v>0</v>
      </c>
      <c r="K671" s="75">
        <v>0</v>
      </c>
      <c r="L671" s="75">
        <v>0</v>
      </c>
      <c r="M671" s="75">
        <v>0</v>
      </c>
      <c r="N671" s="75">
        <v>0</v>
      </c>
      <c r="O671" s="75">
        <v>0</v>
      </c>
      <c r="P671" s="75">
        <v>14</v>
      </c>
      <c r="Q671" s="75">
        <v>5</v>
      </c>
      <c r="R671" s="75">
        <v>2</v>
      </c>
      <c r="S671" s="75">
        <v>7</v>
      </c>
      <c r="T671" s="75">
        <v>0</v>
      </c>
      <c r="U671" s="75">
        <v>0</v>
      </c>
      <c r="V671" s="75">
        <v>12870</v>
      </c>
      <c r="W671" s="75">
        <v>0</v>
      </c>
      <c r="X671" s="76">
        <v>503</v>
      </c>
    </row>
    <row r="672" spans="2:24" ht="12.6" customHeight="1" x14ac:dyDescent="0.15">
      <c r="B672" s="71" t="s">
        <v>29</v>
      </c>
      <c r="C672" s="73" t="s">
        <v>30</v>
      </c>
      <c r="D672" s="74">
        <v>2</v>
      </c>
      <c r="E672" s="75">
        <v>1</v>
      </c>
      <c r="F672" s="75">
        <v>1</v>
      </c>
      <c r="G672" s="75">
        <v>0</v>
      </c>
      <c r="H672" s="75">
        <v>1</v>
      </c>
      <c r="I672" s="75">
        <v>0</v>
      </c>
      <c r="J672" s="75">
        <v>1</v>
      </c>
      <c r="K672" s="75">
        <v>0</v>
      </c>
      <c r="L672" s="75">
        <v>0</v>
      </c>
      <c r="M672" s="75">
        <v>0</v>
      </c>
      <c r="N672" s="75">
        <v>0</v>
      </c>
      <c r="O672" s="75">
        <v>0</v>
      </c>
      <c r="P672" s="75">
        <v>15</v>
      </c>
      <c r="Q672" s="75">
        <v>1</v>
      </c>
      <c r="R672" s="75">
        <v>4</v>
      </c>
      <c r="S672" s="75">
        <v>10</v>
      </c>
      <c r="T672" s="75">
        <v>0</v>
      </c>
      <c r="U672" s="75">
        <v>0</v>
      </c>
      <c r="V672" s="75">
        <v>11615</v>
      </c>
      <c r="W672" s="75">
        <v>1392</v>
      </c>
      <c r="X672" s="76">
        <v>1057</v>
      </c>
    </row>
    <row r="673" spans="2:24" ht="12.6" customHeight="1" x14ac:dyDescent="0.15">
      <c r="B673" s="71" t="s">
        <v>24</v>
      </c>
      <c r="C673" s="73" t="s">
        <v>31</v>
      </c>
      <c r="D673" s="74">
        <v>2</v>
      </c>
      <c r="E673" s="75">
        <v>1</v>
      </c>
      <c r="F673" s="75">
        <v>1</v>
      </c>
      <c r="G673" s="75">
        <v>1</v>
      </c>
      <c r="H673" s="75">
        <v>1</v>
      </c>
      <c r="I673" s="75">
        <v>0</v>
      </c>
      <c r="J673" s="75">
        <v>0</v>
      </c>
      <c r="K673" s="75">
        <v>0</v>
      </c>
      <c r="L673" s="75">
        <v>0</v>
      </c>
      <c r="M673" s="75">
        <v>0</v>
      </c>
      <c r="N673" s="75">
        <v>0</v>
      </c>
      <c r="O673" s="75">
        <v>0</v>
      </c>
      <c r="P673" s="75">
        <v>6</v>
      </c>
      <c r="Q673" s="75">
        <v>2</v>
      </c>
      <c r="R673" s="75">
        <v>2</v>
      </c>
      <c r="S673" s="75">
        <v>2</v>
      </c>
      <c r="T673" s="75">
        <v>0</v>
      </c>
      <c r="U673" s="75">
        <v>0</v>
      </c>
      <c r="V673" s="75">
        <v>9487</v>
      </c>
      <c r="W673" s="75">
        <v>0</v>
      </c>
      <c r="X673" s="76">
        <v>878</v>
      </c>
    </row>
    <row r="674" spans="2:24" ht="12.6" customHeight="1" x14ac:dyDescent="0.15">
      <c r="B674" s="71" t="s">
        <v>26</v>
      </c>
      <c r="C674" s="73" t="s">
        <v>6</v>
      </c>
      <c r="D674" s="74">
        <v>2</v>
      </c>
      <c r="E674" s="75">
        <v>2</v>
      </c>
      <c r="F674" s="75">
        <v>0</v>
      </c>
      <c r="G674" s="75">
        <v>1</v>
      </c>
      <c r="H674" s="75">
        <v>1</v>
      </c>
      <c r="I674" s="75">
        <v>0</v>
      </c>
      <c r="J674" s="75">
        <v>0</v>
      </c>
      <c r="K674" s="75">
        <v>0</v>
      </c>
      <c r="L674" s="75">
        <v>0</v>
      </c>
      <c r="M674" s="75">
        <v>0</v>
      </c>
      <c r="N674" s="75">
        <v>0</v>
      </c>
      <c r="O674" s="75">
        <v>0</v>
      </c>
      <c r="P674" s="75">
        <v>5</v>
      </c>
      <c r="Q674" s="75">
        <v>0</v>
      </c>
      <c r="R674" s="75">
        <v>3</v>
      </c>
      <c r="S674" s="75">
        <v>2</v>
      </c>
      <c r="T674" s="75">
        <v>0</v>
      </c>
      <c r="U674" s="75">
        <v>0</v>
      </c>
      <c r="V674" s="75">
        <v>10843</v>
      </c>
      <c r="W674" s="75">
        <v>0</v>
      </c>
      <c r="X674" s="76">
        <v>1752</v>
      </c>
    </row>
    <row r="675" spans="2:24" ht="12.6" customHeight="1" x14ac:dyDescent="0.15">
      <c r="B675" s="146"/>
      <c r="C675" s="72" t="s">
        <v>34</v>
      </c>
      <c r="D675" s="74">
        <v>97</v>
      </c>
      <c r="E675" s="75">
        <v>25</v>
      </c>
      <c r="F675" s="75">
        <v>72</v>
      </c>
      <c r="G675" s="75">
        <v>73</v>
      </c>
      <c r="H675" s="75">
        <v>13</v>
      </c>
      <c r="I675" s="75">
        <v>5</v>
      </c>
      <c r="J675" s="75">
        <v>4</v>
      </c>
      <c r="K675" s="75">
        <v>2</v>
      </c>
      <c r="L675" s="75">
        <v>0</v>
      </c>
      <c r="M675" s="75">
        <v>0</v>
      </c>
      <c r="N675" s="75">
        <v>0</v>
      </c>
      <c r="O675" s="75">
        <v>5861</v>
      </c>
      <c r="P675" s="75">
        <v>289</v>
      </c>
      <c r="Q675" s="75">
        <v>109</v>
      </c>
      <c r="R675" s="75">
        <v>23</v>
      </c>
      <c r="S675" s="75">
        <v>157</v>
      </c>
      <c r="T675" s="75">
        <v>7</v>
      </c>
      <c r="U675" s="75">
        <v>0</v>
      </c>
      <c r="V675" s="75">
        <v>299889</v>
      </c>
      <c r="W675" s="75">
        <v>4735</v>
      </c>
      <c r="X675" s="76">
        <v>27859</v>
      </c>
    </row>
    <row r="676" spans="2:24" ht="12.6" customHeight="1" x14ac:dyDescent="0.15">
      <c r="B676" s="71" t="s">
        <v>23</v>
      </c>
      <c r="C676" s="73" t="s">
        <v>35</v>
      </c>
      <c r="D676" s="74">
        <v>0</v>
      </c>
      <c r="E676" s="75">
        <v>0</v>
      </c>
      <c r="F676" s="75">
        <v>0</v>
      </c>
      <c r="G676" s="75">
        <v>0</v>
      </c>
      <c r="H676" s="75">
        <v>0</v>
      </c>
      <c r="I676" s="75">
        <v>0</v>
      </c>
      <c r="J676" s="75">
        <v>0</v>
      </c>
      <c r="K676" s="75">
        <v>0</v>
      </c>
      <c r="L676" s="75">
        <v>0</v>
      </c>
      <c r="M676" s="75">
        <v>0</v>
      </c>
      <c r="N676" s="75">
        <v>0</v>
      </c>
      <c r="O676" s="75">
        <v>0</v>
      </c>
      <c r="P676" s="75">
        <v>0</v>
      </c>
      <c r="Q676" s="75">
        <v>0</v>
      </c>
      <c r="R676" s="75">
        <v>0</v>
      </c>
      <c r="S676" s="75">
        <v>0</v>
      </c>
      <c r="T676" s="75">
        <v>0</v>
      </c>
      <c r="U676" s="75">
        <v>0</v>
      </c>
      <c r="V676" s="75">
        <v>0</v>
      </c>
      <c r="W676" s="75">
        <v>0</v>
      </c>
      <c r="X676" s="76">
        <v>0</v>
      </c>
    </row>
    <row r="677" spans="2:24" ht="12.6" customHeight="1" x14ac:dyDescent="0.15">
      <c r="B677" s="71" t="s">
        <v>15</v>
      </c>
      <c r="C677" s="73" t="s">
        <v>19</v>
      </c>
      <c r="D677" s="74">
        <v>10</v>
      </c>
      <c r="E677" s="75">
        <v>4</v>
      </c>
      <c r="F677" s="75">
        <v>6</v>
      </c>
      <c r="G677" s="75">
        <v>6</v>
      </c>
      <c r="H677" s="75">
        <v>3</v>
      </c>
      <c r="I677" s="75">
        <v>1</v>
      </c>
      <c r="J677" s="75">
        <v>0</v>
      </c>
      <c r="K677" s="75">
        <v>0</v>
      </c>
      <c r="L677" s="75">
        <v>0</v>
      </c>
      <c r="M677" s="75">
        <v>0</v>
      </c>
      <c r="N677" s="75">
        <v>0</v>
      </c>
      <c r="O677" s="75">
        <v>618</v>
      </c>
      <c r="P677" s="75">
        <v>22</v>
      </c>
      <c r="Q677" s="75">
        <v>8</v>
      </c>
      <c r="R677" s="75">
        <v>8</v>
      </c>
      <c r="S677" s="75">
        <v>6</v>
      </c>
      <c r="T677" s="75">
        <v>1</v>
      </c>
      <c r="U677" s="75">
        <v>0</v>
      </c>
      <c r="V677" s="75">
        <v>22120</v>
      </c>
      <c r="W677" s="75">
        <v>120</v>
      </c>
      <c r="X677" s="76">
        <v>9820</v>
      </c>
    </row>
    <row r="678" spans="2:24" ht="12.6" customHeight="1" x14ac:dyDescent="0.15">
      <c r="B678" s="71" t="s">
        <v>36</v>
      </c>
      <c r="C678" s="73" t="s">
        <v>38</v>
      </c>
      <c r="D678" s="74">
        <v>50</v>
      </c>
      <c r="E678" s="75">
        <v>10</v>
      </c>
      <c r="F678" s="75">
        <v>40</v>
      </c>
      <c r="G678" s="75">
        <v>41</v>
      </c>
      <c r="H678" s="75">
        <v>4</v>
      </c>
      <c r="I678" s="75">
        <v>2</v>
      </c>
      <c r="J678" s="75">
        <v>2</v>
      </c>
      <c r="K678" s="75">
        <v>1</v>
      </c>
      <c r="L678" s="75">
        <v>0</v>
      </c>
      <c r="M678" s="75">
        <v>0</v>
      </c>
      <c r="N678" s="75">
        <v>0</v>
      </c>
      <c r="O678" s="75">
        <v>2460</v>
      </c>
      <c r="P678" s="75">
        <v>139</v>
      </c>
      <c r="Q678" s="75">
        <v>61</v>
      </c>
      <c r="R678" s="75">
        <v>10</v>
      </c>
      <c r="S678" s="75">
        <v>68</v>
      </c>
      <c r="T678" s="75">
        <v>4</v>
      </c>
      <c r="U678" s="75">
        <v>0</v>
      </c>
      <c r="V678" s="75">
        <v>152351</v>
      </c>
      <c r="W678" s="75">
        <v>1616</v>
      </c>
      <c r="X678" s="76">
        <v>6345</v>
      </c>
    </row>
    <row r="679" spans="2:24" ht="12.6" customHeight="1" x14ac:dyDescent="0.15">
      <c r="B679" s="71" t="s">
        <v>0</v>
      </c>
      <c r="C679" s="73" t="s">
        <v>39</v>
      </c>
      <c r="D679" s="74">
        <v>4</v>
      </c>
      <c r="E679" s="75">
        <v>1</v>
      </c>
      <c r="F679" s="75">
        <v>3</v>
      </c>
      <c r="G679" s="75">
        <v>4</v>
      </c>
      <c r="H679" s="75">
        <v>0</v>
      </c>
      <c r="I679" s="75">
        <v>0</v>
      </c>
      <c r="J679" s="75">
        <v>0</v>
      </c>
      <c r="K679" s="75">
        <v>0</v>
      </c>
      <c r="L679" s="75">
        <v>0</v>
      </c>
      <c r="M679" s="75">
        <v>0</v>
      </c>
      <c r="N679" s="75">
        <v>0</v>
      </c>
      <c r="O679" s="75">
        <v>168</v>
      </c>
      <c r="P679" s="75">
        <v>6</v>
      </c>
      <c r="Q679" s="75">
        <v>4</v>
      </c>
      <c r="R679" s="75">
        <v>0</v>
      </c>
      <c r="S679" s="75">
        <v>2</v>
      </c>
      <c r="T679" s="75">
        <v>0</v>
      </c>
      <c r="U679" s="75">
        <v>0</v>
      </c>
      <c r="V679" s="75">
        <v>8336</v>
      </c>
      <c r="W679" s="75">
        <v>63</v>
      </c>
      <c r="X679" s="76">
        <v>308</v>
      </c>
    </row>
    <row r="680" spans="2:24" ht="12.6" customHeight="1" x14ac:dyDescent="0.15">
      <c r="B680" s="71" t="s">
        <v>40</v>
      </c>
      <c r="C680" s="73" t="s">
        <v>784</v>
      </c>
      <c r="D680" s="74">
        <v>5</v>
      </c>
      <c r="E680" s="75">
        <v>0</v>
      </c>
      <c r="F680" s="75">
        <v>5</v>
      </c>
      <c r="G680" s="75">
        <v>5</v>
      </c>
      <c r="H680" s="75">
        <v>0</v>
      </c>
      <c r="I680" s="75">
        <v>0</v>
      </c>
      <c r="J680" s="75">
        <v>0</v>
      </c>
      <c r="K680" s="75">
        <v>0</v>
      </c>
      <c r="L680" s="75">
        <v>0</v>
      </c>
      <c r="M680" s="75">
        <v>0</v>
      </c>
      <c r="N680" s="75">
        <v>0</v>
      </c>
      <c r="O680" s="75">
        <v>290</v>
      </c>
      <c r="P680" s="75">
        <v>7</v>
      </c>
      <c r="Q680" s="75">
        <v>6</v>
      </c>
      <c r="R680" s="75">
        <v>0</v>
      </c>
      <c r="S680" s="75">
        <v>1</v>
      </c>
      <c r="T680" s="75">
        <v>0</v>
      </c>
      <c r="U680" s="75">
        <v>0</v>
      </c>
      <c r="V680" s="75">
        <v>4249</v>
      </c>
      <c r="W680" s="75">
        <v>10</v>
      </c>
      <c r="X680" s="76">
        <v>1093</v>
      </c>
    </row>
    <row r="681" spans="2:24" ht="12.6" customHeight="1" x14ac:dyDescent="0.15">
      <c r="B681" s="71" t="s">
        <v>33</v>
      </c>
      <c r="C681" s="73" t="s">
        <v>42</v>
      </c>
      <c r="D681" s="74">
        <v>28</v>
      </c>
      <c r="E681" s="75">
        <v>10</v>
      </c>
      <c r="F681" s="75">
        <v>18</v>
      </c>
      <c r="G681" s="75">
        <v>17</v>
      </c>
      <c r="H681" s="75">
        <v>6</v>
      </c>
      <c r="I681" s="75">
        <v>2</v>
      </c>
      <c r="J681" s="75">
        <v>2</v>
      </c>
      <c r="K681" s="75">
        <v>1</v>
      </c>
      <c r="L681" s="75">
        <v>0</v>
      </c>
      <c r="M681" s="75">
        <v>0</v>
      </c>
      <c r="N681" s="75">
        <v>0</v>
      </c>
      <c r="O681" s="75">
        <v>2325</v>
      </c>
      <c r="P681" s="75">
        <v>115</v>
      </c>
      <c r="Q681" s="75">
        <v>30</v>
      </c>
      <c r="R681" s="75">
        <v>5</v>
      </c>
      <c r="S681" s="75">
        <v>80</v>
      </c>
      <c r="T681" s="75">
        <v>2</v>
      </c>
      <c r="U681" s="75">
        <v>0</v>
      </c>
      <c r="V681" s="75">
        <v>112833</v>
      </c>
      <c r="W681" s="75">
        <v>2926</v>
      </c>
      <c r="X681" s="76">
        <v>10293</v>
      </c>
    </row>
    <row r="682" spans="2:24" ht="12.6" customHeight="1" x14ac:dyDescent="0.15">
      <c r="B682" s="71"/>
      <c r="C682" s="73" t="s">
        <v>829</v>
      </c>
      <c r="D682" s="74">
        <v>212</v>
      </c>
      <c r="E682" s="75">
        <v>66</v>
      </c>
      <c r="F682" s="75">
        <v>146</v>
      </c>
      <c r="G682" s="75">
        <v>109</v>
      </c>
      <c r="H682" s="75">
        <v>62</v>
      </c>
      <c r="I682" s="75">
        <v>26</v>
      </c>
      <c r="J682" s="75">
        <v>10</v>
      </c>
      <c r="K682" s="75">
        <v>0</v>
      </c>
      <c r="L682" s="75">
        <v>4</v>
      </c>
      <c r="M682" s="75">
        <v>1</v>
      </c>
      <c r="N682" s="75">
        <v>0</v>
      </c>
      <c r="O682" s="75">
        <v>14670</v>
      </c>
      <c r="P682" s="75">
        <v>846</v>
      </c>
      <c r="Q682" s="75">
        <v>234</v>
      </c>
      <c r="R682" s="75">
        <v>87</v>
      </c>
      <c r="S682" s="75">
        <v>525</v>
      </c>
      <c r="T682" s="75">
        <v>32</v>
      </c>
      <c r="U682" s="75">
        <v>7</v>
      </c>
      <c r="V682" s="75">
        <v>1237782</v>
      </c>
      <c r="W682" s="75">
        <v>59677</v>
      </c>
      <c r="X682" s="76">
        <v>109907</v>
      </c>
    </row>
    <row r="683" spans="2:24" ht="12.6" customHeight="1" x14ac:dyDescent="0.15">
      <c r="B683" s="134"/>
      <c r="C683" s="72" t="s">
        <v>16</v>
      </c>
      <c r="D683" s="74">
        <v>22</v>
      </c>
      <c r="E683" s="75">
        <v>10</v>
      </c>
      <c r="F683" s="75">
        <v>12</v>
      </c>
      <c r="G683" s="75">
        <v>7</v>
      </c>
      <c r="H683" s="75">
        <v>10</v>
      </c>
      <c r="I683" s="75">
        <v>3</v>
      </c>
      <c r="J683" s="75">
        <v>2</v>
      </c>
      <c r="K683" s="75">
        <v>0</v>
      </c>
      <c r="L683" s="75">
        <v>0</v>
      </c>
      <c r="M683" s="75">
        <v>0</v>
      </c>
      <c r="N683" s="75">
        <v>0</v>
      </c>
      <c r="O683" s="75">
        <v>0</v>
      </c>
      <c r="P683" s="75">
        <v>81</v>
      </c>
      <c r="Q683" s="75">
        <v>22</v>
      </c>
      <c r="R683" s="75">
        <v>15</v>
      </c>
      <c r="S683" s="75">
        <v>44</v>
      </c>
      <c r="T683" s="75">
        <v>8</v>
      </c>
      <c r="U683" s="75">
        <v>0</v>
      </c>
      <c r="V683" s="75">
        <v>197451</v>
      </c>
      <c r="W683" s="75">
        <v>1482</v>
      </c>
      <c r="X683" s="76">
        <v>16604</v>
      </c>
    </row>
    <row r="684" spans="2:24" ht="12.6" customHeight="1" x14ac:dyDescent="0.15">
      <c r="B684" s="71" t="s">
        <v>18</v>
      </c>
      <c r="C684" s="73" t="s">
        <v>21</v>
      </c>
      <c r="D684" s="74">
        <v>0</v>
      </c>
      <c r="E684" s="75">
        <v>0</v>
      </c>
      <c r="F684" s="75">
        <v>0</v>
      </c>
      <c r="G684" s="75">
        <v>0</v>
      </c>
      <c r="H684" s="75">
        <v>0</v>
      </c>
      <c r="I684" s="75">
        <v>0</v>
      </c>
      <c r="J684" s="75">
        <v>0</v>
      </c>
      <c r="K684" s="75">
        <v>0</v>
      </c>
      <c r="L684" s="75">
        <v>0</v>
      </c>
      <c r="M684" s="75">
        <v>0</v>
      </c>
      <c r="N684" s="75">
        <v>0</v>
      </c>
      <c r="O684" s="75">
        <v>0</v>
      </c>
      <c r="P684" s="75">
        <v>0</v>
      </c>
      <c r="Q684" s="75">
        <v>0</v>
      </c>
      <c r="R684" s="75">
        <v>0</v>
      </c>
      <c r="S684" s="75">
        <v>0</v>
      </c>
      <c r="T684" s="75">
        <v>0</v>
      </c>
      <c r="U684" s="75">
        <v>0</v>
      </c>
      <c r="V684" s="75">
        <v>0</v>
      </c>
      <c r="W684" s="75">
        <v>0</v>
      </c>
      <c r="X684" s="76">
        <v>0</v>
      </c>
    </row>
    <row r="685" spans="2:24" ht="12.6" customHeight="1" x14ac:dyDescent="0.15">
      <c r="B685" s="71" t="s">
        <v>25</v>
      </c>
      <c r="C685" s="73" t="s">
        <v>8</v>
      </c>
      <c r="D685" s="74">
        <v>0</v>
      </c>
      <c r="E685" s="75">
        <v>0</v>
      </c>
      <c r="F685" s="75">
        <v>0</v>
      </c>
      <c r="G685" s="75">
        <v>0</v>
      </c>
      <c r="H685" s="75">
        <v>0</v>
      </c>
      <c r="I685" s="75">
        <v>0</v>
      </c>
      <c r="J685" s="75">
        <v>0</v>
      </c>
      <c r="K685" s="75">
        <v>0</v>
      </c>
      <c r="L685" s="75">
        <v>0</v>
      </c>
      <c r="M685" s="75">
        <v>0</v>
      </c>
      <c r="N685" s="75">
        <v>0</v>
      </c>
      <c r="O685" s="75">
        <v>0</v>
      </c>
      <c r="P685" s="75">
        <v>0</v>
      </c>
      <c r="Q685" s="75">
        <v>0</v>
      </c>
      <c r="R685" s="75">
        <v>0</v>
      </c>
      <c r="S685" s="75">
        <v>0</v>
      </c>
      <c r="T685" s="75">
        <v>0</v>
      </c>
      <c r="U685" s="75">
        <v>0</v>
      </c>
      <c r="V685" s="75">
        <v>0</v>
      </c>
      <c r="W685" s="75">
        <v>0</v>
      </c>
      <c r="X685" s="76">
        <v>0</v>
      </c>
    </row>
    <row r="686" spans="2:24" ht="12.6" customHeight="1" x14ac:dyDescent="0.15">
      <c r="B686" s="71" t="s">
        <v>27</v>
      </c>
      <c r="C686" s="73" t="s">
        <v>28</v>
      </c>
      <c r="D686" s="74">
        <v>11</v>
      </c>
      <c r="E686" s="75">
        <v>6</v>
      </c>
      <c r="F686" s="75">
        <v>5</v>
      </c>
      <c r="G686" s="75">
        <v>4</v>
      </c>
      <c r="H686" s="75">
        <v>3</v>
      </c>
      <c r="I686" s="75">
        <v>3</v>
      </c>
      <c r="J686" s="75">
        <v>1</v>
      </c>
      <c r="K686" s="75">
        <v>0</v>
      </c>
      <c r="L686" s="75">
        <v>0</v>
      </c>
      <c r="M686" s="75">
        <v>0</v>
      </c>
      <c r="N686" s="75">
        <v>0</v>
      </c>
      <c r="O686" s="75">
        <v>0</v>
      </c>
      <c r="P686" s="75">
        <v>44</v>
      </c>
      <c r="Q686" s="75">
        <v>8</v>
      </c>
      <c r="R686" s="75">
        <v>7</v>
      </c>
      <c r="S686" s="75">
        <v>29</v>
      </c>
      <c r="T686" s="75">
        <v>0</v>
      </c>
      <c r="U686" s="75">
        <v>0</v>
      </c>
      <c r="V686" s="75">
        <v>116789</v>
      </c>
      <c r="W686" s="75">
        <v>842</v>
      </c>
      <c r="X686" s="76">
        <v>7212</v>
      </c>
    </row>
    <row r="687" spans="2:24" ht="12.6" customHeight="1" x14ac:dyDescent="0.15">
      <c r="B687" s="71" t="s">
        <v>29</v>
      </c>
      <c r="C687" s="73" t="s">
        <v>30</v>
      </c>
      <c r="D687" s="74">
        <v>5</v>
      </c>
      <c r="E687" s="75">
        <v>1</v>
      </c>
      <c r="F687" s="75">
        <v>4</v>
      </c>
      <c r="G687" s="75">
        <v>0</v>
      </c>
      <c r="H687" s="75">
        <v>4</v>
      </c>
      <c r="I687" s="75">
        <v>0</v>
      </c>
      <c r="J687" s="75">
        <v>1</v>
      </c>
      <c r="K687" s="75">
        <v>0</v>
      </c>
      <c r="L687" s="75">
        <v>0</v>
      </c>
      <c r="M687" s="75">
        <v>0</v>
      </c>
      <c r="N687" s="75">
        <v>0</v>
      </c>
      <c r="O687" s="75">
        <v>0</v>
      </c>
      <c r="P687" s="75">
        <v>22</v>
      </c>
      <c r="Q687" s="75">
        <v>11</v>
      </c>
      <c r="R687" s="75">
        <v>3</v>
      </c>
      <c r="S687" s="75">
        <v>8</v>
      </c>
      <c r="T687" s="75">
        <v>3</v>
      </c>
      <c r="U687" s="75">
        <v>0</v>
      </c>
      <c r="V687" s="75">
        <v>38172</v>
      </c>
      <c r="W687" s="75">
        <v>0</v>
      </c>
      <c r="X687" s="76">
        <v>8360</v>
      </c>
    </row>
    <row r="688" spans="2:24" ht="12.6" customHeight="1" x14ac:dyDescent="0.15">
      <c r="B688" s="71" t="s">
        <v>24</v>
      </c>
      <c r="C688" s="73" t="s">
        <v>31</v>
      </c>
      <c r="D688" s="74">
        <v>2</v>
      </c>
      <c r="E688" s="75">
        <v>1</v>
      </c>
      <c r="F688" s="75">
        <v>1</v>
      </c>
      <c r="G688" s="75">
        <v>1</v>
      </c>
      <c r="H688" s="75">
        <v>1</v>
      </c>
      <c r="I688" s="75">
        <v>0</v>
      </c>
      <c r="J688" s="75">
        <v>0</v>
      </c>
      <c r="K688" s="75">
        <v>0</v>
      </c>
      <c r="L688" s="75">
        <v>0</v>
      </c>
      <c r="M688" s="75">
        <v>0</v>
      </c>
      <c r="N688" s="75">
        <v>0</v>
      </c>
      <c r="O688" s="75">
        <v>0</v>
      </c>
      <c r="P688" s="75">
        <v>5</v>
      </c>
      <c r="Q688" s="75">
        <v>2</v>
      </c>
      <c r="R688" s="75">
        <v>2</v>
      </c>
      <c r="S688" s="75">
        <v>1</v>
      </c>
      <c r="T688" s="75">
        <v>0</v>
      </c>
      <c r="U688" s="75">
        <v>0</v>
      </c>
      <c r="V688" s="75">
        <v>30970</v>
      </c>
      <c r="W688" s="75">
        <v>340</v>
      </c>
      <c r="X688" s="76">
        <v>653</v>
      </c>
    </row>
    <row r="689" spans="2:24" ht="12.6" customHeight="1" x14ac:dyDescent="0.15">
      <c r="B689" s="71" t="s">
        <v>26</v>
      </c>
      <c r="C689" s="73" t="s">
        <v>6</v>
      </c>
      <c r="D689" s="74">
        <v>4</v>
      </c>
      <c r="E689" s="75">
        <v>2</v>
      </c>
      <c r="F689" s="75">
        <v>2</v>
      </c>
      <c r="G689" s="75">
        <v>2</v>
      </c>
      <c r="H689" s="75">
        <v>2</v>
      </c>
      <c r="I689" s="75">
        <v>0</v>
      </c>
      <c r="J689" s="75">
        <v>0</v>
      </c>
      <c r="K689" s="75">
        <v>0</v>
      </c>
      <c r="L689" s="75">
        <v>0</v>
      </c>
      <c r="M689" s="75">
        <v>0</v>
      </c>
      <c r="N689" s="75">
        <v>0</v>
      </c>
      <c r="O689" s="75">
        <v>0</v>
      </c>
      <c r="P689" s="75">
        <v>10</v>
      </c>
      <c r="Q689" s="75">
        <v>1</v>
      </c>
      <c r="R689" s="75">
        <v>3</v>
      </c>
      <c r="S689" s="75">
        <v>6</v>
      </c>
      <c r="T689" s="75">
        <v>5</v>
      </c>
      <c r="U689" s="75">
        <v>0</v>
      </c>
      <c r="V689" s="75">
        <v>11520</v>
      </c>
      <c r="W689" s="75">
        <v>300</v>
      </c>
      <c r="X689" s="76">
        <v>379</v>
      </c>
    </row>
    <row r="690" spans="2:24" ht="12.6" customHeight="1" x14ac:dyDescent="0.15">
      <c r="B690" s="146"/>
      <c r="C690" s="72" t="s">
        <v>34</v>
      </c>
      <c r="D690" s="74">
        <v>190</v>
      </c>
      <c r="E690" s="75">
        <v>56</v>
      </c>
      <c r="F690" s="75">
        <v>134</v>
      </c>
      <c r="G690" s="75">
        <v>102</v>
      </c>
      <c r="H690" s="75">
        <v>52</v>
      </c>
      <c r="I690" s="75">
        <v>23</v>
      </c>
      <c r="J690" s="75">
        <v>8</v>
      </c>
      <c r="K690" s="75">
        <v>0</v>
      </c>
      <c r="L690" s="75">
        <v>4</v>
      </c>
      <c r="M690" s="75">
        <v>1</v>
      </c>
      <c r="N690" s="75">
        <v>0</v>
      </c>
      <c r="O690" s="75">
        <v>14670</v>
      </c>
      <c r="P690" s="75">
        <v>765</v>
      </c>
      <c r="Q690" s="75">
        <v>212</v>
      </c>
      <c r="R690" s="75">
        <v>72</v>
      </c>
      <c r="S690" s="75">
        <v>481</v>
      </c>
      <c r="T690" s="75">
        <v>24</v>
      </c>
      <c r="U690" s="75">
        <v>7</v>
      </c>
      <c r="V690" s="75">
        <v>1040331</v>
      </c>
      <c r="W690" s="75">
        <v>58195</v>
      </c>
      <c r="X690" s="76">
        <v>93303</v>
      </c>
    </row>
    <row r="691" spans="2:24" ht="12.6" customHeight="1" x14ac:dyDescent="0.15">
      <c r="B691" s="71" t="s">
        <v>23</v>
      </c>
      <c r="C691" s="73" t="s">
        <v>35</v>
      </c>
      <c r="D691" s="74">
        <v>0</v>
      </c>
      <c r="E691" s="75">
        <v>0</v>
      </c>
      <c r="F691" s="75">
        <v>0</v>
      </c>
      <c r="G691" s="75">
        <v>0</v>
      </c>
      <c r="H691" s="75">
        <v>0</v>
      </c>
      <c r="I691" s="75">
        <v>0</v>
      </c>
      <c r="J691" s="75">
        <v>0</v>
      </c>
      <c r="K691" s="75">
        <v>0</v>
      </c>
      <c r="L691" s="75">
        <v>0</v>
      </c>
      <c r="M691" s="75">
        <v>0</v>
      </c>
      <c r="N691" s="75">
        <v>0</v>
      </c>
      <c r="O691" s="75">
        <v>0</v>
      </c>
      <c r="P691" s="75">
        <v>0</v>
      </c>
      <c r="Q691" s="75">
        <v>0</v>
      </c>
      <c r="R691" s="75">
        <v>0</v>
      </c>
      <c r="S691" s="75">
        <v>0</v>
      </c>
      <c r="T691" s="75">
        <v>0</v>
      </c>
      <c r="U691" s="75">
        <v>0</v>
      </c>
      <c r="V691" s="75">
        <v>0</v>
      </c>
      <c r="W691" s="75">
        <v>0</v>
      </c>
      <c r="X691" s="76">
        <v>0</v>
      </c>
    </row>
    <row r="692" spans="2:24" ht="12.6" customHeight="1" x14ac:dyDescent="0.15">
      <c r="B692" s="71" t="s">
        <v>15</v>
      </c>
      <c r="C692" s="73" t="s">
        <v>19</v>
      </c>
      <c r="D692" s="74">
        <v>20</v>
      </c>
      <c r="E692" s="75">
        <v>5</v>
      </c>
      <c r="F692" s="75">
        <v>15</v>
      </c>
      <c r="G692" s="75">
        <v>15</v>
      </c>
      <c r="H692" s="75">
        <v>4</v>
      </c>
      <c r="I692" s="75">
        <v>1</v>
      </c>
      <c r="J692" s="75">
        <v>0</v>
      </c>
      <c r="K692" s="75">
        <v>0</v>
      </c>
      <c r="L692" s="75">
        <v>0</v>
      </c>
      <c r="M692" s="75">
        <v>0</v>
      </c>
      <c r="N692" s="75">
        <v>0</v>
      </c>
      <c r="O692" s="75">
        <v>2010</v>
      </c>
      <c r="P692" s="75">
        <v>40</v>
      </c>
      <c r="Q692" s="75">
        <v>20</v>
      </c>
      <c r="R692" s="75">
        <v>9</v>
      </c>
      <c r="S692" s="75">
        <v>11</v>
      </c>
      <c r="T692" s="75">
        <v>1</v>
      </c>
      <c r="U692" s="75">
        <v>0</v>
      </c>
      <c r="V692" s="75">
        <v>45757</v>
      </c>
      <c r="W692" s="75">
        <v>156</v>
      </c>
      <c r="X692" s="76">
        <v>14659</v>
      </c>
    </row>
    <row r="693" spans="2:24" ht="12.6" customHeight="1" x14ac:dyDescent="0.15">
      <c r="B693" s="71" t="s">
        <v>36</v>
      </c>
      <c r="C693" s="73" t="s">
        <v>38</v>
      </c>
      <c r="D693" s="74">
        <v>85</v>
      </c>
      <c r="E693" s="75">
        <v>19</v>
      </c>
      <c r="F693" s="75">
        <v>66</v>
      </c>
      <c r="G693" s="75">
        <v>42</v>
      </c>
      <c r="H693" s="75">
        <v>26</v>
      </c>
      <c r="I693" s="75">
        <v>8</v>
      </c>
      <c r="J693" s="75">
        <v>6</v>
      </c>
      <c r="K693" s="75">
        <v>0</v>
      </c>
      <c r="L693" s="75">
        <v>3</v>
      </c>
      <c r="M693" s="75">
        <v>0</v>
      </c>
      <c r="N693" s="75">
        <v>0</v>
      </c>
      <c r="O693" s="75">
        <v>6992</v>
      </c>
      <c r="P693" s="75">
        <v>376</v>
      </c>
      <c r="Q693" s="75">
        <v>106</v>
      </c>
      <c r="R693" s="75">
        <v>26</v>
      </c>
      <c r="S693" s="75">
        <v>244</v>
      </c>
      <c r="T693" s="75">
        <v>12</v>
      </c>
      <c r="U693" s="75">
        <v>1</v>
      </c>
      <c r="V693" s="75">
        <v>441298</v>
      </c>
      <c r="W693" s="75">
        <v>2641</v>
      </c>
      <c r="X693" s="76">
        <v>26567</v>
      </c>
    </row>
    <row r="694" spans="2:24" ht="12.6" customHeight="1" x14ac:dyDescent="0.15">
      <c r="B694" s="71" t="s">
        <v>0</v>
      </c>
      <c r="C694" s="73" t="s">
        <v>39</v>
      </c>
      <c r="D694" s="74">
        <v>11</v>
      </c>
      <c r="E694" s="75">
        <v>5</v>
      </c>
      <c r="F694" s="75">
        <v>6</v>
      </c>
      <c r="G694" s="75">
        <v>5</v>
      </c>
      <c r="H694" s="75">
        <v>4</v>
      </c>
      <c r="I694" s="75">
        <v>2</v>
      </c>
      <c r="J694" s="75">
        <v>0</v>
      </c>
      <c r="K694" s="75">
        <v>0</v>
      </c>
      <c r="L694" s="75">
        <v>0</v>
      </c>
      <c r="M694" s="75">
        <v>0</v>
      </c>
      <c r="N694" s="75">
        <v>0</v>
      </c>
      <c r="O694" s="75">
        <v>471</v>
      </c>
      <c r="P694" s="75">
        <v>35</v>
      </c>
      <c r="Q694" s="75">
        <v>10</v>
      </c>
      <c r="R694" s="75">
        <v>7</v>
      </c>
      <c r="S694" s="75">
        <v>18</v>
      </c>
      <c r="T694" s="75">
        <v>0</v>
      </c>
      <c r="U694" s="75">
        <v>0</v>
      </c>
      <c r="V694" s="75">
        <v>49448</v>
      </c>
      <c r="W694" s="75">
        <v>19676</v>
      </c>
      <c r="X694" s="76">
        <v>3233</v>
      </c>
    </row>
    <row r="695" spans="2:24" ht="12.6" customHeight="1" x14ac:dyDescent="0.15">
      <c r="B695" s="71" t="s">
        <v>40</v>
      </c>
      <c r="C695" s="73" t="s">
        <v>784</v>
      </c>
      <c r="D695" s="74">
        <v>18</v>
      </c>
      <c r="E695" s="75">
        <v>3</v>
      </c>
      <c r="F695" s="75">
        <v>15</v>
      </c>
      <c r="G695" s="75">
        <v>12</v>
      </c>
      <c r="H695" s="75">
        <v>4</v>
      </c>
      <c r="I695" s="75">
        <v>2</v>
      </c>
      <c r="J695" s="75">
        <v>0</v>
      </c>
      <c r="K695" s="75">
        <v>0</v>
      </c>
      <c r="L695" s="75">
        <v>0</v>
      </c>
      <c r="M695" s="75">
        <v>0</v>
      </c>
      <c r="N695" s="75">
        <v>0</v>
      </c>
      <c r="O695" s="75">
        <v>1714</v>
      </c>
      <c r="P695" s="75">
        <v>48</v>
      </c>
      <c r="Q695" s="75">
        <v>26</v>
      </c>
      <c r="R695" s="75">
        <v>4</v>
      </c>
      <c r="S695" s="75">
        <v>18</v>
      </c>
      <c r="T695" s="75">
        <v>2</v>
      </c>
      <c r="U695" s="75">
        <v>2</v>
      </c>
      <c r="V695" s="75">
        <v>40235</v>
      </c>
      <c r="W695" s="75">
        <v>1635</v>
      </c>
      <c r="X695" s="76">
        <v>12112</v>
      </c>
    </row>
    <row r="696" spans="2:24" ht="12.6" customHeight="1" x14ac:dyDescent="0.15">
      <c r="B696" s="71" t="s">
        <v>33</v>
      </c>
      <c r="C696" s="73" t="s">
        <v>42</v>
      </c>
      <c r="D696" s="74">
        <v>56</v>
      </c>
      <c r="E696" s="75">
        <v>24</v>
      </c>
      <c r="F696" s="75">
        <v>32</v>
      </c>
      <c r="G696" s="75">
        <v>28</v>
      </c>
      <c r="H696" s="75">
        <v>14</v>
      </c>
      <c r="I696" s="75">
        <v>10</v>
      </c>
      <c r="J696" s="75">
        <v>2</v>
      </c>
      <c r="K696" s="75">
        <v>0</v>
      </c>
      <c r="L696" s="75">
        <v>1</v>
      </c>
      <c r="M696" s="75">
        <v>1</v>
      </c>
      <c r="N696" s="75">
        <v>0</v>
      </c>
      <c r="O696" s="75">
        <v>3483</v>
      </c>
      <c r="P696" s="75">
        <v>266</v>
      </c>
      <c r="Q696" s="75">
        <v>50</v>
      </c>
      <c r="R696" s="75">
        <v>26</v>
      </c>
      <c r="S696" s="75">
        <v>190</v>
      </c>
      <c r="T696" s="75">
        <v>9</v>
      </c>
      <c r="U696" s="75">
        <v>4</v>
      </c>
      <c r="V696" s="75">
        <v>463593</v>
      </c>
      <c r="W696" s="75">
        <v>34087</v>
      </c>
      <c r="X696" s="76">
        <v>36732</v>
      </c>
    </row>
    <row r="697" spans="2:24" ht="12.6" customHeight="1" x14ac:dyDescent="0.15">
      <c r="B697" s="71"/>
      <c r="C697" s="73" t="s">
        <v>830</v>
      </c>
      <c r="D697" s="74">
        <v>106</v>
      </c>
      <c r="E697" s="75">
        <v>18</v>
      </c>
      <c r="F697" s="75">
        <v>88</v>
      </c>
      <c r="G697" s="75">
        <v>69</v>
      </c>
      <c r="H697" s="75">
        <v>23</v>
      </c>
      <c r="I697" s="75">
        <v>8</v>
      </c>
      <c r="J697" s="75">
        <v>4</v>
      </c>
      <c r="K697" s="75">
        <v>1</v>
      </c>
      <c r="L697" s="75">
        <v>1</v>
      </c>
      <c r="M697" s="75">
        <v>0</v>
      </c>
      <c r="N697" s="75">
        <v>0</v>
      </c>
      <c r="O697" s="75">
        <v>8729</v>
      </c>
      <c r="P697" s="75">
        <v>336</v>
      </c>
      <c r="Q697" s="75">
        <v>126</v>
      </c>
      <c r="R697" s="75">
        <v>19</v>
      </c>
      <c r="S697" s="75">
        <v>191</v>
      </c>
      <c r="T697" s="75">
        <v>5</v>
      </c>
      <c r="U697" s="75">
        <v>4</v>
      </c>
      <c r="V697" s="75">
        <v>501640</v>
      </c>
      <c r="W697" s="75">
        <v>8105</v>
      </c>
      <c r="X697" s="76">
        <v>42673</v>
      </c>
    </row>
    <row r="698" spans="2:24" ht="12.6" customHeight="1" x14ac:dyDescent="0.15">
      <c r="B698" s="134"/>
      <c r="C698" s="72" t="s">
        <v>16</v>
      </c>
      <c r="D698" s="74">
        <v>3</v>
      </c>
      <c r="E698" s="75">
        <v>1</v>
      </c>
      <c r="F698" s="75">
        <v>2</v>
      </c>
      <c r="G698" s="75">
        <v>3</v>
      </c>
      <c r="H698" s="75">
        <v>0</v>
      </c>
      <c r="I698" s="75">
        <v>0</v>
      </c>
      <c r="J698" s="75">
        <v>0</v>
      </c>
      <c r="K698" s="75">
        <v>0</v>
      </c>
      <c r="L698" s="75">
        <v>0</v>
      </c>
      <c r="M698" s="75">
        <v>0</v>
      </c>
      <c r="N698" s="75">
        <v>0</v>
      </c>
      <c r="O698" s="75">
        <v>0</v>
      </c>
      <c r="P698" s="75">
        <v>5</v>
      </c>
      <c r="Q698" s="75">
        <v>3</v>
      </c>
      <c r="R698" s="75">
        <v>2</v>
      </c>
      <c r="S698" s="75">
        <v>0</v>
      </c>
      <c r="T698" s="75">
        <v>0</v>
      </c>
      <c r="U698" s="75">
        <v>0</v>
      </c>
      <c r="V698" s="75">
        <v>6020</v>
      </c>
      <c r="W698" s="75">
        <v>380</v>
      </c>
      <c r="X698" s="76">
        <v>410</v>
      </c>
    </row>
    <row r="699" spans="2:24" ht="12.6" customHeight="1" x14ac:dyDescent="0.15">
      <c r="B699" s="71" t="s">
        <v>18</v>
      </c>
      <c r="C699" s="73" t="s">
        <v>21</v>
      </c>
      <c r="D699" s="74">
        <v>0</v>
      </c>
      <c r="E699" s="75">
        <v>0</v>
      </c>
      <c r="F699" s="75">
        <v>0</v>
      </c>
      <c r="G699" s="75">
        <v>0</v>
      </c>
      <c r="H699" s="75">
        <v>0</v>
      </c>
      <c r="I699" s="75">
        <v>0</v>
      </c>
      <c r="J699" s="75">
        <v>0</v>
      </c>
      <c r="K699" s="75">
        <v>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0</v>
      </c>
      <c r="R699" s="75">
        <v>0</v>
      </c>
      <c r="S699" s="75">
        <v>0</v>
      </c>
      <c r="T699" s="75">
        <v>0</v>
      </c>
      <c r="U699" s="75">
        <v>0</v>
      </c>
      <c r="V699" s="75">
        <v>0</v>
      </c>
      <c r="W699" s="75">
        <v>0</v>
      </c>
      <c r="X699" s="76">
        <v>0</v>
      </c>
    </row>
    <row r="700" spans="2:24" ht="12.6" customHeight="1" x14ac:dyDescent="0.15">
      <c r="B700" s="71" t="s">
        <v>25</v>
      </c>
      <c r="C700" s="73" t="s">
        <v>8</v>
      </c>
      <c r="D700" s="74">
        <v>0</v>
      </c>
      <c r="E700" s="75">
        <v>0</v>
      </c>
      <c r="F700" s="75">
        <v>0</v>
      </c>
      <c r="G700" s="75">
        <v>0</v>
      </c>
      <c r="H700" s="75">
        <v>0</v>
      </c>
      <c r="I700" s="75">
        <v>0</v>
      </c>
      <c r="J700" s="75">
        <v>0</v>
      </c>
      <c r="K700" s="75">
        <v>0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5">
        <v>0</v>
      </c>
      <c r="V700" s="75">
        <v>0</v>
      </c>
      <c r="W700" s="75">
        <v>0</v>
      </c>
      <c r="X700" s="76">
        <v>0</v>
      </c>
    </row>
    <row r="701" spans="2:24" ht="12.6" customHeight="1" x14ac:dyDescent="0.15">
      <c r="B701" s="71" t="s">
        <v>27</v>
      </c>
      <c r="C701" s="73" t="s">
        <v>28</v>
      </c>
      <c r="D701" s="74">
        <v>3</v>
      </c>
      <c r="E701" s="75">
        <v>1</v>
      </c>
      <c r="F701" s="75">
        <v>2</v>
      </c>
      <c r="G701" s="75">
        <v>3</v>
      </c>
      <c r="H701" s="75">
        <v>0</v>
      </c>
      <c r="I701" s="75">
        <v>0</v>
      </c>
      <c r="J701" s="75">
        <v>0</v>
      </c>
      <c r="K701" s="75">
        <v>0</v>
      </c>
      <c r="L701" s="75">
        <v>0</v>
      </c>
      <c r="M701" s="75">
        <v>0</v>
      </c>
      <c r="N701" s="75">
        <v>0</v>
      </c>
      <c r="O701" s="75">
        <v>0</v>
      </c>
      <c r="P701" s="75">
        <v>5</v>
      </c>
      <c r="Q701" s="75">
        <v>3</v>
      </c>
      <c r="R701" s="75">
        <v>2</v>
      </c>
      <c r="S701" s="75">
        <v>0</v>
      </c>
      <c r="T701" s="75">
        <v>0</v>
      </c>
      <c r="U701" s="75">
        <v>0</v>
      </c>
      <c r="V701" s="75">
        <v>6020</v>
      </c>
      <c r="W701" s="75">
        <v>380</v>
      </c>
      <c r="X701" s="76">
        <v>410</v>
      </c>
    </row>
    <row r="702" spans="2:24" ht="12.6" customHeight="1" x14ac:dyDescent="0.15">
      <c r="B702" s="71" t="s">
        <v>29</v>
      </c>
      <c r="C702" s="73" t="s">
        <v>30</v>
      </c>
      <c r="D702" s="74">
        <v>0</v>
      </c>
      <c r="E702" s="75">
        <v>0</v>
      </c>
      <c r="F702" s="75">
        <v>0</v>
      </c>
      <c r="G702" s="75">
        <v>0</v>
      </c>
      <c r="H702" s="75">
        <v>0</v>
      </c>
      <c r="I702" s="75">
        <v>0</v>
      </c>
      <c r="J702" s="75">
        <v>0</v>
      </c>
      <c r="K702" s="75">
        <v>0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5">
        <v>0</v>
      </c>
      <c r="V702" s="75">
        <v>0</v>
      </c>
      <c r="W702" s="75">
        <v>0</v>
      </c>
      <c r="X702" s="76">
        <v>0</v>
      </c>
    </row>
    <row r="703" spans="2:24" ht="12.6" customHeight="1" x14ac:dyDescent="0.15">
      <c r="B703" s="71" t="s">
        <v>24</v>
      </c>
      <c r="C703" s="73" t="s">
        <v>31</v>
      </c>
      <c r="D703" s="74">
        <v>0</v>
      </c>
      <c r="E703" s="75">
        <v>0</v>
      </c>
      <c r="F703" s="75">
        <v>0</v>
      </c>
      <c r="G703" s="75">
        <v>0</v>
      </c>
      <c r="H703" s="75">
        <v>0</v>
      </c>
      <c r="I703" s="75">
        <v>0</v>
      </c>
      <c r="J703" s="75">
        <v>0</v>
      </c>
      <c r="K703" s="75">
        <v>0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5">
        <v>0</v>
      </c>
      <c r="V703" s="75">
        <v>0</v>
      </c>
      <c r="W703" s="75">
        <v>0</v>
      </c>
      <c r="X703" s="76">
        <v>0</v>
      </c>
    </row>
    <row r="704" spans="2:24" ht="12.6" customHeight="1" x14ac:dyDescent="0.15">
      <c r="B704" s="71" t="s">
        <v>26</v>
      </c>
      <c r="C704" s="73" t="s">
        <v>6</v>
      </c>
      <c r="D704" s="74">
        <v>0</v>
      </c>
      <c r="E704" s="75">
        <v>0</v>
      </c>
      <c r="F704" s="75">
        <v>0</v>
      </c>
      <c r="G704" s="75">
        <v>0</v>
      </c>
      <c r="H704" s="75">
        <v>0</v>
      </c>
      <c r="I704" s="75">
        <v>0</v>
      </c>
      <c r="J704" s="75">
        <v>0</v>
      </c>
      <c r="K704" s="75">
        <v>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5">
        <v>0</v>
      </c>
      <c r="V704" s="75">
        <v>0</v>
      </c>
      <c r="W704" s="75">
        <v>0</v>
      </c>
      <c r="X704" s="76">
        <v>0</v>
      </c>
    </row>
    <row r="705" spans="2:24" ht="12.6" customHeight="1" x14ac:dyDescent="0.15">
      <c r="B705" s="146"/>
      <c r="C705" s="72" t="s">
        <v>34</v>
      </c>
      <c r="D705" s="74">
        <v>103</v>
      </c>
      <c r="E705" s="75">
        <v>17</v>
      </c>
      <c r="F705" s="75">
        <v>86</v>
      </c>
      <c r="G705" s="75">
        <v>66</v>
      </c>
      <c r="H705" s="75">
        <v>23</v>
      </c>
      <c r="I705" s="75">
        <v>8</v>
      </c>
      <c r="J705" s="75">
        <v>4</v>
      </c>
      <c r="K705" s="75">
        <v>1</v>
      </c>
      <c r="L705" s="75">
        <v>1</v>
      </c>
      <c r="M705" s="75">
        <v>0</v>
      </c>
      <c r="N705" s="75">
        <v>0</v>
      </c>
      <c r="O705" s="75">
        <v>8729</v>
      </c>
      <c r="P705" s="75">
        <v>331</v>
      </c>
      <c r="Q705" s="75">
        <v>123</v>
      </c>
      <c r="R705" s="75">
        <v>17</v>
      </c>
      <c r="S705" s="75">
        <v>191</v>
      </c>
      <c r="T705" s="75">
        <v>5</v>
      </c>
      <c r="U705" s="75">
        <v>4</v>
      </c>
      <c r="V705" s="75">
        <v>495620</v>
      </c>
      <c r="W705" s="75">
        <v>7725</v>
      </c>
      <c r="X705" s="76">
        <v>42263</v>
      </c>
    </row>
    <row r="706" spans="2:24" ht="12.6" customHeight="1" x14ac:dyDescent="0.15">
      <c r="B706" s="71" t="s">
        <v>23</v>
      </c>
      <c r="C706" s="73" t="s">
        <v>35</v>
      </c>
      <c r="D706" s="74">
        <v>0</v>
      </c>
      <c r="E706" s="75">
        <v>0</v>
      </c>
      <c r="F706" s="75">
        <v>0</v>
      </c>
      <c r="G706" s="75">
        <v>0</v>
      </c>
      <c r="H706" s="75">
        <v>0</v>
      </c>
      <c r="I706" s="75">
        <v>0</v>
      </c>
      <c r="J706" s="75">
        <v>0</v>
      </c>
      <c r="K706" s="75">
        <v>0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5">
        <v>0</v>
      </c>
      <c r="V706" s="75">
        <v>0</v>
      </c>
      <c r="W706" s="75">
        <v>0</v>
      </c>
      <c r="X706" s="76">
        <v>0</v>
      </c>
    </row>
    <row r="707" spans="2:24" ht="12.6" customHeight="1" x14ac:dyDescent="0.15">
      <c r="B707" s="71" t="s">
        <v>15</v>
      </c>
      <c r="C707" s="73" t="s">
        <v>19</v>
      </c>
      <c r="D707" s="74">
        <v>11</v>
      </c>
      <c r="E707" s="75">
        <v>1</v>
      </c>
      <c r="F707" s="75">
        <v>10</v>
      </c>
      <c r="G707" s="75">
        <v>7</v>
      </c>
      <c r="H707" s="75">
        <v>4</v>
      </c>
      <c r="I707" s="75">
        <v>0</v>
      </c>
      <c r="J707" s="75">
        <v>0</v>
      </c>
      <c r="K707" s="75">
        <v>0</v>
      </c>
      <c r="L707" s="75">
        <v>0</v>
      </c>
      <c r="M707" s="75">
        <v>0</v>
      </c>
      <c r="N707" s="75">
        <v>0</v>
      </c>
      <c r="O707" s="75">
        <v>735</v>
      </c>
      <c r="P707" s="75">
        <v>24</v>
      </c>
      <c r="Q707" s="75">
        <v>15</v>
      </c>
      <c r="R707" s="75">
        <v>2</v>
      </c>
      <c r="S707" s="75">
        <v>7</v>
      </c>
      <c r="T707" s="75">
        <v>0</v>
      </c>
      <c r="U707" s="75">
        <v>0</v>
      </c>
      <c r="V707" s="75">
        <v>16889</v>
      </c>
      <c r="W707" s="75">
        <v>0</v>
      </c>
      <c r="X707" s="76">
        <v>10563</v>
      </c>
    </row>
    <row r="708" spans="2:24" ht="12.6" customHeight="1" x14ac:dyDescent="0.15">
      <c r="B708" s="71" t="s">
        <v>36</v>
      </c>
      <c r="C708" s="73" t="s">
        <v>38</v>
      </c>
      <c r="D708" s="74">
        <v>46</v>
      </c>
      <c r="E708" s="75">
        <v>4</v>
      </c>
      <c r="F708" s="75">
        <v>42</v>
      </c>
      <c r="G708" s="75">
        <v>32</v>
      </c>
      <c r="H708" s="75">
        <v>9</v>
      </c>
      <c r="I708" s="75">
        <v>2</v>
      </c>
      <c r="J708" s="75">
        <v>2</v>
      </c>
      <c r="K708" s="75">
        <v>0</v>
      </c>
      <c r="L708" s="75">
        <v>1</v>
      </c>
      <c r="M708" s="75">
        <v>0</v>
      </c>
      <c r="N708" s="75">
        <v>0</v>
      </c>
      <c r="O708" s="75">
        <v>4052</v>
      </c>
      <c r="P708" s="75">
        <v>154</v>
      </c>
      <c r="Q708" s="75">
        <v>61</v>
      </c>
      <c r="R708" s="75">
        <v>3</v>
      </c>
      <c r="S708" s="75">
        <v>90</v>
      </c>
      <c r="T708" s="75">
        <v>2</v>
      </c>
      <c r="U708" s="75">
        <v>4</v>
      </c>
      <c r="V708" s="75">
        <v>263711</v>
      </c>
      <c r="W708" s="75">
        <v>509</v>
      </c>
      <c r="X708" s="76">
        <v>9524</v>
      </c>
    </row>
    <row r="709" spans="2:24" ht="12.6" customHeight="1" x14ac:dyDescent="0.15">
      <c r="B709" s="71" t="s">
        <v>0</v>
      </c>
      <c r="C709" s="73" t="s">
        <v>39</v>
      </c>
      <c r="D709" s="74">
        <v>3</v>
      </c>
      <c r="E709" s="75">
        <v>1</v>
      </c>
      <c r="F709" s="75">
        <v>2</v>
      </c>
      <c r="G709" s="75">
        <v>2</v>
      </c>
      <c r="H709" s="75">
        <v>1</v>
      </c>
      <c r="I709" s="75">
        <v>0</v>
      </c>
      <c r="J709" s="75">
        <v>0</v>
      </c>
      <c r="K709" s="75">
        <v>0</v>
      </c>
      <c r="L709" s="75">
        <v>0</v>
      </c>
      <c r="M709" s="75">
        <v>0</v>
      </c>
      <c r="N709" s="75">
        <v>0</v>
      </c>
      <c r="O709" s="75">
        <v>349</v>
      </c>
      <c r="P709" s="75">
        <v>5</v>
      </c>
      <c r="Q709" s="75">
        <v>2</v>
      </c>
      <c r="R709" s="75">
        <v>3</v>
      </c>
      <c r="S709" s="75">
        <v>0</v>
      </c>
      <c r="T709" s="75">
        <v>0</v>
      </c>
      <c r="U709" s="75">
        <v>0</v>
      </c>
      <c r="V709" s="75">
        <v>3108</v>
      </c>
      <c r="W709" s="75">
        <v>470</v>
      </c>
      <c r="X709" s="76">
        <v>348</v>
      </c>
    </row>
    <row r="710" spans="2:24" ht="12.6" customHeight="1" x14ac:dyDescent="0.15">
      <c r="B710" s="71" t="s">
        <v>40</v>
      </c>
      <c r="C710" s="73" t="s">
        <v>784</v>
      </c>
      <c r="D710" s="74">
        <v>11</v>
      </c>
      <c r="E710" s="75">
        <v>3</v>
      </c>
      <c r="F710" s="75">
        <v>8</v>
      </c>
      <c r="G710" s="75">
        <v>8</v>
      </c>
      <c r="H710" s="75">
        <v>2</v>
      </c>
      <c r="I710" s="75">
        <v>1</v>
      </c>
      <c r="J710" s="75">
        <v>0</v>
      </c>
      <c r="K710" s="75">
        <v>0</v>
      </c>
      <c r="L710" s="75">
        <v>0</v>
      </c>
      <c r="M710" s="75">
        <v>0</v>
      </c>
      <c r="N710" s="75">
        <v>0</v>
      </c>
      <c r="O710" s="75">
        <v>501</v>
      </c>
      <c r="P710" s="75">
        <v>24</v>
      </c>
      <c r="Q710" s="75">
        <v>11</v>
      </c>
      <c r="R710" s="75">
        <v>1</v>
      </c>
      <c r="S710" s="75">
        <v>12</v>
      </c>
      <c r="T710" s="75">
        <v>0</v>
      </c>
      <c r="U710" s="75">
        <v>0</v>
      </c>
      <c r="V710" s="75">
        <v>21711</v>
      </c>
      <c r="W710" s="75">
        <v>795</v>
      </c>
      <c r="X710" s="76">
        <v>4318</v>
      </c>
    </row>
    <row r="711" spans="2:24" ht="12.6" customHeight="1" x14ac:dyDescent="0.15">
      <c r="B711" s="71" t="s">
        <v>33</v>
      </c>
      <c r="C711" s="73" t="s">
        <v>42</v>
      </c>
      <c r="D711" s="74">
        <v>32</v>
      </c>
      <c r="E711" s="75">
        <v>8</v>
      </c>
      <c r="F711" s="75">
        <v>24</v>
      </c>
      <c r="G711" s="75">
        <v>17</v>
      </c>
      <c r="H711" s="75">
        <v>7</v>
      </c>
      <c r="I711" s="75">
        <v>5</v>
      </c>
      <c r="J711" s="75">
        <v>2</v>
      </c>
      <c r="K711" s="75">
        <v>1</v>
      </c>
      <c r="L711" s="75">
        <v>0</v>
      </c>
      <c r="M711" s="75">
        <v>0</v>
      </c>
      <c r="N711" s="75">
        <v>0</v>
      </c>
      <c r="O711" s="75">
        <v>3092</v>
      </c>
      <c r="P711" s="75">
        <v>124</v>
      </c>
      <c r="Q711" s="75">
        <v>34</v>
      </c>
      <c r="R711" s="75">
        <v>8</v>
      </c>
      <c r="S711" s="75">
        <v>82</v>
      </c>
      <c r="T711" s="75">
        <v>3</v>
      </c>
      <c r="U711" s="75">
        <v>0</v>
      </c>
      <c r="V711" s="75">
        <v>190201</v>
      </c>
      <c r="W711" s="75">
        <v>5951</v>
      </c>
      <c r="X711" s="76">
        <v>17510</v>
      </c>
    </row>
    <row r="712" spans="2:24" ht="12.6" customHeight="1" x14ac:dyDescent="0.15">
      <c r="B712" s="71"/>
      <c r="C712" s="73" t="s">
        <v>831</v>
      </c>
      <c r="D712" s="74">
        <v>75</v>
      </c>
      <c r="E712" s="75">
        <v>13</v>
      </c>
      <c r="F712" s="75">
        <v>62</v>
      </c>
      <c r="G712" s="75">
        <v>50</v>
      </c>
      <c r="H712" s="75">
        <v>12</v>
      </c>
      <c r="I712" s="75">
        <v>10</v>
      </c>
      <c r="J712" s="75">
        <v>1</v>
      </c>
      <c r="K712" s="75">
        <v>0</v>
      </c>
      <c r="L712" s="75">
        <v>2</v>
      </c>
      <c r="M712" s="75">
        <v>0</v>
      </c>
      <c r="N712" s="75">
        <v>0</v>
      </c>
      <c r="O712" s="75">
        <v>2757</v>
      </c>
      <c r="P712" s="75">
        <v>273</v>
      </c>
      <c r="Q712" s="75">
        <v>128</v>
      </c>
      <c r="R712" s="75">
        <v>11</v>
      </c>
      <c r="S712" s="75">
        <v>134</v>
      </c>
      <c r="T712" s="75">
        <v>5</v>
      </c>
      <c r="U712" s="75">
        <v>2</v>
      </c>
      <c r="V712" s="75">
        <v>282459</v>
      </c>
      <c r="W712" s="75">
        <v>17903</v>
      </c>
      <c r="X712" s="76">
        <v>11923</v>
      </c>
    </row>
    <row r="713" spans="2:24" ht="12.6" customHeight="1" x14ac:dyDescent="0.15">
      <c r="B713" s="134"/>
      <c r="C713" s="72" t="s">
        <v>16</v>
      </c>
      <c r="D713" s="74">
        <v>7</v>
      </c>
      <c r="E713" s="75">
        <v>4</v>
      </c>
      <c r="F713" s="75">
        <v>3</v>
      </c>
      <c r="G713" s="75">
        <v>5</v>
      </c>
      <c r="H713" s="75">
        <v>0</v>
      </c>
      <c r="I713" s="75">
        <v>2</v>
      </c>
      <c r="J713" s="75">
        <v>0</v>
      </c>
      <c r="K713" s="75">
        <v>0</v>
      </c>
      <c r="L713" s="75">
        <v>0</v>
      </c>
      <c r="M713" s="75">
        <v>0</v>
      </c>
      <c r="N713" s="75">
        <v>0</v>
      </c>
      <c r="O713" s="75">
        <v>0</v>
      </c>
      <c r="P713" s="75">
        <v>20</v>
      </c>
      <c r="Q713" s="75">
        <v>3</v>
      </c>
      <c r="R713" s="75">
        <v>2</v>
      </c>
      <c r="S713" s="75">
        <v>15</v>
      </c>
      <c r="T713" s="75">
        <v>2</v>
      </c>
      <c r="U713" s="75">
        <v>0</v>
      </c>
      <c r="V713" s="75">
        <v>60933</v>
      </c>
      <c r="W713" s="75">
        <v>559</v>
      </c>
      <c r="X713" s="76">
        <v>1615</v>
      </c>
    </row>
    <row r="714" spans="2:24" ht="12.6" customHeight="1" x14ac:dyDescent="0.15">
      <c r="B714" s="71" t="s">
        <v>18</v>
      </c>
      <c r="C714" s="73" t="s">
        <v>21</v>
      </c>
      <c r="D714" s="74">
        <v>0</v>
      </c>
      <c r="E714" s="75">
        <v>0</v>
      </c>
      <c r="F714" s="75">
        <v>0</v>
      </c>
      <c r="G714" s="75">
        <v>0</v>
      </c>
      <c r="H714" s="75">
        <v>0</v>
      </c>
      <c r="I714" s="75">
        <v>0</v>
      </c>
      <c r="J714" s="75">
        <v>0</v>
      </c>
      <c r="K714" s="75">
        <v>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5">
        <v>0</v>
      </c>
      <c r="V714" s="75">
        <v>0</v>
      </c>
      <c r="W714" s="75">
        <v>0</v>
      </c>
      <c r="X714" s="76">
        <v>0</v>
      </c>
    </row>
    <row r="715" spans="2:24" ht="12.6" customHeight="1" x14ac:dyDescent="0.15">
      <c r="B715" s="71" t="s">
        <v>25</v>
      </c>
      <c r="C715" s="73" t="s">
        <v>8</v>
      </c>
      <c r="D715" s="74">
        <v>1</v>
      </c>
      <c r="E715" s="75">
        <v>1</v>
      </c>
      <c r="F715" s="75">
        <v>0</v>
      </c>
      <c r="G715" s="75">
        <v>1</v>
      </c>
      <c r="H715" s="75">
        <v>0</v>
      </c>
      <c r="I715" s="75">
        <v>0</v>
      </c>
      <c r="J715" s="75">
        <v>0</v>
      </c>
      <c r="K715" s="75">
        <v>0</v>
      </c>
      <c r="L715" s="75">
        <v>0</v>
      </c>
      <c r="M715" s="75">
        <v>0</v>
      </c>
      <c r="N715" s="75">
        <v>0</v>
      </c>
      <c r="O715" s="75">
        <v>0</v>
      </c>
      <c r="P715" s="75">
        <v>1</v>
      </c>
      <c r="Q715" s="75">
        <v>0</v>
      </c>
      <c r="R715" s="75">
        <v>1</v>
      </c>
      <c r="S715" s="75">
        <v>0</v>
      </c>
      <c r="T715" s="75">
        <v>0</v>
      </c>
      <c r="U715" s="75">
        <v>0</v>
      </c>
      <c r="V715" s="75">
        <v>4200</v>
      </c>
      <c r="W715" s="75">
        <v>0</v>
      </c>
      <c r="X715" s="76">
        <v>525</v>
      </c>
    </row>
    <row r="716" spans="2:24" ht="12.6" customHeight="1" x14ac:dyDescent="0.15">
      <c r="B716" s="71" t="s">
        <v>27</v>
      </c>
      <c r="C716" s="73" t="s">
        <v>28</v>
      </c>
      <c r="D716" s="74">
        <v>2</v>
      </c>
      <c r="E716" s="75">
        <v>1</v>
      </c>
      <c r="F716" s="75">
        <v>1</v>
      </c>
      <c r="G716" s="75">
        <v>1</v>
      </c>
      <c r="H716" s="75">
        <v>0</v>
      </c>
      <c r="I716" s="75">
        <v>1</v>
      </c>
      <c r="J716" s="75">
        <v>0</v>
      </c>
      <c r="K716" s="75">
        <v>0</v>
      </c>
      <c r="L716" s="75">
        <v>0</v>
      </c>
      <c r="M716" s="75">
        <v>0</v>
      </c>
      <c r="N716" s="75">
        <v>0</v>
      </c>
      <c r="O716" s="75">
        <v>0</v>
      </c>
      <c r="P716" s="75">
        <v>8</v>
      </c>
      <c r="Q716" s="75">
        <v>1</v>
      </c>
      <c r="R716" s="75">
        <v>0</v>
      </c>
      <c r="S716" s="75">
        <v>7</v>
      </c>
      <c r="T716" s="75">
        <v>1</v>
      </c>
      <c r="U716" s="75">
        <v>0</v>
      </c>
      <c r="V716" s="75">
        <v>1560</v>
      </c>
      <c r="W716" s="75">
        <v>0</v>
      </c>
      <c r="X716" s="76">
        <v>170</v>
      </c>
    </row>
    <row r="717" spans="2:24" ht="12.6" customHeight="1" x14ac:dyDescent="0.15">
      <c r="B717" s="71" t="s">
        <v>29</v>
      </c>
      <c r="C717" s="73" t="s">
        <v>30</v>
      </c>
      <c r="D717" s="74">
        <v>2</v>
      </c>
      <c r="E717" s="75">
        <v>1</v>
      </c>
      <c r="F717" s="75">
        <v>1</v>
      </c>
      <c r="G717" s="75">
        <v>1</v>
      </c>
      <c r="H717" s="75">
        <v>0</v>
      </c>
      <c r="I717" s="75">
        <v>1</v>
      </c>
      <c r="J717" s="75">
        <v>0</v>
      </c>
      <c r="K717" s="75">
        <v>0</v>
      </c>
      <c r="L717" s="75">
        <v>0</v>
      </c>
      <c r="M717" s="75">
        <v>0</v>
      </c>
      <c r="N717" s="75">
        <v>0</v>
      </c>
      <c r="O717" s="75">
        <v>0</v>
      </c>
      <c r="P717" s="75">
        <v>8</v>
      </c>
      <c r="Q717" s="75">
        <v>1</v>
      </c>
      <c r="R717" s="75">
        <v>0</v>
      </c>
      <c r="S717" s="75">
        <v>7</v>
      </c>
      <c r="T717" s="75">
        <v>0</v>
      </c>
      <c r="U717" s="75">
        <v>0</v>
      </c>
      <c r="V717" s="75">
        <v>53900</v>
      </c>
      <c r="W717" s="75">
        <v>0</v>
      </c>
      <c r="X717" s="76">
        <v>845</v>
      </c>
    </row>
    <row r="718" spans="2:24" ht="12.6" customHeight="1" x14ac:dyDescent="0.15">
      <c r="B718" s="71" t="s">
        <v>24</v>
      </c>
      <c r="C718" s="73" t="s">
        <v>31</v>
      </c>
      <c r="D718" s="74">
        <v>1</v>
      </c>
      <c r="E718" s="75">
        <v>1</v>
      </c>
      <c r="F718" s="75">
        <v>0</v>
      </c>
      <c r="G718" s="75">
        <v>1</v>
      </c>
      <c r="H718" s="75">
        <v>0</v>
      </c>
      <c r="I718" s="75">
        <v>0</v>
      </c>
      <c r="J718" s="75">
        <v>0</v>
      </c>
      <c r="K718" s="75">
        <v>0</v>
      </c>
      <c r="L718" s="75">
        <v>0</v>
      </c>
      <c r="M718" s="75">
        <v>0</v>
      </c>
      <c r="N718" s="75">
        <v>0</v>
      </c>
      <c r="O718" s="75">
        <v>0</v>
      </c>
      <c r="P718" s="75">
        <v>2</v>
      </c>
      <c r="Q718" s="75">
        <v>0</v>
      </c>
      <c r="R718" s="75">
        <v>1</v>
      </c>
      <c r="S718" s="75">
        <v>1</v>
      </c>
      <c r="T718" s="75">
        <v>0</v>
      </c>
      <c r="U718" s="75">
        <v>0</v>
      </c>
      <c r="V718" s="75">
        <v>818</v>
      </c>
      <c r="W718" s="75">
        <v>559</v>
      </c>
      <c r="X718" s="76">
        <v>0</v>
      </c>
    </row>
    <row r="719" spans="2:24" ht="12.6" customHeight="1" x14ac:dyDescent="0.15">
      <c r="B719" s="71" t="s">
        <v>26</v>
      </c>
      <c r="C719" s="73" t="s">
        <v>6</v>
      </c>
      <c r="D719" s="74">
        <v>1</v>
      </c>
      <c r="E719" s="75">
        <v>0</v>
      </c>
      <c r="F719" s="75">
        <v>1</v>
      </c>
      <c r="G719" s="75">
        <v>1</v>
      </c>
      <c r="H719" s="75">
        <v>0</v>
      </c>
      <c r="I719" s="75">
        <v>0</v>
      </c>
      <c r="J719" s="75">
        <v>0</v>
      </c>
      <c r="K719" s="75">
        <v>0</v>
      </c>
      <c r="L719" s="75">
        <v>0</v>
      </c>
      <c r="M719" s="75">
        <v>0</v>
      </c>
      <c r="N719" s="75">
        <v>0</v>
      </c>
      <c r="O719" s="75">
        <v>0</v>
      </c>
      <c r="P719" s="75">
        <v>1</v>
      </c>
      <c r="Q719" s="75">
        <v>1</v>
      </c>
      <c r="R719" s="75">
        <v>0</v>
      </c>
      <c r="S719" s="75">
        <v>0</v>
      </c>
      <c r="T719" s="75">
        <v>1</v>
      </c>
      <c r="U719" s="75">
        <v>0</v>
      </c>
      <c r="V719" s="75">
        <v>455</v>
      </c>
      <c r="W719" s="75">
        <v>0</v>
      </c>
      <c r="X719" s="76">
        <v>75</v>
      </c>
    </row>
    <row r="720" spans="2:24" ht="12.6" customHeight="1" x14ac:dyDescent="0.15">
      <c r="B720" s="146"/>
      <c r="C720" s="72" t="s">
        <v>34</v>
      </c>
      <c r="D720" s="74">
        <v>68</v>
      </c>
      <c r="E720" s="75">
        <v>9</v>
      </c>
      <c r="F720" s="75">
        <v>59</v>
      </c>
      <c r="G720" s="75">
        <v>45</v>
      </c>
      <c r="H720" s="75">
        <v>12</v>
      </c>
      <c r="I720" s="75">
        <v>8</v>
      </c>
      <c r="J720" s="75">
        <v>1</v>
      </c>
      <c r="K720" s="75">
        <v>0</v>
      </c>
      <c r="L720" s="75">
        <v>2</v>
      </c>
      <c r="M720" s="75">
        <v>0</v>
      </c>
      <c r="N720" s="75">
        <v>0</v>
      </c>
      <c r="O720" s="75">
        <v>2757</v>
      </c>
      <c r="P720" s="75">
        <v>253</v>
      </c>
      <c r="Q720" s="75">
        <v>125</v>
      </c>
      <c r="R720" s="75">
        <v>9</v>
      </c>
      <c r="S720" s="75">
        <v>119</v>
      </c>
      <c r="T720" s="75">
        <v>3</v>
      </c>
      <c r="U720" s="75">
        <v>2</v>
      </c>
      <c r="V720" s="75">
        <v>221526</v>
      </c>
      <c r="W720" s="75">
        <v>17344</v>
      </c>
      <c r="X720" s="76">
        <v>10308</v>
      </c>
    </row>
    <row r="721" spans="2:24" ht="12.6" customHeight="1" x14ac:dyDescent="0.15">
      <c r="B721" s="71" t="s">
        <v>23</v>
      </c>
      <c r="C721" s="73" t="s">
        <v>35</v>
      </c>
      <c r="D721" s="74">
        <v>0</v>
      </c>
      <c r="E721" s="75">
        <v>0</v>
      </c>
      <c r="F721" s="75">
        <v>0</v>
      </c>
      <c r="G721" s="75">
        <v>0</v>
      </c>
      <c r="H721" s="75">
        <v>0</v>
      </c>
      <c r="I721" s="75">
        <v>0</v>
      </c>
      <c r="J721" s="75">
        <v>0</v>
      </c>
      <c r="K721" s="75">
        <v>0</v>
      </c>
      <c r="L721" s="75">
        <v>0</v>
      </c>
      <c r="M721" s="75">
        <v>0</v>
      </c>
      <c r="N721" s="75">
        <v>0</v>
      </c>
      <c r="O721" s="75">
        <v>0</v>
      </c>
      <c r="P721" s="75">
        <v>0</v>
      </c>
      <c r="Q721" s="75">
        <v>0</v>
      </c>
      <c r="R721" s="75">
        <v>0</v>
      </c>
      <c r="S721" s="75">
        <v>0</v>
      </c>
      <c r="T721" s="75">
        <v>0</v>
      </c>
      <c r="U721" s="75">
        <v>0</v>
      </c>
      <c r="V721" s="75">
        <v>0</v>
      </c>
      <c r="W721" s="75">
        <v>0</v>
      </c>
      <c r="X721" s="76">
        <v>0</v>
      </c>
    </row>
    <row r="722" spans="2:24" ht="12.6" customHeight="1" x14ac:dyDescent="0.15">
      <c r="B722" s="71" t="s">
        <v>15</v>
      </c>
      <c r="C722" s="73" t="s">
        <v>19</v>
      </c>
      <c r="D722" s="74">
        <v>5</v>
      </c>
      <c r="E722" s="75">
        <v>1</v>
      </c>
      <c r="F722" s="75">
        <v>4</v>
      </c>
      <c r="G722" s="75">
        <v>4</v>
      </c>
      <c r="H722" s="75">
        <v>1</v>
      </c>
      <c r="I722" s="75">
        <v>0</v>
      </c>
      <c r="J722" s="75">
        <v>0</v>
      </c>
      <c r="K722" s="75">
        <v>0</v>
      </c>
      <c r="L722" s="75">
        <v>0</v>
      </c>
      <c r="M722" s="75">
        <v>0</v>
      </c>
      <c r="N722" s="75">
        <v>0</v>
      </c>
      <c r="O722" s="75">
        <v>226</v>
      </c>
      <c r="P722" s="75">
        <v>10</v>
      </c>
      <c r="Q722" s="75">
        <v>6</v>
      </c>
      <c r="R722" s="75">
        <v>2</v>
      </c>
      <c r="S722" s="75">
        <v>2</v>
      </c>
      <c r="T722" s="75">
        <v>0</v>
      </c>
      <c r="U722" s="75">
        <v>0</v>
      </c>
      <c r="V722" s="75">
        <v>2790</v>
      </c>
      <c r="W722" s="75">
        <v>30</v>
      </c>
      <c r="X722" s="76">
        <v>972</v>
      </c>
    </row>
    <row r="723" spans="2:24" ht="12.6" customHeight="1" x14ac:dyDescent="0.15">
      <c r="B723" s="71" t="s">
        <v>36</v>
      </c>
      <c r="C723" s="73" t="s">
        <v>38</v>
      </c>
      <c r="D723" s="74">
        <v>43</v>
      </c>
      <c r="E723" s="75">
        <v>3</v>
      </c>
      <c r="F723" s="75">
        <v>40</v>
      </c>
      <c r="G723" s="75">
        <v>27</v>
      </c>
      <c r="H723" s="75">
        <v>9</v>
      </c>
      <c r="I723" s="75">
        <v>4</v>
      </c>
      <c r="J723" s="75">
        <v>1</v>
      </c>
      <c r="K723" s="75">
        <v>0</v>
      </c>
      <c r="L723" s="75">
        <v>2</v>
      </c>
      <c r="M723" s="75">
        <v>0</v>
      </c>
      <c r="N723" s="75">
        <v>0</v>
      </c>
      <c r="O723" s="75">
        <v>2168</v>
      </c>
      <c r="P723" s="75">
        <v>188</v>
      </c>
      <c r="Q723" s="75">
        <v>96</v>
      </c>
      <c r="R723" s="75">
        <v>2</v>
      </c>
      <c r="S723" s="75">
        <v>90</v>
      </c>
      <c r="T723" s="75">
        <v>3</v>
      </c>
      <c r="U723" s="75">
        <v>2</v>
      </c>
      <c r="V723" s="75">
        <v>133485</v>
      </c>
      <c r="W723" s="75">
        <v>15754</v>
      </c>
      <c r="X723" s="76">
        <v>4926</v>
      </c>
    </row>
    <row r="724" spans="2:24" ht="12.6" customHeight="1" x14ac:dyDescent="0.15">
      <c r="B724" s="71" t="s">
        <v>0</v>
      </c>
      <c r="C724" s="73" t="s">
        <v>39</v>
      </c>
      <c r="D724" s="74">
        <v>0</v>
      </c>
      <c r="E724" s="75">
        <v>0</v>
      </c>
      <c r="F724" s="75">
        <v>0</v>
      </c>
      <c r="G724" s="75">
        <v>0</v>
      </c>
      <c r="H724" s="75">
        <v>0</v>
      </c>
      <c r="I724" s="75">
        <v>0</v>
      </c>
      <c r="J724" s="75">
        <v>0</v>
      </c>
      <c r="K724" s="75">
        <v>0</v>
      </c>
      <c r="L724" s="75">
        <v>0</v>
      </c>
      <c r="M724" s="75">
        <v>0</v>
      </c>
      <c r="N724" s="75">
        <v>0</v>
      </c>
      <c r="O724" s="75">
        <v>0</v>
      </c>
      <c r="P724" s="75">
        <v>0</v>
      </c>
      <c r="Q724" s="75">
        <v>0</v>
      </c>
      <c r="R724" s="75">
        <v>0</v>
      </c>
      <c r="S724" s="75">
        <v>0</v>
      </c>
      <c r="T724" s="75">
        <v>0</v>
      </c>
      <c r="U724" s="75">
        <v>0</v>
      </c>
      <c r="V724" s="75">
        <v>0</v>
      </c>
      <c r="W724" s="75">
        <v>0</v>
      </c>
      <c r="X724" s="76">
        <v>0</v>
      </c>
    </row>
    <row r="725" spans="2:24" ht="12.6" customHeight="1" x14ac:dyDescent="0.15">
      <c r="B725" s="71" t="s">
        <v>40</v>
      </c>
      <c r="C725" s="73" t="s">
        <v>784</v>
      </c>
      <c r="D725" s="74">
        <v>6</v>
      </c>
      <c r="E725" s="75">
        <v>0</v>
      </c>
      <c r="F725" s="75">
        <v>6</v>
      </c>
      <c r="G725" s="75">
        <v>6</v>
      </c>
      <c r="H725" s="75">
        <v>0</v>
      </c>
      <c r="I725" s="75">
        <v>0</v>
      </c>
      <c r="J725" s="75">
        <v>0</v>
      </c>
      <c r="K725" s="75">
        <v>0</v>
      </c>
      <c r="L725" s="75">
        <v>0</v>
      </c>
      <c r="M725" s="75">
        <v>0</v>
      </c>
      <c r="N725" s="75">
        <v>0</v>
      </c>
      <c r="O725" s="75">
        <v>45</v>
      </c>
      <c r="P725" s="75">
        <v>8</v>
      </c>
      <c r="Q725" s="75">
        <v>8</v>
      </c>
      <c r="R725" s="75">
        <v>0</v>
      </c>
      <c r="S725" s="75">
        <v>0</v>
      </c>
      <c r="T725" s="75">
        <v>0</v>
      </c>
      <c r="U725" s="75">
        <v>0</v>
      </c>
      <c r="V725" s="75">
        <v>4222</v>
      </c>
      <c r="W725" s="75">
        <v>0</v>
      </c>
      <c r="X725" s="76">
        <v>371</v>
      </c>
    </row>
    <row r="726" spans="2:24" ht="12.6" customHeight="1" x14ac:dyDescent="0.15">
      <c r="B726" s="71" t="s">
        <v>33</v>
      </c>
      <c r="C726" s="73" t="s">
        <v>42</v>
      </c>
      <c r="D726" s="74">
        <v>14</v>
      </c>
      <c r="E726" s="75">
        <v>5</v>
      </c>
      <c r="F726" s="75">
        <v>9</v>
      </c>
      <c r="G726" s="75">
        <v>8</v>
      </c>
      <c r="H726" s="75">
        <v>2</v>
      </c>
      <c r="I726" s="75">
        <v>4</v>
      </c>
      <c r="J726" s="75">
        <v>0</v>
      </c>
      <c r="K726" s="75">
        <v>0</v>
      </c>
      <c r="L726" s="75">
        <v>0</v>
      </c>
      <c r="M726" s="75">
        <v>0</v>
      </c>
      <c r="N726" s="75">
        <v>0</v>
      </c>
      <c r="O726" s="75">
        <v>318</v>
      </c>
      <c r="P726" s="75">
        <v>47</v>
      </c>
      <c r="Q726" s="75">
        <v>15</v>
      </c>
      <c r="R726" s="75">
        <v>5</v>
      </c>
      <c r="S726" s="75">
        <v>27</v>
      </c>
      <c r="T726" s="75">
        <v>0</v>
      </c>
      <c r="U726" s="75">
        <v>0</v>
      </c>
      <c r="V726" s="75">
        <v>81029</v>
      </c>
      <c r="W726" s="75">
        <v>1560</v>
      </c>
      <c r="X726" s="76">
        <v>4039</v>
      </c>
    </row>
    <row r="727" spans="2:24" ht="12.6" customHeight="1" x14ac:dyDescent="0.15">
      <c r="B727" s="71"/>
      <c r="C727" s="73" t="s">
        <v>832</v>
      </c>
      <c r="D727" s="74">
        <v>69</v>
      </c>
      <c r="E727" s="75">
        <v>11</v>
      </c>
      <c r="F727" s="75">
        <v>58</v>
      </c>
      <c r="G727" s="75">
        <v>43</v>
      </c>
      <c r="H727" s="75">
        <v>11</v>
      </c>
      <c r="I727" s="75">
        <v>10</v>
      </c>
      <c r="J727" s="75">
        <v>4</v>
      </c>
      <c r="K727" s="75">
        <v>1</v>
      </c>
      <c r="L727" s="75">
        <v>0</v>
      </c>
      <c r="M727" s="75">
        <v>0</v>
      </c>
      <c r="N727" s="75">
        <v>0</v>
      </c>
      <c r="O727" s="75">
        <v>2653</v>
      </c>
      <c r="P727" s="75">
        <v>247</v>
      </c>
      <c r="Q727" s="75">
        <v>88</v>
      </c>
      <c r="R727" s="75">
        <v>10</v>
      </c>
      <c r="S727" s="75">
        <v>149</v>
      </c>
      <c r="T727" s="75">
        <v>6</v>
      </c>
      <c r="U727" s="75">
        <v>4</v>
      </c>
      <c r="V727" s="75">
        <v>341450</v>
      </c>
      <c r="W727" s="75">
        <v>11723</v>
      </c>
      <c r="X727" s="76">
        <v>25052</v>
      </c>
    </row>
    <row r="728" spans="2:24" ht="12.6" customHeight="1" x14ac:dyDescent="0.15">
      <c r="B728" s="134"/>
      <c r="C728" s="72" t="s">
        <v>16</v>
      </c>
      <c r="D728" s="74">
        <v>4</v>
      </c>
      <c r="E728" s="75">
        <v>1</v>
      </c>
      <c r="F728" s="75">
        <v>3</v>
      </c>
      <c r="G728" s="75">
        <v>2</v>
      </c>
      <c r="H728" s="75">
        <v>1</v>
      </c>
      <c r="I728" s="75">
        <v>0</v>
      </c>
      <c r="J728" s="75">
        <v>1</v>
      </c>
      <c r="K728" s="75">
        <v>0</v>
      </c>
      <c r="L728" s="75">
        <v>0</v>
      </c>
      <c r="M728" s="75">
        <v>0</v>
      </c>
      <c r="N728" s="75">
        <v>0</v>
      </c>
      <c r="O728" s="75">
        <v>0</v>
      </c>
      <c r="P728" s="75">
        <v>21</v>
      </c>
      <c r="Q728" s="75">
        <v>6</v>
      </c>
      <c r="R728" s="75">
        <v>2</v>
      </c>
      <c r="S728" s="75">
        <v>13</v>
      </c>
      <c r="T728" s="75">
        <v>0</v>
      </c>
      <c r="U728" s="75">
        <v>0</v>
      </c>
      <c r="V728" s="75">
        <v>31810</v>
      </c>
      <c r="W728" s="75">
        <v>0</v>
      </c>
      <c r="X728" s="76">
        <v>654</v>
      </c>
    </row>
    <row r="729" spans="2:24" ht="12.6" customHeight="1" x14ac:dyDescent="0.15">
      <c r="B729" s="71" t="s">
        <v>18</v>
      </c>
      <c r="C729" s="73" t="s">
        <v>21</v>
      </c>
      <c r="D729" s="74">
        <v>0</v>
      </c>
      <c r="E729" s="75">
        <v>0</v>
      </c>
      <c r="F729" s="75">
        <v>0</v>
      </c>
      <c r="G729" s="75">
        <v>0</v>
      </c>
      <c r="H729" s="75">
        <v>0</v>
      </c>
      <c r="I729" s="75">
        <v>0</v>
      </c>
      <c r="J729" s="75">
        <v>0</v>
      </c>
      <c r="K729" s="75">
        <v>0</v>
      </c>
      <c r="L729" s="75">
        <v>0</v>
      </c>
      <c r="M729" s="75">
        <v>0</v>
      </c>
      <c r="N729" s="75">
        <v>0</v>
      </c>
      <c r="O729" s="75">
        <v>0</v>
      </c>
      <c r="P729" s="75">
        <v>0</v>
      </c>
      <c r="Q729" s="75">
        <v>0</v>
      </c>
      <c r="R729" s="75">
        <v>0</v>
      </c>
      <c r="S729" s="75">
        <v>0</v>
      </c>
      <c r="T729" s="75">
        <v>0</v>
      </c>
      <c r="U729" s="75">
        <v>0</v>
      </c>
      <c r="V729" s="75">
        <v>0</v>
      </c>
      <c r="W729" s="75">
        <v>0</v>
      </c>
      <c r="X729" s="76">
        <v>0</v>
      </c>
    </row>
    <row r="730" spans="2:24" ht="12.6" customHeight="1" x14ac:dyDescent="0.15">
      <c r="B730" s="71" t="s">
        <v>25</v>
      </c>
      <c r="C730" s="73" t="s">
        <v>8</v>
      </c>
      <c r="D730" s="74">
        <v>0</v>
      </c>
      <c r="E730" s="75">
        <v>0</v>
      </c>
      <c r="F730" s="75">
        <v>0</v>
      </c>
      <c r="G730" s="75">
        <v>0</v>
      </c>
      <c r="H730" s="75">
        <v>0</v>
      </c>
      <c r="I730" s="75">
        <v>0</v>
      </c>
      <c r="J730" s="75">
        <v>0</v>
      </c>
      <c r="K730" s="75">
        <v>0</v>
      </c>
      <c r="L730" s="75">
        <v>0</v>
      </c>
      <c r="M730" s="75">
        <v>0</v>
      </c>
      <c r="N730" s="75">
        <v>0</v>
      </c>
      <c r="O730" s="75">
        <v>0</v>
      </c>
      <c r="P730" s="75">
        <v>0</v>
      </c>
      <c r="Q730" s="75">
        <v>0</v>
      </c>
      <c r="R730" s="75">
        <v>0</v>
      </c>
      <c r="S730" s="75">
        <v>0</v>
      </c>
      <c r="T730" s="75">
        <v>0</v>
      </c>
      <c r="U730" s="75">
        <v>0</v>
      </c>
      <c r="V730" s="75">
        <v>0</v>
      </c>
      <c r="W730" s="75">
        <v>0</v>
      </c>
      <c r="X730" s="76">
        <v>0</v>
      </c>
    </row>
    <row r="731" spans="2:24" ht="12.6" customHeight="1" x14ac:dyDescent="0.15">
      <c r="B731" s="71" t="s">
        <v>27</v>
      </c>
      <c r="C731" s="73" t="s">
        <v>28</v>
      </c>
      <c r="D731" s="74">
        <v>2</v>
      </c>
      <c r="E731" s="75">
        <v>0</v>
      </c>
      <c r="F731" s="75">
        <v>2</v>
      </c>
      <c r="G731" s="75">
        <v>1</v>
      </c>
      <c r="H731" s="75">
        <v>1</v>
      </c>
      <c r="I731" s="75">
        <v>0</v>
      </c>
      <c r="J731" s="75">
        <v>0</v>
      </c>
      <c r="K731" s="75">
        <v>0</v>
      </c>
      <c r="L731" s="75">
        <v>0</v>
      </c>
      <c r="M731" s="75">
        <v>0</v>
      </c>
      <c r="N731" s="75">
        <v>0</v>
      </c>
      <c r="O731" s="75">
        <v>0</v>
      </c>
      <c r="P731" s="75">
        <v>5</v>
      </c>
      <c r="Q731" s="75">
        <v>5</v>
      </c>
      <c r="R731" s="75">
        <v>0</v>
      </c>
      <c r="S731" s="75">
        <v>0</v>
      </c>
      <c r="T731" s="75">
        <v>0</v>
      </c>
      <c r="U731" s="75">
        <v>0</v>
      </c>
      <c r="V731" s="75">
        <v>8535</v>
      </c>
      <c r="W731" s="75">
        <v>0</v>
      </c>
      <c r="X731" s="76">
        <v>204</v>
      </c>
    </row>
    <row r="732" spans="2:24" ht="12.6" customHeight="1" x14ac:dyDescent="0.15">
      <c r="B732" s="71" t="s">
        <v>29</v>
      </c>
      <c r="C732" s="73" t="s">
        <v>30</v>
      </c>
      <c r="D732" s="74">
        <v>1</v>
      </c>
      <c r="E732" s="75">
        <v>1</v>
      </c>
      <c r="F732" s="75">
        <v>0</v>
      </c>
      <c r="G732" s="75">
        <v>0</v>
      </c>
      <c r="H732" s="75">
        <v>0</v>
      </c>
      <c r="I732" s="75">
        <v>0</v>
      </c>
      <c r="J732" s="75">
        <v>1</v>
      </c>
      <c r="K732" s="75">
        <v>0</v>
      </c>
      <c r="L732" s="75">
        <v>0</v>
      </c>
      <c r="M732" s="75">
        <v>0</v>
      </c>
      <c r="N732" s="75">
        <v>0</v>
      </c>
      <c r="O732" s="75">
        <v>0</v>
      </c>
      <c r="P732" s="75">
        <v>14</v>
      </c>
      <c r="Q732" s="75">
        <v>0</v>
      </c>
      <c r="R732" s="75">
        <v>2</v>
      </c>
      <c r="S732" s="75">
        <v>12</v>
      </c>
      <c r="T732" s="75">
        <v>0</v>
      </c>
      <c r="U732" s="75">
        <v>0</v>
      </c>
      <c r="V732" s="75">
        <v>20470</v>
      </c>
      <c r="W732" s="75">
        <v>0</v>
      </c>
      <c r="X732" s="76">
        <v>0</v>
      </c>
    </row>
    <row r="733" spans="2:24" ht="12.6" customHeight="1" x14ac:dyDescent="0.15">
      <c r="B733" s="71" t="s">
        <v>24</v>
      </c>
      <c r="C733" s="73" t="s">
        <v>31</v>
      </c>
      <c r="D733" s="74">
        <v>1</v>
      </c>
      <c r="E733" s="75">
        <v>0</v>
      </c>
      <c r="F733" s="75">
        <v>1</v>
      </c>
      <c r="G733" s="75">
        <v>1</v>
      </c>
      <c r="H733" s="75">
        <v>0</v>
      </c>
      <c r="I733" s="75">
        <v>0</v>
      </c>
      <c r="J733" s="75">
        <v>0</v>
      </c>
      <c r="K733" s="75">
        <v>0</v>
      </c>
      <c r="L733" s="75">
        <v>0</v>
      </c>
      <c r="M733" s="75">
        <v>0</v>
      </c>
      <c r="N733" s="75">
        <v>0</v>
      </c>
      <c r="O733" s="75">
        <v>0</v>
      </c>
      <c r="P733" s="75">
        <v>2</v>
      </c>
      <c r="Q733" s="75">
        <v>1</v>
      </c>
      <c r="R733" s="75">
        <v>0</v>
      </c>
      <c r="S733" s="75">
        <v>1</v>
      </c>
      <c r="T733" s="75">
        <v>0</v>
      </c>
      <c r="U733" s="75">
        <v>0</v>
      </c>
      <c r="V733" s="75">
        <v>2805</v>
      </c>
      <c r="W733" s="75">
        <v>0</v>
      </c>
      <c r="X733" s="76">
        <v>450</v>
      </c>
    </row>
    <row r="734" spans="2:24" ht="12.6" customHeight="1" x14ac:dyDescent="0.15">
      <c r="B734" s="71" t="s">
        <v>26</v>
      </c>
      <c r="C734" s="73" t="s">
        <v>6</v>
      </c>
      <c r="D734" s="74">
        <v>0</v>
      </c>
      <c r="E734" s="75">
        <v>0</v>
      </c>
      <c r="F734" s="75">
        <v>0</v>
      </c>
      <c r="G734" s="75">
        <v>0</v>
      </c>
      <c r="H734" s="75">
        <v>0</v>
      </c>
      <c r="I734" s="75">
        <v>0</v>
      </c>
      <c r="J734" s="75">
        <v>0</v>
      </c>
      <c r="K734" s="75">
        <v>0</v>
      </c>
      <c r="L734" s="75">
        <v>0</v>
      </c>
      <c r="M734" s="75">
        <v>0</v>
      </c>
      <c r="N734" s="75">
        <v>0</v>
      </c>
      <c r="O734" s="75">
        <v>0</v>
      </c>
      <c r="P734" s="75">
        <v>0</v>
      </c>
      <c r="Q734" s="75">
        <v>0</v>
      </c>
      <c r="R734" s="75">
        <v>0</v>
      </c>
      <c r="S734" s="75">
        <v>0</v>
      </c>
      <c r="T734" s="75">
        <v>0</v>
      </c>
      <c r="U734" s="75">
        <v>0</v>
      </c>
      <c r="V734" s="75">
        <v>0</v>
      </c>
      <c r="W734" s="75">
        <v>0</v>
      </c>
      <c r="X734" s="76">
        <v>0</v>
      </c>
    </row>
    <row r="735" spans="2:24" ht="12.6" customHeight="1" x14ac:dyDescent="0.15">
      <c r="B735" s="146"/>
      <c r="C735" s="72" t="s">
        <v>34</v>
      </c>
      <c r="D735" s="74">
        <v>65</v>
      </c>
      <c r="E735" s="75">
        <v>10</v>
      </c>
      <c r="F735" s="75">
        <v>55</v>
      </c>
      <c r="G735" s="75">
        <v>41</v>
      </c>
      <c r="H735" s="75">
        <v>10</v>
      </c>
      <c r="I735" s="75">
        <v>10</v>
      </c>
      <c r="J735" s="75">
        <v>3</v>
      </c>
      <c r="K735" s="75">
        <v>1</v>
      </c>
      <c r="L735" s="75">
        <v>0</v>
      </c>
      <c r="M735" s="75">
        <v>0</v>
      </c>
      <c r="N735" s="75">
        <v>0</v>
      </c>
      <c r="O735" s="75">
        <v>2653</v>
      </c>
      <c r="P735" s="75">
        <v>226</v>
      </c>
      <c r="Q735" s="75">
        <v>82</v>
      </c>
      <c r="R735" s="75">
        <v>8</v>
      </c>
      <c r="S735" s="75">
        <v>136</v>
      </c>
      <c r="T735" s="75">
        <v>6</v>
      </c>
      <c r="U735" s="75">
        <v>4</v>
      </c>
      <c r="V735" s="75">
        <v>309640</v>
      </c>
      <c r="W735" s="75">
        <v>11723</v>
      </c>
      <c r="X735" s="76">
        <v>24398</v>
      </c>
    </row>
    <row r="736" spans="2:24" ht="12.6" customHeight="1" x14ac:dyDescent="0.15">
      <c r="B736" s="71" t="s">
        <v>23</v>
      </c>
      <c r="C736" s="73" t="s">
        <v>35</v>
      </c>
      <c r="D736" s="74">
        <v>1</v>
      </c>
      <c r="E736" s="75">
        <v>1</v>
      </c>
      <c r="F736" s="75">
        <v>0</v>
      </c>
      <c r="G736" s="75">
        <v>0</v>
      </c>
      <c r="H736" s="75">
        <v>0</v>
      </c>
      <c r="I736" s="75">
        <v>1</v>
      </c>
      <c r="J736" s="75">
        <v>0</v>
      </c>
      <c r="K736" s="75">
        <v>0</v>
      </c>
      <c r="L736" s="75">
        <v>0</v>
      </c>
      <c r="M736" s="75">
        <v>0</v>
      </c>
      <c r="N736" s="75">
        <v>0</v>
      </c>
      <c r="O736" s="75">
        <v>145</v>
      </c>
      <c r="P736" s="75">
        <v>6</v>
      </c>
      <c r="Q736" s="75">
        <v>0</v>
      </c>
      <c r="R736" s="75">
        <v>0</v>
      </c>
      <c r="S736" s="75">
        <v>6</v>
      </c>
      <c r="T736" s="75">
        <v>0</v>
      </c>
      <c r="U736" s="75">
        <v>4</v>
      </c>
      <c r="V736" s="75">
        <v>28990</v>
      </c>
      <c r="W736" s="75">
        <v>0</v>
      </c>
      <c r="X736" s="76">
        <v>860</v>
      </c>
    </row>
    <row r="737" spans="2:24" ht="12.6" customHeight="1" x14ac:dyDescent="0.15">
      <c r="B737" s="71" t="s">
        <v>15</v>
      </c>
      <c r="C737" s="73" t="s">
        <v>19</v>
      </c>
      <c r="D737" s="74">
        <v>3</v>
      </c>
      <c r="E737" s="75">
        <v>0</v>
      </c>
      <c r="F737" s="75">
        <v>3</v>
      </c>
      <c r="G737" s="75">
        <v>3</v>
      </c>
      <c r="H737" s="75">
        <v>0</v>
      </c>
      <c r="I737" s="75">
        <v>0</v>
      </c>
      <c r="J737" s="75">
        <v>0</v>
      </c>
      <c r="K737" s="75">
        <v>0</v>
      </c>
      <c r="L737" s="75">
        <v>0</v>
      </c>
      <c r="M737" s="75">
        <v>0</v>
      </c>
      <c r="N737" s="75">
        <v>0</v>
      </c>
      <c r="O737" s="75">
        <v>188</v>
      </c>
      <c r="P737" s="75">
        <v>4</v>
      </c>
      <c r="Q737" s="75">
        <v>4</v>
      </c>
      <c r="R737" s="75">
        <v>0</v>
      </c>
      <c r="S737" s="75">
        <v>0</v>
      </c>
      <c r="T737" s="75">
        <v>0</v>
      </c>
      <c r="U737" s="75">
        <v>0</v>
      </c>
      <c r="V737" s="75">
        <v>1708</v>
      </c>
      <c r="W737" s="75">
        <v>24</v>
      </c>
      <c r="X737" s="76">
        <v>630</v>
      </c>
    </row>
    <row r="738" spans="2:24" ht="12.6" customHeight="1" x14ac:dyDescent="0.15">
      <c r="B738" s="71" t="s">
        <v>36</v>
      </c>
      <c r="C738" s="73" t="s">
        <v>38</v>
      </c>
      <c r="D738" s="74">
        <v>31</v>
      </c>
      <c r="E738" s="75">
        <v>1</v>
      </c>
      <c r="F738" s="75">
        <v>30</v>
      </c>
      <c r="G738" s="75">
        <v>20</v>
      </c>
      <c r="H738" s="75">
        <v>5</v>
      </c>
      <c r="I738" s="75">
        <v>4</v>
      </c>
      <c r="J738" s="75">
        <v>2</v>
      </c>
      <c r="K738" s="75">
        <v>0</v>
      </c>
      <c r="L738" s="75">
        <v>0</v>
      </c>
      <c r="M738" s="75">
        <v>0</v>
      </c>
      <c r="N738" s="75">
        <v>0</v>
      </c>
      <c r="O738" s="75">
        <v>1520</v>
      </c>
      <c r="P738" s="75">
        <v>98</v>
      </c>
      <c r="Q738" s="75">
        <v>48</v>
      </c>
      <c r="R738" s="75">
        <v>2</v>
      </c>
      <c r="S738" s="75">
        <v>48</v>
      </c>
      <c r="T738" s="75">
        <v>4</v>
      </c>
      <c r="U738" s="75">
        <v>0</v>
      </c>
      <c r="V738" s="75">
        <v>109288</v>
      </c>
      <c r="W738" s="75">
        <v>713</v>
      </c>
      <c r="X738" s="76">
        <v>5965</v>
      </c>
    </row>
    <row r="739" spans="2:24" ht="12.6" customHeight="1" x14ac:dyDescent="0.15">
      <c r="B739" s="71" t="s">
        <v>0</v>
      </c>
      <c r="C739" s="73" t="s">
        <v>39</v>
      </c>
      <c r="D739" s="74">
        <v>6</v>
      </c>
      <c r="E739" s="75">
        <v>4</v>
      </c>
      <c r="F739" s="75">
        <v>2</v>
      </c>
      <c r="G739" s="75">
        <v>2</v>
      </c>
      <c r="H739" s="75">
        <v>3</v>
      </c>
      <c r="I739" s="75">
        <v>1</v>
      </c>
      <c r="J739" s="75">
        <v>0</v>
      </c>
      <c r="K739" s="75">
        <v>0</v>
      </c>
      <c r="L739" s="75">
        <v>0</v>
      </c>
      <c r="M739" s="75">
        <v>0</v>
      </c>
      <c r="N739" s="75">
        <v>0</v>
      </c>
      <c r="O739" s="75">
        <v>197</v>
      </c>
      <c r="P739" s="75">
        <v>20</v>
      </c>
      <c r="Q739" s="75">
        <v>2</v>
      </c>
      <c r="R739" s="75">
        <v>4</v>
      </c>
      <c r="S739" s="75">
        <v>14</v>
      </c>
      <c r="T739" s="75">
        <v>0</v>
      </c>
      <c r="U739" s="75">
        <v>0</v>
      </c>
      <c r="V739" s="75">
        <v>39582</v>
      </c>
      <c r="W739" s="75">
        <v>10130</v>
      </c>
      <c r="X739" s="76">
        <v>3376</v>
      </c>
    </row>
    <row r="740" spans="2:24" ht="12.6" customHeight="1" x14ac:dyDescent="0.15">
      <c r="B740" s="71" t="s">
        <v>40</v>
      </c>
      <c r="C740" s="73" t="s">
        <v>784</v>
      </c>
      <c r="D740" s="74">
        <v>7</v>
      </c>
      <c r="E740" s="75">
        <v>0</v>
      </c>
      <c r="F740" s="75">
        <v>7</v>
      </c>
      <c r="G740" s="75">
        <v>7</v>
      </c>
      <c r="H740" s="75">
        <v>0</v>
      </c>
      <c r="I740" s="75">
        <v>0</v>
      </c>
      <c r="J740" s="75">
        <v>0</v>
      </c>
      <c r="K740" s="75">
        <v>0</v>
      </c>
      <c r="L740" s="75">
        <v>0</v>
      </c>
      <c r="M740" s="75">
        <v>0</v>
      </c>
      <c r="N740" s="75">
        <v>0</v>
      </c>
      <c r="O740" s="75">
        <v>49</v>
      </c>
      <c r="P740" s="75">
        <v>11</v>
      </c>
      <c r="Q740" s="75">
        <v>10</v>
      </c>
      <c r="R740" s="75">
        <v>0</v>
      </c>
      <c r="S740" s="75">
        <v>1</v>
      </c>
      <c r="T740" s="75">
        <v>0</v>
      </c>
      <c r="U740" s="75">
        <v>0</v>
      </c>
      <c r="V740" s="75">
        <v>6238</v>
      </c>
      <c r="W740" s="75">
        <v>392</v>
      </c>
      <c r="X740" s="76">
        <v>492</v>
      </c>
    </row>
    <row r="741" spans="2:24" ht="12.6" customHeight="1" x14ac:dyDescent="0.15">
      <c r="B741" s="71" t="s">
        <v>33</v>
      </c>
      <c r="C741" s="73" t="s">
        <v>42</v>
      </c>
      <c r="D741" s="74">
        <v>17</v>
      </c>
      <c r="E741" s="75">
        <v>4</v>
      </c>
      <c r="F741" s="75">
        <v>13</v>
      </c>
      <c r="G741" s="75">
        <v>9</v>
      </c>
      <c r="H741" s="75">
        <v>2</v>
      </c>
      <c r="I741" s="75">
        <v>4</v>
      </c>
      <c r="J741" s="75">
        <v>1</v>
      </c>
      <c r="K741" s="75">
        <v>1</v>
      </c>
      <c r="L741" s="75">
        <v>0</v>
      </c>
      <c r="M741" s="75">
        <v>0</v>
      </c>
      <c r="N741" s="75">
        <v>0</v>
      </c>
      <c r="O741" s="75">
        <v>554</v>
      </c>
      <c r="P741" s="75">
        <v>87</v>
      </c>
      <c r="Q741" s="75">
        <v>18</v>
      </c>
      <c r="R741" s="75">
        <v>2</v>
      </c>
      <c r="S741" s="75">
        <v>67</v>
      </c>
      <c r="T741" s="75">
        <v>2</v>
      </c>
      <c r="U741" s="75">
        <v>0</v>
      </c>
      <c r="V741" s="75">
        <v>123834</v>
      </c>
      <c r="W741" s="75">
        <v>464</v>
      </c>
      <c r="X741" s="76">
        <v>13075</v>
      </c>
    </row>
    <row r="742" spans="2:24" ht="12.6" customHeight="1" x14ac:dyDescent="0.15">
      <c r="B742" s="71"/>
      <c r="C742" s="73" t="s">
        <v>833</v>
      </c>
      <c r="D742" s="74">
        <v>66</v>
      </c>
      <c r="E742" s="75">
        <v>28</v>
      </c>
      <c r="F742" s="75">
        <v>38</v>
      </c>
      <c r="G742" s="75">
        <v>37</v>
      </c>
      <c r="H742" s="75">
        <v>16</v>
      </c>
      <c r="I742" s="75">
        <v>4</v>
      </c>
      <c r="J742" s="75">
        <v>6</v>
      </c>
      <c r="K742" s="75">
        <v>2</v>
      </c>
      <c r="L742" s="75">
        <v>0</v>
      </c>
      <c r="M742" s="75">
        <v>1</v>
      </c>
      <c r="N742" s="75">
        <v>0</v>
      </c>
      <c r="O742" s="75">
        <v>4590</v>
      </c>
      <c r="P742" s="75">
        <v>348</v>
      </c>
      <c r="Q742" s="75">
        <v>58</v>
      </c>
      <c r="R742" s="75">
        <v>31</v>
      </c>
      <c r="S742" s="75">
        <v>259</v>
      </c>
      <c r="T742" s="75">
        <v>16</v>
      </c>
      <c r="U742" s="75">
        <v>4</v>
      </c>
      <c r="V742" s="75">
        <v>465742</v>
      </c>
      <c r="W742" s="75">
        <v>52757</v>
      </c>
      <c r="X742" s="76">
        <v>25598</v>
      </c>
    </row>
    <row r="743" spans="2:24" ht="12.6" customHeight="1" x14ac:dyDescent="0.15">
      <c r="B743" s="134"/>
      <c r="C743" s="72" t="s">
        <v>16</v>
      </c>
      <c r="D743" s="74">
        <v>6</v>
      </c>
      <c r="E743" s="75">
        <v>5</v>
      </c>
      <c r="F743" s="75">
        <v>1</v>
      </c>
      <c r="G743" s="75">
        <v>1</v>
      </c>
      <c r="H743" s="75">
        <v>1</v>
      </c>
      <c r="I743" s="75">
        <v>0</v>
      </c>
      <c r="J743" s="75">
        <v>3</v>
      </c>
      <c r="K743" s="75">
        <v>1</v>
      </c>
      <c r="L743" s="75">
        <v>0</v>
      </c>
      <c r="M743" s="75">
        <v>0</v>
      </c>
      <c r="N743" s="75">
        <v>0</v>
      </c>
      <c r="O743" s="75">
        <v>0</v>
      </c>
      <c r="P743" s="75">
        <v>78</v>
      </c>
      <c r="Q743" s="75">
        <v>3</v>
      </c>
      <c r="R743" s="75">
        <v>11</v>
      </c>
      <c r="S743" s="75">
        <v>64</v>
      </c>
      <c r="T743" s="75">
        <v>9</v>
      </c>
      <c r="U743" s="75">
        <v>0</v>
      </c>
      <c r="V743" s="75">
        <v>168990</v>
      </c>
      <c r="W743" s="75">
        <v>44414</v>
      </c>
      <c r="X743" s="76">
        <v>6901</v>
      </c>
    </row>
    <row r="744" spans="2:24" ht="12.6" customHeight="1" x14ac:dyDescent="0.15">
      <c r="B744" s="71" t="s">
        <v>18</v>
      </c>
      <c r="C744" s="73" t="s">
        <v>21</v>
      </c>
      <c r="D744" s="74">
        <v>0</v>
      </c>
      <c r="E744" s="75">
        <v>0</v>
      </c>
      <c r="F744" s="75">
        <v>0</v>
      </c>
      <c r="G744" s="75">
        <v>0</v>
      </c>
      <c r="H744" s="75">
        <v>0</v>
      </c>
      <c r="I744" s="75">
        <v>0</v>
      </c>
      <c r="J744" s="75">
        <v>0</v>
      </c>
      <c r="K744" s="75">
        <v>0</v>
      </c>
      <c r="L744" s="75">
        <v>0</v>
      </c>
      <c r="M744" s="75">
        <v>0</v>
      </c>
      <c r="N744" s="75">
        <v>0</v>
      </c>
      <c r="O744" s="75">
        <v>0</v>
      </c>
      <c r="P744" s="75">
        <v>0</v>
      </c>
      <c r="Q744" s="75">
        <v>0</v>
      </c>
      <c r="R744" s="75">
        <v>0</v>
      </c>
      <c r="S744" s="75">
        <v>0</v>
      </c>
      <c r="T744" s="75">
        <v>0</v>
      </c>
      <c r="U744" s="75">
        <v>0</v>
      </c>
      <c r="V744" s="75">
        <v>0</v>
      </c>
      <c r="W744" s="75">
        <v>0</v>
      </c>
      <c r="X744" s="76">
        <v>0</v>
      </c>
    </row>
    <row r="745" spans="2:24" ht="12.6" customHeight="1" x14ac:dyDescent="0.15">
      <c r="B745" s="71" t="s">
        <v>25</v>
      </c>
      <c r="C745" s="73" t="s">
        <v>8</v>
      </c>
      <c r="D745" s="74">
        <v>0</v>
      </c>
      <c r="E745" s="75">
        <v>0</v>
      </c>
      <c r="F745" s="75">
        <v>0</v>
      </c>
      <c r="G745" s="75">
        <v>0</v>
      </c>
      <c r="H745" s="75">
        <v>0</v>
      </c>
      <c r="I745" s="75">
        <v>0</v>
      </c>
      <c r="J745" s="75">
        <v>0</v>
      </c>
      <c r="K745" s="75">
        <v>0</v>
      </c>
      <c r="L745" s="75">
        <v>0</v>
      </c>
      <c r="M745" s="75">
        <v>0</v>
      </c>
      <c r="N745" s="75">
        <v>0</v>
      </c>
      <c r="O745" s="75">
        <v>0</v>
      </c>
      <c r="P745" s="75">
        <v>0</v>
      </c>
      <c r="Q745" s="75">
        <v>0</v>
      </c>
      <c r="R745" s="75">
        <v>0</v>
      </c>
      <c r="S745" s="75">
        <v>0</v>
      </c>
      <c r="T745" s="75">
        <v>0</v>
      </c>
      <c r="U745" s="75">
        <v>0</v>
      </c>
      <c r="V745" s="75">
        <v>0</v>
      </c>
      <c r="W745" s="75">
        <v>0</v>
      </c>
      <c r="X745" s="76">
        <v>0</v>
      </c>
    </row>
    <row r="746" spans="2:24" ht="12.6" customHeight="1" x14ac:dyDescent="0.15">
      <c r="B746" s="71" t="s">
        <v>27</v>
      </c>
      <c r="C746" s="73" t="s">
        <v>28</v>
      </c>
      <c r="D746" s="74">
        <v>3</v>
      </c>
      <c r="E746" s="75">
        <v>2</v>
      </c>
      <c r="F746" s="75">
        <v>1</v>
      </c>
      <c r="G746" s="75">
        <v>0</v>
      </c>
      <c r="H746" s="75">
        <v>1</v>
      </c>
      <c r="I746" s="75">
        <v>0</v>
      </c>
      <c r="J746" s="75">
        <v>1</v>
      </c>
      <c r="K746" s="75">
        <v>1</v>
      </c>
      <c r="L746" s="75">
        <v>0</v>
      </c>
      <c r="M746" s="75">
        <v>0</v>
      </c>
      <c r="N746" s="75">
        <v>0</v>
      </c>
      <c r="O746" s="75">
        <v>0</v>
      </c>
      <c r="P746" s="75">
        <v>47</v>
      </c>
      <c r="Q746" s="75">
        <v>3</v>
      </c>
      <c r="R746" s="75">
        <v>10</v>
      </c>
      <c r="S746" s="75">
        <v>34</v>
      </c>
      <c r="T746" s="75">
        <v>9</v>
      </c>
      <c r="U746" s="75">
        <v>0</v>
      </c>
      <c r="V746" s="75">
        <v>62770</v>
      </c>
      <c r="W746" s="75">
        <v>8350</v>
      </c>
      <c r="X746" s="76">
        <v>4055</v>
      </c>
    </row>
    <row r="747" spans="2:24" ht="12.6" customHeight="1" x14ac:dyDescent="0.15">
      <c r="B747" s="71" t="s">
        <v>29</v>
      </c>
      <c r="C747" s="73" t="s">
        <v>30</v>
      </c>
      <c r="D747" s="74">
        <v>1</v>
      </c>
      <c r="E747" s="75">
        <v>1</v>
      </c>
      <c r="F747" s="75">
        <v>0</v>
      </c>
      <c r="G747" s="75">
        <v>1</v>
      </c>
      <c r="H747" s="75">
        <v>0</v>
      </c>
      <c r="I747" s="75">
        <v>0</v>
      </c>
      <c r="J747" s="75">
        <v>0</v>
      </c>
      <c r="K747" s="75">
        <v>0</v>
      </c>
      <c r="L747" s="75">
        <v>0</v>
      </c>
      <c r="M747" s="75">
        <v>0</v>
      </c>
      <c r="N747" s="75">
        <v>0</v>
      </c>
      <c r="O747" s="75">
        <v>0</v>
      </c>
      <c r="P747" s="75">
        <v>2</v>
      </c>
      <c r="Q747" s="75">
        <v>0</v>
      </c>
      <c r="R747" s="75">
        <v>1</v>
      </c>
      <c r="S747" s="75">
        <v>1</v>
      </c>
      <c r="T747" s="75">
        <v>0</v>
      </c>
      <c r="U747" s="75">
        <v>0</v>
      </c>
      <c r="V747" s="75">
        <v>6179</v>
      </c>
      <c r="W747" s="75">
        <v>350</v>
      </c>
      <c r="X747" s="76">
        <v>732</v>
      </c>
    </row>
    <row r="748" spans="2:24" ht="12.6" customHeight="1" x14ac:dyDescent="0.15">
      <c r="B748" s="71" t="s">
        <v>24</v>
      </c>
      <c r="C748" s="73" t="s">
        <v>31</v>
      </c>
      <c r="D748" s="74">
        <v>2</v>
      </c>
      <c r="E748" s="75">
        <v>2</v>
      </c>
      <c r="F748" s="75">
        <v>0</v>
      </c>
      <c r="G748" s="75">
        <v>0</v>
      </c>
      <c r="H748" s="75">
        <v>0</v>
      </c>
      <c r="I748" s="75">
        <v>0</v>
      </c>
      <c r="J748" s="75">
        <v>2</v>
      </c>
      <c r="K748" s="75">
        <v>0</v>
      </c>
      <c r="L748" s="75">
        <v>0</v>
      </c>
      <c r="M748" s="75">
        <v>0</v>
      </c>
      <c r="N748" s="75">
        <v>0</v>
      </c>
      <c r="O748" s="75">
        <v>0</v>
      </c>
      <c r="P748" s="75">
        <v>29</v>
      </c>
      <c r="Q748" s="75">
        <v>0</v>
      </c>
      <c r="R748" s="75">
        <v>0</v>
      </c>
      <c r="S748" s="75">
        <v>29</v>
      </c>
      <c r="T748" s="75">
        <v>0</v>
      </c>
      <c r="U748" s="75">
        <v>0</v>
      </c>
      <c r="V748" s="75">
        <v>100041</v>
      </c>
      <c r="W748" s="75">
        <v>35714</v>
      </c>
      <c r="X748" s="76">
        <v>2114</v>
      </c>
    </row>
    <row r="749" spans="2:24" ht="12.6" customHeight="1" x14ac:dyDescent="0.15">
      <c r="B749" s="71" t="s">
        <v>26</v>
      </c>
      <c r="C749" s="73" t="s">
        <v>6</v>
      </c>
      <c r="D749" s="74">
        <v>0</v>
      </c>
      <c r="E749" s="75">
        <v>0</v>
      </c>
      <c r="F749" s="75">
        <v>0</v>
      </c>
      <c r="G749" s="75">
        <v>0</v>
      </c>
      <c r="H749" s="75">
        <v>0</v>
      </c>
      <c r="I749" s="75">
        <v>0</v>
      </c>
      <c r="J749" s="75">
        <v>0</v>
      </c>
      <c r="K749" s="75">
        <v>0</v>
      </c>
      <c r="L749" s="75">
        <v>0</v>
      </c>
      <c r="M749" s="75">
        <v>0</v>
      </c>
      <c r="N749" s="75">
        <v>0</v>
      </c>
      <c r="O749" s="75">
        <v>0</v>
      </c>
      <c r="P749" s="75">
        <v>0</v>
      </c>
      <c r="Q749" s="75">
        <v>0</v>
      </c>
      <c r="R749" s="75">
        <v>0</v>
      </c>
      <c r="S749" s="75">
        <v>0</v>
      </c>
      <c r="T749" s="75">
        <v>0</v>
      </c>
      <c r="U749" s="75">
        <v>0</v>
      </c>
      <c r="V749" s="75">
        <v>0</v>
      </c>
      <c r="W749" s="75">
        <v>0</v>
      </c>
      <c r="X749" s="76">
        <v>0</v>
      </c>
    </row>
    <row r="750" spans="2:24" ht="12.6" customHeight="1" x14ac:dyDescent="0.15">
      <c r="B750" s="146"/>
      <c r="C750" s="72" t="s">
        <v>34</v>
      </c>
      <c r="D750" s="74">
        <v>60</v>
      </c>
      <c r="E750" s="75">
        <v>23</v>
      </c>
      <c r="F750" s="75">
        <v>37</v>
      </c>
      <c r="G750" s="75">
        <v>36</v>
      </c>
      <c r="H750" s="75">
        <v>15</v>
      </c>
      <c r="I750" s="75">
        <v>4</v>
      </c>
      <c r="J750" s="75">
        <v>3</v>
      </c>
      <c r="K750" s="75">
        <v>1</v>
      </c>
      <c r="L750" s="75">
        <v>0</v>
      </c>
      <c r="M750" s="75">
        <v>1</v>
      </c>
      <c r="N750" s="75">
        <v>0</v>
      </c>
      <c r="O750" s="75">
        <v>4590</v>
      </c>
      <c r="P750" s="75">
        <v>270</v>
      </c>
      <c r="Q750" s="75">
        <v>55</v>
      </c>
      <c r="R750" s="75">
        <v>20</v>
      </c>
      <c r="S750" s="75">
        <v>195</v>
      </c>
      <c r="T750" s="75">
        <v>7</v>
      </c>
      <c r="U750" s="75">
        <v>4</v>
      </c>
      <c r="V750" s="75">
        <v>296752</v>
      </c>
      <c r="W750" s="75">
        <v>8343</v>
      </c>
      <c r="X750" s="76">
        <v>18697</v>
      </c>
    </row>
    <row r="751" spans="2:24" ht="12.6" customHeight="1" x14ac:dyDescent="0.15">
      <c r="B751" s="71" t="s">
        <v>23</v>
      </c>
      <c r="C751" s="73" t="s">
        <v>35</v>
      </c>
      <c r="D751" s="74">
        <v>0</v>
      </c>
      <c r="E751" s="75">
        <v>0</v>
      </c>
      <c r="F751" s="75">
        <v>0</v>
      </c>
      <c r="G751" s="75">
        <v>0</v>
      </c>
      <c r="H751" s="75">
        <v>0</v>
      </c>
      <c r="I751" s="75">
        <v>0</v>
      </c>
      <c r="J751" s="75">
        <v>0</v>
      </c>
      <c r="K751" s="75">
        <v>0</v>
      </c>
      <c r="L751" s="75">
        <v>0</v>
      </c>
      <c r="M751" s="75">
        <v>0</v>
      </c>
      <c r="N751" s="75">
        <v>0</v>
      </c>
      <c r="O751" s="75">
        <v>0</v>
      </c>
      <c r="P751" s="75">
        <v>0</v>
      </c>
      <c r="Q751" s="75">
        <v>0</v>
      </c>
      <c r="R751" s="75">
        <v>0</v>
      </c>
      <c r="S751" s="75">
        <v>0</v>
      </c>
      <c r="T751" s="75">
        <v>0</v>
      </c>
      <c r="U751" s="75">
        <v>0</v>
      </c>
      <c r="V751" s="75">
        <v>0</v>
      </c>
      <c r="W751" s="75">
        <v>0</v>
      </c>
      <c r="X751" s="76">
        <v>0</v>
      </c>
    </row>
    <row r="752" spans="2:24" ht="12.6" customHeight="1" x14ac:dyDescent="0.15">
      <c r="B752" s="71" t="s">
        <v>15</v>
      </c>
      <c r="C752" s="73" t="s">
        <v>19</v>
      </c>
      <c r="D752" s="74">
        <v>4</v>
      </c>
      <c r="E752" s="75">
        <v>0</v>
      </c>
      <c r="F752" s="75">
        <v>4</v>
      </c>
      <c r="G752" s="75">
        <v>4</v>
      </c>
      <c r="H752" s="75">
        <v>0</v>
      </c>
      <c r="I752" s="75">
        <v>0</v>
      </c>
      <c r="J752" s="75">
        <v>0</v>
      </c>
      <c r="K752" s="75">
        <v>0</v>
      </c>
      <c r="L752" s="75">
        <v>0</v>
      </c>
      <c r="M752" s="75">
        <v>0</v>
      </c>
      <c r="N752" s="75">
        <v>0</v>
      </c>
      <c r="O752" s="75">
        <v>205</v>
      </c>
      <c r="P752" s="75">
        <v>6</v>
      </c>
      <c r="Q752" s="75">
        <v>3</v>
      </c>
      <c r="R752" s="75">
        <v>0</v>
      </c>
      <c r="S752" s="75">
        <v>3</v>
      </c>
      <c r="T752" s="75">
        <v>3</v>
      </c>
      <c r="U752" s="75">
        <v>0</v>
      </c>
      <c r="V752" s="75">
        <v>4705</v>
      </c>
      <c r="W752" s="75">
        <v>0</v>
      </c>
      <c r="X752" s="76">
        <v>1449</v>
      </c>
    </row>
    <row r="753" spans="2:24" ht="12.6" customHeight="1" x14ac:dyDescent="0.15">
      <c r="B753" s="71" t="s">
        <v>36</v>
      </c>
      <c r="C753" s="73" t="s">
        <v>38</v>
      </c>
      <c r="D753" s="74">
        <v>32</v>
      </c>
      <c r="E753" s="75">
        <v>10</v>
      </c>
      <c r="F753" s="75">
        <v>22</v>
      </c>
      <c r="G753" s="75">
        <v>20</v>
      </c>
      <c r="H753" s="75">
        <v>8</v>
      </c>
      <c r="I753" s="75">
        <v>1</v>
      </c>
      <c r="J753" s="75">
        <v>2</v>
      </c>
      <c r="K753" s="75">
        <v>0</v>
      </c>
      <c r="L753" s="75">
        <v>0</v>
      </c>
      <c r="M753" s="75">
        <v>1</v>
      </c>
      <c r="N753" s="75">
        <v>0</v>
      </c>
      <c r="O753" s="75">
        <v>3386</v>
      </c>
      <c r="P753" s="75">
        <v>162</v>
      </c>
      <c r="Q753" s="75">
        <v>30</v>
      </c>
      <c r="R753" s="75">
        <v>4</v>
      </c>
      <c r="S753" s="75">
        <v>128</v>
      </c>
      <c r="T753" s="75">
        <v>4</v>
      </c>
      <c r="U753" s="75">
        <v>4</v>
      </c>
      <c r="V753" s="75">
        <v>179376</v>
      </c>
      <c r="W753" s="75">
        <v>4955</v>
      </c>
      <c r="X753" s="76">
        <v>7406</v>
      </c>
    </row>
    <row r="754" spans="2:24" ht="12.6" customHeight="1" x14ac:dyDescent="0.15">
      <c r="B754" s="71" t="s">
        <v>0</v>
      </c>
      <c r="C754" s="73" t="s">
        <v>39</v>
      </c>
      <c r="D754" s="74">
        <v>2</v>
      </c>
      <c r="E754" s="75">
        <v>0</v>
      </c>
      <c r="F754" s="75">
        <v>2</v>
      </c>
      <c r="G754" s="75">
        <v>0</v>
      </c>
      <c r="H754" s="75">
        <v>2</v>
      </c>
      <c r="I754" s="75">
        <v>0</v>
      </c>
      <c r="J754" s="75">
        <v>0</v>
      </c>
      <c r="K754" s="75">
        <v>0</v>
      </c>
      <c r="L754" s="75">
        <v>0</v>
      </c>
      <c r="M754" s="75">
        <v>0</v>
      </c>
      <c r="N754" s="75">
        <v>0</v>
      </c>
      <c r="O754" s="75">
        <v>76</v>
      </c>
      <c r="P754" s="75">
        <v>6</v>
      </c>
      <c r="Q754" s="75">
        <v>6</v>
      </c>
      <c r="R754" s="75">
        <v>0</v>
      </c>
      <c r="S754" s="75">
        <v>0</v>
      </c>
      <c r="T754" s="75">
        <v>0</v>
      </c>
      <c r="U754" s="75">
        <v>0</v>
      </c>
      <c r="V754" s="75">
        <v>2328</v>
      </c>
      <c r="W754" s="75">
        <v>738</v>
      </c>
      <c r="X754" s="76">
        <v>347</v>
      </c>
    </row>
    <row r="755" spans="2:24" ht="12.6" customHeight="1" x14ac:dyDescent="0.15">
      <c r="B755" s="71" t="s">
        <v>40</v>
      </c>
      <c r="C755" s="73" t="s">
        <v>784</v>
      </c>
      <c r="D755" s="74">
        <v>7</v>
      </c>
      <c r="E755" s="75">
        <v>4</v>
      </c>
      <c r="F755" s="75">
        <v>3</v>
      </c>
      <c r="G755" s="75">
        <v>5</v>
      </c>
      <c r="H755" s="75">
        <v>2</v>
      </c>
      <c r="I755" s="75">
        <v>0</v>
      </c>
      <c r="J755" s="75">
        <v>0</v>
      </c>
      <c r="K755" s="75">
        <v>0</v>
      </c>
      <c r="L755" s="75">
        <v>0</v>
      </c>
      <c r="M755" s="75">
        <v>0</v>
      </c>
      <c r="N755" s="75">
        <v>0</v>
      </c>
      <c r="O755" s="75">
        <v>383</v>
      </c>
      <c r="P755" s="75">
        <v>16</v>
      </c>
      <c r="Q755" s="75">
        <v>7</v>
      </c>
      <c r="R755" s="75">
        <v>4</v>
      </c>
      <c r="S755" s="75">
        <v>5</v>
      </c>
      <c r="T755" s="75">
        <v>0</v>
      </c>
      <c r="U755" s="75">
        <v>0</v>
      </c>
      <c r="V755" s="75">
        <v>14135</v>
      </c>
      <c r="W755" s="75">
        <v>650</v>
      </c>
      <c r="X755" s="76">
        <v>2219</v>
      </c>
    </row>
    <row r="756" spans="2:24" ht="12.6" customHeight="1" x14ac:dyDescent="0.15">
      <c r="B756" s="71" t="s">
        <v>33</v>
      </c>
      <c r="C756" s="73" t="s">
        <v>42</v>
      </c>
      <c r="D756" s="74">
        <v>15</v>
      </c>
      <c r="E756" s="75">
        <v>9</v>
      </c>
      <c r="F756" s="75">
        <v>6</v>
      </c>
      <c r="G756" s="75">
        <v>7</v>
      </c>
      <c r="H756" s="75">
        <v>3</v>
      </c>
      <c r="I756" s="75">
        <v>3</v>
      </c>
      <c r="J756" s="75">
        <v>1</v>
      </c>
      <c r="K756" s="75">
        <v>1</v>
      </c>
      <c r="L756" s="75">
        <v>0</v>
      </c>
      <c r="M756" s="75">
        <v>0</v>
      </c>
      <c r="N756" s="75">
        <v>0</v>
      </c>
      <c r="O756" s="75">
        <v>540</v>
      </c>
      <c r="P756" s="75">
        <v>80</v>
      </c>
      <c r="Q756" s="75">
        <v>9</v>
      </c>
      <c r="R756" s="75">
        <v>12</v>
      </c>
      <c r="S756" s="75">
        <v>59</v>
      </c>
      <c r="T756" s="75">
        <v>0</v>
      </c>
      <c r="U756" s="75">
        <v>0</v>
      </c>
      <c r="V756" s="75">
        <v>96208</v>
      </c>
      <c r="W756" s="75">
        <v>2000</v>
      </c>
      <c r="X756" s="76">
        <v>7276</v>
      </c>
    </row>
    <row r="757" spans="2:24" ht="12.6" customHeight="1" x14ac:dyDescent="0.15">
      <c r="B757" s="71"/>
      <c r="C757" s="73" t="s">
        <v>834</v>
      </c>
      <c r="D757" s="74">
        <v>85</v>
      </c>
      <c r="E757" s="75">
        <v>14</v>
      </c>
      <c r="F757" s="75">
        <v>71</v>
      </c>
      <c r="G757" s="75">
        <v>49</v>
      </c>
      <c r="H757" s="75">
        <v>22</v>
      </c>
      <c r="I757" s="75">
        <v>11</v>
      </c>
      <c r="J757" s="75">
        <v>3</v>
      </c>
      <c r="K757" s="75">
        <v>0</v>
      </c>
      <c r="L757" s="75">
        <v>0</v>
      </c>
      <c r="M757" s="75">
        <v>0</v>
      </c>
      <c r="N757" s="75">
        <v>0</v>
      </c>
      <c r="O757" s="75">
        <v>4057</v>
      </c>
      <c r="P757" s="75">
        <v>255</v>
      </c>
      <c r="Q757" s="75">
        <v>122</v>
      </c>
      <c r="R757" s="75">
        <v>11</v>
      </c>
      <c r="S757" s="75">
        <v>122</v>
      </c>
      <c r="T757" s="75">
        <v>7</v>
      </c>
      <c r="U757" s="75">
        <v>0</v>
      </c>
      <c r="V757" s="75">
        <v>295778</v>
      </c>
      <c r="W757" s="75">
        <v>5988</v>
      </c>
      <c r="X757" s="76">
        <v>28344</v>
      </c>
    </row>
    <row r="758" spans="2:24" ht="12.6" customHeight="1" x14ac:dyDescent="0.15">
      <c r="B758" s="134"/>
      <c r="C758" s="72" t="s">
        <v>16</v>
      </c>
      <c r="D758" s="74">
        <v>7</v>
      </c>
      <c r="E758" s="75">
        <v>2</v>
      </c>
      <c r="F758" s="75">
        <v>5</v>
      </c>
      <c r="G758" s="75">
        <v>3</v>
      </c>
      <c r="H758" s="75">
        <v>4</v>
      </c>
      <c r="I758" s="75">
        <v>0</v>
      </c>
      <c r="J758" s="75">
        <v>0</v>
      </c>
      <c r="K758" s="75">
        <v>0</v>
      </c>
      <c r="L758" s="75">
        <v>0</v>
      </c>
      <c r="M758" s="75">
        <v>0</v>
      </c>
      <c r="N758" s="75">
        <v>0</v>
      </c>
      <c r="O758" s="75">
        <v>0</v>
      </c>
      <c r="P758" s="75">
        <v>18</v>
      </c>
      <c r="Q758" s="75">
        <v>8</v>
      </c>
      <c r="R758" s="75">
        <v>2</v>
      </c>
      <c r="S758" s="75">
        <v>8</v>
      </c>
      <c r="T758" s="75">
        <v>2</v>
      </c>
      <c r="U758" s="75">
        <v>0</v>
      </c>
      <c r="V758" s="75">
        <v>37025</v>
      </c>
      <c r="W758" s="75">
        <v>1130</v>
      </c>
      <c r="X758" s="76">
        <v>4010</v>
      </c>
    </row>
    <row r="759" spans="2:24" ht="12.6" customHeight="1" x14ac:dyDescent="0.15">
      <c r="B759" s="71" t="s">
        <v>18</v>
      </c>
      <c r="C759" s="73" t="s">
        <v>21</v>
      </c>
      <c r="D759" s="74">
        <v>0</v>
      </c>
      <c r="E759" s="75">
        <v>0</v>
      </c>
      <c r="F759" s="75">
        <v>0</v>
      </c>
      <c r="G759" s="75">
        <v>0</v>
      </c>
      <c r="H759" s="75">
        <v>0</v>
      </c>
      <c r="I759" s="75">
        <v>0</v>
      </c>
      <c r="J759" s="75">
        <v>0</v>
      </c>
      <c r="K759" s="75">
        <v>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5">
        <v>0</v>
      </c>
      <c r="V759" s="75">
        <v>0</v>
      </c>
      <c r="W759" s="75">
        <v>0</v>
      </c>
      <c r="X759" s="76">
        <v>0</v>
      </c>
    </row>
    <row r="760" spans="2:24" ht="12.6" customHeight="1" x14ac:dyDescent="0.15">
      <c r="B760" s="71" t="s">
        <v>25</v>
      </c>
      <c r="C760" s="73" t="s">
        <v>8</v>
      </c>
      <c r="D760" s="74">
        <v>0</v>
      </c>
      <c r="E760" s="75">
        <v>0</v>
      </c>
      <c r="F760" s="75">
        <v>0</v>
      </c>
      <c r="G760" s="75">
        <v>0</v>
      </c>
      <c r="H760" s="75">
        <v>0</v>
      </c>
      <c r="I760" s="75">
        <v>0</v>
      </c>
      <c r="J760" s="75">
        <v>0</v>
      </c>
      <c r="K760" s="75">
        <v>0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5">
        <v>0</v>
      </c>
      <c r="V760" s="75">
        <v>0</v>
      </c>
      <c r="W760" s="75">
        <v>0</v>
      </c>
      <c r="X760" s="76">
        <v>0</v>
      </c>
    </row>
    <row r="761" spans="2:24" ht="12.6" customHeight="1" x14ac:dyDescent="0.15">
      <c r="B761" s="71" t="s">
        <v>27</v>
      </c>
      <c r="C761" s="73" t="s">
        <v>28</v>
      </c>
      <c r="D761" s="74">
        <v>3</v>
      </c>
      <c r="E761" s="75">
        <v>0</v>
      </c>
      <c r="F761" s="75">
        <v>3</v>
      </c>
      <c r="G761" s="75">
        <v>2</v>
      </c>
      <c r="H761" s="75">
        <v>1</v>
      </c>
      <c r="I761" s="75">
        <v>0</v>
      </c>
      <c r="J761" s="75">
        <v>0</v>
      </c>
      <c r="K761" s="75">
        <v>0</v>
      </c>
      <c r="L761" s="75">
        <v>0</v>
      </c>
      <c r="M761" s="75">
        <v>0</v>
      </c>
      <c r="N761" s="75">
        <v>0</v>
      </c>
      <c r="O761" s="75">
        <v>0</v>
      </c>
      <c r="P761" s="75">
        <v>5</v>
      </c>
      <c r="Q761" s="75">
        <v>4</v>
      </c>
      <c r="R761" s="75">
        <v>0</v>
      </c>
      <c r="S761" s="75">
        <v>1</v>
      </c>
      <c r="T761" s="75">
        <v>0</v>
      </c>
      <c r="U761" s="75">
        <v>0</v>
      </c>
      <c r="V761" s="75">
        <v>6150</v>
      </c>
      <c r="W761" s="75">
        <v>0</v>
      </c>
      <c r="X761" s="76">
        <v>140</v>
      </c>
    </row>
    <row r="762" spans="2:24" ht="12.6" customHeight="1" x14ac:dyDescent="0.15">
      <c r="B762" s="71" t="s">
        <v>29</v>
      </c>
      <c r="C762" s="73" t="s">
        <v>30</v>
      </c>
      <c r="D762" s="74">
        <v>2</v>
      </c>
      <c r="E762" s="75">
        <v>1</v>
      </c>
      <c r="F762" s="75">
        <v>1</v>
      </c>
      <c r="G762" s="75">
        <v>0</v>
      </c>
      <c r="H762" s="75">
        <v>2</v>
      </c>
      <c r="I762" s="75">
        <v>0</v>
      </c>
      <c r="J762" s="75">
        <v>0</v>
      </c>
      <c r="K762" s="75">
        <v>0</v>
      </c>
      <c r="L762" s="75">
        <v>0</v>
      </c>
      <c r="M762" s="75">
        <v>0</v>
      </c>
      <c r="N762" s="75">
        <v>0</v>
      </c>
      <c r="O762" s="75">
        <v>0</v>
      </c>
      <c r="P762" s="75">
        <v>8</v>
      </c>
      <c r="Q762" s="75">
        <v>3</v>
      </c>
      <c r="R762" s="75">
        <v>2</v>
      </c>
      <c r="S762" s="75">
        <v>3</v>
      </c>
      <c r="T762" s="75">
        <v>2</v>
      </c>
      <c r="U762" s="75">
        <v>0</v>
      </c>
      <c r="V762" s="75">
        <v>18200</v>
      </c>
      <c r="W762" s="75">
        <v>0</v>
      </c>
      <c r="X762" s="76">
        <v>1770</v>
      </c>
    </row>
    <row r="763" spans="2:24" ht="12.6" customHeight="1" x14ac:dyDescent="0.15">
      <c r="B763" s="71" t="s">
        <v>24</v>
      </c>
      <c r="C763" s="73" t="s">
        <v>31</v>
      </c>
      <c r="D763" s="74">
        <v>2</v>
      </c>
      <c r="E763" s="75">
        <v>1</v>
      </c>
      <c r="F763" s="75">
        <v>1</v>
      </c>
      <c r="G763" s="75">
        <v>1</v>
      </c>
      <c r="H763" s="75">
        <v>1</v>
      </c>
      <c r="I763" s="75">
        <v>0</v>
      </c>
      <c r="J763" s="75">
        <v>0</v>
      </c>
      <c r="K763" s="75">
        <v>0</v>
      </c>
      <c r="L763" s="75">
        <v>0</v>
      </c>
      <c r="M763" s="75">
        <v>0</v>
      </c>
      <c r="N763" s="75">
        <v>0</v>
      </c>
      <c r="O763" s="75">
        <v>0</v>
      </c>
      <c r="P763" s="75">
        <v>5</v>
      </c>
      <c r="Q763" s="75">
        <v>1</v>
      </c>
      <c r="R763" s="75">
        <v>0</v>
      </c>
      <c r="S763" s="75">
        <v>4</v>
      </c>
      <c r="T763" s="75">
        <v>0</v>
      </c>
      <c r="U763" s="75">
        <v>0</v>
      </c>
      <c r="V763" s="75">
        <v>12675</v>
      </c>
      <c r="W763" s="75">
        <v>1130</v>
      </c>
      <c r="X763" s="76">
        <v>2100</v>
      </c>
    </row>
    <row r="764" spans="2:24" ht="12.6" customHeight="1" x14ac:dyDescent="0.15">
      <c r="B764" s="71" t="s">
        <v>26</v>
      </c>
      <c r="C764" s="73" t="s">
        <v>6</v>
      </c>
      <c r="D764" s="74">
        <v>0</v>
      </c>
      <c r="E764" s="75">
        <v>0</v>
      </c>
      <c r="F764" s="75">
        <v>0</v>
      </c>
      <c r="G764" s="75">
        <v>0</v>
      </c>
      <c r="H764" s="75">
        <v>0</v>
      </c>
      <c r="I764" s="75">
        <v>0</v>
      </c>
      <c r="J764" s="75">
        <v>0</v>
      </c>
      <c r="K764" s="75">
        <v>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5">
        <v>0</v>
      </c>
      <c r="V764" s="75">
        <v>0</v>
      </c>
      <c r="W764" s="75">
        <v>0</v>
      </c>
      <c r="X764" s="76">
        <v>0</v>
      </c>
    </row>
    <row r="765" spans="2:24" ht="12.6" customHeight="1" x14ac:dyDescent="0.15">
      <c r="B765" s="146"/>
      <c r="C765" s="72" t="s">
        <v>34</v>
      </c>
      <c r="D765" s="74">
        <v>78</v>
      </c>
      <c r="E765" s="75">
        <v>12</v>
      </c>
      <c r="F765" s="75">
        <v>66</v>
      </c>
      <c r="G765" s="75">
        <v>46</v>
      </c>
      <c r="H765" s="75">
        <v>18</v>
      </c>
      <c r="I765" s="75">
        <v>11</v>
      </c>
      <c r="J765" s="75">
        <v>3</v>
      </c>
      <c r="K765" s="75">
        <v>0</v>
      </c>
      <c r="L765" s="75">
        <v>0</v>
      </c>
      <c r="M765" s="75">
        <v>0</v>
      </c>
      <c r="N765" s="75">
        <v>0</v>
      </c>
      <c r="O765" s="75">
        <v>4057</v>
      </c>
      <c r="P765" s="75">
        <v>237</v>
      </c>
      <c r="Q765" s="75">
        <v>114</v>
      </c>
      <c r="R765" s="75">
        <v>9</v>
      </c>
      <c r="S765" s="75">
        <v>114</v>
      </c>
      <c r="T765" s="75">
        <v>5</v>
      </c>
      <c r="U765" s="75">
        <v>0</v>
      </c>
      <c r="V765" s="75">
        <v>258753</v>
      </c>
      <c r="W765" s="75">
        <v>4858</v>
      </c>
      <c r="X765" s="76">
        <v>24334</v>
      </c>
    </row>
    <row r="766" spans="2:24" ht="12.6" customHeight="1" x14ac:dyDescent="0.15">
      <c r="B766" s="71" t="s">
        <v>23</v>
      </c>
      <c r="C766" s="73" t="s">
        <v>35</v>
      </c>
      <c r="D766" s="74">
        <v>0</v>
      </c>
      <c r="E766" s="75">
        <v>0</v>
      </c>
      <c r="F766" s="75">
        <v>0</v>
      </c>
      <c r="G766" s="75">
        <v>0</v>
      </c>
      <c r="H766" s="75">
        <v>0</v>
      </c>
      <c r="I766" s="75">
        <v>0</v>
      </c>
      <c r="J766" s="75">
        <v>0</v>
      </c>
      <c r="K766" s="75">
        <v>0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5">
        <v>0</v>
      </c>
      <c r="V766" s="75">
        <v>0</v>
      </c>
      <c r="W766" s="75">
        <v>0</v>
      </c>
      <c r="X766" s="76">
        <v>0</v>
      </c>
    </row>
    <row r="767" spans="2:24" ht="12.6" customHeight="1" x14ac:dyDescent="0.15">
      <c r="B767" s="71" t="s">
        <v>15</v>
      </c>
      <c r="C767" s="73" t="s">
        <v>19</v>
      </c>
      <c r="D767" s="74">
        <v>5</v>
      </c>
      <c r="E767" s="75">
        <v>0</v>
      </c>
      <c r="F767" s="75">
        <v>5</v>
      </c>
      <c r="G767" s="75">
        <v>4</v>
      </c>
      <c r="H767" s="75">
        <v>1</v>
      </c>
      <c r="I767" s="75">
        <v>0</v>
      </c>
      <c r="J767" s="75">
        <v>0</v>
      </c>
      <c r="K767" s="75">
        <v>0</v>
      </c>
      <c r="L767" s="75">
        <v>0</v>
      </c>
      <c r="M767" s="75">
        <v>0</v>
      </c>
      <c r="N767" s="75">
        <v>0</v>
      </c>
      <c r="O767" s="75">
        <v>432</v>
      </c>
      <c r="P767" s="75">
        <v>9</v>
      </c>
      <c r="Q767" s="75">
        <v>8</v>
      </c>
      <c r="R767" s="75">
        <v>0</v>
      </c>
      <c r="S767" s="75">
        <v>1</v>
      </c>
      <c r="T767" s="75">
        <v>0</v>
      </c>
      <c r="U767" s="75">
        <v>0</v>
      </c>
      <c r="V767" s="75">
        <v>6094</v>
      </c>
      <c r="W767" s="75">
        <v>0</v>
      </c>
      <c r="X767" s="76">
        <v>2406</v>
      </c>
    </row>
    <row r="768" spans="2:24" ht="12.6" customHeight="1" x14ac:dyDescent="0.15">
      <c r="B768" s="71" t="s">
        <v>36</v>
      </c>
      <c r="C768" s="73" t="s">
        <v>38</v>
      </c>
      <c r="D768" s="74">
        <v>43</v>
      </c>
      <c r="E768" s="75">
        <v>3</v>
      </c>
      <c r="F768" s="75">
        <v>40</v>
      </c>
      <c r="G768" s="75">
        <v>27</v>
      </c>
      <c r="H768" s="75">
        <v>12</v>
      </c>
      <c r="I768" s="75">
        <v>3</v>
      </c>
      <c r="J768" s="75">
        <v>1</v>
      </c>
      <c r="K768" s="75">
        <v>0</v>
      </c>
      <c r="L768" s="75">
        <v>0</v>
      </c>
      <c r="M768" s="75">
        <v>0</v>
      </c>
      <c r="N768" s="75">
        <v>0</v>
      </c>
      <c r="O768" s="75">
        <v>2273</v>
      </c>
      <c r="P768" s="75">
        <v>110</v>
      </c>
      <c r="Q768" s="75">
        <v>65</v>
      </c>
      <c r="R768" s="75">
        <v>5</v>
      </c>
      <c r="S768" s="75">
        <v>40</v>
      </c>
      <c r="T768" s="75">
        <v>3</v>
      </c>
      <c r="U768" s="75">
        <v>0</v>
      </c>
      <c r="V768" s="75">
        <v>113967</v>
      </c>
      <c r="W768" s="75">
        <v>377</v>
      </c>
      <c r="X768" s="76">
        <v>8578</v>
      </c>
    </row>
    <row r="769" spans="2:24" ht="12.6" customHeight="1" x14ac:dyDescent="0.15">
      <c r="B769" s="71" t="s">
        <v>0</v>
      </c>
      <c r="C769" s="73" t="s">
        <v>39</v>
      </c>
      <c r="D769" s="74">
        <v>1</v>
      </c>
      <c r="E769" s="75">
        <v>1</v>
      </c>
      <c r="F769" s="75">
        <v>0</v>
      </c>
      <c r="G769" s="75">
        <v>0</v>
      </c>
      <c r="H769" s="75">
        <v>1</v>
      </c>
      <c r="I769" s="75">
        <v>0</v>
      </c>
      <c r="J769" s="75">
        <v>0</v>
      </c>
      <c r="K769" s="75">
        <v>0</v>
      </c>
      <c r="L769" s="75">
        <v>0</v>
      </c>
      <c r="M769" s="75">
        <v>0</v>
      </c>
      <c r="N769" s="75">
        <v>0</v>
      </c>
      <c r="O769" s="75">
        <v>0</v>
      </c>
      <c r="P769" s="75">
        <v>4</v>
      </c>
      <c r="Q769" s="75">
        <v>0</v>
      </c>
      <c r="R769" s="75">
        <v>0</v>
      </c>
      <c r="S769" s="75">
        <v>4</v>
      </c>
      <c r="T769" s="75">
        <v>0</v>
      </c>
      <c r="U769" s="75">
        <v>0</v>
      </c>
      <c r="V769" s="75">
        <v>610</v>
      </c>
      <c r="W769" s="75">
        <v>2400</v>
      </c>
      <c r="X769" s="76">
        <v>50</v>
      </c>
    </row>
    <row r="770" spans="2:24" ht="12.6" customHeight="1" x14ac:dyDescent="0.15">
      <c r="B770" s="71" t="s">
        <v>40</v>
      </c>
      <c r="C770" s="73" t="s">
        <v>784</v>
      </c>
      <c r="D770" s="74">
        <v>3</v>
      </c>
      <c r="E770" s="75">
        <v>0</v>
      </c>
      <c r="F770" s="75">
        <v>3</v>
      </c>
      <c r="G770" s="75">
        <v>3</v>
      </c>
      <c r="H770" s="75">
        <v>0</v>
      </c>
      <c r="I770" s="75">
        <v>0</v>
      </c>
      <c r="J770" s="75">
        <v>0</v>
      </c>
      <c r="K770" s="75">
        <v>0</v>
      </c>
      <c r="L770" s="75">
        <v>0</v>
      </c>
      <c r="M770" s="75">
        <v>0</v>
      </c>
      <c r="N770" s="75">
        <v>0</v>
      </c>
      <c r="O770" s="75">
        <v>433</v>
      </c>
      <c r="P770" s="75">
        <v>4</v>
      </c>
      <c r="Q770" s="75">
        <v>4</v>
      </c>
      <c r="R770" s="75">
        <v>0</v>
      </c>
      <c r="S770" s="75">
        <v>0</v>
      </c>
      <c r="T770" s="75">
        <v>0</v>
      </c>
      <c r="U770" s="75">
        <v>0</v>
      </c>
      <c r="V770" s="75">
        <v>3402</v>
      </c>
      <c r="W770" s="75">
        <v>0</v>
      </c>
      <c r="X770" s="76">
        <v>750</v>
      </c>
    </row>
    <row r="771" spans="2:24" ht="12.6" customHeight="1" x14ac:dyDescent="0.15">
      <c r="B771" s="71" t="s">
        <v>33</v>
      </c>
      <c r="C771" s="73" t="s">
        <v>42</v>
      </c>
      <c r="D771" s="74">
        <v>26</v>
      </c>
      <c r="E771" s="75">
        <v>8</v>
      </c>
      <c r="F771" s="75">
        <v>18</v>
      </c>
      <c r="G771" s="75">
        <v>12</v>
      </c>
      <c r="H771" s="75">
        <v>4</v>
      </c>
      <c r="I771" s="75">
        <v>8</v>
      </c>
      <c r="J771" s="75">
        <v>2</v>
      </c>
      <c r="K771" s="75">
        <v>0</v>
      </c>
      <c r="L771" s="75">
        <v>0</v>
      </c>
      <c r="M771" s="75">
        <v>0</v>
      </c>
      <c r="N771" s="75">
        <v>0</v>
      </c>
      <c r="O771" s="75">
        <v>919</v>
      </c>
      <c r="P771" s="75">
        <v>110</v>
      </c>
      <c r="Q771" s="75">
        <v>37</v>
      </c>
      <c r="R771" s="75">
        <v>4</v>
      </c>
      <c r="S771" s="75">
        <v>69</v>
      </c>
      <c r="T771" s="75">
        <v>2</v>
      </c>
      <c r="U771" s="75">
        <v>0</v>
      </c>
      <c r="V771" s="75">
        <v>134680</v>
      </c>
      <c r="W771" s="75">
        <v>2081</v>
      </c>
      <c r="X771" s="76">
        <v>12550</v>
      </c>
    </row>
    <row r="772" spans="2:24" ht="12.6" customHeight="1" x14ac:dyDescent="0.15">
      <c r="B772" s="71"/>
      <c r="C772" s="73" t="s">
        <v>835</v>
      </c>
      <c r="D772" s="74">
        <v>65</v>
      </c>
      <c r="E772" s="75">
        <v>14</v>
      </c>
      <c r="F772" s="75">
        <v>51</v>
      </c>
      <c r="G772" s="75">
        <v>39</v>
      </c>
      <c r="H772" s="75">
        <v>16</v>
      </c>
      <c r="I772" s="75">
        <v>6</v>
      </c>
      <c r="J772" s="75">
        <v>2</v>
      </c>
      <c r="K772" s="75">
        <v>2</v>
      </c>
      <c r="L772" s="75">
        <v>0</v>
      </c>
      <c r="M772" s="75">
        <v>0</v>
      </c>
      <c r="N772" s="75">
        <v>0</v>
      </c>
      <c r="O772" s="75">
        <v>4180</v>
      </c>
      <c r="P772" s="75">
        <v>232</v>
      </c>
      <c r="Q772" s="75">
        <v>100</v>
      </c>
      <c r="R772" s="75">
        <v>5</v>
      </c>
      <c r="S772" s="75">
        <v>127</v>
      </c>
      <c r="T772" s="75">
        <v>11</v>
      </c>
      <c r="U772" s="75">
        <v>4</v>
      </c>
      <c r="V772" s="75">
        <v>240431</v>
      </c>
      <c r="W772" s="75">
        <v>5824</v>
      </c>
      <c r="X772" s="76">
        <v>25716</v>
      </c>
    </row>
    <row r="773" spans="2:24" ht="12.6" customHeight="1" x14ac:dyDescent="0.15">
      <c r="B773" s="134"/>
      <c r="C773" s="72" t="s">
        <v>16</v>
      </c>
      <c r="D773" s="74">
        <v>5</v>
      </c>
      <c r="E773" s="75">
        <v>0</v>
      </c>
      <c r="F773" s="75">
        <v>5</v>
      </c>
      <c r="G773" s="75">
        <v>5</v>
      </c>
      <c r="H773" s="75">
        <v>0</v>
      </c>
      <c r="I773" s="75">
        <v>0</v>
      </c>
      <c r="J773" s="75">
        <v>0</v>
      </c>
      <c r="K773" s="75">
        <v>0</v>
      </c>
      <c r="L773" s="75">
        <v>0</v>
      </c>
      <c r="M773" s="75">
        <v>0</v>
      </c>
      <c r="N773" s="75">
        <v>0</v>
      </c>
      <c r="O773" s="75">
        <v>0</v>
      </c>
      <c r="P773" s="75">
        <v>7</v>
      </c>
      <c r="Q773" s="75">
        <v>5</v>
      </c>
      <c r="R773" s="75">
        <v>0</v>
      </c>
      <c r="S773" s="75">
        <v>2</v>
      </c>
      <c r="T773" s="75">
        <v>10</v>
      </c>
      <c r="U773" s="75">
        <v>0</v>
      </c>
      <c r="V773" s="75">
        <v>8792</v>
      </c>
      <c r="W773" s="75">
        <v>200</v>
      </c>
      <c r="X773" s="76">
        <v>350</v>
      </c>
    </row>
    <row r="774" spans="2:24" ht="12.6" customHeight="1" x14ac:dyDescent="0.15">
      <c r="B774" s="71" t="s">
        <v>18</v>
      </c>
      <c r="C774" s="73" t="s">
        <v>21</v>
      </c>
      <c r="D774" s="74">
        <v>0</v>
      </c>
      <c r="E774" s="75">
        <v>0</v>
      </c>
      <c r="F774" s="75">
        <v>0</v>
      </c>
      <c r="G774" s="75">
        <v>0</v>
      </c>
      <c r="H774" s="75">
        <v>0</v>
      </c>
      <c r="I774" s="75">
        <v>0</v>
      </c>
      <c r="J774" s="75">
        <v>0</v>
      </c>
      <c r="K774" s="75">
        <v>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5">
        <v>0</v>
      </c>
      <c r="V774" s="75">
        <v>0</v>
      </c>
      <c r="W774" s="75">
        <v>0</v>
      </c>
      <c r="X774" s="76">
        <v>0</v>
      </c>
    </row>
    <row r="775" spans="2:24" ht="12.6" customHeight="1" x14ac:dyDescent="0.15">
      <c r="B775" s="71" t="s">
        <v>25</v>
      </c>
      <c r="C775" s="73" t="s">
        <v>8</v>
      </c>
      <c r="D775" s="74">
        <v>0</v>
      </c>
      <c r="E775" s="75">
        <v>0</v>
      </c>
      <c r="F775" s="75">
        <v>0</v>
      </c>
      <c r="G775" s="75">
        <v>0</v>
      </c>
      <c r="H775" s="75">
        <v>0</v>
      </c>
      <c r="I775" s="75">
        <v>0</v>
      </c>
      <c r="J775" s="75">
        <v>0</v>
      </c>
      <c r="K775" s="75">
        <v>0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5">
        <v>0</v>
      </c>
      <c r="V775" s="75">
        <v>0</v>
      </c>
      <c r="W775" s="75">
        <v>0</v>
      </c>
      <c r="X775" s="76">
        <v>0</v>
      </c>
    </row>
    <row r="776" spans="2:24" ht="12.6" customHeight="1" x14ac:dyDescent="0.15">
      <c r="B776" s="71" t="s">
        <v>27</v>
      </c>
      <c r="C776" s="73" t="s">
        <v>28</v>
      </c>
      <c r="D776" s="74">
        <v>4</v>
      </c>
      <c r="E776" s="75">
        <v>0</v>
      </c>
      <c r="F776" s="75">
        <v>4</v>
      </c>
      <c r="G776" s="75">
        <v>4</v>
      </c>
      <c r="H776" s="75">
        <v>0</v>
      </c>
      <c r="I776" s="75">
        <v>0</v>
      </c>
      <c r="J776" s="75">
        <v>0</v>
      </c>
      <c r="K776" s="75">
        <v>0</v>
      </c>
      <c r="L776" s="75">
        <v>0</v>
      </c>
      <c r="M776" s="75">
        <v>0</v>
      </c>
      <c r="N776" s="75">
        <v>0</v>
      </c>
      <c r="O776" s="75">
        <v>0</v>
      </c>
      <c r="P776" s="75">
        <v>6</v>
      </c>
      <c r="Q776" s="75">
        <v>4</v>
      </c>
      <c r="R776" s="75">
        <v>0</v>
      </c>
      <c r="S776" s="75">
        <v>2</v>
      </c>
      <c r="T776" s="75">
        <v>10</v>
      </c>
      <c r="U776" s="75">
        <v>0</v>
      </c>
      <c r="V776" s="75">
        <v>8192</v>
      </c>
      <c r="W776" s="75">
        <v>0</v>
      </c>
      <c r="X776" s="76">
        <v>320</v>
      </c>
    </row>
    <row r="777" spans="2:24" ht="12.6" customHeight="1" x14ac:dyDescent="0.15">
      <c r="B777" s="71" t="s">
        <v>29</v>
      </c>
      <c r="C777" s="73" t="s">
        <v>30</v>
      </c>
      <c r="D777" s="74">
        <v>0</v>
      </c>
      <c r="E777" s="75">
        <v>0</v>
      </c>
      <c r="F777" s="75">
        <v>0</v>
      </c>
      <c r="G777" s="75">
        <v>0</v>
      </c>
      <c r="H777" s="75">
        <v>0</v>
      </c>
      <c r="I777" s="75">
        <v>0</v>
      </c>
      <c r="J777" s="75">
        <v>0</v>
      </c>
      <c r="K777" s="75">
        <v>0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5">
        <v>0</v>
      </c>
      <c r="V777" s="75">
        <v>0</v>
      </c>
      <c r="W777" s="75">
        <v>0</v>
      </c>
      <c r="X777" s="76">
        <v>0</v>
      </c>
    </row>
    <row r="778" spans="2:24" ht="12.6" customHeight="1" x14ac:dyDescent="0.15">
      <c r="B778" s="71" t="s">
        <v>24</v>
      </c>
      <c r="C778" s="73" t="s">
        <v>31</v>
      </c>
      <c r="D778" s="74">
        <v>1</v>
      </c>
      <c r="E778" s="75">
        <v>0</v>
      </c>
      <c r="F778" s="75">
        <v>1</v>
      </c>
      <c r="G778" s="75">
        <v>1</v>
      </c>
      <c r="H778" s="75">
        <v>0</v>
      </c>
      <c r="I778" s="75">
        <v>0</v>
      </c>
      <c r="J778" s="75">
        <v>0</v>
      </c>
      <c r="K778" s="75">
        <v>0</v>
      </c>
      <c r="L778" s="75">
        <v>0</v>
      </c>
      <c r="M778" s="75">
        <v>0</v>
      </c>
      <c r="N778" s="75">
        <v>0</v>
      </c>
      <c r="O778" s="75">
        <v>0</v>
      </c>
      <c r="P778" s="75">
        <v>1</v>
      </c>
      <c r="Q778" s="75">
        <v>1</v>
      </c>
      <c r="R778" s="75">
        <v>0</v>
      </c>
      <c r="S778" s="75">
        <v>0</v>
      </c>
      <c r="T778" s="75">
        <v>0</v>
      </c>
      <c r="U778" s="75">
        <v>0</v>
      </c>
      <c r="V778" s="75">
        <v>600</v>
      </c>
      <c r="W778" s="75">
        <v>200</v>
      </c>
      <c r="X778" s="76">
        <v>30</v>
      </c>
    </row>
    <row r="779" spans="2:24" ht="12.6" customHeight="1" x14ac:dyDescent="0.15">
      <c r="B779" s="71" t="s">
        <v>26</v>
      </c>
      <c r="C779" s="73" t="s">
        <v>6</v>
      </c>
      <c r="D779" s="74">
        <v>0</v>
      </c>
      <c r="E779" s="75">
        <v>0</v>
      </c>
      <c r="F779" s="75">
        <v>0</v>
      </c>
      <c r="G779" s="75">
        <v>0</v>
      </c>
      <c r="H779" s="75">
        <v>0</v>
      </c>
      <c r="I779" s="75">
        <v>0</v>
      </c>
      <c r="J779" s="75">
        <v>0</v>
      </c>
      <c r="K779" s="75">
        <v>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5">
        <v>0</v>
      </c>
      <c r="V779" s="75">
        <v>0</v>
      </c>
      <c r="W779" s="75">
        <v>0</v>
      </c>
      <c r="X779" s="76">
        <v>0</v>
      </c>
    </row>
    <row r="780" spans="2:24" ht="12.6" customHeight="1" x14ac:dyDescent="0.15">
      <c r="B780" s="146"/>
      <c r="C780" s="72" t="s">
        <v>34</v>
      </c>
      <c r="D780" s="74">
        <v>60</v>
      </c>
      <c r="E780" s="75">
        <v>14</v>
      </c>
      <c r="F780" s="75">
        <v>46</v>
      </c>
      <c r="G780" s="75">
        <v>34</v>
      </c>
      <c r="H780" s="75">
        <v>16</v>
      </c>
      <c r="I780" s="75">
        <v>6</v>
      </c>
      <c r="J780" s="75">
        <v>2</v>
      </c>
      <c r="K780" s="75">
        <v>2</v>
      </c>
      <c r="L780" s="75">
        <v>0</v>
      </c>
      <c r="M780" s="75">
        <v>0</v>
      </c>
      <c r="N780" s="75">
        <v>0</v>
      </c>
      <c r="O780" s="75">
        <v>4180</v>
      </c>
      <c r="P780" s="75">
        <v>225</v>
      </c>
      <c r="Q780" s="75">
        <v>95</v>
      </c>
      <c r="R780" s="75">
        <v>5</v>
      </c>
      <c r="S780" s="75">
        <v>125</v>
      </c>
      <c r="T780" s="75">
        <v>1</v>
      </c>
      <c r="U780" s="75">
        <v>4</v>
      </c>
      <c r="V780" s="75">
        <v>231639</v>
      </c>
      <c r="W780" s="75">
        <v>5624</v>
      </c>
      <c r="X780" s="76">
        <v>25366</v>
      </c>
    </row>
    <row r="781" spans="2:24" ht="12.6" customHeight="1" x14ac:dyDescent="0.15">
      <c r="B781" s="71" t="s">
        <v>23</v>
      </c>
      <c r="C781" s="73" t="s">
        <v>35</v>
      </c>
      <c r="D781" s="74">
        <v>1</v>
      </c>
      <c r="E781" s="75">
        <v>1</v>
      </c>
      <c r="F781" s="75">
        <v>0</v>
      </c>
      <c r="G781" s="75">
        <v>1</v>
      </c>
      <c r="H781" s="75">
        <v>0</v>
      </c>
      <c r="I781" s="75">
        <v>0</v>
      </c>
      <c r="J781" s="75">
        <v>0</v>
      </c>
      <c r="K781" s="75">
        <v>0</v>
      </c>
      <c r="L781" s="75">
        <v>0</v>
      </c>
      <c r="M781" s="75">
        <v>0</v>
      </c>
      <c r="N781" s="75">
        <v>0</v>
      </c>
      <c r="O781" s="75">
        <v>42</v>
      </c>
      <c r="P781" s="75">
        <v>1</v>
      </c>
      <c r="Q781" s="75">
        <v>0</v>
      </c>
      <c r="R781" s="75">
        <v>0</v>
      </c>
      <c r="S781" s="75">
        <v>1</v>
      </c>
      <c r="T781" s="75">
        <v>0</v>
      </c>
      <c r="U781" s="75">
        <v>0</v>
      </c>
      <c r="V781" s="75">
        <v>1100</v>
      </c>
      <c r="W781" s="75">
        <v>0</v>
      </c>
      <c r="X781" s="76">
        <v>200</v>
      </c>
    </row>
    <row r="782" spans="2:24" ht="12.6" customHeight="1" x14ac:dyDescent="0.15">
      <c r="B782" s="71" t="s">
        <v>15</v>
      </c>
      <c r="C782" s="73" t="s">
        <v>19</v>
      </c>
      <c r="D782" s="74">
        <v>4</v>
      </c>
      <c r="E782" s="75">
        <v>2</v>
      </c>
      <c r="F782" s="75">
        <v>2</v>
      </c>
      <c r="G782" s="75">
        <v>1</v>
      </c>
      <c r="H782" s="75">
        <v>2</v>
      </c>
      <c r="I782" s="75">
        <v>1</v>
      </c>
      <c r="J782" s="75">
        <v>0</v>
      </c>
      <c r="K782" s="75">
        <v>0</v>
      </c>
      <c r="L782" s="75">
        <v>0</v>
      </c>
      <c r="M782" s="75">
        <v>0</v>
      </c>
      <c r="N782" s="75">
        <v>0</v>
      </c>
      <c r="O782" s="75">
        <v>473</v>
      </c>
      <c r="P782" s="75">
        <v>14</v>
      </c>
      <c r="Q782" s="75">
        <v>3</v>
      </c>
      <c r="R782" s="75">
        <v>2</v>
      </c>
      <c r="S782" s="75">
        <v>9</v>
      </c>
      <c r="T782" s="75">
        <v>0</v>
      </c>
      <c r="U782" s="75">
        <v>0</v>
      </c>
      <c r="V782" s="75">
        <v>9895</v>
      </c>
      <c r="W782" s="75">
        <v>250</v>
      </c>
      <c r="X782" s="76">
        <v>2014</v>
      </c>
    </row>
    <row r="783" spans="2:24" ht="12.6" customHeight="1" x14ac:dyDescent="0.15">
      <c r="B783" s="71" t="s">
        <v>36</v>
      </c>
      <c r="C783" s="73" t="s">
        <v>38</v>
      </c>
      <c r="D783" s="74">
        <v>32</v>
      </c>
      <c r="E783" s="75">
        <v>3</v>
      </c>
      <c r="F783" s="75">
        <v>29</v>
      </c>
      <c r="G783" s="75">
        <v>22</v>
      </c>
      <c r="H783" s="75">
        <v>4</v>
      </c>
      <c r="I783" s="75">
        <v>2</v>
      </c>
      <c r="J783" s="75">
        <v>2</v>
      </c>
      <c r="K783" s="75">
        <v>2</v>
      </c>
      <c r="L783" s="75">
        <v>0</v>
      </c>
      <c r="M783" s="75">
        <v>0</v>
      </c>
      <c r="N783" s="75">
        <v>0</v>
      </c>
      <c r="O783" s="75">
        <v>2501</v>
      </c>
      <c r="P783" s="75">
        <v>137</v>
      </c>
      <c r="Q783" s="75">
        <v>66</v>
      </c>
      <c r="R783" s="75">
        <v>3</v>
      </c>
      <c r="S783" s="75">
        <v>68</v>
      </c>
      <c r="T783" s="75">
        <v>1</v>
      </c>
      <c r="U783" s="75">
        <v>4</v>
      </c>
      <c r="V783" s="75">
        <v>88534</v>
      </c>
      <c r="W783" s="75">
        <v>202</v>
      </c>
      <c r="X783" s="76">
        <v>7334</v>
      </c>
    </row>
    <row r="784" spans="2:24" ht="12.6" customHeight="1" x14ac:dyDescent="0.15">
      <c r="B784" s="71" t="s">
        <v>0</v>
      </c>
      <c r="C784" s="73" t="s">
        <v>39</v>
      </c>
      <c r="D784" s="74">
        <v>2</v>
      </c>
      <c r="E784" s="75">
        <v>1</v>
      </c>
      <c r="F784" s="75">
        <v>1</v>
      </c>
      <c r="G784" s="75">
        <v>1</v>
      </c>
      <c r="H784" s="75">
        <v>1</v>
      </c>
      <c r="I784" s="75">
        <v>0</v>
      </c>
      <c r="J784" s="75">
        <v>0</v>
      </c>
      <c r="K784" s="75">
        <v>0</v>
      </c>
      <c r="L784" s="75">
        <v>0</v>
      </c>
      <c r="M784" s="75">
        <v>0</v>
      </c>
      <c r="N784" s="75">
        <v>0</v>
      </c>
      <c r="O784" s="75">
        <v>0</v>
      </c>
      <c r="P784" s="75">
        <v>6</v>
      </c>
      <c r="Q784" s="75">
        <v>4</v>
      </c>
      <c r="R784" s="75">
        <v>0</v>
      </c>
      <c r="S784" s="75">
        <v>2</v>
      </c>
      <c r="T784" s="75">
        <v>0</v>
      </c>
      <c r="U784" s="75">
        <v>0</v>
      </c>
      <c r="V784" s="75">
        <v>15745</v>
      </c>
      <c r="W784" s="75">
        <v>3220</v>
      </c>
      <c r="X784" s="76">
        <v>403</v>
      </c>
    </row>
    <row r="785" spans="2:24" ht="12.6" customHeight="1" x14ac:dyDescent="0.15">
      <c r="B785" s="71" t="s">
        <v>40</v>
      </c>
      <c r="C785" s="73" t="s">
        <v>784</v>
      </c>
      <c r="D785" s="74">
        <v>3</v>
      </c>
      <c r="E785" s="75">
        <v>0</v>
      </c>
      <c r="F785" s="75">
        <v>3</v>
      </c>
      <c r="G785" s="75">
        <v>2</v>
      </c>
      <c r="H785" s="75">
        <v>1</v>
      </c>
      <c r="I785" s="75">
        <v>0</v>
      </c>
      <c r="J785" s="75">
        <v>0</v>
      </c>
      <c r="K785" s="75">
        <v>0</v>
      </c>
      <c r="L785" s="75">
        <v>0</v>
      </c>
      <c r="M785" s="75">
        <v>0</v>
      </c>
      <c r="N785" s="75">
        <v>0</v>
      </c>
      <c r="O785" s="75">
        <v>79</v>
      </c>
      <c r="P785" s="75">
        <v>7</v>
      </c>
      <c r="Q785" s="75">
        <v>6</v>
      </c>
      <c r="R785" s="75">
        <v>0</v>
      </c>
      <c r="S785" s="75">
        <v>1</v>
      </c>
      <c r="T785" s="75">
        <v>0</v>
      </c>
      <c r="U785" s="75">
        <v>0</v>
      </c>
      <c r="V785" s="75">
        <v>4200</v>
      </c>
      <c r="W785" s="75">
        <v>900</v>
      </c>
      <c r="X785" s="76">
        <v>565</v>
      </c>
    </row>
    <row r="786" spans="2:24" ht="12.6" customHeight="1" x14ac:dyDescent="0.15">
      <c r="B786" s="71" t="s">
        <v>33</v>
      </c>
      <c r="C786" s="73" t="s">
        <v>42</v>
      </c>
      <c r="D786" s="74">
        <v>18</v>
      </c>
      <c r="E786" s="75">
        <v>7</v>
      </c>
      <c r="F786" s="75">
        <v>11</v>
      </c>
      <c r="G786" s="75">
        <v>7</v>
      </c>
      <c r="H786" s="75">
        <v>8</v>
      </c>
      <c r="I786" s="75">
        <v>3</v>
      </c>
      <c r="J786" s="75">
        <v>0</v>
      </c>
      <c r="K786" s="75">
        <v>0</v>
      </c>
      <c r="L786" s="75">
        <v>0</v>
      </c>
      <c r="M786" s="75">
        <v>0</v>
      </c>
      <c r="N786" s="75">
        <v>0</v>
      </c>
      <c r="O786" s="75">
        <v>1085</v>
      </c>
      <c r="P786" s="75">
        <v>60</v>
      </c>
      <c r="Q786" s="75">
        <v>16</v>
      </c>
      <c r="R786" s="75">
        <v>0</v>
      </c>
      <c r="S786" s="75">
        <v>44</v>
      </c>
      <c r="T786" s="75">
        <v>0</v>
      </c>
      <c r="U786" s="75">
        <v>0</v>
      </c>
      <c r="V786" s="75">
        <v>112165</v>
      </c>
      <c r="W786" s="75">
        <v>1052</v>
      </c>
      <c r="X786" s="76">
        <v>14850</v>
      </c>
    </row>
    <row r="787" spans="2:24" ht="12.6" customHeight="1" x14ac:dyDescent="0.15">
      <c r="B787" s="71"/>
      <c r="C787" s="73" t="s">
        <v>836</v>
      </c>
      <c r="D787" s="74">
        <v>101</v>
      </c>
      <c r="E787" s="75">
        <v>21</v>
      </c>
      <c r="F787" s="75">
        <v>80</v>
      </c>
      <c r="G787" s="75">
        <v>70</v>
      </c>
      <c r="H787" s="75">
        <v>18</v>
      </c>
      <c r="I787" s="75">
        <v>7</v>
      </c>
      <c r="J787" s="75">
        <v>4</v>
      </c>
      <c r="K787" s="75">
        <v>0</v>
      </c>
      <c r="L787" s="75">
        <v>1</v>
      </c>
      <c r="M787" s="75">
        <v>1</v>
      </c>
      <c r="N787" s="75">
        <v>0</v>
      </c>
      <c r="O787" s="75">
        <v>4590</v>
      </c>
      <c r="P787" s="75">
        <v>379</v>
      </c>
      <c r="Q787" s="75">
        <v>203</v>
      </c>
      <c r="R787" s="75">
        <v>19</v>
      </c>
      <c r="S787" s="75">
        <v>157</v>
      </c>
      <c r="T787" s="75">
        <v>8</v>
      </c>
      <c r="U787" s="75">
        <v>9</v>
      </c>
      <c r="V787" s="75">
        <v>435302</v>
      </c>
      <c r="W787" s="75">
        <v>25391</v>
      </c>
      <c r="X787" s="76">
        <v>40803</v>
      </c>
    </row>
    <row r="788" spans="2:24" ht="12.6" customHeight="1" x14ac:dyDescent="0.15">
      <c r="B788" s="134"/>
      <c r="C788" s="72" t="s">
        <v>16</v>
      </c>
      <c r="D788" s="74">
        <v>3</v>
      </c>
      <c r="E788" s="75">
        <v>0</v>
      </c>
      <c r="F788" s="75">
        <v>3</v>
      </c>
      <c r="G788" s="75">
        <v>1</v>
      </c>
      <c r="H788" s="75">
        <v>0</v>
      </c>
      <c r="I788" s="75">
        <v>1</v>
      </c>
      <c r="J788" s="75">
        <v>1</v>
      </c>
      <c r="K788" s="75">
        <v>0</v>
      </c>
      <c r="L788" s="75">
        <v>0</v>
      </c>
      <c r="M788" s="75">
        <v>0</v>
      </c>
      <c r="N788" s="75">
        <v>0</v>
      </c>
      <c r="O788" s="75">
        <v>0</v>
      </c>
      <c r="P788" s="75">
        <v>20</v>
      </c>
      <c r="Q788" s="75">
        <v>11</v>
      </c>
      <c r="R788" s="75">
        <v>0</v>
      </c>
      <c r="S788" s="75">
        <v>9</v>
      </c>
      <c r="T788" s="75">
        <v>0</v>
      </c>
      <c r="U788" s="75">
        <v>0</v>
      </c>
      <c r="V788" s="75">
        <v>23453</v>
      </c>
      <c r="W788" s="75">
        <v>2837</v>
      </c>
      <c r="X788" s="76">
        <v>2992</v>
      </c>
    </row>
    <row r="789" spans="2:24" ht="12.6" customHeight="1" x14ac:dyDescent="0.15">
      <c r="B789" s="71" t="s">
        <v>18</v>
      </c>
      <c r="C789" s="73" t="s">
        <v>21</v>
      </c>
      <c r="D789" s="74">
        <v>0</v>
      </c>
      <c r="E789" s="75">
        <v>0</v>
      </c>
      <c r="F789" s="75">
        <v>0</v>
      </c>
      <c r="G789" s="75">
        <v>0</v>
      </c>
      <c r="H789" s="75">
        <v>0</v>
      </c>
      <c r="I789" s="75">
        <v>0</v>
      </c>
      <c r="J789" s="75">
        <v>0</v>
      </c>
      <c r="K789" s="75">
        <v>0</v>
      </c>
      <c r="L789" s="75">
        <v>0</v>
      </c>
      <c r="M789" s="75">
        <v>0</v>
      </c>
      <c r="N789" s="75">
        <v>0</v>
      </c>
      <c r="O789" s="75">
        <v>0</v>
      </c>
      <c r="P789" s="75">
        <v>0</v>
      </c>
      <c r="Q789" s="75">
        <v>0</v>
      </c>
      <c r="R789" s="75">
        <v>0</v>
      </c>
      <c r="S789" s="75">
        <v>0</v>
      </c>
      <c r="T789" s="75">
        <v>0</v>
      </c>
      <c r="U789" s="75">
        <v>0</v>
      </c>
      <c r="V789" s="75">
        <v>0</v>
      </c>
      <c r="W789" s="75">
        <v>0</v>
      </c>
      <c r="X789" s="76">
        <v>0</v>
      </c>
    </row>
    <row r="790" spans="2:24" ht="12.6" customHeight="1" x14ac:dyDescent="0.15">
      <c r="B790" s="71" t="s">
        <v>25</v>
      </c>
      <c r="C790" s="73" t="s">
        <v>8</v>
      </c>
      <c r="D790" s="74">
        <v>0</v>
      </c>
      <c r="E790" s="75">
        <v>0</v>
      </c>
      <c r="F790" s="75">
        <v>0</v>
      </c>
      <c r="G790" s="75">
        <v>0</v>
      </c>
      <c r="H790" s="75">
        <v>0</v>
      </c>
      <c r="I790" s="75">
        <v>0</v>
      </c>
      <c r="J790" s="75">
        <v>0</v>
      </c>
      <c r="K790" s="75">
        <v>0</v>
      </c>
      <c r="L790" s="75">
        <v>0</v>
      </c>
      <c r="M790" s="75">
        <v>0</v>
      </c>
      <c r="N790" s="75">
        <v>0</v>
      </c>
      <c r="O790" s="75">
        <v>0</v>
      </c>
      <c r="P790" s="75">
        <v>0</v>
      </c>
      <c r="Q790" s="75">
        <v>0</v>
      </c>
      <c r="R790" s="75">
        <v>0</v>
      </c>
      <c r="S790" s="75">
        <v>0</v>
      </c>
      <c r="T790" s="75">
        <v>0</v>
      </c>
      <c r="U790" s="75">
        <v>0</v>
      </c>
      <c r="V790" s="75">
        <v>0</v>
      </c>
      <c r="W790" s="75">
        <v>0</v>
      </c>
      <c r="X790" s="76">
        <v>0</v>
      </c>
    </row>
    <row r="791" spans="2:24" ht="12.6" customHeight="1" x14ac:dyDescent="0.15">
      <c r="B791" s="71" t="s">
        <v>27</v>
      </c>
      <c r="C791" s="73" t="s">
        <v>28</v>
      </c>
      <c r="D791" s="74">
        <v>2</v>
      </c>
      <c r="E791" s="75">
        <v>0</v>
      </c>
      <c r="F791" s="75">
        <v>2</v>
      </c>
      <c r="G791" s="75">
        <v>1</v>
      </c>
      <c r="H791" s="75">
        <v>0</v>
      </c>
      <c r="I791" s="75">
        <v>0</v>
      </c>
      <c r="J791" s="75">
        <v>1</v>
      </c>
      <c r="K791" s="75">
        <v>0</v>
      </c>
      <c r="L791" s="75">
        <v>0</v>
      </c>
      <c r="M791" s="75">
        <v>0</v>
      </c>
      <c r="N791" s="75">
        <v>0</v>
      </c>
      <c r="O791" s="75">
        <v>0</v>
      </c>
      <c r="P791" s="75">
        <v>14</v>
      </c>
      <c r="Q791" s="75">
        <v>6</v>
      </c>
      <c r="R791" s="75">
        <v>0</v>
      </c>
      <c r="S791" s="75">
        <v>8</v>
      </c>
      <c r="T791" s="75">
        <v>0</v>
      </c>
      <c r="U791" s="75">
        <v>0</v>
      </c>
      <c r="V791" s="75">
        <v>15019</v>
      </c>
      <c r="W791" s="75">
        <v>0</v>
      </c>
      <c r="X791" s="76">
        <v>620</v>
      </c>
    </row>
    <row r="792" spans="2:24" ht="12.6" customHeight="1" x14ac:dyDescent="0.15">
      <c r="B792" s="71" t="s">
        <v>29</v>
      </c>
      <c r="C792" s="73" t="s">
        <v>30</v>
      </c>
      <c r="D792" s="74">
        <v>1</v>
      </c>
      <c r="E792" s="75">
        <v>0</v>
      </c>
      <c r="F792" s="75">
        <v>1</v>
      </c>
      <c r="G792" s="75">
        <v>0</v>
      </c>
      <c r="H792" s="75">
        <v>0</v>
      </c>
      <c r="I792" s="75">
        <v>1</v>
      </c>
      <c r="J792" s="75">
        <v>0</v>
      </c>
      <c r="K792" s="75">
        <v>0</v>
      </c>
      <c r="L792" s="75">
        <v>0</v>
      </c>
      <c r="M792" s="75">
        <v>0</v>
      </c>
      <c r="N792" s="75">
        <v>0</v>
      </c>
      <c r="O792" s="75">
        <v>0</v>
      </c>
      <c r="P792" s="75">
        <v>6</v>
      </c>
      <c r="Q792" s="75">
        <v>5</v>
      </c>
      <c r="R792" s="75">
        <v>0</v>
      </c>
      <c r="S792" s="75">
        <v>1</v>
      </c>
      <c r="T792" s="75">
        <v>0</v>
      </c>
      <c r="U792" s="75">
        <v>0</v>
      </c>
      <c r="V792" s="75">
        <v>8434</v>
      </c>
      <c r="W792" s="75">
        <v>2837</v>
      </c>
      <c r="X792" s="76">
        <v>2372</v>
      </c>
    </row>
    <row r="793" spans="2:24" ht="12.6" customHeight="1" x14ac:dyDescent="0.15">
      <c r="B793" s="71" t="s">
        <v>24</v>
      </c>
      <c r="C793" s="73" t="s">
        <v>31</v>
      </c>
      <c r="D793" s="74">
        <v>0</v>
      </c>
      <c r="E793" s="75">
        <v>0</v>
      </c>
      <c r="F793" s="75">
        <v>0</v>
      </c>
      <c r="G793" s="75">
        <v>0</v>
      </c>
      <c r="H793" s="75">
        <v>0</v>
      </c>
      <c r="I793" s="75">
        <v>0</v>
      </c>
      <c r="J793" s="75">
        <v>0</v>
      </c>
      <c r="K793" s="75">
        <v>0</v>
      </c>
      <c r="L793" s="75">
        <v>0</v>
      </c>
      <c r="M793" s="75">
        <v>0</v>
      </c>
      <c r="N793" s="75">
        <v>0</v>
      </c>
      <c r="O793" s="75">
        <v>0</v>
      </c>
      <c r="P793" s="75">
        <v>0</v>
      </c>
      <c r="Q793" s="75">
        <v>0</v>
      </c>
      <c r="R793" s="75">
        <v>0</v>
      </c>
      <c r="S793" s="75">
        <v>0</v>
      </c>
      <c r="T793" s="75">
        <v>0</v>
      </c>
      <c r="U793" s="75">
        <v>0</v>
      </c>
      <c r="V793" s="75">
        <v>0</v>
      </c>
      <c r="W793" s="75">
        <v>0</v>
      </c>
      <c r="X793" s="76">
        <v>0</v>
      </c>
    </row>
    <row r="794" spans="2:24" ht="12.6" customHeight="1" x14ac:dyDescent="0.15">
      <c r="B794" s="71" t="s">
        <v>26</v>
      </c>
      <c r="C794" s="73" t="s">
        <v>6</v>
      </c>
      <c r="D794" s="74">
        <v>0</v>
      </c>
      <c r="E794" s="75">
        <v>0</v>
      </c>
      <c r="F794" s="75">
        <v>0</v>
      </c>
      <c r="G794" s="75">
        <v>0</v>
      </c>
      <c r="H794" s="75">
        <v>0</v>
      </c>
      <c r="I794" s="75">
        <v>0</v>
      </c>
      <c r="J794" s="75">
        <v>0</v>
      </c>
      <c r="K794" s="75">
        <v>0</v>
      </c>
      <c r="L794" s="75">
        <v>0</v>
      </c>
      <c r="M794" s="75">
        <v>0</v>
      </c>
      <c r="N794" s="75">
        <v>0</v>
      </c>
      <c r="O794" s="75">
        <v>0</v>
      </c>
      <c r="P794" s="75">
        <v>0</v>
      </c>
      <c r="Q794" s="75">
        <v>0</v>
      </c>
      <c r="R794" s="75">
        <v>0</v>
      </c>
      <c r="S794" s="75">
        <v>0</v>
      </c>
      <c r="T794" s="75">
        <v>0</v>
      </c>
      <c r="U794" s="75">
        <v>0</v>
      </c>
      <c r="V794" s="75">
        <v>0</v>
      </c>
      <c r="W794" s="75">
        <v>0</v>
      </c>
      <c r="X794" s="76">
        <v>0</v>
      </c>
    </row>
    <row r="795" spans="2:24" ht="12.6" customHeight="1" x14ac:dyDescent="0.15">
      <c r="B795" s="146"/>
      <c r="C795" s="72" t="s">
        <v>34</v>
      </c>
      <c r="D795" s="74">
        <v>98</v>
      </c>
      <c r="E795" s="75">
        <v>21</v>
      </c>
      <c r="F795" s="75">
        <v>77</v>
      </c>
      <c r="G795" s="75">
        <v>69</v>
      </c>
      <c r="H795" s="75">
        <v>18</v>
      </c>
      <c r="I795" s="75">
        <v>6</v>
      </c>
      <c r="J795" s="75">
        <v>3</v>
      </c>
      <c r="K795" s="75">
        <v>0</v>
      </c>
      <c r="L795" s="75">
        <v>1</v>
      </c>
      <c r="M795" s="75">
        <v>1</v>
      </c>
      <c r="N795" s="75">
        <v>0</v>
      </c>
      <c r="O795" s="75">
        <v>4590</v>
      </c>
      <c r="P795" s="75">
        <v>359</v>
      </c>
      <c r="Q795" s="75">
        <v>192</v>
      </c>
      <c r="R795" s="75">
        <v>19</v>
      </c>
      <c r="S795" s="75">
        <v>148</v>
      </c>
      <c r="T795" s="75">
        <v>8</v>
      </c>
      <c r="U795" s="75">
        <v>9</v>
      </c>
      <c r="V795" s="75">
        <v>411849</v>
      </c>
      <c r="W795" s="75">
        <v>22554</v>
      </c>
      <c r="X795" s="76">
        <v>37811</v>
      </c>
    </row>
    <row r="796" spans="2:24" ht="12.6" customHeight="1" x14ac:dyDescent="0.15">
      <c r="B796" s="71" t="s">
        <v>23</v>
      </c>
      <c r="C796" s="73" t="s">
        <v>35</v>
      </c>
      <c r="D796" s="74">
        <v>1</v>
      </c>
      <c r="E796" s="75">
        <v>1</v>
      </c>
      <c r="F796" s="75">
        <v>0</v>
      </c>
      <c r="G796" s="75">
        <v>0</v>
      </c>
      <c r="H796" s="75">
        <v>1</v>
      </c>
      <c r="I796" s="75">
        <v>0</v>
      </c>
      <c r="J796" s="75">
        <v>0</v>
      </c>
      <c r="K796" s="75">
        <v>0</v>
      </c>
      <c r="L796" s="75">
        <v>0</v>
      </c>
      <c r="M796" s="75">
        <v>0</v>
      </c>
      <c r="N796" s="75">
        <v>0</v>
      </c>
      <c r="O796" s="75">
        <v>132</v>
      </c>
      <c r="P796" s="75">
        <v>3</v>
      </c>
      <c r="Q796" s="75">
        <v>0</v>
      </c>
      <c r="R796" s="75">
        <v>0</v>
      </c>
      <c r="S796" s="75">
        <v>3</v>
      </c>
      <c r="T796" s="75">
        <v>0</v>
      </c>
      <c r="U796" s="75">
        <v>0</v>
      </c>
      <c r="V796" s="75">
        <v>4000</v>
      </c>
      <c r="W796" s="75">
        <v>0</v>
      </c>
      <c r="X796" s="76">
        <v>500</v>
      </c>
    </row>
    <row r="797" spans="2:24" ht="12.6" customHeight="1" x14ac:dyDescent="0.15">
      <c r="B797" s="71" t="s">
        <v>15</v>
      </c>
      <c r="C797" s="73" t="s">
        <v>19</v>
      </c>
      <c r="D797" s="74">
        <v>7</v>
      </c>
      <c r="E797" s="75">
        <v>1</v>
      </c>
      <c r="F797" s="75">
        <v>6</v>
      </c>
      <c r="G797" s="75">
        <v>6</v>
      </c>
      <c r="H797" s="75">
        <v>1</v>
      </c>
      <c r="I797" s="75">
        <v>0</v>
      </c>
      <c r="J797" s="75">
        <v>0</v>
      </c>
      <c r="K797" s="75">
        <v>0</v>
      </c>
      <c r="L797" s="75">
        <v>0</v>
      </c>
      <c r="M797" s="75">
        <v>0</v>
      </c>
      <c r="N797" s="75">
        <v>0</v>
      </c>
      <c r="O797" s="75">
        <v>422</v>
      </c>
      <c r="P797" s="75">
        <v>13</v>
      </c>
      <c r="Q797" s="75">
        <v>10</v>
      </c>
      <c r="R797" s="75">
        <v>3</v>
      </c>
      <c r="S797" s="75">
        <v>0</v>
      </c>
      <c r="T797" s="75">
        <v>0</v>
      </c>
      <c r="U797" s="75">
        <v>0</v>
      </c>
      <c r="V797" s="75">
        <v>9582</v>
      </c>
      <c r="W797" s="75">
        <v>126</v>
      </c>
      <c r="X797" s="76">
        <v>3710</v>
      </c>
    </row>
    <row r="798" spans="2:24" ht="12.6" customHeight="1" x14ac:dyDescent="0.15">
      <c r="B798" s="71" t="s">
        <v>36</v>
      </c>
      <c r="C798" s="73" t="s">
        <v>38</v>
      </c>
      <c r="D798" s="74">
        <v>55</v>
      </c>
      <c r="E798" s="75">
        <v>7</v>
      </c>
      <c r="F798" s="75">
        <v>48</v>
      </c>
      <c r="G798" s="75">
        <v>43</v>
      </c>
      <c r="H798" s="75">
        <v>8</v>
      </c>
      <c r="I798" s="75">
        <v>2</v>
      </c>
      <c r="J798" s="75">
        <v>1</v>
      </c>
      <c r="K798" s="75">
        <v>0</v>
      </c>
      <c r="L798" s="75">
        <v>0</v>
      </c>
      <c r="M798" s="75">
        <v>1</v>
      </c>
      <c r="N798" s="75">
        <v>0</v>
      </c>
      <c r="O798" s="75">
        <v>2755</v>
      </c>
      <c r="P798" s="75">
        <v>195</v>
      </c>
      <c r="Q798" s="75">
        <v>150</v>
      </c>
      <c r="R798" s="75">
        <v>6</v>
      </c>
      <c r="S798" s="75">
        <v>39</v>
      </c>
      <c r="T798" s="75">
        <v>7</v>
      </c>
      <c r="U798" s="75">
        <v>8</v>
      </c>
      <c r="V798" s="75">
        <v>182250</v>
      </c>
      <c r="W798" s="75">
        <v>595</v>
      </c>
      <c r="X798" s="76">
        <v>11122</v>
      </c>
    </row>
    <row r="799" spans="2:24" ht="12.6" customHeight="1" x14ac:dyDescent="0.15">
      <c r="B799" s="71" t="s">
        <v>0</v>
      </c>
      <c r="C799" s="73" t="s">
        <v>39</v>
      </c>
      <c r="D799" s="74">
        <v>5</v>
      </c>
      <c r="E799" s="75">
        <v>2</v>
      </c>
      <c r="F799" s="75">
        <v>3</v>
      </c>
      <c r="G799" s="75">
        <v>3</v>
      </c>
      <c r="H799" s="75">
        <v>0</v>
      </c>
      <c r="I799" s="75">
        <v>0</v>
      </c>
      <c r="J799" s="75">
        <v>2</v>
      </c>
      <c r="K799" s="75">
        <v>0</v>
      </c>
      <c r="L799" s="75">
        <v>0</v>
      </c>
      <c r="M799" s="75">
        <v>0</v>
      </c>
      <c r="N799" s="75">
        <v>0</v>
      </c>
      <c r="O799" s="75">
        <v>51</v>
      </c>
      <c r="P799" s="75">
        <v>28</v>
      </c>
      <c r="Q799" s="75">
        <v>3</v>
      </c>
      <c r="R799" s="75">
        <v>2</v>
      </c>
      <c r="S799" s="75">
        <v>23</v>
      </c>
      <c r="T799" s="75">
        <v>1</v>
      </c>
      <c r="U799" s="75">
        <v>0</v>
      </c>
      <c r="V799" s="75">
        <v>53988</v>
      </c>
      <c r="W799" s="75">
        <v>17310</v>
      </c>
      <c r="X799" s="76">
        <v>7398</v>
      </c>
    </row>
    <row r="800" spans="2:24" ht="12.6" customHeight="1" x14ac:dyDescent="0.15">
      <c r="B800" s="71" t="s">
        <v>40</v>
      </c>
      <c r="C800" s="73" t="s">
        <v>784</v>
      </c>
      <c r="D800" s="74">
        <v>8</v>
      </c>
      <c r="E800" s="75">
        <v>0</v>
      </c>
      <c r="F800" s="75">
        <v>8</v>
      </c>
      <c r="G800" s="75">
        <v>7</v>
      </c>
      <c r="H800" s="75">
        <v>1</v>
      </c>
      <c r="I800" s="75">
        <v>0</v>
      </c>
      <c r="J800" s="75">
        <v>0</v>
      </c>
      <c r="K800" s="75">
        <v>0</v>
      </c>
      <c r="L800" s="75">
        <v>0</v>
      </c>
      <c r="M800" s="75">
        <v>0</v>
      </c>
      <c r="N800" s="75">
        <v>0</v>
      </c>
      <c r="O800" s="75">
        <v>245</v>
      </c>
      <c r="P800" s="75">
        <v>14</v>
      </c>
      <c r="Q800" s="75">
        <v>12</v>
      </c>
      <c r="R800" s="75">
        <v>0</v>
      </c>
      <c r="S800" s="75">
        <v>2</v>
      </c>
      <c r="T800" s="75">
        <v>0</v>
      </c>
      <c r="U800" s="75">
        <v>0</v>
      </c>
      <c r="V800" s="75">
        <v>4611</v>
      </c>
      <c r="W800" s="75">
        <v>214</v>
      </c>
      <c r="X800" s="76">
        <v>1118</v>
      </c>
    </row>
    <row r="801" spans="2:24" ht="12.6" customHeight="1" x14ac:dyDescent="0.15">
      <c r="B801" s="71" t="s">
        <v>33</v>
      </c>
      <c r="C801" s="73" t="s">
        <v>42</v>
      </c>
      <c r="D801" s="74">
        <v>22</v>
      </c>
      <c r="E801" s="75">
        <v>10</v>
      </c>
      <c r="F801" s="75">
        <v>12</v>
      </c>
      <c r="G801" s="75">
        <v>10</v>
      </c>
      <c r="H801" s="75">
        <v>7</v>
      </c>
      <c r="I801" s="75">
        <v>4</v>
      </c>
      <c r="J801" s="75">
        <v>0</v>
      </c>
      <c r="K801" s="75">
        <v>0</v>
      </c>
      <c r="L801" s="75">
        <v>1</v>
      </c>
      <c r="M801" s="75">
        <v>0</v>
      </c>
      <c r="N801" s="75">
        <v>0</v>
      </c>
      <c r="O801" s="75">
        <v>985</v>
      </c>
      <c r="P801" s="75">
        <v>106</v>
      </c>
      <c r="Q801" s="75">
        <v>17</v>
      </c>
      <c r="R801" s="75">
        <v>8</v>
      </c>
      <c r="S801" s="75">
        <v>81</v>
      </c>
      <c r="T801" s="75">
        <v>0</v>
      </c>
      <c r="U801" s="75">
        <v>1</v>
      </c>
      <c r="V801" s="75">
        <v>157418</v>
      </c>
      <c r="W801" s="75">
        <v>4309</v>
      </c>
      <c r="X801" s="76">
        <v>13963</v>
      </c>
    </row>
    <row r="802" spans="2:24" ht="12.6" customHeight="1" x14ac:dyDescent="0.15">
      <c r="B802" s="71"/>
      <c r="C802" s="72" t="s">
        <v>837</v>
      </c>
      <c r="D802" s="74">
        <v>1598</v>
      </c>
      <c r="E802" s="75">
        <v>486</v>
      </c>
      <c r="F802" s="75">
        <v>1112</v>
      </c>
      <c r="G802" s="75">
        <v>888</v>
      </c>
      <c r="H802" s="75">
        <v>333</v>
      </c>
      <c r="I802" s="75">
        <v>245</v>
      </c>
      <c r="J802" s="75">
        <v>90</v>
      </c>
      <c r="K802" s="75">
        <v>27</v>
      </c>
      <c r="L802" s="75">
        <v>12</v>
      </c>
      <c r="M802" s="75">
        <v>3</v>
      </c>
      <c r="N802" s="75">
        <v>0</v>
      </c>
      <c r="O802" s="75">
        <v>106240</v>
      </c>
      <c r="P802" s="75">
        <v>6553</v>
      </c>
      <c r="Q802" s="75">
        <v>1898</v>
      </c>
      <c r="R802" s="75">
        <v>586</v>
      </c>
      <c r="S802" s="75">
        <v>4069</v>
      </c>
      <c r="T802" s="75">
        <v>177</v>
      </c>
      <c r="U802" s="75">
        <v>29</v>
      </c>
      <c r="V802" s="75">
        <v>10891744</v>
      </c>
      <c r="W802" s="75">
        <v>411735</v>
      </c>
      <c r="X802" s="76">
        <v>1198148</v>
      </c>
    </row>
    <row r="803" spans="2:24" ht="12.6" customHeight="1" x14ac:dyDescent="0.15">
      <c r="B803" s="134"/>
      <c r="C803" s="72" t="s">
        <v>16</v>
      </c>
      <c r="D803" s="74">
        <v>153</v>
      </c>
      <c r="E803" s="75">
        <v>76</v>
      </c>
      <c r="F803" s="75">
        <v>77</v>
      </c>
      <c r="G803" s="75">
        <v>58</v>
      </c>
      <c r="H803" s="75">
        <v>37</v>
      </c>
      <c r="I803" s="75">
        <v>38</v>
      </c>
      <c r="J803" s="75">
        <v>14</v>
      </c>
      <c r="K803" s="75">
        <v>5</v>
      </c>
      <c r="L803" s="75">
        <v>1</v>
      </c>
      <c r="M803" s="75">
        <v>0</v>
      </c>
      <c r="N803" s="75">
        <v>0</v>
      </c>
      <c r="O803" s="75">
        <v>0</v>
      </c>
      <c r="P803" s="75">
        <v>802</v>
      </c>
      <c r="Q803" s="75">
        <v>130</v>
      </c>
      <c r="R803" s="75">
        <v>127</v>
      </c>
      <c r="S803" s="75">
        <v>545</v>
      </c>
      <c r="T803" s="75">
        <v>7</v>
      </c>
      <c r="U803" s="75">
        <v>0</v>
      </c>
      <c r="V803" s="75">
        <v>3296494</v>
      </c>
      <c r="W803" s="75">
        <v>114653</v>
      </c>
      <c r="X803" s="76">
        <v>356193</v>
      </c>
    </row>
    <row r="804" spans="2:24" ht="12.6" customHeight="1" x14ac:dyDescent="0.15">
      <c r="B804" s="71" t="s">
        <v>18</v>
      </c>
      <c r="C804" s="73" t="s">
        <v>21</v>
      </c>
      <c r="D804" s="74">
        <v>1</v>
      </c>
      <c r="E804" s="75">
        <v>1</v>
      </c>
      <c r="F804" s="75">
        <v>0</v>
      </c>
      <c r="G804" s="75">
        <v>0</v>
      </c>
      <c r="H804" s="75">
        <v>1</v>
      </c>
      <c r="I804" s="75">
        <v>0</v>
      </c>
      <c r="J804" s="75">
        <v>0</v>
      </c>
      <c r="K804" s="75">
        <v>0</v>
      </c>
      <c r="L804" s="75">
        <v>0</v>
      </c>
      <c r="M804" s="75">
        <v>0</v>
      </c>
      <c r="N804" s="75">
        <v>0</v>
      </c>
      <c r="O804" s="75">
        <v>0</v>
      </c>
      <c r="P804" s="75">
        <v>3</v>
      </c>
      <c r="Q804" s="75">
        <v>0</v>
      </c>
      <c r="R804" s="75">
        <v>0</v>
      </c>
      <c r="S804" s="75">
        <v>3</v>
      </c>
      <c r="T804" s="75">
        <v>0</v>
      </c>
      <c r="U804" s="75">
        <v>0</v>
      </c>
      <c r="V804" s="75">
        <v>3200</v>
      </c>
      <c r="W804" s="75">
        <v>0</v>
      </c>
      <c r="X804" s="76">
        <v>710</v>
      </c>
    </row>
    <row r="805" spans="2:24" ht="12.6" customHeight="1" x14ac:dyDescent="0.15">
      <c r="B805" s="71" t="s">
        <v>25</v>
      </c>
      <c r="C805" s="73" t="s">
        <v>8</v>
      </c>
      <c r="D805" s="74">
        <v>4</v>
      </c>
      <c r="E805" s="75">
        <v>2</v>
      </c>
      <c r="F805" s="75">
        <v>2</v>
      </c>
      <c r="G805" s="75">
        <v>2</v>
      </c>
      <c r="H805" s="75">
        <v>0</v>
      </c>
      <c r="I805" s="75">
        <v>2</v>
      </c>
      <c r="J805" s="75">
        <v>0</v>
      </c>
      <c r="K805" s="75">
        <v>0</v>
      </c>
      <c r="L805" s="75">
        <v>0</v>
      </c>
      <c r="M805" s="75">
        <v>0</v>
      </c>
      <c r="N805" s="75">
        <v>0</v>
      </c>
      <c r="O805" s="75">
        <v>0</v>
      </c>
      <c r="P805" s="75">
        <v>18</v>
      </c>
      <c r="Q805" s="75">
        <v>2</v>
      </c>
      <c r="R805" s="75">
        <v>4</v>
      </c>
      <c r="S805" s="75">
        <v>12</v>
      </c>
      <c r="T805" s="75">
        <v>0</v>
      </c>
      <c r="U805" s="75">
        <v>0</v>
      </c>
      <c r="V805" s="75">
        <v>22237</v>
      </c>
      <c r="W805" s="75">
        <v>210</v>
      </c>
      <c r="X805" s="76">
        <v>5593</v>
      </c>
    </row>
    <row r="806" spans="2:24" ht="12.6" customHeight="1" x14ac:dyDescent="0.15">
      <c r="B806" s="71" t="s">
        <v>27</v>
      </c>
      <c r="C806" s="73" t="s">
        <v>28</v>
      </c>
      <c r="D806" s="74">
        <v>56</v>
      </c>
      <c r="E806" s="75">
        <v>24</v>
      </c>
      <c r="F806" s="75">
        <v>32</v>
      </c>
      <c r="G806" s="75">
        <v>25</v>
      </c>
      <c r="H806" s="75">
        <v>12</v>
      </c>
      <c r="I806" s="75">
        <v>11</v>
      </c>
      <c r="J806" s="75">
        <v>5</v>
      </c>
      <c r="K806" s="75">
        <v>2</v>
      </c>
      <c r="L806" s="75">
        <v>1</v>
      </c>
      <c r="M806" s="75">
        <v>0</v>
      </c>
      <c r="N806" s="75">
        <v>0</v>
      </c>
      <c r="O806" s="75">
        <v>0</v>
      </c>
      <c r="P806" s="75">
        <v>304</v>
      </c>
      <c r="Q806" s="75">
        <v>57</v>
      </c>
      <c r="R806" s="75">
        <v>53</v>
      </c>
      <c r="S806" s="75">
        <v>194</v>
      </c>
      <c r="T806" s="75">
        <v>5</v>
      </c>
      <c r="U806" s="75">
        <v>0</v>
      </c>
      <c r="V806" s="75">
        <v>1454088</v>
      </c>
      <c r="W806" s="75">
        <v>25683</v>
      </c>
      <c r="X806" s="76">
        <v>109107</v>
      </c>
    </row>
    <row r="807" spans="2:24" ht="12.6" customHeight="1" x14ac:dyDescent="0.15">
      <c r="B807" s="71" t="s">
        <v>29</v>
      </c>
      <c r="C807" s="73" t="s">
        <v>30</v>
      </c>
      <c r="D807" s="74">
        <v>47</v>
      </c>
      <c r="E807" s="75">
        <v>27</v>
      </c>
      <c r="F807" s="75">
        <v>20</v>
      </c>
      <c r="G807" s="75">
        <v>12</v>
      </c>
      <c r="H807" s="75">
        <v>14</v>
      </c>
      <c r="I807" s="75">
        <v>15</v>
      </c>
      <c r="J807" s="75">
        <v>4</v>
      </c>
      <c r="K807" s="75">
        <v>2</v>
      </c>
      <c r="L807" s="75">
        <v>0</v>
      </c>
      <c r="M807" s="75">
        <v>0</v>
      </c>
      <c r="N807" s="75">
        <v>0</v>
      </c>
      <c r="O807" s="75">
        <v>0</v>
      </c>
      <c r="P807" s="75">
        <v>262</v>
      </c>
      <c r="Q807" s="75">
        <v>35</v>
      </c>
      <c r="R807" s="75">
        <v>43</v>
      </c>
      <c r="S807" s="75">
        <v>184</v>
      </c>
      <c r="T807" s="75">
        <v>2</v>
      </c>
      <c r="U807" s="75">
        <v>0</v>
      </c>
      <c r="V807" s="75">
        <v>1281565</v>
      </c>
      <c r="W807" s="75">
        <v>15216</v>
      </c>
      <c r="X807" s="76">
        <v>170654</v>
      </c>
    </row>
    <row r="808" spans="2:24" ht="12.6" customHeight="1" x14ac:dyDescent="0.15">
      <c r="B808" s="71" t="s">
        <v>24</v>
      </c>
      <c r="C808" s="73" t="s">
        <v>31</v>
      </c>
      <c r="D808" s="74">
        <v>24</v>
      </c>
      <c r="E808" s="75">
        <v>16</v>
      </c>
      <c r="F808" s="75">
        <v>8</v>
      </c>
      <c r="G808" s="75">
        <v>9</v>
      </c>
      <c r="H808" s="75">
        <v>5</v>
      </c>
      <c r="I808" s="75">
        <v>6</v>
      </c>
      <c r="J808" s="75">
        <v>4</v>
      </c>
      <c r="K808" s="75">
        <v>0</v>
      </c>
      <c r="L808" s="75">
        <v>0</v>
      </c>
      <c r="M808" s="75">
        <v>0</v>
      </c>
      <c r="N808" s="75">
        <v>0</v>
      </c>
      <c r="O808" s="75">
        <v>0</v>
      </c>
      <c r="P808" s="75">
        <v>122</v>
      </c>
      <c r="Q808" s="75">
        <v>12</v>
      </c>
      <c r="R808" s="75">
        <v>12</v>
      </c>
      <c r="S808" s="75">
        <v>98</v>
      </c>
      <c r="T808" s="75">
        <v>0</v>
      </c>
      <c r="U808" s="75">
        <v>0</v>
      </c>
      <c r="V808" s="75">
        <v>384574</v>
      </c>
      <c r="W808" s="75">
        <v>70279</v>
      </c>
      <c r="X808" s="76">
        <v>36865</v>
      </c>
    </row>
    <row r="809" spans="2:24" ht="12.6" customHeight="1" x14ac:dyDescent="0.15">
      <c r="B809" s="71" t="s">
        <v>26</v>
      </c>
      <c r="C809" s="73" t="s">
        <v>6</v>
      </c>
      <c r="D809" s="74">
        <v>21</v>
      </c>
      <c r="E809" s="75">
        <v>6</v>
      </c>
      <c r="F809" s="75">
        <v>15</v>
      </c>
      <c r="G809" s="75">
        <v>10</v>
      </c>
      <c r="H809" s="75">
        <v>5</v>
      </c>
      <c r="I809" s="75">
        <v>4</v>
      </c>
      <c r="J809" s="75">
        <v>1</v>
      </c>
      <c r="K809" s="75">
        <v>1</v>
      </c>
      <c r="L809" s="75">
        <v>0</v>
      </c>
      <c r="M809" s="75">
        <v>0</v>
      </c>
      <c r="N809" s="75">
        <v>0</v>
      </c>
      <c r="O809" s="75">
        <v>0</v>
      </c>
      <c r="P809" s="75">
        <v>93</v>
      </c>
      <c r="Q809" s="75">
        <v>24</v>
      </c>
      <c r="R809" s="75">
        <v>15</v>
      </c>
      <c r="S809" s="75">
        <v>54</v>
      </c>
      <c r="T809" s="75">
        <v>0</v>
      </c>
      <c r="U809" s="75">
        <v>0</v>
      </c>
      <c r="V809" s="75">
        <v>150830</v>
      </c>
      <c r="W809" s="75">
        <v>3265</v>
      </c>
      <c r="X809" s="76">
        <v>33264</v>
      </c>
    </row>
    <row r="810" spans="2:24" ht="12.6" customHeight="1" x14ac:dyDescent="0.15">
      <c r="B810" s="146"/>
      <c r="C810" s="72" t="s">
        <v>34</v>
      </c>
      <c r="D810" s="74">
        <v>1445</v>
      </c>
      <c r="E810" s="75">
        <v>410</v>
      </c>
      <c r="F810" s="75">
        <v>1035</v>
      </c>
      <c r="G810" s="75">
        <v>830</v>
      </c>
      <c r="H810" s="75">
        <v>296</v>
      </c>
      <c r="I810" s="75">
        <v>207</v>
      </c>
      <c r="J810" s="75">
        <v>76</v>
      </c>
      <c r="K810" s="75">
        <v>22</v>
      </c>
      <c r="L810" s="75">
        <v>11</v>
      </c>
      <c r="M810" s="75">
        <v>3</v>
      </c>
      <c r="N810" s="75">
        <v>0</v>
      </c>
      <c r="O810" s="75">
        <v>106240</v>
      </c>
      <c r="P810" s="75">
        <v>5751</v>
      </c>
      <c r="Q810" s="75">
        <v>1768</v>
      </c>
      <c r="R810" s="75">
        <v>459</v>
      </c>
      <c r="S810" s="75">
        <v>3524</v>
      </c>
      <c r="T810" s="75">
        <v>170</v>
      </c>
      <c r="U810" s="75">
        <v>29</v>
      </c>
      <c r="V810" s="75">
        <v>7595250</v>
      </c>
      <c r="W810" s="75">
        <v>297082</v>
      </c>
      <c r="X810" s="76">
        <v>841955</v>
      </c>
    </row>
    <row r="811" spans="2:24" ht="12.6" customHeight="1" x14ac:dyDescent="0.15">
      <c r="B811" s="71" t="s">
        <v>23</v>
      </c>
      <c r="C811" s="73" t="s">
        <v>35</v>
      </c>
      <c r="D811" s="74">
        <v>3</v>
      </c>
      <c r="E811" s="75">
        <v>1</v>
      </c>
      <c r="F811" s="75">
        <v>2</v>
      </c>
      <c r="G811" s="75">
        <v>3</v>
      </c>
      <c r="H811" s="75">
        <v>0</v>
      </c>
      <c r="I811" s="75">
        <v>0</v>
      </c>
      <c r="J811" s="75">
        <v>0</v>
      </c>
      <c r="K811" s="75">
        <v>0</v>
      </c>
      <c r="L811" s="75">
        <v>0</v>
      </c>
      <c r="M811" s="75">
        <v>0</v>
      </c>
      <c r="N811" s="75">
        <v>0</v>
      </c>
      <c r="O811" s="75">
        <v>103</v>
      </c>
      <c r="P811" s="75">
        <v>5</v>
      </c>
      <c r="Q811" s="75">
        <v>3</v>
      </c>
      <c r="R811" s="75">
        <v>0</v>
      </c>
      <c r="S811" s="75">
        <v>2</v>
      </c>
      <c r="T811" s="75">
        <v>1</v>
      </c>
      <c r="U811" s="75">
        <v>0</v>
      </c>
      <c r="V811" s="75">
        <v>4860</v>
      </c>
      <c r="W811" s="75">
        <v>0</v>
      </c>
      <c r="X811" s="76">
        <v>406</v>
      </c>
    </row>
    <row r="812" spans="2:24" ht="12.6" customHeight="1" x14ac:dyDescent="0.15">
      <c r="B812" s="71" t="s">
        <v>15</v>
      </c>
      <c r="C812" s="73" t="s">
        <v>19</v>
      </c>
      <c r="D812" s="74">
        <v>143</v>
      </c>
      <c r="E812" s="75">
        <v>42</v>
      </c>
      <c r="F812" s="75">
        <v>101</v>
      </c>
      <c r="G812" s="75">
        <v>91</v>
      </c>
      <c r="H812" s="75">
        <v>36</v>
      </c>
      <c r="I812" s="75">
        <v>12</v>
      </c>
      <c r="J812" s="75">
        <v>2</v>
      </c>
      <c r="K812" s="75">
        <v>1</v>
      </c>
      <c r="L812" s="75">
        <v>1</v>
      </c>
      <c r="M812" s="75">
        <v>0</v>
      </c>
      <c r="N812" s="75">
        <v>0</v>
      </c>
      <c r="O812" s="75">
        <v>13786</v>
      </c>
      <c r="P812" s="75">
        <v>415</v>
      </c>
      <c r="Q812" s="75">
        <v>172</v>
      </c>
      <c r="R812" s="75">
        <v>58</v>
      </c>
      <c r="S812" s="75">
        <v>185</v>
      </c>
      <c r="T812" s="75">
        <v>5</v>
      </c>
      <c r="U812" s="75">
        <v>0</v>
      </c>
      <c r="V812" s="75">
        <v>363578</v>
      </c>
      <c r="W812" s="75">
        <v>3019</v>
      </c>
      <c r="X812" s="76">
        <v>119479</v>
      </c>
    </row>
    <row r="813" spans="2:24" ht="12.6" customHeight="1" x14ac:dyDescent="0.15">
      <c r="B813" s="71" t="s">
        <v>36</v>
      </c>
      <c r="C813" s="73" t="s">
        <v>38</v>
      </c>
      <c r="D813" s="74">
        <v>628</v>
      </c>
      <c r="E813" s="75">
        <v>133</v>
      </c>
      <c r="F813" s="75">
        <v>495</v>
      </c>
      <c r="G813" s="75">
        <v>391</v>
      </c>
      <c r="H813" s="75">
        <v>114</v>
      </c>
      <c r="I813" s="75">
        <v>63</v>
      </c>
      <c r="J813" s="75">
        <v>41</v>
      </c>
      <c r="K813" s="75">
        <v>10</v>
      </c>
      <c r="L813" s="75">
        <v>8</v>
      </c>
      <c r="M813" s="75">
        <v>1</v>
      </c>
      <c r="N813" s="75">
        <v>0</v>
      </c>
      <c r="O813" s="75">
        <v>52511</v>
      </c>
      <c r="P813" s="75">
        <v>2540</v>
      </c>
      <c r="Q813" s="75">
        <v>899</v>
      </c>
      <c r="R813" s="75">
        <v>133</v>
      </c>
      <c r="S813" s="75">
        <v>1508</v>
      </c>
      <c r="T813" s="75">
        <v>103</v>
      </c>
      <c r="U813" s="75">
        <v>14</v>
      </c>
      <c r="V813" s="75">
        <v>3202625</v>
      </c>
      <c r="W813" s="75">
        <v>38660</v>
      </c>
      <c r="X813" s="76">
        <v>203203</v>
      </c>
    </row>
    <row r="814" spans="2:24" ht="12.6" customHeight="1" x14ac:dyDescent="0.15">
      <c r="B814" s="71" t="s">
        <v>0</v>
      </c>
      <c r="C814" s="73" t="s">
        <v>39</v>
      </c>
      <c r="D814" s="74">
        <v>94</v>
      </c>
      <c r="E814" s="75">
        <v>30</v>
      </c>
      <c r="F814" s="75">
        <v>64</v>
      </c>
      <c r="G814" s="75">
        <v>52</v>
      </c>
      <c r="H814" s="75">
        <v>16</v>
      </c>
      <c r="I814" s="75">
        <v>17</v>
      </c>
      <c r="J814" s="75">
        <v>7</v>
      </c>
      <c r="K814" s="75">
        <v>1</v>
      </c>
      <c r="L814" s="75">
        <v>1</v>
      </c>
      <c r="M814" s="75">
        <v>0</v>
      </c>
      <c r="N814" s="75">
        <v>0</v>
      </c>
      <c r="O814" s="75">
        <v>4168</v>
      </c>
      <c r="P814" s="75">
        <v>388</v>
      </c>
      <c r="Q814" s="75">
        <v>96</v>
      </c>
      <c r="R814" s="75">
        <v>31</v>
      </c>
      <c r="S814" s="75">
        <v>261</v>
      </c>
      <c r="T814" s="75">
        <v>3</v>
      </c>
      <c r="U814" s="75">
        <v>0</v>
      </c>
      <c r="V814" s="75">
        <v>678785</v>
      </c>
      <c r="W814" s="75">
        <v>150595</v>
      </c>
      <c r="X814" s="76">
        <v>56078</v>
      </c>
    </row>
    <row r="815" spans="2:24" ht="12.6" customHeight="1" x14ac:dyDescent="0.15">
      <c r="B815" s="71" t="s">
        <v>40</v>
      </c>
      <c r="C815" s="73" t="s">
        <v>784</v>
      </c>
      <c r="D815" s="74">
        <v>129</v>
      </c>
      <c r="E815" s="75">
        <v>15</v>
      </c>
      <c r="F815" s="75">
        <v>114</v>
      </c>
      <c r="G815" s="75">
        <v>97</v>
      </c>
      <c r="H815" s="75">
        <v>26</v>
      </c>
      <c r="I815" s="75">
        <v>5</v>
      </c>
      <c r="J815" s="75">
        <v>0</v>
      </c>
      <c r="K815" s="75">
        <v>1</v>
      </c>
      <c r="L815" s="75">
        <v>0</v>
      </c>
      <c r="M815" s="75">
        <v>0</v>
      </c>
      <c r="N815" s="75">
        <v>0</v>
      </c>
      <c r="O815" s="75">
        <v>8555</v>
      </c>
      <c r="P815" s="75">
        <v>286</v>
      </c>
      <c r="Q815" s="75">
        <v>169</v>
      </c>
      <c r="R815" s="75">
        <v>20</v>
      </c>
      <c r="S815" s="75">
        <v>97</v>
      </c>
      <c r="T815" s="75">
        <v>5</v>
      </c>
      <c r="U815" s="75">
        <v>1</v>
      </c>
      <c r="V815" s="75">
        <v>289687</v>
      </c>
      <c r="W815" s="75">
        <v>9494</v>
      </c>
      <c r="X815" s="76">
        <v>72744</v>
      </c>
    </row>
    <row r="816" spans="2:24" ht="12.6" customHeight="1" x14ac:dyDescent="0.15">
      <c r="B816" s="71" t="s">
        <v>33</v>
      </c>
      <c r="C816" s="73" t="s">
        <v>42</v>
      </c>
      <c r="D816" s="74">
        <v>448</v>
      </c>
      <c r="E816" s="75">
        <v>189</v>
      </c>
      <c r="F816" s="75">
        <v>259</v>
      </c>
      <c r="G816" s="75">
        <v>196</v>
      </c>
      <c r="H816" s="75">
        <v>104</v>
      </c>
      <c r="I816" s="75">
        <v>110</v>
      </c>
      <c r="J816" s="75">
        <v>26</v>
      </c>
      <c r="K816" s="75">
        <v>9</v>
      </c>
      <c r="L816" s="75">
        <v>1</v>
      </c>
      <c r="M816" s="75">
        <v>2</v>
      </c>
      <c r="N816" s="75">
        <v>0</v>
      </c>
      <c r="O816" s="75">
        <v>27117</v>
      </c>
      <c r="P816" s="75">
        <v>2117</v>
      </c>
      <c r="Q816" s="75">
        <v>429</v>
      </c>
      <c r="R816" s="75">
        <v>217</v>
      </c>
      <c r="S816" s="75">
        <v>1471</v>
      </c>
      <c r="T816" s="75">
        <v>53</v>
      </c>
      <c r="U816" s="75">
        <v>14</v>
      </c>
      <c r="V816" s="75">
        <v>3055715</v>
      </c>
      <c r="W816" s="75">
        <v>95314</v>
      </c>
      <c r="X816" s="76">
        <v>390045</v>
      </c>
    </row>
    <row r="817" spans="2:24" ht="12.6" customHeight="1" x14ac:dyDescent="0.15">
      <c r="B817" s="71"/>
      <c r="C817" s="73" t="s">
        <v>838</v>
      </c>
      <c r="D817" s="74">
        <v>85</v>
      </c>
      <c r="E817" s="75">
        <v>26</v>
      </c>
      <c r="F817" s="75">
        <v>59</v>
      </c>
      <c r="G817" s="75">
        <v>39</v>
      </c>
      <c r="H817" s="75">
        <v>20</v>
      </c>
      <c r="I817" s="75">
        <v>16</v>
      </c>
      <c r="J817" s="75">
        <v>6</v>
      </c>
      <c r="K817" s="75">
        <v>3</v>
      </c>
      <c r="L817" s="75">
        <v>0</v>
      </c>
      <c r="M817" s="75">
        <v>1</v>
      </c>
      <c r="N817" s="75">
        <v>0</v>
      </c>
      <c r="O817" s="75">
        <v>6157</v>
      </c>
      <c r="P817" s="75">
        <v>435</v>
      </c>
      <c r="Q817" s="75">
        <v>101</v>
      </c>
      <c r="R817" s="75">
        <v>23</v>
      </c>
      <c r="S817" s="75">
        <v>311</v>
      </c>
      <c r="T817" s="75">
        <v>4</v>
      </c>
      <c r="U817" s="75">
        <v>2</v>
      </c>
      <c r="V817" s="75">
        <v>926895</v>
      </c>
      <c r="W817" s="75">
        <v>28569</v>
      </c>
      <c r="X817" s="76">
        <v>62813</v>
      </c>
    </row>
    <row r="818" spans="2:24" ht="12.6" customHeight="1" x14ac:dyDescent="0.15">
      <c r="B818" s="134"/>
      <c r="C818" s="72" t="s">
        <v>16</v>
      </c>
      <c r="D818" s="74">
        <v>14</v>
      </c>
      <c r="E818" s="75">
        <v>8</v>
      </c>
      <c r="F818" s="75">
        <v>6</v>
      </c>
      <c r="G818" s="75">
        <v>5</v>
      </c>
      <c r="H818" s="75">
        <v>5</v>
      </c>
      <c r="I818" s="75">
        <v>2</v>
      </c>
      <c r="J818" s="75">
        <v>1</v>
      </c>
      <c r="K818" s="75">
        <v>1</v>
      </c>
      <c r="L818" s="75">
        <v>0</v>
      </c>
      <c r="M818" s="75">
        <v>0</v>
      </c>
      <c r="N818" s="75">
        <v>0</v>
      </c>
      <c r="O818" s="75">
        <v>0</v>
      </c>
      <c r="P818" s="75">
        <v>71</v>
      </c>
      <c r="Q818" s="75">
        <v>10</v>
      </c>
      <c r="R818" s="75">
        <v>8</v>
      </c>
      <c r="S818" s="75">
        <v>53</v>
      </c>
      <c r="T818" s="75">
        <v>0</v>
      </c>
      <c r="U818" s="75">
        <v>0</v>
      </c>
      <c r="V818" s="75">
        <v>403751</v>
      </c>
      <c r="W818" s="75">
        <v>4245</v>
      </c>
      <c r="X818" s="76">
        <v>17187</v>
      </c>
    </row>
    <row r="819" spans="2:24" ht="12.6" customHeight="1" x14ac:dyDescent="0.15">
      <c r="B819" s="71" t="s">
        <v>18</v>
      </c>
      <c r="C819" s="73" t="s">
        <v>21</v>
      </c>
      <c r="D819" s="74">
        <v>1</v>
      </c>
      <c r="E819" s="75">
        <v>1</v>
      </c>
      <c r="F819" s="75">
        <v>0</v>
      </c>
      <c r="G819" s="75">
        <v>0</v>
      </c>
      <c r="H819" s="75">
        <v>1</v>
      </c>
      <c r="I819" s="75">
        <v>0</v>
      </c>
      <c r="J819" s="75">
        <v>0</v>
      </c>
      <c r="K819" s="75">
        <v>0</v>
      </c>
      <c r="L819" s="75">
        <v>0</v>
      </c>
      <c r="M819" s="75">
        <v>0</v>
      </c>
      <c r="N819" s="75">
        <v>0</v>
      </c>
      <c r="O819" s="75">
        <v>0</v>
      </c>
      <c r="P819" s="75">
        <v>3</v>
      </c>
      <c r="Q819" s="75">
        <v>0</v>
      </c>
      <c r="R819" s="75">
        <v>0</v>
      </c>
      <c r="S819" s="75">
        <v>3</v>
      </c>
      <c r="T819" s="75">
        <v>0</v>
      </c>
      <c r="U819" s="75">
        <v>0</v>
      </c>
      <c r="V819" s="75">
        <v>3200</v>
      </c>
      <c r="W819" s="75">
        <v>0</v>
      </c>
      <c r="X819" s="76">
        <v>710</v>
      </c>
    </row>
    <row r="820" spans="2:24" ht="12.6" customHeight="1" x14ac:dyDescent="0.15">
      <c r="B820" s="71" t="s">
        <v>25</v>
      </c>
      <c r="C820" s="73" t="s">
        <v>8</v>
      </c>
      <c r="D820" s="74">
        <v>1</v>
      </c>
      <c r="E820" s="75">
        <v>0</v>
      </c>
      <c r="F820" s="75">
        <v>1</v>
      </c>
      <c r="G820" s="75">
        <v>1</v>
      </c>
      <c r="H820" s="75">
        <v>0</v>
      </c>
      <c r="I820" s="75">
        <v>0</v>
      </c>
      <c r="J820" s="75">
        <v>0</v>
      </c>
      <c r="K820" s="75">
        <v>0</v>
      </c>
      <c r="L820" s="75">
        <v>0</v>
      </c>
      <c r="M820" s="75">
        <v>0</v>
      </c>
      <c r="N820" s="75">
        <v>0</v>
      </c>
      <c r="O820" s="75">
        <v>0</v>
      </c>
      <c r="P820" s="75">
        <v>1</v>
      </c>
      <c r="Q820" s="75">
        <v>1</v>
      </c>
      <c r="R820" s="75">
        <v>0</v>
      </c>
      <c r="S820" s="75">
        <v>0</v>
      </c>
      <c r="T820" s="75">
        <v>0</v>
      </c>
      <c r="U820" s="75">
        <v>0</v>
      </c>
      <c r="V820" s="75">
        <v>444</v>
      </c>
      <c r="W820" s="75">
        <v>0</v>
      </c>
      <c r="X820" s="76">
        <v>400</v>
      </c>
    </row>
    <row r="821" spans="2:24" ht="12.6" customHeight="1" x14ac:dyDescent="0.15">
      <c r="B821" s="71" t="s">
        <v>27</v>
      </c>
      <c r="C821" s="73" t="s">
        <v>28</v>
      </c>
      <c r="D821" s="74">
        <v>4</v>
      </c>
      <c r="E821" s="75">
        <v>1</v>
      </c>
      <c r="F821" s="75">
        <v>3</v>
      </c>
      <c r="G821" s="75">
        <v>2</v>
      </c>
      <c r="H821" s="75">
        <v>1</v>
      </c>
      <c r="I821" s="75">
        <v>0</v>
      </c>
      <c r="J821" s="75">
        <v>0</v>
      </c>
      <c r="K821" s="75">
        <v>1</v>
      </c>
      <c r="L821" s="75">
        <v>0</v>
      </c>
      <c r="M821" s="75">
        <v>0</v>
      </c>
      <c r="N821" s="75">
        <v>0</v>
      </c>
      <c r="O821" s="75">
        <v>0</v>
      </c>
      <c r="P821" s="75">
        <v>29</v>
      </c>
      <c r="Q821" s="75">
        <v>5</v>
      </c>
      <c r="R821" s="75">
        <v>5</v>
      </c>
      <c r="S821" s="75">
        <v>19</v>
      </c>
      <c r="T821" s="75">
        <v>0</v>
      </c>
      <c r="U821" s="75">
        <v>0</v>
      </c>
      <c r="V821" s="75">
        <v>168598</v>
      </c>
      <c r="W821" s="75">
        <v>1060</v>
      </c>
      <c r="X821" s="76">
        <v>13126</v>
      </c>
    </row>
    <row r="822" spans="2:24" ht="12.6" customHeight="1" x14ac:dyDescent="0.15">
      <c r="B822" s="71" t="s">
        <v>29</v>
      </c>
      <c r="C822" s="73" t="s">
        <v>30</v>
      </c>
      <c r="D822" s="74">
        <v>4</v>
      </c>
      <c r="E822" s="75">
        <v>3</v>
      </c>
      <c r="F822" s="75">
        <v>1</v>
      </c>
      <c r="G822" s="75">
        <v>1</v>
      </c>
      <c r="H822" s="75">
        <v>1</v>
      </c>
      <c r="I822" s="75">
        <v>2</v>
      </c>
      <c r="J822" s="75">
        <v>0</v>
      </c>
      <c r="K822" s="75">
        <v>0</v>
      </c>
      <c r="L822" s="75">
        <v>0</v>
      </c>
      <c r="M822" s="75">
        <v>0</v>
      </c>
      <c r="N822" s="75">
        <v>0</v>
      </c>
      <c r="O822" s="75">
        <v>0</v>
      </c>
      <c r="P822" s="75">
        <v>18</v>
      </c>
      <c r="Q822" s="75">
        <v>2</v>
      </c>
      <c r="R822" s="75">
        <v>0</v>
      </c>
      <c r="S822" s="75">
        <v>16</v>
      </c>
      <c r="T822" s="75">
        <v>0</v>
      </c>
      <c r="U822" s="75">
        <v>0</v>
      </c>
      <c r="V822" s="75">
        <v>192607</v>
      </c>
      <c r="W822" s="75">
        <v>0</v>
      </c>
      <c r="X822" s="76">
        <v>1986</v>
      </c>
    </row>
    <row r="823" spans="2:24" ht="12.6" customHeight="1" x14ac:dyDescent="0.15">
      <c r="B823" s="71" t="s">
        <v>24</v>
      </c>
      <c r="C823" s="73" t="s">
        <v>31</v>
      </c>
      <c r="D823" s="74">
        <v>3</v>
      </c>
      <c r="E823" s="75">
        <v>2</v>
      </c>
      <c r="F823" s="75">
        <v>1</v>
      </c>
      <c r="G823" s="75">
        <v>1</v>
      </c>
      <c r="H823" s="75">
        <v>1</v>
      </c>
      <c r="I823" s="75">
        <v>0</v>
      </c>
      <c r="J823" s="75">
        <v>1</v>
      </c>
      <c r="K823" s="75">
        <v>0</v>
      </c>
      <c r="L823" s="75">
        <v>0</v>
      </c>
      <c r="M823" s="75">
        <v>0</v>
      </c>
      <c r="N823" s="75">
        <v>0</v>
      </c>
      <c r="O823" s="75">
        <v>0</v>
      </c>
      <c r="P823" s="75">
        <v>16</v>
      </c>
      <c r="Q823" s="75">
        <v>2</v>
      </c>
      <c r="R823" s="75">
        <v>3</v>
      </c>
      <c r="S823" s="75">
        <v>11</v>
      </c>
      <c r="T823" s="75">
        <v>0</v>
      </c>
      <c r="U823" s="75">
        <v>0</v>
      </c>
      <c r="V823" s="75">
        <v>28512</v>
      </c>
      <c r="W823" s="75">
        <v>100</v>
      </c>
      <c r="X823" s="76">
        <v>446</v>
      </c>
    </row>
    <row r="824" spans="2:24" ht="12.6" customHeight="1" x14ac:dyDescent="0.15">
      <c r="B824" s="71" t="s">
        <v>26</v>
      </c>
      <c r="C824" s="73" t="s">
        <v>6</v>
      </c>
      <c r="D824" s="74">
        <v>1</v>
      </c>
      <c r="E824" s="75">
        <v>1</v>
      </c>
      <c r="F824" s="75">
        <v>0</v>
      </c>
      <c r="G824" s="75">
        <v>0</v>
      </c>
      <c r="H824" s="75">
        <v>1</v>
      </c>
      <c r="I824" s="75">
        <v>0</v>
      </c>
      <c r="J824" s="75">
        <v>0</v>
      </c>
      <c r="K824" s="75">
        <v>0</v>
      </c>
      <c r="L824" s="75">
        <v>0</v>
      </c>
      <c r="M824" s="75">
        <v>0</v>
      </c>
      <c r="N824" s="75">
        <v>0</v>
      </c>
      <c r="O824" s="75">
        <v>0</v>
      </c>
      <c r="P824" s="75">
        <v>4</v>
      </c>
      <c r="Q824" s="75">
        <v>0</v>
      </c>
      <c r="R824" s="75">
        <v>0</v>
      </c>
      <c r="S824" s="75">
        <v>4</v>
      </c>
      <c r="T824" s="75">
        <v>0</v>
      </c>
      <c r="U824" s="75">
        <v>0</v>
      </c>
      <c r="V824" s="75">
        <v>10390</v>
      </c>
      <c r="W824" s="75">
        <v>3085</v>
      </c>
      <c r="X824" s="76">
        <v>519</v>
      </c>
    </row>
    <row r="825" spans="2:24" ht="12.6" customHeight="1" x14ac:dyDescent="0.15">
      <c r="B825" s="146"/>
      <c r="C825" s="72" t="s">
        <v>34</v>
      </c>
      <c r="D825" s="74">
        <v>71</v>
      </c>
      <c r="E825" s="75">
        <v>18</v>
      </c>
      <c r="F825" s="75">
        <v>53</v>
      </c>
      <c r="G825" s="75">
        <v>34</v>
      </c>
      <c r="H825" s="75">
        <v>15</v>
      </c>
      <c r="I825" s="75">
        <v>14</v>
      </c>
      <c r="J825" s="75">
        <v>5</v>
      </c>
      <c r="K825" s="75">
        <v>2</v>
      </c>
      <c r="L825" s="75">
        <v>0</v>
      </c>
      <c r="M825" s="75">
        <v>1</v>
      </c>
      <c r="N825" s="75">
        <v>0</v>
      </c>
      <c r="O825" s="75">
        <v>6157</v>
      </c>
      <c r="P825" s="75">
        <v>364</v>
      </c>
      <c r="Q825" s="75">
        <v>91</v>
      </c>
      <c r="R825" s="75">
        <v>15</v>
      </c>
      <c r="S825" s="75">
        <v>258</v>
      </c>
      <c r="T825" s="75">
        <v>4</v>
      </c>
      <c r="U825" s="75">
        <v>2</v>
      </c>
      <c r="V825" s="75">
        <v>523144</v>
      </c>
      <c r="W825" s="75">
        <v>24324</v>
      </c>
      <c r="X825" s="76">
        <v>45626</v>
      </c>
    </row>
    <row r="826" spans="2:24" ht="12.6" customHeight="1" x14ac:dyDescent="0.15">
      <c r="B826" s="71" t="s">
        <v>23</v>
      </c>
      <c r="C826" s="73" t="s">
        <v>35</v>
      </c>
      <c r="D826" s="74">
        <v>1</v>
      </c>
      <c r="E826" s="75">
        <v>0</v>
      </c>
      <c r="F826" s="75">
        <v>1</v>
      </c>
      <c r="G826" s="75">
        <v>1</v>
      </c>
      <c r="H826" s="75">
        <v>0</v>
      </c>
      <c r="I826" s="75">
        <v>0</v>
      </c>
      <c r="J826" s="75">
        <v>0</v>
      </c>
      <c r="K826" s="75">
        <v>0</v>
      </c>
      <c r="L826" s="75">
        <v>0</v>
      </c>
      <c r="M826" s="75">
        <v>0</v>
      </c>
      <c r="N826" s="75">
        <v>0</v>
      </c>
      <c r="O826" s="75">
        <v>33</v>
      </c>
      <c r="P826" s="75">
        <v>2</v>
      </c>
      <c r="Q826" s="75">
        <v>2</v>
      </c>
      <c r="R826" s="75">
        <v>0</v>
      </c>
      <c r="S826" s="75">
        <v>0</v>
      </c>
      <c r="T826" s="75">
        <v>0</v>
      </c>
      <c r="U826" s="75">
        <v>0</v>
      </c>
      <c r="V826" s="75">
        <v>800</v>
      </c>
      <c r="W826" s="75">
        <v>0</v>
      </c>
      <c r="X826" s="76">
        <v>180</v>
      </c>
    </row>
    <row r="827" spans="2:24" ht="12.6" customHeight="1" x14ac:dyDescent="0.15">
      <c r="B827" s="71" t="s">
        <v>15</v>
      </c>
      <c r="C827" s="73" t="s">
        <v>19</v>
      </c>
      <c r="D827" s="74">
        <v>2</v>
      </c>
      <c r="E827" s="75">
        <v>0</v>
      </c>
      <c r="F827" s="75">
        <v>2</v>
      </c>
      <c r="G827" s="75">
        <v>2</v>
      </c>
      <c r="H827" s="75">
        <v>0</v>
      </c>
      <c r="I827" s="75">
        <v>0</v>
      </c>
      <c r="J827" s="75">
        <v>0</v>
      </c>
      <c r="K827" s="75">
        <v>0</v>
      </c>
      <c r="L827" s="75">
        <v>0</v>
      </c>
      <c r="M827" s="75">
        <v>0</v>
      </c>
      <c r="N827" s="75">
        <v>0</v>
      </c>
      <c r="O827" s="75">
        <v>66</v>
      </c>
      <c r="P827" s="75">
        <v>3</v>
      </c>
      <c r="Q827" s="75">
        <v>3</v>
      </c>
      <c r="R827" s="75">
        <v>0</v>
      </c>
      <c r="S827" s="75">
        <v>0</v>
      </c>
      <c r="T827" s="75">
        <v>0</v>
      </c>
      <c r="U827" s="75">
        <v>0</v>
      </c>
      <c r="V827" s="75">
        <v>3529</v>
      </c>
      <c r="W827" s="75">
        <v>0</v>
      </c>
      <c r="X827" s="76">
        <v>1414</v>
      </c>
    </row>
    <row r="828" spans="2:24" ht="12.6" customHeight="1" x14ac:dyDescent="0.15">
      <c r="B828" s="71" t="s">
        <v>36</v>
      </c>
      <c r="C828" s="73" t="s">
        <v>38</v>
      </c>
      <c r="D828" s="74">
        <v>31</v>
      </c>
      <c r="E828" s="75">
        <v>6</v>
      </c>
      <c r="F828" s="75">
        <v>25</v>
      </c>
      <c r="G828" s="75">
        <v>14</v>
      </c>
      <c r="H828" s="75">
        <v>8</v>
      </c>
      <c r="I828" s="75">
        <v>4</v>
      </c>
      <c r="J828" s="75">
        <v>4</v>
      </c>
      <c r="K828" s="75">
        <v>1</v>
      </c>
      <c r="L828" s="75">
        <v>0</v>
      </c>
      <c r="M828" s="75">
        <v>0</v>
      </c>
      <c r="N828" s="75">
        <v>0</v>
      </c>
      <c r="O828" s="75">
        <v>3413</v>
      </c>
      <c r="P828" s="75">
        <v>150</v>
      </c>
      <c r="Q828" s="75">
        <v>44</v>
      </c>
      <c r="R828" s="75">
        <v>3</v>
      </c>
      <c r="S828" s="75">
        <v>103</v>
      </c>
      <c r="T828" s="75">
        <v>3</v>
      </c>
      <c r="U828" s="75">
        <v>1</v>
      </c>
      <c r="V828" s="75">
        <v>171464</v>
      </c>
      <c r="W828" s="75">
        <v>1887</v>
      </c>
      <c r="X828" s="76">
        <v>8025</v>
      </c>
    </row>
    <row r="829" spans="2:24" ht="12.6" customHeight="1" x14ac:dyDescent="0.15">
      <c r="B829" s="71" t="s">
        <v>0</v>
      </c>
      <c r="C829" s="73" t="s">
        <v>39</v>
      </c>
      <c r="D829" s="74">
        <v>10</v>
      </c>
      <c r="E829" s="75">
        <v>5</v>
      </c>
      <c r="F829" s="75">
        <v>5</v>
      </c>
      <c r="G829" s="75">
        <v>5</v>
      </c>
      <c r="H829" s="75">
        <v>1</v>
      </c>
      <c r="I829" s="75">
        <v>3</v>
      </c>
      <c r="J829" s="75">
        <v>1</v>
      </c>
      <c r="K829" s="75">
        <v>0</v>
      </c>
      <c r="L829" s="75">
        <v>0</v>
      </c>
      <c r="M829" s="75">
        <v>0</v>
      </c>
      <c r="N829" s="75">
        <v>0</v>
      </c>
      <c r="O829" s="75">
        <v>770</v>
      </c>
      <c r="P829" s="75">
        <v>47</v>
      </c>
      <c r="Q829" s="75">
        <v>6</v>
      </c>
      <c r="R829" s="75">
        <v>7</v>
      </c>
      <c r="S829" s="75">
        <v>34</v>
      </c>
      <c r="T829" s="75">
        <v>1</v>
      </c>
      <c r="U829" s="75">
        <v>0</v>
      </c>
      <c r="V829" s="75">
        <v>171917</v>
      </c>
      <c r="W829" s="75">
        <v>19158</v>
      </c>
      <c r="X829" s="76">
        <v>15044</v>
      </c>
    </row>
    <row r="830" spans="2:24" ht="12.6" customHeight="1" x14ac:dyDescent="0.15">
      <c r="B830" s="71" t="s">
        <v>40</v>
      </c>
      <c r="C830" s="73" t="s">
        <v>784</v>
      </c>
      <c r="D830" s="74">
        <v>8</v>
      </c>
      <c r="E830" s="75">
        <v>0</v>
      </c>
      <c r="F830" s="75">
        <v>8</v>
      </c>
      <c r="G830" s="75">
        <v>6</v>
      </c>
      <c r="H830" s="75">
        <v>2</v>
      </c>
      <c r="I830" s="75">
        <v>0</v>
      </c>
      <c r="J830" s="75">
        <v>0</v>
      </c>
      <c r="K830" s="75">
        <v>0</v>
      </c>
      <c r="L830" s="75">
        <v>0</v>
      </c>
      <c r="M830" s="75">
        <v>0</v>
      </c>
      <c r="N830" s="75">
        <v>0</v>
      </c>
      <c r="O830" s="75">
        <v>920</v>
      </c>
      <c r="P830" s="75">
        <v>14</v>
      </c>
      <c r="Q830" s="75">
        <v>11</v>
      </c>
      <c r="R830" s="75">
        <v>0</v>
      </c>
      <c r="S830" s="75">
        <v>3</v>
      </c>
      <c r="T830" s="75">
        <v>0</v>
      </c>
      <c r="U830" s="75">
        <v>0</v>
      </c>
      <c r="V830" s="75">
        <v>20078</v>
      </c>
      <c r="W830" s="75">
        <v>65</v>
      </c>
      <c r="X830" s="76">
        <v>5232</v>
      </c>
    </row>
    <row r="831" spans="2:24" ht="12.6" customHeight="1" x14ac:dyDescent="0.15">
      <c r="B831" s="71" t="s">
        <v>33</v>
      </c>
      <c r="C831" s="73" t="s">
        <v>42</v>
      </c>
      <c r="D831" s="74">
        <v>19</v>
      </c>
      <c r="E831" s="75">
        <v>7</v>
      </c>
      <c r="F831" s="75">
        <v>12</v>
      </c>
      <c r="G831" s="75">
        <v>6</v>
      </c>
      <c r="H831" s="75">
        <v>4</v>
      </c>
      <c r="I831" s="75">
        <v>7</v>
      </c>
      <c r="J831" s="75">
        <v>0</v>
      </c>
      <c r="K831" s="75">
        <v>1</v>
      </c>
      <c r="L831" s="75">
        <v>0</v>
      </c>
      <c r="M831" s="75">
        <v>1</v>
      </c>
      <c r="N831" s="75">
        <v>0</v>
      </c>
      <c r="O831" s="75">
        <v>955</v>
      </c>
      <c r="P831" s="75">
        <v>148</v>
      </c>
      <c r="Q831" s="75">
        <v>25</v>
      </c>
      <c r="R831" s="75">
        <v>5</v>
      </c>
      <c r="S831" s="75">
        <v>118</v>
      </c>
      <c r="T831" s="75">
        <v>0</v>
      </c>
      <c r="U831" s="75">
        <v>1</v>
      </c>
      <c r="V831" s="75">
        <v>155356</v>
      </c>
      <c r="W831" s="75">
        <v>3214</v>
      </c>
      <c r="X831" s="76">
        <v>15731</v>
      </c>
    </row>
    <row r="832" spans="2:24" ht="12.6" customHeight="1" x14ac:dyDescent="0.15">
      <c r="B832" s="71"/>
      <c r="C832" s="73" t="s">
        <v>839</v>
      </c>
      <c r="D832" s="74">
        <v>139</v>
      </c>
      <c r="E832" s="75">
        <v>27</v>
      </c>
      <c r="F832" s="75">
        <v>112</v>
      </c>
      <c r="G832" s="75">
        <v>92</v>
      </c>
      <c r="H832" s="75">
        <v>21</v>
      </c>
      <c r="I832" s="75">
        <v>20</v>
      </c>
      <c r="J832" s="75">
        <v>5</v>
      </c>
      <c r="K832" s="75">
        <v>0</v>
      </c>
      <c r="L832" s="75">
        <v>1</v>
      </c>
      <c r="M832" s="75">
        <v>0</v>
      </c>
      <c r="N832" s="75">
        <v>0</v>
      </c>
      <c r="O832" s="75">
        <v>8217</v>
      </c>
      <c r="P832" s="75">
        <v>458</v>
      </c>
      <c r="Q832" s="75">
        <v>176</v>
      </c>
      <c r="R832" s="75">
        <v>36</v>
      </c>
      <c r="S832" s="75">
        <v>246</v>
      </c>
      <c r="T832" s="75">
        <v>12</v>
      </c>
      <c r="U832" s="75">
        <v>0</v>
      </c>
      <c r="V832" s="75">
        <v>580442</v>
      </c>
      <c r="W832" s="75">
        <v>7928</v>
      </c>
      <c r="X832" s="76">
        <v>82651</v>
      </c>
    </row>
    <row r="833" spans="2:24" ht="12.6" customHeight="1" x14ac:dyDescent="0.15">
      <c r="B833" s="134"/>
      <c r="C833" s="72" t="s">
        <v>16</v>
      </c>
      <c r="D833" s="74">
        <v>8</v>
      </c>
      <c r="E833" s="75">
        <v>1</v>
      </c>
      <c r="F833" s="75">
        <v>7</v>
      </c>
      <c r="G833" s="75">
        <v>3</v>
      </c>
      <c r="H833" s="75">
        <v>2</v>
      </c>
      <c r="I833" s="75">
        <v>3</v>
      </c>
      <c r="J833" s="75">
        <v>0</v>
      </c>
      <c r="K833" s="75">
        <v>0</v>
      </c>
      <c r="L833" s="75">
        <v>0</v>
      </c>
      <c r="M833" s="75">
        <v>0</v>
      </c>
      <c r="N833" s="75">
        <v>0</v>
      </c>
      <c r="O833" s="75">
        <v>0</v>
      </c>
      <c r="P833" s="75">
        <v>34</v>
      </c>
      <c r="Q833" s="75">
        <v>9</v>
      </c>
      <c r="R833" s="75">
        <v>2</v>
      </c>
      <c r="S833" s="75">
        <v>23</v>
      </c>
      <c r="T833" s="75">
        <v>0</v>
      </c>
      <c r="U833" s="75">
        <v>0</v>
      </c>
      <c r="V833" s="75">
        <v>46917</v>
      </c>
      <c r="W833" s="75">
        <v>300</v>
      </c>
      <c r="X833" s="76">
        <v>11889</v>
      </c>
    </row>
    <row r="834" spans="2:24" ht="12.6" customHeight="1" x14ac:dyDescent="0.15">
      <c r="B834" s="71" t="s">
        <v>18</v>
      </c>
      <c r="C834" s="73" t="s">
        <v>21</v>
      </c>
      <c r="D834" s="74">
        <v>0</v>
      </c>
      <c r="E834" s="75">
        <v>0</v>
      </c>
      <c r="F834" s="75">
        <v>0</v>
      </c>
      <c r="G834" s="75">
        <v>0</v>
      </c>
      <c r="H834" s="75">
        <v>0</v>
      </c>
      <c r="I834" s="75">
        <v>0</v>
      </c>
      <c r="J834" s="75">
        <v>0</v>
      </c>
      <c r="K834" s="75">
        <v>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5">
        <v>0</v>
      </c>
      <c r="V834" s="75">
        <v>0</v>
      </c>
      <c r="W834" s="75">
        <v>0</v>
      </c>
      <c r="X834" s="76">
        <v>0</v>
      </c>
    </row>
    <row r="835" spans="2:24" ht="12.6" customHeight="1" x14ac:dyDescent="0.15">
      <c r="B835" s="71" t="s">
        <v>25</v>
      </c>
      <c r="C835" s="73" t="s">
        <v>8</v>
      </c>
      <c r="D835" s="74">
        <v>0</v>
      </c>
      <c r="E835" s="75">
        <v>0</v>
      </c>
      <c r="F835" s="75">
        <v>0</v>
      </c>
      <c r="G835" s="75">
        <v>0</v>
      </c>
      <c r="H835" s="75">
        <v>0</v>
      </c>
      <c r="I835" s="75">
        <v>0</v>
      </c>
      <c r="J835" s="75">
        <v>0</v>
      </c>
      <c r="K835" s="75">
        <v>0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5">
        <v>0</v>
      </c>
      <c r="V835" s="75">
        <v>0</v>
      </c>
      <c r="W835" s="75">
        <v>0</v>
      </c>
      <c r="X835" s="76">
        <v>0</v>
      </c>
    </row>
    <row r="836" spans="2:24" ht="12.6" customHeight="1" x14ac:dyDescent="0.15">
      <c r="B836" s="71" t="s">
        <v>27</v>
      </c>
      <c r="C836" s="73" t="s">
        <v>28</v>
      </c>
      <c r="D836" s="74">
        <v>1</v>
      </c>
      <c r="E836" s="75">
        <v>0</v>
      </c>
      <c r="F836" s="75">
        <v>1</v>
      </c>
      <c r="G836" s="75">
        <v>0</v>
      </c>
      <c r="H836" s="75">
        <v>1</v>
      </c>
      <c r="I836" s="75">
        <v>0</v>
      </c>
      <c r="J836" s="75">
        <v>0</v>
      </c>
      <c r="K836" s="75">
        <v>0</v>
      </c>
      <c r="L836" s="75">
        <v>0</v>
      </c>
      <c r="M836" s="75">
        <v>0</v>
      </c>
      <c r="N836" s="75">
        <v>0</v>
      </c>
      <c r="O836" s="75">
        <v>0</v>
      </c>
      <c r="P836" s="75">
        <v>4</v>
      </c>
      <c r="Q836" s="75">
        <v>1</v>
      </c>
      <c r="R836" s="75">
        <v>0</v>
      </c>
      <c r="S836" s="75">
        <v>3</v>
      </c>
      <c r="T836" s="75">
        <v>0</v>
      </c>
      <c r="U836" s="75">
        <v>0</v>
      </c>
      <c r="V836" s="75">
        <v>6000</v>
      </c>
      <c r="W836" s="75">
        <v>0</v>
      </c>
      <c r="X836" s="76">
        <v>230</v>
      </c>
    </row>
    <row r="837" spans="2:24" ht="12.6" customHeight="1" x14ac:dyDescent="0.15">
      <c r="B837" s="71" t="s">
        <v>29</v>
      </c>
      <c r="C837" s="73" t="s">
        <v>30</v>
      </c>
      <c r="D837" s="74">
        <v>5</v>
      </c>
      <c r="E837" s="75">
        <v>0</v>
      </c>
      <c r="F837" s="75">
        <v>5</v>
      </c>
      <c r="G837" s="75">
        <v>2</v>
      </c>
      <c r="H837" s="75">
        <v>1</v>
      </c>
      <c r="I837" s="75">
        <v>2</v>
      </c>
      <c r="J837" s="75">
        <v>0</v>
      </c>
      <c r="K837" s="75">
        <v>0</v>
      </c>
      <c r="L837" s="75">
        <v>0</v>
      </c>
      <c r="M837" s="75">
        <v>0</v>
      </c>
      <c r="N837" s="75">
        <v>0</v>
      </c>
      <c r="O837" s="75">
        <v>0</v>
      </c>
      <c r="P837" s="75">
        <v>21</v>
      </c>
      <c r="Q837" s="75">
        <v>6</v>
      </c>
      <c r="R837" s="75">
        <v>0</v>
      </c>
      <c r="S837" s="75">
        <v>15</v>
      </c>
      <c r="T837" s="75">
        <v>0</v>
      </c>
      <c r="U837" s="75">
        <v>0</v>
      </c>
      <c r="V837" s="75">
        <v>31217</v>
      </c>
      <c r="W837" s="75">
        <v>120</v>
      </c>
      <c r="X837" s="76">
        <v>8559</v>
      </c>
    </row>
    <row r="838" spans="2:24" ht="12.6" customHeight="1" x14ac:dyDescent="0.15">
      <c r="B838" s="71" t="s">
        <v>24</v>
      </c>
      <c r="C838" s="73" t="s">
        <v>31</v>
      </c>
      <c r="D838" s="74">
        <v>1</v>
      </c>
      <c r="E838" s="75">
        <v>1</v>
      </c>
      <c r="F838" s="75">
        <v>0</v>
      </c>
      <c r="G838" s="75">
        <v>0</v>
      </c>
      <c r="H838" s="75">
        <v>0</v>
      </c>
      <c r="I838" s="75">
        <v>1</v>
      </c>
      <c r="J838" s="75">
        <v>0</v>
      </c>
      <c r="K838" s="75">
        <v>0</v>
      </c>
      <c r="L838" s="75">
        <v>0</v>
      </c>
      <c r="M838" s="75">
        <v>0</v>
      </c>
      <c r="N838" s="75">
        <v>0</v>
      </c>
      <c r="O838" s="75">
        <v>0</v>
      </c>
      <c r="P838" s="75">
        <v>7</v>
      </c>
      <c r="Q838" s="75">
        <v>0</v>
      </c>
      <c r="R838" s="75">
        <v>2</v>
      </c>
      <c r="S838" s="75">
        <v>5</v>
      </c>
      <c r="T838" s="75">
        <v>0</v>
      </c>
      <c r="U838" s="75">
        <v>0</v>
      </c>
      <c r="V838" s="75">
        <v>9000</v>
      </c>
      <c r="W838" s="75">
        <v>0</v>
      </c>
      <c r="X838" s="76">
        <v>2600</v>
      </c>
    </row>
    <row r="839" spans="2:24" ht="12.6" customHeight="1" x14ac:dyDescent="0.15">
      <c r="B839" s="71" t="s">
        <v>26</v>
      </c>
      <c r="C839" s="73" t="s">
        <v>6</v>
      </c>
      <c r="D839" s="74">
        <v>1</v>
      </c>
      <c r="E839" s="75">
        <v>0</v>
      </c>
      <c r="F839" s="75">
        <v>1</v>
      </c>
      <c r="G839" s="75">
        <v>1</v>
      </c>
      <c r="H839" s="75">
        <v>0</v>
      </c>
      <c r="I839" s="75">
        <v>0</v>
      </c>
      <c r="J839" s="75">
        <v>0</v>
      </c>
      <c r="K839" s="75">
        <v>0</v>
      </c>
      <c r="L839" s="75">
        <v>0</v>
      </c>
      <c r="M839" s="75">
        <v>0</v>
      </c>
      <c r="N839" s="75">
        <v>0</v>
      </c>
      <c r="O839" s="75">
        <v>0</v>
      </c>
      <c r="P839" s="75">
        <v>2</v>
      </c>
      <c r="Q839" s="75">
        <v>2</v>
      </c>
      <c r="R839" s="75">
        <v>0</v>
      </c>
      <c r="S839" s="75">
        <v>0</v>
      </c>
      <c r="T839" s="75">
        <v>0</v>
      </c>
      <c r="U839" s="75">
        <v>0</v>
      </c>
      <c r="V839" s="75">
        <v>700</v>
      </c>
      <c r="W839" s="75">
        <v>180</v>
      </c>
      <c r="X839" s="76">
        <v>500</v>
      </c>
    </row>
    <row r="840" spans="2:24" ht="12.6" customHeight="1" x14ac:dyDescent="0.15">
      <c r="B840" s="146"/>
      <c r="C840" s="72" t="s">
        <v>34</v>
      </c>
      <c r="D840" s="74">
        <v>131</v>
      </c>
      <c r="E840" s="75">
        <v>26</v>
      </c>
      <c r="F840" s="75">
        <v>105</v>
      </c>
      <c r="G840" s="75">
        <v>89</v>
      </c>
      <c r="H840" s="75">
        <v>19</v>
      </c>
      <c r="I840" s="75">
        <v>17</v>
      </c>
      <c r="J840" s="75">
        <v>5</v>
      </c>
      <c r="K840" s="75">
        <v>0</v>
      </c>
      <c r="L840" s="75">
        <v>1</v>
      </c>
      <c r="M840" s="75">
        <v>0</v>
      </c>
      <c r="N840" s="75">
        <v>0</v>
      </c>
      <c r="O840" s="75">
        <v>8217</v>
      </c>
      <c r="P840" s="75">
        <v>424</v>
      </c>
      <c r="Q840" s="75">
        <v>167</v>
      </c>
      <c r="R840" s="75">
        <v>34</v>
      </c>
      <c r="S840" s="75">
        <v>223</v>
      </c>
      <c r="T840" s="75">
        <v>12</v>
      </c>
      <c r="U840" s="75">
        <v>0</v>
      </c>
      <c r="V840" s="75">
        <v>533525</v>
      </c>
      <c r="W840" s="75">
        <v>7628</v>
      </c>
      <c r="X840" s="76">
        <v>70762</v>
      </c>
    </row>
    <row r="841" spans="2:24" ht="12.6" customHeight="1" x14ac:dyDescent="0.15">
      <c r="B841" s="71" t="s">
        <v>23</v>
      </c>
      <c r="C841" s="73" t="s">
        <v>35</v>
      </c>
      <c r="D841" s="74">
        <v>0</v>
      </c>
      <c r="E841" s="75">
        <v>0</v>
      </c>
      <c r="F841" s="75">
        <v>0</v>
      </c>
      <c r="G841" s="75">
        <v>0</v>
      </c>
      <c r="H841" s="75">
        <v>0</v>
      </c>
      <c r="I841" s="75">
        <v>0</v>
      </c>
      <c r="J841" s="75">
        <v>0</v>
      </c>
      <c r="K841" s="75">
        <v>0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5">
        <v>0</v>
      </c>
      <c r="V841" s="75">
        <v>0</v>
      </c>
      <c r="W841" s="75">
        <v>0</v>
      </c>
      <c r="X841" s="76">
        <v>0</v>
      </c>
    </row>
    <row r="842" spans="2:24" ht="12.6" customHeight="1" x14ac:dyDescent="0.15">
      <c r="B842" s="71" t="s">
        <v>15</v>
      </c>
      <c r="C842" s="73" t="s">
        <v>19</v>
      </c>
      <c r="D842" s="74">
        <v>10</v>
      </c>
      <c r="E842" s="75">
        <v>2</v>
      </c>
      <c r="F842" s="75">
        <v>8</v>
      </c>
      <c r="G842" s="75">
        <v>7</v>
      </c>
      <c r="H842" s="75">
        <v>2</v>
      </c>
      <c r="I842" s="75">
        <v>1</v>
      </c>
      <c r="J842" s="75">
        <v>0</v>
      </c>
      <c r="K842" s="75">
        <v>0</v>
      </c>
      <c r="L842" s="75">
        <v>0</v>
      </c>
      <c r="M842" s="75">
        <v>0</v>
      </c>
      <c r="N842" s="75">
        <v>0</v>
      </c>
      <c r="O842" s="75">
        <v>950</v>
      </c>
      <c r="P842" s="75">
        <v>23</v>
      </c>
      <c r="Q842" s="75">
        <v>14</v>
      </c>
      <c r="R842" s="75">
        <v>2</v>
      </c>
      <c r="S842" s="75">
        <v>7</v>
      </c>
      <c r="T842" s="75">
        <v>2</v>
      </c>
      <c r="U842" s="75">
        <v>0</v>
      </c>
      <c r="V842" s="75">
        <v>17415</v>
      </c>
      <c r="W842" s="75">
        <v>175</v>
      </c>
      <c r="X842" s="76">
        <v>7964</v>
      </c>
    </row>
    <row r="843" spans="2:24" ht="12.6" customHeight="1" x14ac:dyDescent="0.15">
      <c r="B843" s="71" t="s">
        <v>36</v>
      </c>
      <c r="C843" s="73" t="s">
        <v>38</v>
      </c>
      <c r="D843" s="74">
        <v>60</v>
      </c>
      <c r="E843" s="75">
        <v>8</v>
      </c>
      <c r="F843" s="75">
        <v>52</v>
      </c>
      <c r="G843" s="75">
        <v>41</v>
      </c>
      <c r="H843" s="75">
        <v>10</v>
      </c>
      <c r="I843" s="75">
        <v>7</v>
      </c>
      <c r="J843" s="75">
        <v>1</v>
      </c>
      <c r="K843" s="75">
        <v>0</v>
      </c>
      <c r="L843" s="75">
        <v>1</v>
      </c>
      <c r="M843" s="75">
        <v>0</v>
      </c>
      <c r="N843" s="75">
        <v>0</v>
      </c>
      <c r="O843" s="75">
        <v>3786</v>
      </c>
      <c r="P843" s="75">
        <v>198</v>
      </c>
      <c r="Q843" s="75">
        <v>85</v>
      </c>
      <c r="R843" s="75">
        <v>11</v>
      </c>
      <c r="S843" s="75">
        <v>102</v>
      </c>
      <c r="T843" s="75">
        <v>3</v>
      </c>
      <c r="U843" s="75">
        <v>0</v>
      </c>
      <c r="V843" s="75">
        <v>249593</v>
      </c>
      <c r="W843" s="75">
        <v>679</v>
      </c>
      <c r="X843" s="76">
        <v>17645</v>
      </c>
    </row>
    <row r="844" spans="2:24" ht="12.6" customHeight="1" x14ac:dyDescent="0.15">
      <c r="B844" s="71" t="s">
        <v>0</v>
      </c>
      <c r="C844" s="73" t="s">
        <v>39</v>
      </c>
      <c r="D844" s="74">
        <v>7</v>
      </c>
      <c r="E844" s="75">
        <v>0</v>
      </c>
      <c r="F844" s="75">
        <v>7</v>
      </c>
      <c r="G844" s="75">
        <v>7</v>
      </c>
      <c r="H844" s="75">
        <v>0</v>
      </c>
      <c r="I844" s="75">
        <v>0</v>
      </c>
      <c r="J844" s="75">
        <v>0</v>
      </c>
      <c r="K844" s="75">
        <v>0</v>
      </c>
      <c r="L844" s="75">
        <v>0</v>
      </c>
      <c r="M844" s="75">
        <v>0</v>
      </c>
      <c r="N844" s="75">
        <v>0</v>
      </c>
      <c r="O844" s="75">
        <v>241</v>
      </c>
      <c r="P844" s="75">
        <v>9</v>
      </c>
      <c r="Q844" s="75">
        <v>9</v>
      </c>
      <c r="R844" s="75">
        <v>0</v>
      </c>
      <c r="S844" s="75">
        <v>0</v>
      </c>
      <c r="T844" s="75">
        <v>0</v>
      </c>
      <c r="U844" s="75">
        <v>0</v>
      </c>
      <c r="V844" s="75">
        <v>2288</v>
      </c>
      <c r="W844" s="75">
        <v>287</v>
      </c>
      <c r="X844" s="76">
        <v>362</v>
      </c>
    </row>
    <row r="845" spans="2:24" ht="12.6" customHeight="1" x14ac:dyDescent="0.15">
      <c r="B845" s="71" t="s">
        <v>40</v>
      </c>
      <c r="C845" s="73" t="s">
        <v>784</v>
      </c>
      <c r="D845" s="74">
        <v>14</v>
      </c>
      <c r="E845" s="75">
        <v>0</v>
      </c>
      <c r="F845" s="75">
        <v>14</v>
      </c>
      <c r="G845" s="75">
        <v>13</v>
      </c>
      <c r="H845" s="75">
        <v>0</v>
      </c>
      <c r="I845" s="75">
        <v>1</v>
      </c>
      <c r="J845" s="75">
        <v>0</v>
      </c>
      <c r="K845" s="75">
        <v>0</v>
      </c>
      <c r="L845" s="75">
        <v>0</v>
      </c>
      <c r="M845" s="75">
        <v>0</v>
      </c>
      <c r="N845" s="75">
        <v>0</v>
      </c>
      <c r="O845" s="75">
        <v>1362</v>
      </c>
      <c r="P845" s="75">
        <v>27</v>
      </c>
      <c r="Q845" s="75">
        <v>20</v>
      </c>
      <c r="R845" s="75">
        <v>0</v>
      </c>
      <c r="S845" s="75">
        <v>7</v>
      </c>
      <c r="T845" s="75">
        <v>0</v>
      </c>
      <c r="U845" s="75">
        <v>0</v>
      </c>
      <c r="V845" s="75">
        <v>23602</v>
      </c>
      <c r="W845" s="75">
        <v>448</v>
      </c>
      <c r="X845" s="76">
        <v>5687</v>
      </c>
    </row>
    <row r="846" spans="2:24" ht="12.6" customHeight="1" x14ac:dyDescent="0.15">
      <c r="B846" s="71" t="s">
        <v>33</v>
      </c>
      <c r="C846" s="73" t="s">
        <v>42</v>
      </c>
      <c r="D846" s="74">
        <v>40</v>
      </c>
      <c r="E846" s="75">
        <v>16</v>
      </c>
      <c r="F846" s="75">
        <v>24</v>
      </c>
      <c r="G846" s="75">
        <v>21</v>
      </c>
      <c r="H846" s="75">
        <v>7</v>
      </c>
      <c r="I846" s="75">
        <v>8</v>
      </c>
      <c r="J846" s="75">
        <v>4</v>
      </c>
      <c r="K846" s="75">
        <v>0</v>
      </c>
      <c r="L846" s="75">
        <v>0</v>
      </c>
      <c r="M846" s="75">
        <v>0</v>
      </c>
      <c r="N846" s="75">
        <v>0</v>
      </c>
      <c r="O846" s="75">
        <v>1878</v>
      </c>
      <c r="P846" s="75">
        <v>167</v>
      </c>
      <c r="Q846" s="75">
        <v>39</v>
      </c>
      <c r="R846" s="75">
        <v>21</v>
      </c>
      <c r="S846" s="75">
        <v>107</v>
      </c>
      <c r="T846" s="75">
        <v>7</v>
      </c>
      <c r="U846" s="75">
        <v>0</v>
      </c>
      <c r="V846" s="75">
        <v>240627</v>
      </c>
      <c r="W846" s="75">
        <v>6039</v>
      </c>
      <c r="X846" s="76">
        <v>39104</v>
      </c>
    </row>
    <row r="847" spans="2:24" ht="12.6" customHeight="1" x14ac:dyDescent="0.15">
      <c r="B847" s="71"/>
      <c r="C847" s="73" t="s">
        <v>840</v>
      </c>
      <c r="D847" s="74">
        <v>329</v>
      </c>
      <c r="E847" s="75">
        <v>127</v>
      </c>
      <c r="F847" s="75">
        <v>202</v>
      </c>
      <c r="G847" s="75">
        <v>158</v>
      </c>
      <c r="H847" s="75">
        <v>92</v>
      </c>
      <c r="I847" s="75">
        <v>54</v>
      </c>
      <c r="J847" s="75">
        <v>14</v>
      </c>
      <c r="K847" s="75">
        <v>6</v>
      </c>
      <c r="L847" s="75">
        <v>3</v>
      </c>
      <c r="M847" s="75">
        <v>2</v>
      </c>
      <c r="N847" s="75">
        <v>0</v>
      </c>
      <c r="O847" s="75">
        <v>25327</v>
      </c>
      <c r="P847" s="75">
        <v>1478</v>
      </c>
      <c r="Q847" s="75">
        <v>356</v>
      </c>
      <c r="R847" s="75">
        <v>152</v>
      </c>
      <c r="S847" s="75">
        <v>970</v>
      </c>
      <c r="T847" s="75">
        <v>30</v>
      </c>
      <c r="U847" s="75">
        <v>15</v>
      </c>
      <c r="V847" s="75">
        <v>2548276</v>
      </c>
      <c r="W847" s="75">
        <v>104284</v>
      </c>
      <c r="X847" s="76">
        <v>309479</v>
      </c>
    </row>
    <row r="848" spans="2:24" ht="12.6" customHeight="1" x14ac:dyDescent="0.15">
      <c r="B848" s="134"/>
      <c r="C848" s="72" t="s">
        <v>16</v>
      </c>
      <c r="D848" s="74">
        <v>36</v>
      </c>
      <c r="E848" s="75">
        <v>22</v>
      </c>
      <c r="F848" s="75">
        <v>14</v>
      </c>
      <c r="G848" s="75">
        <v>9</v>
      </c>
      <c r="H848" s="75">
        <v>10</v>
      </c>
      <c r="I848" s="75">
        <v>11</v>
      </c>
      <c r="J848" s="75">
        <v>4</v>
      </c>
      <c r="K848" s="75">
        <v>2</v>
      </c>
      <c r="L848" s="75">
        <v>0</v>
      </c>
      <c r="M848" s="75">
        <v>0</v>
      </c>
      <c r="N848" s="75">
        <v>0</v>
      </c>
      <c r="O848" s="75">
        <v>0</v>
      </c>
      <c r="P848" s="75">
        <v>218</v>
      </c>
      <c r="Q848" s="75">
        <v>30</v>
      </c>
      <c r="R848" s="75">
        <v>40</v>
      </c>
      <c r="S848" s="75">
        <v>148</v>
      </c>
      <c r="T848" s="75">
        <v>2</v>
      </c>
      <c r="U848" s="75">
        <v>0</v>
      </c>
      <c r="V848" s="75">
        <v>672087</v>
      </c>
      <c r="W848" s="75">
        <v>36003</v>
      </c>
      <c r="X848" s="76">
        <v>61847</v>
      </c>
    </row>
    <row r="849" spans="2:24" ht="12.6" customHeight="1" x14ac:dyDescent="0.15">
      <c r="B849" s="71" t="s">
        <v>18</v>
      </c>
      <c r="C849" s="73" t="s">
        <v>21</v>
      </c>
      <c r="D849" s="74">
        <v>0</v>
      </c>
      <c r="E849" s="75">
        <v>0</v>
      </c>
      <c r="F849" s="75">
        <v>0</v>
      </c>
      <c r="G849" s="75">
        <v>0</v>
      </c>
      <c r="H849" s="75">
        <v>0</v>
      </c>
      <c r="I849" s="75">
        <v>0</v>
      </c>
      <c r="J849" s="75">
        <v>0</v>
      </c>
      <c r="K849" s="75">
        <v>0</v>
      </c>
      <c r="L849" s="75">
        <v>0</v>
      </c>
      <c r="M849" s="75">
        <v>0</v>
      </c>
      <c r="N849" s="75">
        <v>0</v>
      </c>
      <c r="O849" s="75">
        <v>0</v>
      </c>
      <c r="P849" s="75">
        <v>0</v>
      </c>
      <c r="Q849" s="75">
        <v>0</v>
      </c>
      <c r="R849" s="75">
        <v>0</v>
      </c>
      <c r="S849" s="75">
        <v>0</v>
      </c>
      <c r="T849" s="75">
        <v>0</v>
      </c>
      <c r="U849" s="75">
        <v>0</v>
      </c>
      <c r="V849" s="75">
        <v>0</v>
      </c>
      <c r="W849" s="75">
        <v>0</v>
      </c>
      <c r="X849" s="76">
        <v>0</v>
      </c>
    </row>
    <row r="850" spans="2:24" ht="12.6" customHeight="1" x14ac:dyDescent="0.15">
      <c r="B850" s="71" t="s">
        <v>25</v>
      </c>
      <c r="C850" s="73" t="s">
        <v>8</v>
      </c>
      <c r="D850" s="74">
        <v>1</v>
      </c>
      <c r="E850" s="75">
        <v>1</v>
      </c>
      <c r="F850" s="75">
        <v>0</v>
      </c>
      <c r="G850" s="75">
        <v>0</v>
      </c>
      <c r="H850" s="75">
        <v>0</v>
      </c>
      <c r="I850" s="75">
        <v>1</v>
      </c>
      <c r="J850" s="75">
        <v>0</v>
      </c>
      <c r="K850" s="75">
        <v>0</v>
      </c>
      <c r="L850" s="75">
        <v>0</v>
      </c>
      <c r="M850" s="75">
        <v>0</v>
      </c>
      <c r="N850" s="75">
        <v>0</v>
      </c>
      <c r="O850" s="75">
        <v>0</v>
      </c>
      <c r="P850" s="75">
        <v>7</v>
      </c>
      <c r="Q850" s="75">
        <v>0</v>
      </c>
      <c r="R850" s="75">
        <v>1</v>
      </c>
      <c r="S850" s="75">
        <v>6</v>
      </c>
      <c r="T850" s="75">
        <v>0</v>
      </c>
      <c r="U850" s="75">
        <v>0</v>
      </c>
      <c r="V850" s="75">
        <v>5568</v>
      </c>
      <c r="W850" s="75">
        <v>0</v>
      </c>
      <c r="X850" s="76">
        <v>743</v>
      </c>
    </row>
    <row r="851" spans="2:24" ht="12.6" customHeight="1" x14ac:dyDescent="0.15">
      <c r="B851" s="71" t="s">
        <v>27</v>
      </c>
      <c r="C851" s="73" t="s">
        <v>28</v>
      </c>
      <c r="D851" s="74">
        <v>13</v>
      </c>
      <c r="E851" s="75">
        <v>5</v>
      </c>
      <c r="F851" s="75">
        <v>8</v>
      </c>
      <c r="G851" s="75">
        <v>5</v>
      </c>
      <c r="H851" s="75">
        <v>2</v>
      </c>
      <c r="I851" s="75">
        <v>4</v>
      </c>
      <c r="J851" s="75">
        <v>1</v>
      </c>
      <c r="K851" s="75">
        <v>1</v>
      </c>
      <c r="L851" s="75">
        <v>0</v>
      </c>
      <c r="M851" s="75">
        <v>0</v>
      </c>
      <c r="N851" s="75">
        <v>0</v>
      </c>
      <c r="O851" s="75">
        <v>0</v>
      </c>
      <c r="P851" s="75">
        <v>74</v>
      </c>
      <c r="Q851" s="75">
        <v>16</v>
      </c>
      <c r="R851" s="75">
        <v>14</v>
      </c>
      <c r="S851" s="75">
        <v>44</v>
      </c>
      <c r="T851" s="75">
        <v>2</v>
      </c>
      <c r="U851" s="75">
        <v>0</v>
      </c>
      <c r="V851" s="75">
        <v>289195</v>
      </c>
      <c r="W851" s="75">
        <v>460</v>
      </c>
      <c r="X851" s="76">
        <v>6976</v>
      </c>
    </row>
    <row r="852" spans="2:24" ht="12.6" customHeight="1" x14ac:dyDescent="0.15">
      <c r="B852" s="71" t="s">
        <v>29</v>
      </c>
      <c r="C852" s="73" t="s">
        <v>30</v>
      </c>
      <c r="D852" s="74">
        <v>9</v>
      </c>
      <c r="E852" s="75">
        <v>6</v>
      </c>
      <c r="F852" s="75">
        <v>3</v>
      </c>
      <c r="G852" s="75">
        <v>1</v>
      </c>
      <c r="H852" s="75">
        <v>6</v>
      </c>
      <c r="I852" s="75">
        <v>1</v>
      </c>
      <c r="J852" s="75">
        <v>1</v>
      </c>
      <c r="K852" s="75">
        <v>0</v>
      </c>
      <c r="L852" s="75">
        <v>0</v>
      </c>
      <c r="M852" s="75">
        <v>0</v>
      </c>
      <c r="N852" s="75">
        <v>0</v>
      </c>
      <c r="O852" s="75">
        <v>0</v>
      </c>
      <c r="P852" s="75">
        <v>46</v>
      </c>
      <c r="Q852" s="75">
        <v>9</v>
      </c>
      <c r="R852" s="75">
        <v>12</v>
      </c>
      <c r="S852" s="75">
        <v>25</v>
      </c>
      <c r="T852" s="75">
        <v>0</v>
      </c>
      <c r="U852" s="75">
        <v>0</v>
      </c>
      <c r="V852" s="75">
        <v>80998</v>
      </c>
      <c r="W852" s="75">
        <v>42</v>
      </c>
      <c r="X852" s="76">
        <v>12110</v>
      </c>
    </row>
    <row r="853" spans="2:24" ht="12.6" customHeight="1" x14ac:dyDescent="0.15">
      <c r="B853" s="71" t="s">
        <v>24</v>
      </c>
      <c r="C853" s="73" t="s">
        <v>31</v>
      </c>
      <c r="D853" s="74">
        <v>8</v>
      </c>
      <c r="E853" s="75">
        <v>7</v>
      </c>
      <c r="F853" s="75">
        <v>1</v>
      </c>
      <c r="G853" s="75">
        <v>2</v>
      </c>
      <c r="H853" s="75">
        <v>1</v>
      </c>
      <c r="I853" s="75">
        <v>4</v>
      </c>
      <c r="J853" s="75">
        <v>1</v>
      </c>
      <c r="K853" s="75">
        <v>0</v>
      </c>
      <c r="L853" s="75">
        <v>0</v>
      </c>
      <c r="M853" s="75">
        <v>0</v>
      </c>
      <c r="N853" s="75">
        <v>0</v>
      </c>
      <c r="O853" s="75">
        <v>0</v>
      </c>
      <c r="P853" s="75">
        <v>45</v>
      </c>
      <c r="Q853" s="75">
        <v>1</v>
      </c>
      <c r="R853" s="75">
        <v>5</v>
      </c>
      <c r="S853" s="75">
        <v>39</v>
      </c>
      <c r="T853" s="75">
        <v>0</v>
      </c>
      <c r="U853" s="75">
        <v>0</v>
      </c>
      <c r="V853" s="75">
        <v>238000</v>
      </c>
      <c r="W853" s="75">
        <v>35501</v>
      </c>
      <c r="X853" s="76">
        <v>18359</v>
      </c>
    </row>
    <row r="854" spans="2:24" ht="12.6" customHeight="1" x14ac:dyDescent="0.15">
      <c r="B854" s="71" t="s">
        <v>26</v>
      </c>
      <c r="C854" s="73" t="s">
        <v>6</v>
      </c>
      <c r="D854" s="74">
        <v>5</v>
      </c>
      <c r="E854" s="75">
        <v>3</v>
      </c>
      <c r="F854" s="75">
        <v>2</v>
      </c>
      <c r="G854" s="75">
        <v>1</v>
      </c>
      <c r="H854" s="75">
        <v>1</v>
      </c>
      <c r="I854" s="75">
        <v>1</v>
      </c>
      <c r="J854" s="75">
        <v>1</v>
      </c>
      <c r="K854" s="75">
        <v>1</v>
      </c>
      <c r="L854" s="75">
        <v>0</v>
      </c>
      <c r="M854" s="75">
        <v>0</v>
      </c>
      <c r="N854" s="75">
        <v>0</v>
      </c>
      <c r="O854" s="75">
        <v>0</v>
      </c>
      <c r="P854" s="75">
        <v>46</v>
      </c>
      <c r="Q854" s="75">
        <v>4</v>
      </c>
      <c r="R854" s="75">
        <v>8</v>
      </c>
      <c r="S854" s="75">
        <v>34</v>
      </c>
      <c r="T854" s="75">
        <v>0</v>
      </c>
      <c r="U854" s="75">
        <v>0</v>
      </c>
      <c r="V854" s="75">
        <v>58326</v>
      </c>
      <c r="W854" s="75">
        <v>0</v>
      </c>
      <c r="X854" s="76">
        <v>23659</v>
      </c>
    </row>
    <row r="855" spans="2:24" ht="12.6" customHeight="1" x14ac:dyDescent="0.15">
      <c r="B855" s="146"/>
      <c r="C855" s="72" t="s">
        <v>34</v>
      </c>
      <c r="D855" s="74">
        <v>293</v>
      </c>
      <c r="E855" s="75">
        <v>105</v>
      </c>
      <c r="F855" s="75">
        <v>188</v>
      </c>
      <c r="G855" s="75">
        <v>149</v>
      </c>
      <c r="H855" s="75">
        <v>82</v>
      </c>
      <c r="I855" s="75">
        <v>43</v>
      </c>
      <c r="J855" s="75">
        <v>10</v>
      </c>
      <c r="K855" s="75">
        <v>4</v>
      </c>
      <c r="L855" s="75">
        <v>3</v>
      </c>
      <c r="M855" s="75">
        <v>2</v>
      </c>
      <c r="N855" s="75">
        <v>0</v>
      </c>
      <c r="O855" s="75">
        <v>25327</v>
      </c>
      <c r="P855" s="75">
        <v>1260</v>
      </c>
      <c r="Q855" s="75">
        <v>326</v>
      </c>
      <c r="R855" s="75">
        <v>112</v>
      </c>
      <c r="S855" s="75">
        <v>822</v>
      </c>
      <c r="T855" s="75">
        <v>28</v>
      </c>
      <c r="U855" s="75">
        <v>15</v>
      </c>
      <c r="V855" s="75">
        <v>1876189</v>
      </c>
      <c r="W855" s="75">
        <v>68281</v>
      </c>
      <c r="X855" s="76">
        <v>247632</v>
      </c>
    </row>
    <row r="856" spans="2:24" ht="12.6" customHeight="1" x14ac:dyDescent="0.15">
      <c r="B856" s="71" t="s">
        <v>23</v>
      </c>
      <c r="C856" s="73" t="s">
        <v>35</v>
      </c>
      <c r="D856" s="74">
        <v>0</v>
      </c>
      <c r="E856" s="75">
        <v>0</v>
      </c>
      <c r="F856" s="75">
        <v>0</v>
      </c>
      <c r="G856" s="75">
        <v>0</v>
      </c>
      <c r="H856" s="75">
        <v>0</v>
      </c>
      <c r="I856" s="75">
        <v>0</v>
      </c>
      <c r="J856" s="75">
        <v>0</v>
      </c>
      <c r="K856" s="75">
        <v>0</v>
      </c>
      <c r="L856" s="75">
        <v>0</v>
      </c>
      <c r="M856" s="75">
        <v>0</v>
      </c>
      <c r="N856" s="75">
        <v>0</v>
      </c>
      <c r="O856" s="75">
        <v>0</v>
      </c>
      <c r="P856" s="75">
        <v>0</v>
      </c>
      <c r="Q856" s="75">
        <v>0</v>
      </c>
      <c r="R856" s="75">
        <v>0</v>
      </c>
      <c r="S856" s="75">
        <v>0</v>
      </c>
      <c r="T856" s="75">
        <v>0</v>
      </c>
      <c r="U856" s="75">
        <v>0</v>
      </c>
      <c r="V856" s="75">
        <v>0</v>
      </c>
      <c r="W856" s="75">
        <v>0</v>
      </c>
      <c r="X856" s="76">
        <v>0</v>
      </c>
    </row>
    <row r="857" spans="2:24" ht="12.6" customHeight="1" x14ac:dyDescent="0.15">
      <c r="B857" s="71" t="s">
        <v>15</v>
      </c>
      <c r="C857" s="73" t="s">
        <v>19</v>
      </c>
      <c r="D857" s="74">
        <v>46</v>
      </c>
      <c r="E857" s="75">
        <v>14</v>
      </c>
      <c r="F857" s="75">
        <v>32</v>
      </c>
      <c r="G857" s="75">
        <v>31</v>
      </c>
      <c r="H857" s="75">
        <v>11</v>
      </c>
      <c r="I857" s="75">
        <v>4</v>
      </c>
      <c r="J857" s="75">
        <v>0</v>
      </c>
      <c r="K857" s="75">
        <v>0</v>
      </c>
      <c r="L857" s="75">
        <v>0</v>
      </c>
      <c r="M857" s="75">
        <v>0</v>
      </c>
      <c r="N857" s="75">
        <v>0</v>
      </c>
      <c r="O857" s="75">
        <v>5749</v>
      </c>
      <c r="P857" s="75">
        <v>112</v>
      </c>
      <c r="Q857" s="75">
        <v>53</v>
      </c>
      <c r="R857" s="75">
        <v>18</v>
      </c>
      <c r="S857" s="75">
        <v>41</v>
      </c>
      <c r="T857" s="75">
        <v>1</v>
      </c>
      <c r="U857" s="75">
        <v>0</v>
      </c>
      <c r="V857" s="75">
        <v>105665</v>
      </c>
      <c r="W857" s="75">
        <v>1230</v>
      </c>
      <c r="X857" s="76">
        <v>54413</v>
      </c>
    </row>
    <row r="858" spans="2:24" ht="12.6" customHeight="1" x14ac:dyDescent="0.15">
      <c r="B858" s="71" t="s">
        <v>36</v>
      </c>
      <c r="C858" s="73" t="s">
        <v>38</v>
      </c>
      <c r="D858" s="74">
        <v>97</v>
      </c>
      <c r="E858" s="75">
        <v>31</v>
      </c>
      <c r="F858" s="75">
        <v>66</v>
      </c>
      <c r="G858" s="75">
        <v>49</v>
      </c>
      <c r="H858" s="75">
        <v>26</v>
      </c>
      <c r="I858" s="75">
        <v>12</v>
      </c>
      <c r="J858" s="75">
        <v>4</v>
      </c>
      <c r="K858" s="75">
        <v>2</v>
      </c>
      <c r="L858" s="75">
        <v>3</v>
      </c>
      <c r="M858" s="75">
        <v>1</v>
      </c>
      <c r="N858" s="75">
        <v>0</v>
      </c>
      <c r="O858" s="75">
        <v>10279</v>
      </c>
      <c r="P858" s="75">
        <v>516</v>
      </c>
      <c r="Q858" s="75">
        <v>118</v>
      </c>
      <c r="R858" s="75">
        <v>26</v>
      </c>
      <c r="S858" s="75">
        <v>372</v>
      </c>
      <c r="T858" s="75">
        <v>23</v>
      </c>
      <c r="U858" s="75">
        <v>11</v>
      </c>
      <c r="V858" s="75">
        <v>908643</v>
      </c>
      <c r="W858" s="75">
        <v>19747</v>
      </c>
      <c r="X858" s="76">
        <v>52812</v>
      </c>
    </row>
    <row r="859" spans="2:24" ht="12.6" customHeight="1" x14ac:dyDescent="0.15">
      <c r="B859" s="71" t="s">
        <v>0</v>
      </c>
      <c r="C859" s="73" t="s">
        <v>39</v>
      </c>
      <c r="D859" s="74">
        <v>14</v>
      </c>
      <c r="E859" s="75">
        <v>6</v>
      </c>
      <c r="F859" s="75">
        <v>8</v>
      </c>
      <c r="G859" s="75">
        <v>4</v>
      </c>
      <c r="H859" s="75">
        <v>6</v>
      </c>
      <c r="I859" s="75">
        <v>2</v>
      </c>
      <c r="J859" s="75">
        <v>2</v>
      </c>
      <c r="K859" s="75">
        <v>0</v>
      </c>
      <c r="L859" s="75">
        <v>0</v>
      </c>
      <c r="M859" s="75">
        <v>0</v>
      </c>
      <c r="N859" s="75">
        <v>0</v>
      </c>
      <c r="O859" s="75">
        <v>360</v>
      </c>
      <c r="P859" s="75">
        <v>63</v>
      </c>
      <c r="Q859" s="75">
        <v>17</v>
      </c>
      <c r="R859" s="75">
        <v>0</v>
      </c>
      <c r="S859" s="75">
        <v>46</v>
      </c>
      <c r="T859" s="75">
        <v>0</v>
      </c>
      <c r="U859" s="75">
        <v>0</v>
      </c>
      <c r="V859" s="75">
        <v>96248</v>
      </c>
      <c r="W859" s="75">
        <v>34618</v>
      </c>
      <c r="X859" s="76">
        <v>5227</v>
      </c>
    </row>
    <row r="860" spans="2:24" ht="12.6" customHeight="1" x14ac:dyDescent="0.15">
      <c r="B860" s="71" t="s">
        <v>40</v>
      </c>
      <c r="C860" s="73" t="s">
        <v>784</v>
      </c>
      <c r="D860" s="74">
        <v>28</v>
      </c>
      <c r="E860" s="75">
        <v>6</v>
      </c>
      <c r="F860" s="75">
        <v>22</v>
      </c>
      <c r="G860" s="75">
        <v>15</v>
      </c>
      <c r="H860" s="75">
        <v>9</v>
      </c>
      <c r="I860" s="75">
        <v>3</v>
      </c>
      <c r="J860" s="75">
        <v>0</v>
      </c>
      <c r="K860" s="75">
        <v>1</v>
      </c>
      <c r="L860" s="75">
        <v>0</v>
      </c>
      <c r="M860" s="75">
        <v>0</v>
      </c>
      <c r="N860" s="75">
        <v>0</v>
      </c>
      <c r="O860" s="75">
        <v>3295</v>
      </c>
      <c r="P860" s="75">
        <v>99</v>
      </c>
      <c r="Q860" s="75">
        <v>37</v>
      </c>
      <c r="R860" s="75">
        <v>8</v>
      </c>
      <c r="S860" s="75">
        <v>54</v>
      </c>
      <c r="T860" s="75">
        <v>0</v>
      </c>
      <c r="U860" s="75">
        <v>0</v>
      </c>
      <c r="V860" s="75">
        <v>138345</v>
      </c>
      <c r="W860" s="75">
        <v>1122</v>
      </c>
      <c r="X860" s="76">
        <v>38060</v>
      </c>
    </row>
    <row r="861" spans="2:24" ht="12.6" customHeight="1" x14ac:dyDescent="0.15">
      <c r="B861" s="71" t="s">
        <v>33</v>
      </c>
      <c r="C861" s="73" t="s">
        <v>42</v>
      </c>
      <c r="D861" s="74">
        <v>108</v>
      </c>
      <c r="E861" s="75">
        <v>48</v>
      </c>
      <c r="F861" s="75">
        <v>60</v>
      </c>
      <c r="G861" s="75">
        <v>50</v>
      </c>
      <c r="H861" s="75">
        <v>30</v>
      </c>
      <c r="I861" s="75">
        <v>22</v>
      </c>
      <c r="J861" s="75">
        <v>4</v>
      </c>
      <c r="K861" s="75">
        <v>1</v>
      </c>
      <c r="L861" s="75">
        <v>0</v>
      </c>
      <c r="M861" s="75">
        <v>1</v>
      </c>
      <c r="N861" s="75">
        <v>0</v>
      </c>
      <c r="O861" s="75">
        <v>5644</v>
      </c>
      <c r="P861" s="75">
        <v>470</v>
      </c>
      <c r="Q861" s="75">
        <v>101</v>
      </c>
      <c r="R861" s="75">
        <v>60</v>
      </c>
      <c r="S861" s="75">
        <v>309</v>
      </c>
      <c r="T861" s="75">
        <v>4</v>
      </c>
      <c r="U861" s="75">
        <v>4</v>
      </c>
      <c r="V861" s="75">
        <v>627288</v>
      </c>
      <c r="W861" s="75">
        <v>11564</v>
      </c>
      <c r="X861" s="76">
        <v>97120</v>
      </c>
    </row>
    <row r="862" spans="2:24" ht="12.6" customHeight="1" x14ac:dyDescent="0.15">
      <c r="B862" s="71"/>
      <c r="C862" s="73" t="s">
        <v>841</v>
      </c>
      <c r="D862" s="74">
        <v>168</v>
      </c>
      <c r="E862" s="75">
        <v>60</v>
      </c>
      <c r="F862" s="75">
        <v>108</v>
      </c>
      <c r="G862" s="75">
        <v>88</v>
      </c>
      <c r="H862" s="75">
        <v>39</v>
      </c>
      <c r="I862" s="75">
        <v>25</v>
      </c>
      <c r="J862" s="75">
        <v>11</v>
      </c>
      <c r="K862" s="75">
        <v>2</v>
      </c>
      <c r="L862" s="75">
        <v>3</v>
      </c>
      <c r="M862" s="75">
        <v>0</v>
      </c>
      <c r="N862" s="75">
        <v>0</v>
      </c>
      <c r="O862" s="75">
        <v>14950</v>
      </c>
      <c r="P862" s="75">
        <v>714</v>
      </c>
      <c r="Q862" s="75">
        <v>181</v>
      </c>
      <c r="R862" s="75">
        <v>80</v>
      </c>
      <c r="S862" s="75">
        <v>453</v>
      </c>
      <c r="T862" s="75">
        <v>8</v>
      </c>
      <c r="U862" s="75">
        <v>1</v>
      </c>
      <c r="V862" s="75">
        <v>1302307</v>
      </c>
      <c r="W862" s="75">
        <v>49538</v>
      </c>
      <c r="X862" s="76">
        <v>108625</v>
      </c>
    </row>
    <row r="863" spans="2:24" ht="12.6" customHeight="1" x14ac:dyDescent="0.15">
      <c r="B863" s="134"/>
      <c r="C863" s="72" t="s">
        <v>16</v>
      </c>
      <c r="D863" s="74">
        <v>17</v>
      </c>
      <c r="E863" s="75">
        <v>10</v>
      </c>
      <c r="F863" s="75">
        <v>7</v>
      </c>
      <c r="G863" s="75">
        <v>4</v>
      </c>
      <c r="H863" s="75">
        <v>6</v>
      </c>
      <c r="I863" s="75">
        <v>4</v>
      </c>
      <c r="J863" s="75">
        <v>3</v>
      </c>
      <c r="K863" s="75">
        <v>0</v>
      </c>
      <c r="L863" s="75">
        <v>0</v>
      </c>
      <c r="M863" s="75">
        <v>0</v>
      </c>
      <c r="N863" s="75">
        <v>0</v>
      </c>
      <c r="O863" s="75">
        <v>0</v>
      </c>
      <c r="P863" s="75">
        <v>101</v>
      </c>
      <c r="Q863" s="75">
        <v>18</v>
      </c>
      <c r="R863" s="75">
        <v>16</v>
      </c>
      <c r="S863" s="75">
        <v>67</v>
      </c>
      <c r="T863" s="75">
        <v>0</v>
      </c>
      <c r="U863" s="75">
        <v>0</v>
      </c>
      <c r="V863" s="75">
        <v>673447</v>
      </c>
      <c r="W863" s="75">
        <v>35029</v>
      </c>
      <c r="X863" s="76">
        <v>47300</v>
      </c>
    </row>
    <row r="864" spans="2:24" ht="12.6" customHeight="1" x14ac:dyDescent="0.15">
      <c r="B864" s="71" t="s">
        <v>18</v>
      </c>
      <c r="C864" s="73" t="s">
        <v>21</v>
      </c>
      <c r="D864" s="74">
        <v>0</v>
      </c>
      <c r="E864" s="75">
        <v>0</v>
      </c>
      <c r="F864" s="75">
        <v>0</v>
      </c>
      <c r="G864" s="75">
        <v>0</v>
      </c>
      <c r="H864" s="75">
        <v>0</v>
      </c>
      <c r="I864" s="75">
        <v>0</v>
      </c>
      <c r="J864" s="75">
        <v>0</v>
      </c>
      <c r="K864" s="75">
        <v>0</v>
      </c>
      <c r="L864" s="75">
        <v>0</v>
      </c>
      <c r="M864" s="75">
        <v>0</v>
      </c>
      <c r="N864" s="75">
        <v>0</v>
      </c>
      <c r="O864" s="75">
        <v>0</v>
      </c>
      <c r="P864" s="75">
        <v>0</v>
      </c>
      <c r="Q864" s="75">
        <v>0</v>
      </c>
      <c r="R864" s="75">
        <v>0</v>
      </c>
      <c r="S864" s="75">
        <v>0</v>
      </c>
      <c r="T864" s="75">
        <v>0</v>
      </c>
      <c r="U864" s="75">
        <v>0</v>
      </c>
      <c r="V864" s="75">
        <v>0</v>
      </c>
      <c r="W864" s="75">
        <v>0</v>
      </c>
      <c r="X864" s="76">
        <v>0</v>
      </c>
    </row>
    <row r="865" spans="2:24" ht="12.6" customHeight="1" x14ac:dyDescent="0.15">
      <c r="B865" s="71" t="s">
        <v>25</v>
      </c>
      <c r="C865" s="73" t="s">
        <v>8</v>
      </c>
      <c r="D865" s="74">
        <v>1</v>
      </c>
      <c r="E865" s="75">
        <v>1</v>
      </c>
      <c r="F865" s="75">
        <v>0</v>
      </c>
      <c r="G865" s="75">
        <v>0</v>
      </c>
      <c r="H865" s="75">
        <v>0</v>
      </c>
      <c r="I865" s="75">
        <v>1</v>
      </c>
      <c r="J865" s="75">
        <v>0</v>
      </c>
      <c r="K865" s="75">
        <v>0</v>
      </c>
      <c r="L865" s="75">
        <v>0</v>
      </c>
      <c r="M865" s="75">
        <v>0</v>
      </c>
      <c r="N865" s="75">
        <v>0</v>
      </c>
      <c r="O865" s="75">
        <v>0</v>
      </c>
      <c r="P865" s="75">
        <v>9</v>
      </c>
      <c r="Q865" s="75">
        <v>0</v>
      </c>
      <c r="R865" s="75">
        <v>3</v>
      </c>
      <c r="S865" s="75">
        <v>6</v>
      </c>
      <c r="T865" s="75">
        <v>0</v>
      </c>
      <c r="U865" s="75">
        <v>0</v>
      </c>
      <c r="V865" s="75">
        <v>15000</v>
      </c>
      <c r="W865" s="75">
        <v>100</v>
      </c>
      <c r="X865" s="76">
        <v>4000</v>
      </c>
    </row>
    <row r="866" spans="2:24" ht="12.6" customHeight="1" x14ac:dyDescent="0.15">
      <c r="B866" s="71" t="s">
        <v>27</v>
      </c>
      <c r="C866" s="73" t="s">
        <v>28</v>
      </c>
      <c r="D866" s="74">
        <v>3</v>
      </c>
      <c r="E866" s="75">
        <v>2</v>
      </c>
      <c r="F866" s="75">
        <v>1</v>
      </c>
      <c r="G866" s="75">
        <v>1</v>
      </c>
      <c r="H866" s="75">
        <v>1</v>
      </c>
      <c r="I866" s="75">
        <v>0</v>
      </c>
      <c r="J866" s="75">
        <v>1</v>
      </c>
      <c r="K866" s="75">
        <v>0</v>
      </c>
      <c r="L866" s="75">
        <v>0</v>
      </c>
      <c r="M866" s="75">
        <v>0</v>
      </c>
      <c r="N866" s="75">
        <v>0</v>
      </c>
      <c r="O866" s="75">
        <v>0</v>
      </c>
      <c r="P866" s="75">
        <v>20</v>
      </c>
      <c r="Q866" s="75">
        <v>2</v>
      </c>
      <c r="R866" s="75">
        <v>6</v>
      </c>
      <c r="S866" s="75">
        <v>12</v>
      </c>
      <c r="T866" s="75">
        <v>0</v>
      </c>
      <c r="U866" s="75">
        <v>0</v>
      </c>
      <c r="V866" s="75">
        <v>58408</v>
      </c>
      <c r="W866" s="75">
        <v>0</v>
      </c>
      <c r="X866" s="76">
        <v>5233</v>
      </c>
    </row>
    <row r="867" spans="2:24" ht="12.6" customHeight="1" x14ac:dyDescent="0.15">
      <c r="B867" s="71" t="s">
        <v>29</v>
      </c>
      <c r="C867" s="73" t="s">
        <v>30</v>
      </c>
      <c r="D867" s="74">
        <v>9</v>
      </c>
      <c r="E867" s="75">
        <v>5</v>
      </c>
      <c r="F867" s="75">
        <v>4</v>
      </c>
      <c r="G867" s="75">
        <v>2</v>
      </c>
      <c r="H867" s="75">
        <v>4</v>
      </c>
      <c r="I867" s="75">
        <v>2</v>
      </c>
      <c r="J867" s="75">
        <v>1</v>
      </c>
      <c r="K867" s="75">
        <v>0</v>
      </c>
      <c r="L867" s="75">
        <v>0</v>
      </c>
      <c r="M867" s="75">
        <v>0</v>
      </c>
      <c r="N867" s="75">
        <v>0</v>
      </c>
      <c r="O867" s="75">
        <v>0</v>
      </c>
      <c r="P867" s="75">
        <v>44</v>
      </c>
      <c r="Q867" s="75">
        <v>10</v>
      </c>
      <c r="R867" s="75">
        <v>5</v>
      </c>
      <c r="S867" s="75">
        <v>29</v>
      </c>
      <c r="T867" s="75">
        <v>0</v>
      </c>
      <c r="U867" s="75">
        <v>0</v>
      </c>
      <c r="V867" s="75">
        <v>483626</v>
      </c>
      <c r="W867" s="75">
        <v>5004</v>
      </c>
      <c r="X867" s="76">
        <v>22730</v>
      </c>
    </row>
    <row r="868" spans="2:24" ht="12.6" customHeight="1" x14ac:dyDescent="0.15">
      <c r="B868" s="71" t="s">
        <v>24</v>
      </c>
      <c r="C868" s="73" t="s">
        <v>31</v>
      </c>
      <c r="D868" s="74">
        <v>1</v>
      </c>
      <c r="E868" s="75">
        <v>1</v>
      </c>
      <c r="F868" s="75">
        <v>0</v>
      </c>
      <c r="G868" s="75">
        <v>0</v>
      </c>
      <c r="H868" s="75">
        <v>0</v>
      </c>
      <c r="I868" s="75">
        <v>0</v>
      </c>
      <c r="J868" s="75">
        <v>1</v>
      </c>
      <c r="K868" s="75">
        <v>0</v>
      </c>
      <c r="L868" s="75">
        <v>0</v>
      </c>
      <c r="M868" s="75">
        <v>0</v>
      </c>
      <c r="N868" s="75">
        <v>0</v>
      </c>
      <c r="O868" s="75">
        <v>0</v>
      </c>
      <c r="P868" s="75">
        <v>17</v>
      </c>
      <c r="Q868" s="75">
        <v>0</v>
      </c>
      <c r="R868" s="75">
        <v>0</v>
      </c>
      <c r="S868" s="75">
        <v>17</v>
      </c>
      <c r="T868" s="75">
        <v>0</v>
      </c>
      <c r="U868" s="75">
        <v>0</v>
      </c>
      <c r="V868" s="75">
        <v>58518</v>
      </c>
      <c r="W868" s="75">
        <v>29925</v>
      </c>
      <c r="X868" s="76">
        <v>9312</v>
      </c>
    </row>
    <row r="869" spans="2:24" ht="12.6" customHeight="1" x14ac:dyDescent="0.15">
      <c r="B869" s="71" t="s">
        <v>26</v>
      </c>
      <c r="C869" s="73" t="s">
        <v>6</v>
      </c>
      <c r="D869" s="74">
        <v>3</v>
      </c>
      <c r="E869" s="75">
        <v>1</v>
      </c>
      <c r="F869" s="75">
        <v>2</v>
      </c>
      <c r="G869" s="75">
        <v>1</v>
      </c>
      <c r="H869" s="75">
        <v>1</v>
      </c>
      <c r="I869" s="75">
        <v>1</v>
      </c>
      <c r="J869" s="75">
        <v>0</v>
      </c>
      <c r="K869" s="75">
        <v>0</v>
      </c>
      <c r="L869" s="75">
        <v>0</v>
      </c>
      <c r="M869" s="75">
        <v>0</v>
      </c>
      <c r="N869" s="75">
        <v>0</v>
      </c>
      <c r="O869" s="75">
        <v>0</v>
      </c>
      <c r="P869" s="75">
        <v>11</v>
      </c>
      <c r="Q869" s="75">
        <v>6</v>
      </c>
      <c r="R869" s="75">
        <v>2</v>
      </c>
      <c r="S869" s="75">
        <v>3</v>
      </c>
      <c r="T869" s="75">
        <v>0</v>
      </c>
      <c r="U869" s="75">
        <v>0</v>
      </c>
      <c r="V869" s="75">
        <v>57895</v>
      </c>
      <c r="W869" s="75">
        <v>0</v>
      </c>
      <c r="X869" s="76">
        <v>6025</v>
      </c>
    </row>
    <row r="870" spans="2:24" ht="12.6" customHeight="1" x14ac:dyDescent="0.15">
      <c r="B870" s="146"/>
      <c r="C870" s="72" t="s">
        <v>34</v>
      </c>
      <c r="D870" s="74">
        <v>151</v>
      </c>
      <c r="E870" s="75">
        <v>50</v>
      </c>
      <c r="F870" s="75">
        <v>101</v>
      </c>
      <c r="G870" s="75">
        <v>84</v>
      </c>
      <c r="H870" s="75">
        <v>33</v>
      </c>
      <c r="I870" s="75">
        <v>21</v>
      </c>
      <c r="J870" s="75">
        <v>8</v>
      </c>
      <c r="K870" s="75">
        <v>2</v>
      </c>
      <c r="L870" s="75">
        <v>3</v>
      </c>
      <c r="M870" s="75">
        <v>0</v>
      </c>
      <c r="N870" s="75">
        <v>0</v>
      </c>
      <c r="O870" s="75">
        <v>14950</v>
      </c>
      <c r="P870" s="75">
        <v>613</v>
      </c>
      <c r="Q870" s="75">
        <v>163</v>
      </c>
      <c r="R870" s="75">
        <v>64</v>
      </c>
      <c r="S870" s="75">
        <v>386</v>
      </c>
      <c r="T870" s="75">
        <v>8</v>
      </c>
      <c r="U870" s="75">
        <v>1</v>
      </c>
      <c r="V870" s="75">
        <v>628860</v>
      </c>
      <c r="W870" s="75">
        <v>14509</v>
      </c>
      <c r="X870" s="76">
        <v>61325</v>
      </c>
    </row>
    <row r="871" spans="2:24" ht="12.6" customHeight="1" x14ac:dyDescent="0.15">
      <c r="B871" s="71" t="s">
        <v>23</v>
      </c>
      <c r="C871" s="73" t="s">
        <v>35</v>
      </c>
      <c r="D871" s="74">
        <v>0</v>
      </c>
      <c r="E871" s="75">
        <v>0</v>
      </c>
      <c r="F871" s="75">
        <v>0</v>
      </c>
      <c r="G871" s="75">
        <v>0</v>
      </c>
      <c r="H871" s="75">
        <v>0</v>
      </c>
      <c r="I871" s="75">
        <v>0</v>
      </c>
      <c r="J871" s="75">
        <v>0</v>
      </c>
      <c r="K871" s="75">
        <v>0</v>
      </c>
      <c r="L871" s="75">
        <v>0</v>
      </c>
      <c r="M871" s="75">
        <v>0</v>
      </c>
      <c r="N871" s="75">
        <v>0</v>
      </c>
      <c r="O871" s="75">
        <v>0</v>
      </c>
      <c r="P871" s="75">
        <v>0</v>
      </c>
      <c r="Q871" s="75">
        <v>0</v>
      </c>
      <c r="R871" s="75">
        <v>0</v>
      </c>
      <c r="S871" s="75">
        <v>0</v>
      </c>
      <c r="T871" s="75">
        <v>0</v>
      </c>
      <c r="U871" s="75">
        <v>0</v>
      </c>
      <c r="V871" s="75">
        <v>0</v>
      </c>
      <c r="W871" s="75">
        <v>0</v>
      </c>
      <c r="X871" s="76">
        <v>0</v>
      </c>
    </row>
    <row r="872" spans="2:24" ht="12.6" customHeight="1" x14ac:dyDescent="0.15">
      <c r="B872" s="71" t="s">
        <v>15</v>
      </c>
      <c r="C872" s="73" t="s">
        <v>19</v>
      </c>
      <c r="D872" s="74">
        <v>19</v>
      </c>
      <c r="E872" s="75">
        <v>6</v>
      </c>
      <c r="F872" s="75">
        <v>13</v>
      </c>
      <c r="G872" s="75">
        <v>9</v>
      </c>
      <c r="H872" s="75">
        <v>8</v>
      </c>
      <c r="I872" s="75">
        <v>2</v>
      </c>
      <c r="J872" s="75">
        <v>0</v>
      </c>
      <c r="K872" s="75">
        <v>0</v>
      </c>
      <c r="L872" s="75">
        <v>0</v>
      </c>
      <c r="M872" s="75">
        <v>0</v>
      </c>
      <c r="N872" s="75">
        <v>0</v>
      </c>
      <c r="O872" s="75">
        <v>1536</v>
      </c>
      <c r="P872" s="75">
        <v>51</v>
      </c>
      <c r="Q872" s="75">
        <v>23</v>
      </c>
      <c r="R872" s="75">
        <v>7</v>
      </c>
      <c r="S872" s="75">
        <v>21</v>
      </c>
      <c r="T872" s="75">
        <v>0</v>
      </c>
      <c r="U872" s="75">
        <v>0</v>
      </c>
      <c r="V872" s="75">
        <v>35871</v>
      </c>
      <c r="W872" s="75">
        <v>612</v>
      </c>
      <c r="X872" s="76">
        <v>14154</v>
      </c>
    </row>
    <row r="873" spans="2:24" ht="12.6" customHeight="1" x14ac:dyDescent="0.15">
      <c r="B873" s="71" t="s">
        <v>36</v>
      </c>
      <c r="C873" s="73" t="s">
        <v>38</v>
      </c>
      <c r="D873" s="74">
        <v>61</v>
      </c>
      <c r="E873" s="75">
        <v>20</v>
      </c>
      <c r="F873" s="75">
        <v>41</v>
      </c>
      <c r="G873" s="75">
        <v>38</v>
      </c>
      <c r="H873" s="75">
        <v>11</v>
      </c>
      <c r="I873" s="75">
        <v>3</v>
      </c>
      <c r="J873" s="75">
        <v>5</v>
      </c>
      <c r="K873" s="75">
        <v>1</v>
      </c>
      <c r="L873" s="75">
        <v>3</v>
      </c>
      <c r="M873" s="75">
        <v>0</v>
      </c>
      <c r="N873" s="75">
        <v>0</v>
      </c>
      <c r="O873" s="75">
        <v>8166</v>
      </c>
      <c r="P873" s="75">
        <v>306</v>
      </c>
      <c r="Q873" s="75">
        <v>68</v>
      </c>
      <c r="R873" s="75">
        <v>18</v>
      </c>
      <c r="S873" s="75">
        <v>220</v>
      </c>
      <c r="T873" s="75">
        <v>0</v>
      </c>
      <c r="U873" s="75">
        <v>0</v>
      </c>
      <c r="V873" s="75">
        <v>343293</v>
      </c>
      <c r="W873" s="75">
        <v>129</v>
      </c>
      <c r="X873" s="76">
        <v>12759</v>
      </c>
    </row>
    <row r="874" spans="2:24" ht="12.6" customHeight="1" x14ac:dyDescent="0.15">
      <c r="B874" s="71" t="s">
        <v>0</v>
      </c>
      <c r="C874" s="73" t="s">
        <v>39</v>
      </c>
      <c r="D874" s="74">
        <v>9</v>
      </c>
      <c r="E874" s="75">
        <v>1</v>
      </c>
      <c r="F874" s="75">
        <v>8</v>
      </c>
      <c r="G874" s="75">
        <v>6</v>
      </c>
      <c r="H874" s="75">
        <v>0</v>
      </c>
      <c r="I874" s="75">
        <v>2</v>
      </c>
      <c r="J874" s="75">
        <v>1</v>
      </c>
      <c r="K874" s="75">
        <v>0</v>
      </c>
      <c r="L874" s="75">
        <v>0</v>
      </c>
      <c r="M874" s="75">
        <v>0</v>
      </c>
      <c r="N874" s="75">
        <v>0</v>
      </c>
      <c r="O874" s="75">
        <v>251</v>
      </c>
      <c r="P874" s="75">
        <v>26</v>
      </c>
      <c r="Q874" s="75">
        <v>11</v>
      </c>
      <c r="R874" s="75">
        <v>2</v>
      </c>
      <c r="S874" s="75">
        <v>13</v>
      </c>
      <c r="T874" s="75">
        <v>0</v>
      </c>
      <c r="U874" s="75">
        <v>0</v>
      </c>
      <c r="V874" s="75">
        <v>12646</v>
      </c>
      <c r="W874" s="75">
        <v>277</v>
      </c>
      <c r="X874" s="76">
        <v>938</v>
      </c>
    </row>
    <row r="875" spans="2:24" ht="12.6" customHeight="1" x14ac:dyDescent="0.15">
      <c r="B875" s="71" t="s">
        <v>40</v>
      </c>
      <c r="C875" s="73" t="s">
        <v>784</v>
      </c>
      <c r="D875" s="74">
        <v>16</v>
      </c>
      <c r="E875" s="75">
        <v>4</v>
      </c>
      <c r="F875" s="75">
        <v>12</v>
      </c>
      <c r="G875" s="75">
        <v>10</v>
      </c>
      <c r="H875" s="75">
        <v>6</v>
      </c>
      <c r="I875" s="75">
        <v>0</v>
      </c>
      <c r="J875" s="75">
        <v>0</v>
      </c>
      <c r="K875" s="75">
        <v>0</v>
      </c>
      <c r="L875" s="75">
        <v>0</v>
      </c>
      <c r="M875" s="75">
        <v>0</v>
      </c>
      <c r="N875" s="75">
        <v>0</v>
      </c>
      <c r="O875" s="75">
        <v>1002</v>
      </c>
      <c r="P875" s="75">
        <v>36</v>
      </c>
      <c r="Q875" s="75">
        <v>18</v>
      </c>
      <c r="R875" s="75">
        <v>4</v>
      </c>
      <c r="S875" s="75">
        <v>14</v>
      </c>
      <c r="T875" s="75">
        <v>3</v>
      </c>
      <c r="U875" s="75">
        <v>1</v>
      </c>
      <c r="V875" s="75">
        <v>29959</v>
      </c>
      <c r="W875" s="75">
        <v>670</v>
      </c>
      <c r="X875" s="76">
        <v>8646</v>
      </c>
    </row>
    <row r="876" spans="2:24" ht="12.6" customHeight="1" x14ac:dyDescent="0.15">
      <c r="B876" s="71" t="s">
        <v>33</v>
      </c>
      <c r="C876" s="73" t="s">
        <v>42</v>
      </c>
      <c r="D876" s="74">
        <v>46</v>
      </c>
      <c r="E876" s="75">
        <v>19</v>
      </c>
      <c r="F876" s="75">
        <v>27</v>
      </c>
      <c r="G876" s="75">
        <v>21</v>
      </c>
      <c r="H876" s="75">
        <v>8</v>
      </c>
      <c r="I876" s="75">
        <v>14</v>
      </c>
      <c r="J876" s="75">
        <v>2</v>
      </c>
      <c r="K876" s="75">
        <v>1</v>
      </c>
      <c r="L876" s="75">
        <v>0</v>
      </c>
      <c r="M876" s="75">
        <v>0</v>
      </c>
      <c r="N876" s="75">
        <v>0</v>
      </c>
      <c r="O876" s="75">
        <v>3995</v>
      </c>
      <c r="P876" s="75">
        <v>194</v>
      </c>
      <c r="Q876" s="75">
        <v>43</v>
      </c>
      <c r="R876" s="75">
        <v>33</v>
      </c>
      <c r="S876" s="75">
        <v>118</v>
      </c>
      <c r="T876" s="75">
        <v>5</v>
      </c>
      <c r="U876" s="75">
        <v>0</v>
      </c>
      <c r="V876" s="75">
        <v>207091</v>
      </c>
      <c r="W876" s="75">
        <v>12821</v>
      </c>
      <c r="X876" s="76">
        <v>24828</v>
      </c>
    </row>
    <row r="877" spans="2:24" ht="12.6" customHeight="1" x14ac:dyDescent="0.15">
      <c r="B877" s="71"/>
      <c r="C877" s="73" t="s">
        <v>842</v>
      </c>
      <c r="D877" s="74">
        <v>164</v>
      </c>
      <c r="E877" s="75">
        <v>56</v>
      </c>
      <c r="F877" s="75">
        <v>108</v>
      </c>
      <c r="G877" s="75">
        <v>94</v>
      </c>
      <c r="H877" s="75">
        <v>22</v>
      </c>
      <c r="I877" s="75">
        <v>32</v>
      </c>
      <c r="J877" s="75">
        <v>10</v>
      </c>
      <c r="K877" s="75">
        <v>4</v>
      </c>
      <c r="L877" s="75">
        <v>2</v>
      </c>
      <c r="M877" s="75">
        <v>0</v>
      </c>
      <c r="N877" s="75">
        <v>0</v>
      </c>
      <c r="O877" s="75">
        <v>11671</v>
      </c>
      <c r="P877" s="75">
        <v>739</v>
      </c>
      <c r="Q877" s="75">
        <v>170</v>
      </c>
      <c r="R877" s="75">
        <v>59</v>
      </c>
      <c r="S877" s="75">
        <v>510</v>
      </c>
      <c r="T877" s="75">
        <v>14</v>
      </c>
      <c r="U877" s="75">
        <v>0</v>
      </c>
      <c r="V877" s="75">
        <v>1411827</v>
      </c>
      <c r="W877" s="75">
        <v>43902</v>
      </c>
      <c r="X877" s="76">
        <v>229563</v>
      </c>
    </row>
    <row r="878" spans="2:24" ht="12.6" customHeight="1" x14ac:dyDescent="0.15">
      <c r="B878" s="134"/>
      <c r="C878" s="72" t="s">
        <v>16</v>
      </c>
      <c r="D878" s="74">
        <v>19</v>
      </c>
      <c r="E878" s="75">
        <v>10</v>
      </c>
      <c r="F878" s="75">
        <v>9</v>
      </c>
      <c r="G878" s="75">
        <v>7</v>
      </c>
      <c r="H878" s="75">
        <v>1</v>
      </c>
      <c r="I878" s="75">
        <v>6</v>
      </c>
      <c r="J878" s="75">
        <v>3</v>
      </c>
      <c r="K878" s="75">
        <v>1</v>
      </c>
      <c r="L878" s="75">
        <v>1</v>
      </c>
      <c r="M878" s="75">
        <v>0</v>
      </c>
      <c r="N878" s="75">
        <v>0</v>
      </c>
      <c r="O878" s="75">
        <v>0</v>
      </c>
      <c r="P878" s="75">
        <v>154</v>
      </c>
      <c r="Q878" s="75">
        <v>14</v>
      </c>
      <c r="R878" s="75">
        <v>20</v>
      </c>
      <c r="S878" s="75">
        <v>120</v>
      </c>
      <c r="T878" s="75">
        <v>0</v>
      </c>
      <c r="U878" s="75">
        <v>0</v>
      </c>
      <c r="V878" s="75">
        <v>570942</v>
      </c>
      <c r="W878" s="75">
        <v>22319</v>
      </c>
      <c r="X878" s="76">
        <v>90556</v>
      </c>
    </row>
    <row r="879" spans="2:24" ht="12.6" customHeight="1" x14ac:dyDescent="0.15">
      <c r="B879" s="71" t="s">
        <v>18</v>
      </c>
      <c r="C879" s="73" t="s">
        <v>21</v>
      </c>
      <c r="D879" s="74">
        <v>0</v>
      </c>
      <c r="E879" s="75">
        <v>0</v>
      </c>
      <c r="F879" s="75">
        <v>0</v>
      </c>
      <c r="G879" s="75">
        <v>0</v>
      </c>
      <c r="H879" s="75">
        <v>0</v>
      </c>
      <c r="I879" s="75">
        <v>0</v>
      </c>
      <c r="J879" s="75">
        <v>0</v>
      </c>
      <c r="K879" s="75">
        <v>0</v>
      </c>
      <c r="L879" s="75">
        <v>0</v>
      </c>
      <c r="M879" s="75">
        <v>0</v>
      </c>
      <c r="N879" s="75">
        <v>0</v>
      </c>
      <c r="O879" s="75">
        <v>0</v>
      </c>
      <c r="P879" s="75">
        <v>0</v>
      </c>
      <c r="Q879" s="75">
        <v>0</v>
      </c>
      <c r="R879" s="75">
        <v>0</v>
      </c>
      <c r="S879" s="75">
        <v>0</v>
      </c>
      <c r="T879" s="75">
        <v>0</v>
      </c>
      <c r="U879" s="75">
        <v>0</v>
      </c>
      <c r="V879" s="75">
        <v>0</v>
      </c>
      <c r="W879" s="75">
        <v>0</v>
      </c>
      <c r="X879" s="76">
        <v>0</v>
      </c>
    </row>
    <row r="880" spans="2:24" ht="12.6" customHeight="1" x14ac:dyDescent="0.15">
      <c r="B880" s="71" t="s">
        <v>25</v>
      </c>
      <c r="C880" s="73" t="s">
        <v>8</v>
      </c>
      <c r="D880" s="74">
        <v>0</v>
      </c>
      <c r="E880" s="75">
        <v>0</v>
      </c>
      <c r="F880" s="75">
        <v>0</v>
      </c>
      <c r="G880" s="75">
        <v>0</v>
      </c>
      <c r="H880" s="75">
        <v>0</v>
      </c>
      <c r="I880" s="75">
        <v>0</v>
      </c>
      <c r="J880" s="75">
        <v>0</v>
      </c>
      <c r="K880" s="75">
        <v>0</v>
      </c>
      <c r="L880" s="75">
        <v>0</v>
      </c>
      <c r="M880" s="75">
        <v>0</v>
      </c>
      <c r="N880" s="75">
        <v>0</v>
      </c>
      <c r="O880" s="75">
        <v>0</v>
      </c>
      <c r="P880" s="75">
        <v>0</v>
      </c>
      <c r="Q880" s="75">
        <v>0</v>
      </c>
      <c r="R880" s="75">
        <v>0</v>
      </c>
      <c r="S880" s="75">
        <v>0</v>
      </c>
      <c r="T880" s="75">
        <v>0</v>
      </c>
      <c r="U880" s="75">
        <v>0</v>
      </c>
      <c r="V880" s="75">
        <v>0</v>
      </c>
      <c r="W880" s="75">
        <v>0</v>
      </c>
      <c r="X880" s="76">
        <v>0</v>
      </c>
    </row>
    <row r="881" spans="2:24" ht="12.6" customHeight="1" x14ac:dyDescent="0.15">
      <c r="B881" s="71" t="s">
        <v>27</v>
      </c>
      <c r="C881" s="73" t="s">
        <v>28</v>
      </c>
      <c r="D881" s="74">
        <v>12</v>
      </c>
      <c r="E881" s="75">
        <v>6</v>
      </c>
      <c r="F881" s="75">
        <v>6</v>
      </c>
      <c r="G881" s="75">
        <v>5</v>
      </c>
      <c r="H881" s="75">
        <v>1</v>
      </c>
      <c r="I881" s="75">
        <v>3</v>
      </c>
      <c r="J881" s="75">
        <v>2</v>
      </c>
      <c r="K881" s="75">
        <v>0</v>
      </c>
      <c r="L881" s="75">
        <v>1</v>
      </c>
      <c r="M881" s="75">
        <v>0</v>
      </c>
      <c r="N881" s="75">
        <v>0</v>
      </c>
      <c r="O881" s="75">
        <v>0</v>
      </c>
      <c r="P881" s="75">
        <v>95</v>
      </c>
      <c r="Q881" s="75">
        <v>10</v>
      </c>
      <c r="R881" s="75">
        <v>12</v>
      </c>
      <c r="S881" s="75">
        <v>73</v>
      </c>
      <c r="T881" s="75">
        <v>0</v>
      </c>
      <c r="U881" s="75">
        <v>0</v>
      </c>
      <c r="V881" s="75">
        <v>411708</v>
      </c>
      <c r="W881" s="75">
        <v>20300</v>
      </c>
      <c r="X881" s="76">
        <v>58966</v>
      </c>
    </row>
    <row r="882" spans="2:24" ht="12.6" customHeight="1" x14ac:dyDescent="0.15">
      <c r="B882" s="71" t="s">
        <v>29</v>
      </c>
      <c r="C882" s="73" t="s">
        <v>30</v>
      </c>
      <c r="D882" s="74">
        <v>4</v>
      </c>
      <c r="E882" s="75">
        <v>4</v>
      </c>
      <c r="F882" s="75">
        <v>0</v>
      </c>
      <c r="G882" s="75">
        <v>0</v>
      </c>
      <c r="H882" s="75">
        <v>0</v>
      </c>
      <c r="I882" s="75">
        <v>2</v>
      </c>
      <c r="J882" s="75">
        <v>1</v>
      </c>
      <c r="K882" s="75">
        <v>1</v>
      </c>
      <c r="L882" s="75">
        <v>0</v>
      </c>
      <c r="M882" s="75">
        <v>0</v>
      </c>
      <c r="N882" s="75">
        <v>0</v>
      </c>
      <c r="O882" s="75">
        <v>0</v>
      </c>
      <c r="P882" s="75">
        <v>47</v>
      </c>
      <c r="Q882" s="75">
        <v>0</v>
      </c>
      <c r="R882" s="75">
        <v>8</v>
      </c>
      <c r="S882" s="75">
        <v>39</v>
      </c>
      <c r="T882" s="75">
        <v>0</v>
      </c>
      <c r="U882" s="75">
        <v>0</v>
      </c>
      <c r="V882" s="75">
        <v>143504</v>
      </c>
      <c r="W882" s="75">
        <v>1419</v>
      </c>
      <c r="X882" s="76">
        <v>30000</v>
      </c>
    </row>
    <row r="883" spans="2:24" ht="12.6" customHeight="1" x14ac:dyDescent="0.15">
      <c r="B883" s="71" t="s">
        <v>24</v>
      </c>
      <c r="C883" s="73" t="s">
        <v>31</v>
      </c>
      <c r="D883" s="74">
        <v>2</v>
      </c>
      <c r="E883" s="75">
        <v>0</v>
      </c>
      <c r="F883" s="75">
        <v>2</v>
      </c>
      <c r="G883" s="75">
        <v>2</v>
      </c>
      <c r="H883" s="75">
        <v>0</v>
      </c>
      <c r="I883" s="75">
        <v>0</v>
      </c>
      <c r="J883" s="75">
        <v>0</v>
      </c>
      <c r="K883" s="75">
        <v>0</v>
      </c>
      <c r="L883" s="75">
        <v>0</v>
      </c>
      <c r="M883" s="75">
        <v>0</v>
      </c>
      <c r="N883" s="75">
        <v>0</v>
      </c>
      <c r="O883" s="75">
        <v>0</v>
      </c>
      <c r="P883" s="75">
        <v>4</v>
      </c>
      <c r="Q883" s="75">
        <v>3</v>
      </c>
      <c r="R883" s="75">
        <v>0</v>
      </c>
      <c r="S883" s="75">
        <v>1</v>
      </c>
      <c r="T883" s="75">
        <v>0</v>
      </c>
      <c r="U883" s="75">
        <v>0</v>
      </c>
      <c r="V883" s="75">
        <v>1230</v>
      </c>
      <c r="W883" s="75">
        <v>600</v>
      </c>
      <c r="X883" s="76">
        <v>590</v>
      </c>
    </row>
    <row r="884" spans="2:24" ht="12.6" customHeight="1" x14ac:dyDescent="0.15">
      <c r="B884" s="71" t="s">
        <v>26</v>
      </c>
      <c r="C884" s="73" t="s">
        <v>6</v>
      </c>
      <c r="D884" s="74">
        <v>1</v>
      </c>
      <c r="E884" s="75">
        <v>0</v>
      </c>
      <c r="F884" s="75">
        <v>1</v>
      </c>
      <c r="G884" s="75">
        <v>0</v>
      </c>
      <c r="H884" s="75">
        <v>0</v>
      </c>
      <c r="I884" s="75">
        <v>1</v>
      </c>
      <c r="J884" s="75">
        <v>0</v>
      </c>
      <c r="K884" s="75">
        <v>0</v>
      </c>
      <c r="L884" s="75">
        <v>0</v>
      </c>
      <c r="M884" s="75">
        <v>0</v>
      </c>
      <c r="N884" s="75">
        <v>0</v>
      </c>
      <c r="O884" s="75">
        <v>0</v>
      </c>
      <c r="P884" s="75">
        <v>8</v>
      </c>
      <c r="Q884" s="75">
        <v>1</v>
      </c>
      <c r="R884" s="75">
        <v>0</v>
      </c>
      <c r="S884" s="75">
        <v>7</v>
      </c>
      <c r="T884" s="75">
        <v>0</v>
      </c>
      <c r="U884" s="75">
        <v>0</v>
      </c>
      <c r="V884" s="75">
        <v>14500</v>
      </c>
      <c r="W884" s="75">
        <v>0</v>
      </c>
      <c r="X884" s="76">
        <v>1000</v>
      </c>
    </row>
    <row r="885" spans="2:24" ht="12.6" customHeight="1" x14ac:dyDescent="0.15">
      <c r="B885" s="146"/>
      <c r="C885" s="72" t="s">
        <v>34</v>
      </c>
      <c r="D885" s="74">
        <v>145</v>
      </c>
      <c r="E885" s="75">
        <v>46</v>
      </c>
      <c r="F885" s="75">
        <v>99</v>
      </c>
      <c r="G885" s="75">
        <v>87</v>
      </c>
      <c r="H885" s="75">
        <v>21</v>
      </c>
      <c r="I885" s="75">
        <v>26</v>
      </c>
      <c r="J885" s="75">
        <v>7</v>
      </c>
      <c r="K885" s="75">
        <v>3</v>
      </c>
      <c r="L885" s="75">
        <v>1</v>
      </c>
      <c r="M885" s="75">
        <v>0</v>
      </c>
      <c r="N885" s="75">
        <v>0</v>
      </c>
      <c r="O885" s="75">
        <v>11671</v>
      </c>
      <c r="P885" s="75">
        <v>585</v>
      </c>
      <c r="Q885" s="75">
        <v>156</v>
      </c>
      <c r="R885" s="75">
        <v>39</v>
      </c>
      <c r="S885" s="75">
        <v>390</v>
      </c>
      <c r="T885" s="75">
        <v>14</v>
      </c>
      <c r="U885" s="75">
        <v>0</v>
      </c>
      <c r="V885" s="75">
        <v>840885</v>
      </c>
      <c r="W885" s="75">
        <v>21583</v>
      </c>
      <c r="X885" s="76">
        <v>139007</v>
      </c>
    </row>
    <row r="886" spans="2:24" ht="12.6" customHeight="1" x14ac:dyDescent="0.15">
      <c r="B886" s="71" t="s">
        <v>23</v>
      </c>
      <c r="C886" s="73" t="s">
        <v>35</v>
      </c>
      <c r="D886" s="74">
        <v>0</v>
      </c>
      <c r="E886" s="75">
        <v>0</v>
      </c>
      <c r="F886" s="75">
        <v>0</v>
      </c>
      <c r="G886" s="75">
        <v>0</v>
      </c>
      <c r="H886" s="75">
        <v>0</v>
      </c>
      <c r="I886" s="75">
        <v>0</v>
      </c>
      <c r="J886" s="75">
        <v>0</v>
      </c>
      <c r="K886" s="75">
        <v>0</v>
      </c>
      <c r="L886" s="75">
        <v>0</v>
      </c>
      <c r="M886" s="75">
        <v>0</v>
      </c>
      <c r="N886" s="75">
        <v>0</v>
      </c>
      <c r="O886" s="75">
        <v>0</v>
      </c>
      <c r="P886" s="75">
        <v>0</v>
      </c>
      <c r="Q886" s="75">
        <v>0</v>
      </c>
      <c r="R886" s="75">
        <v>0</v>
      </c>
      <c r="S886" s="75">
        <v>0</v>
      </c>
      <c r="T886" s="75">
        <v>0</v>
      </c>
      <c r="U886" s="75">
        <v>0</v>
      </c>
      <c r="V886" s="75">
        <v>0</v>
      </c>
      <c r="W886" s="75">
        <v>0</v>
      </c>
      <c r="X886" s="76">
        <v>0</v>
      </c>
    </row>
    <row r="887" spans="2:24" ht="12.6" customHeight="1" x14ac:dyDescent="0.15">
      <c r="B887" s="71" t="s">
        <v>15</v>
      </c>
      <c r="C887" s="73" t="s">
        <v>19</v>
      </c>
      <c r="D887" s="74">
        <v>18</v>
      </c>
      <c r="E887" s="75">
        <v>11</v>
      </c>
      <c r="F887" s="75">
        <v>7</v>
      </c>
      <c r="G887" s="75">
        <v>10</v>
      </c>
      <c r="H887" s="75">
        <v>2</v>
      </c>
      <c r="I887" s="75">
        <v>4</v>
      </c>
      <c r="J887" s="75">
        <v>1</v>
      </c>
      <c r="K887" s="75">
        <v>1</v>
      </c>
      <c r="L887" s="75">
        <v>0</v>
      </c>
      <c r="M887" s="75">
        <v>0</v>
      </c>
      <c r="N887" s="75">
        <v>0</v>
      </c>
      <c r="O887" s="75">
        <v>1808</v>
      </c>
      <c r="P887" s="75">
        <v>83</v>
      </c>
      <c r="Q887" s="75">
        <v>10</v>
      </c>
      <c r="R887" s="75">
        <v>10</v>
      </c>
      <c r="S887" s="75">
        <v>63</v>
      </c>
      <c r="T887" s="75">
        <v>0</v>
      </c>
      <c r="U887" s="75">
        <v>0</v>
      </c>
      <c r="V887" s="75">
        <v>88907</v>
      </c>
      <c r="W887" s="75">
        <v>450</v>
      </c>
      <c r="X887" s="76">
        <v>17242</v>
      </c>
    </row>
    <row r="888" spans="2:24" ht="12.6" customHeight="1" x14ac:dyDescent="0.15">
      <c r="B888" s="71" t="s">
        <v>36</v>
      </c>
      <c r="C888" s="73" t="s">
        <v>38</v>
      </c>
      <c r="D888" s="74">
        <v>63</v>
      </c>
      <c r="E888" s="75">
        <v>11</v>
      </c>
      <c r="F888" s="75">
        <v>52</v>
      </c>
      <c r="G888" s="75">
        <v>41</v>
      </c>
      <c r="H888" s="75">
        <v>8</v>
      </c>
      <c r="I888" s="75">
        <v>8</v>
      </c>
      <c r="J888" s="75">
        <v>5</v>
      </c>
      <c r="K888" s="75">
        <v>1</v>
      </c>
      <c r="L888" s="75">
        <v>0</v>
      </c>
      <c r="M888" s="75">
        <v>0</v>
      </c>
      <c r="N888" s="75">
        <v>0</v>
      </c>
      <c r="O888" s="75">
        <v>4573</v>
      </c>
      <c r="P888" s="75">
        <v>224</v>
      </c>
      <c r="Q888" s="75">
        <v>90</v>
      </c>
      <c r="R888" s="75">
        <v>7</v>
      </c>
      <c r="S888" s="75">
        <v>127</v>
      </c>
      <c r="T888" s="75">
        <v>7</v>
      </c>
      <c r="U888" s="75">
        <v>0</v>
      </c>
      <c r="V888" s="75">
        <v>213154</v>
      </c>
      <c r="W888" s="75">
        <v>3516</v>
      </c>
      <c r="X888" s="76">
        <v>21936</v>
      </c>
    </row>
    <row r="889" spans="2:24" ht="12.6" customHeight="1" x14ac:dyDescent="0.15">
      <c r="B889" s="71" t="s">
        <v>0</v>
      </c>
      <c r="C889" s="73" t="s">
        <v>39</v>
      </c>
      <c r="D889" s="74">
        <v>8</v>
      </c>
      <c r="E889" s="75">
        <v>3</v>
      </c>
      <c r="F889" s="75">
        <v>5</v>
      </c>
      <c r="G889" s="75">
        <v>6</v>
      </c>
      <c r="H889" s="75">
        <v>0</v>
      </c>
      <c r="I889" s="75">
        <v>1</v>
      </c>
      <c r="J889" s="75">
        <v>0</v>
      </c>
      <c r="K889" s="75">
        <v>1</v>
      </c>
      <c r="L889" s="75">
        <v>0</v>
      </c>
      <c r="M889" s="75">
        <v>0</v>
      </c>
      <c r="N889" s="75">
        <v>0</v>
      </c>
      <c r="O889" s="75">
        <v>191</v>
      </c>
      <c r="P889" s="75">
        <v>38</v>
      </c>
      <c r="Q889" s="75">
        <v>7</v>
      </c>
      <c r="R889" s="75">
        <v>4</v>
      </c>
      <c r="S889" s="75">
        <v>27</v>
      </c>
      <c r="T889" s="75">
        <v>0</v>
      </c>
      <c r="U889" s="75">
        <v>0</v>
      </c>
      <c r="V889" s="75">
        <v>143015</v>
      </c>
      <c r="W889" s="75">
        <v>11388</v>
      </c>
      <c r="X889" s="76">
        <v>17431</v>
      </c>
    </row>
    <row r="890" spans="2:24" ht="12.6" customHeight="1" x14ac:dyDescent="0.15">
      <c r="B890" s="71" t="s">
        <v>40</v>
      </c>
      <c r="C890" s="73" t="s">
        <v>784</v>
      </c>
      <c r="D890" s="74">
        <v>11</v>
      </c>
      <c r="E890" s="75">
        <v>1</v>
      </c>
      <c r="F890" s="75">
        <v>10</v>
      </c>
      <c r="G890" s="75">
        <v>11</v>
      </c>
      <c r="H890" s="75">
        <v>0</v>
      </c>
      <c r="I890" s="75">
        <v>0</v>
      </c>
      <c r="J890" s="75">
        <v>0</v>
      </c>
      <c r="K890" s="75">
        <v>0</v>
      </c>
      <c r="L890" s="75">
        <v>0</v>
      </c>
      <c r="M890" s="75">
        <v>0</v>
      </c>
      <c r="N890" s="75">
        <v>0</v>
      </c>
      <c r="O890" s="75">
        <v>315</v>
      </c>
      <c r="P890" s="75">
        <v>15</v>
      </c>
      <c r="Q890" s="75">
        <v>12</v>
      </c>
      <c r="R890" s="75">
        <v>1</v>
      </c>
      <c r="S890" s="75">
        <v>2</v>
      </c>
      <c r="T890" s="75">
        <v>1</v>
      </c>
      <c r="U890" s="75">
        <v>0</v>
      </c>
      <c r="V890" s="75">
        <v>12754</v>
      </c>
      <c r="W890" s="75">
        <v>115</v>
      </c>
      <c r="X890" s="76">
        <v>2790</v>
      </c>
    </row>
    <row r="891" spans="2:24" ht="12.6" customHeight="1" x14ac:dyDescent="0.15">
      <c r="B891" s="71" t="s">
        <v>33</v>
      </c>
      <c r="C891" s="73" t="s">
        <v>42</v>
      </c>
      <c r="D891" s="74">
        <v>45</v>
      </c>
      <c r="E891" s="75">
        <v>20</v>
      </c>
      <c r="F891" s="75">
        <v>25</v>
      </c>
      <c r="G891" s="75">
        <v>19</v>
      </c>
      <c r="H891" s="75">
        <v>11</v>
      </c>
      <c r="I891" s="75">
        <v>13</v>
      </c>
      <c r="J891" s="75">
        <v>1</v>
      </c>
      <c r="K891" s="75">
        <v>0</v>
      </c>
      <c r="L891" s="75">
        <v>1</v>
      </c>
      <c r="M891" s="75">
        <v>0</v>
      </c>
      <c r="N891" s="75">
        <v>0</v>
      </c>
      <c r="O891" s="75">
        <v>4784</v>
      </c>
      <c r="P891" s="75">
        <v>225</v>
      </c>
      <c r="Q891" s="75">
        <v>37</v>
      </c>
      <c r="R891" s="75">
        <v>17</v>
      </c>
      <c r="S891" s="75">
        <v>171</v>
      </c>
      <c r="T891" s="75">
        <v>6</v>
      </c>
      <c r="U891" s="75">
        <v>0</v>
      </c>
      <c r="V891" s="75">
        <v>383055</v>
      </c>
      <c r="W891" s="75">
        <v>6114</v>
      </c>
      <c r="X891" s="76">
        <v>79608</v>
      </c>
    </row>
    <row r="892" spans="2:24" ht="12.6" customHeight="1" x14ac:dyDescent="0.15">
      <c r="B892" s="71"/>
      <c r="C892" s="73" t="s">
        <v>843</v>
      </c>
      <c r="D892" s="74">
        <v>172</v>
      </c>
      <c r="E892" s="75">
        <v>64</v>
      </c>
      <c r="F892" s="75">
        <v>108</v>
      </c>
      <c r="G892" s="75">
        <v>90</v>
      </c>
      <c r="H892" s="75">
        <v>31</v>
      </c>
      <c r="I892" s="75">
        <v>34</v>
      </c>
      <c r="J892" s="75">
        <v>10</v>
      </c>
      <c r="K892" s="75">
        <v>5</v>
      </c>
      <c r="L892" s="75">
        <v>2</v>
      </c>
      <c r="M892" s="75">
        <v>0</v>
      </c>
      <c r="N892" s="75">
        <v>0</v>
      </c>
      <c r="O892" s="75">
        <v>11773</v>
      </c>
      <c r="P892" s="75">
        <v>788</v>
      </c>
      <c r="Q892" s="75">
        <v>166</v>
      </c>
      <c r="R892" s="75">
        <v>72</v>
      </c>
      <c r="S892" s="75">
        <v>550</v>
      </c>
      <c r="T892" s="75">
        <v>38</v>
      </c>
      <c r="U892" s="75">
        <v>9</v>
      </c>
      <c r="V892" s="75">
        <v>1158684</v>
      </c>
      <c r="W892" s="75">
        <v>69338</v>
      </c>
      <c r="X892" s="76">
        <v>113523</v>
      </c>
    </row>
    <row r="893" spans="2:24" ht="12.6" customHeight="1" x14ac:dyDescent="0.15">
      <c r="B893" s="134"/>
      <c r="C893" s="72" t="s">
        <v>16</v>
      </c>
      <c r="D893" s="74">
        <v>12</v>
      </c>
      <c r="E893" s="75">
        <v>7</v>
      </c>
      <c r="F893" s="75">
        <v>5</v>
      </c>
      <c r="G893" s="75">
        <v>5</v>
      </c>
      <c r="H893" s="75">
        <v>3</v>
      </c>
      <c r="I893" s="75">
        <v>3</v>
      </c>
      <c r="J893" s="75">
        <v>1</v>
      </c>
      <c r="K893" s="75">
        <v>0</v>
      </c>
      <c r="L893" s="75">
        <v>0</v>
      </c>
      <c r="M893" s="75">
        <v>0</v>
      </c>
      <c r="N893" s="75">
        <v>0</v>
      </c>
      <c r="O893" s="75">
        <v>0</v>
      </c>
      <c r="P893" s="75">
        <v>48</v>
      </c>
      <c r="Q893" s="75">
        <v>8</v>
      </c>
      <c r="R893" s="75">
        <v>7</v>
      </c>
      <c r="S893" s="75">
        <v>33</v>
      </c>
      <c r="T893" s="75">
        <v>2</v>
      </c>
      <c r="U893" s="75">
        <v>0</v>
      </c>
      <c r="V893" s="75">
        <v>88304</v>
      </c>
      <c r="W893" s="75">
        <v>0</v>
      </c>
      <c r="X893" s="76">
        <v>5195</v>
      </c>
    </row>
    <row r="894" spans="2:24" ht="12.6" customHeight="1" x14ac:dyDescent="0.15">
      <c r="B894" s="71" t="s">
        <v>18</v>
      </c>
      <c r="C894" s="73" t="s">
        <v>21</v>
      </c>
      <c r="D894" s="74">
        <v>0</v>
      </c>
      <c r="E894" s="75">
        <v>0</v>
      </c>
      <c r="F894" s="75">
        <v>0</v>
      </c>
      <c r="G894" s="75">
        <v>0</v>
      </c>
      <c r="H894" s="75">
        <v>0</v>
      </c>
      <c r="I894" s="75">
        <v>0</v>
      </c>
      <c r="J894" s="75">
        <v>0</v>
      </c>
      <c r="K894" s="75">
        <v>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5">
        <v>0</v>
      </c>
      <c r="V894" s="75">
        <v>0</v>
      </c>
      <c r="W894" s="75">
        <v>0</v>
      </c>
      <c r="X894" s="76">
        <v>0</v>
      </c>
    </row>
    <row r="895" spans="2:24" ht="12.6" customHeight="1" x14ac:dyDescent="0.15">
      <c r="B895" s="71" t="s">
        <v>25</v>
      </c>
      <c r="C895" s="73" t="s">
        <v>8</v>
      </c>
      <c r="D895" s="74">
        <v>0</v>
      </c>
      <c r="E895" s="75">
        <v>0</v>
      </c>
      <c r="F895" s="75">
        <v>0</v>
      </c>
      <c r="G895" s="75">
        <v>0</v>
      </c>
      <c r="H895" s="75">
        <v>0</v>
      </c>
      <c r="I895" s="75">
        <v>0</v>
      </c>
      <c r="J895" s="75">
        <v>0</v>
      </c>
      <c r="K895" s="75">
        <v>0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5">
        <v>0</v>
      </c>
      <c r="V895" s="75">
        <v>0</v>
      </c>
      <c r="W895" s="75">
        <v>0</v>
      </c>
      <c r="X895" s="76">
        <v>0</v>
      </c>
    </row>
    <row r="896" spans="2:24" ht="12.6" customHeight="1" x14ac:dyDescent="0.15">
      <c r="B896" s="71" t="s">
        <v>27</v>
      </c>
      <c r="C896" s="73" t="s">
        <v>28</v>
      </c>
      <c r="D896" s="74">
        <v>8</v>
      </c>
      <c r="E896" s="75">
        <v>5</v>
      </c>
      <c r="F896" s="75">
        <v>3</v>
      </c>
      <c r="G896" s="75">
        <v>4</v>
      </c>
      <c r="H896" s="75">
        <v>2</v>
      </c>
      <c r="I896" s="75">
        <v>2</v>
      </c>
      <c r="J896" s="75">
        <v>0</v>
      </c>
      <c r="K896" s="75">
        <v>0</v>
      </c>
      <c r="L896" s="75">
        <v>0</v>
      </c>
      <c r="M896" s="75">
        <v>0</v>
      </c>
      <c r="N896" s="75">
        <v>0</v>
      </c>
      <c r="O896" s="75">
        <v>0</v>
      </c>
      <c r="P896" s="75">
        <v>26</v>
      </c>
      <c r="Q896" s="75">
        <v>6</v>
      </c>
      <c r="R896" s="75">
        <v>5</v>
      </c>
      <c r="S896" s="75">
        <v>15</v>
      </c>
      <c r="T896" s="75">
        <v>2</v>
      </c>
      <c r="U896" s="75">
        <v>0</v>
      </c>
      <c r="V896" s="75">
        <v>57990</v>
      </c>
      <c r="W896" s="75">
        <v>0</v>
      </c>
      <c r="X896" s="76">
        <v>3520</v>
      </c>
    </row>
    <row r="897" spans="2:24" ht="12.6" customHeight="1" x14ac:dyDescent="0.15">
      <c r="B897" s="71" t="s">
        <v>29</v>
      </c>
      <c r="C897" s="73" t="s">
        <v>30</v>
      </c>
      <c r="D897" s="74">
        <v>1</v>
      </c>
      <c r="E897" s="75">
        <v>0</v>
      </c>
      <c r="F897" s="75">
        <v>1</v>
      </c>
      <c r="G897" s="75">
        <v>1</v>
      </c>
      <c r="H897" s="75">
        <v>0</v>
      </c>
      <c r="I897" s="75">
        <v>0</v>
      </c>
      <c r="J897" s="75">
        <v>0</v>
      </c>
      <c r="K897" s="75">
        <v>0</v>
      </c>
      <c r="L897" s="75">
        <v>0</v>
      </c>
      <c r="M897" s="75">
        <v>0</v>
      </c>
      <c r="N897" s="75">
        <v>0</v>
      </c>
      <c r="O897" s="75">
        <v>0</v>
      </c>
      <c r="P897" s="75">
        <v>1</v>
      </c>
      <c r="Q897" s="75">
        <v>1</v>
      </c>
      <c r="R897" s="75">
        <v>0</v>
      </c>
      <c r="S897" s="75">
        <v>0</v>
      </c>
      <c r="T897" s="75">
        <v>0</v>
      </c>
      <c r="U897" s="75">
        <v>0</v>
      </c>
      <c r="V897" s="75">
        <v>9</v>
      </c>
      <c r="W897" s="75">
        <v>0</v>
      </c>
      <c r="X897" s="76">
        <v>0</v>
      </c>
    </row>
    <row r="898" spans="2:24" ht="12.6" customHeight="1" x14ac:dyDescent="0.15">
      <c r="B898" s="71" t="s">
        <v>24</v>
      </c>
      <c r="C898" s="73" t="s">
        <v>31</v>
      </c>
      <c r="D898" s="74">
        <v>2</v>
      </c>
      <c r="E898" s="75">
        <v>2</v>
      </c>
      <c r="F898" s="75">
        <v>0</v>
      </c>
      <c r="G898" s="75">
        <v>0</v>
      </c>
      <c r="H898" s="75">
        <v>0</v>
      </c>
      <c r="I898" s="75">
        <v>1</v>
      </c>
      <c r="J898" s="75">
        <v>1</v>
      </c>
      <c r="K898" s="75">
        <v>0</v>
      </c>
      <c r="L898" s="75">
        <v>0</v>
      </c>
      <c r="M898" s="75">
        <v>0</v>
      </c>
      <c r="N898" s="75">
        <v>0</v>
      </c>
      <c r="O898" s="75">
        <v>0</v>
      </c>
      <c r="P898" s="75">
        <v>18</v>
      </c>
      <c r="Q898" s="75">
        <v>0</v>
      </c>
      <c r="R898" s="75">
        <v>2</v>
      </c>
      <c r="S898" s="75">
        <v>16</v>
      </c>
      <c r="T898" s="75">
        <v>0</v>
      </c>
      <c r="U898" s="75">
        <v>0</v>
      </c>
      <c r="V898" s="75">
        <v>27100</v>
      </c>
      <c r="W898" s="75">
        <v>0</v>
      </c>
      <c r="X898" s="76">
        <v>1227</v>
      </c>
    </row>
    <row r="899" spans="2:24" ht="12.6" customHeight="1" x14ac:dyDescent="0.15">
      <c r="B899" s="71" t="s">
        <v>26</v>
      </c>
      <c r="C899" s="73" t="s">
        <v>6</v>
      </c>
      <c r="D899" s="74">
        <v>1</v>
      </c>
      <c r="E899" s="75">
        <v>0</v>
      </c>
      <c r="F899" s="75">
        <v>1</v>
      </c>
      <c r="G899" s="75">
        <v>0</v>
      </c>
      <c r="H899" s="75">
        <v>1</v>
      </c>
      <c r="I899" s="75">
        <v>0</v>
      </c>
      <c r="J899" s="75">
        <v>0</v>
      </c>
      <c r="K899" s="75">
        <v>0</v>
      </c>
      <c r="L899" s="75">
        <v>0</v>
      </c>
      <c r="M899" s="75">
        <v>0</v>
      </c>
      <c r="N899" s="75">
        <v>0</v>
      </c>
      <c r="O899" s="75">
        <v>0</v>
      </c>
      <c r="P899" s="75">
        <v>3</v>
      </c>
      <c r="Q899" s="75">
        <v>1</v>
      </c>
      <c r="R899" s="75">
        <v>0</v>
      </c>
      <c r="S899" s="75">
        <v>2</v>
      </c>
      <c r="T899" s="75">
        <v>0</v>
      </c>
      <c r="U899" s="75">
        <v>0</v>
      </c>
      <c r="V899" s="75">
        <v>3205</v>
      </c>
      <c r="W899" s="75">
        <v>0</v>
      </c>
      <c r="X899" s="76">
        <v>448</v>
      </c>
    </row>
    <row r="900" spans="2:24" ht="12.6" customHeight="1" x14ac:dyDescent="0.15">
      <c r="B900" s="146"/>
      <c r="C900" s="72" t="s">
        <v>34</v>
      </c>
      <c r="D900" s="74">
        <v>160</v>
      </c>
      <c r="E900" s="75">
        <v>57</v>
      </c>
      <c r="F900" s="75">
        <v>103</v>
      </c>
      <c r="G900" s="75">
        <v>85</v>
      </c>
      <c r="H900" s="75">
        <v>28</v>
      </c>
      <c r="I900" s="75">
        <v>31</v>
      </c>
      <c r="J900" s="75">
        <v>9</v>
      </c>
      <c r="K900" s="75">
        <v>5</v>
      </c>
      <c r="L900" s="75">
        <v>2</v>
      </c>
      <c r="M900" s="75">
        <v>0</v>
      </c>
      <c r="N900" s="75">
        <v>0</v>
      </c>
      <c r="O900" s="75">
        <v>11773</v>
      </c>
      <c r="P900" s="75">
        <v>740</v>
      </c>
      <c r="Q900" s="75">
        <v>158</v>
      </c>
      <c r="R900" s="75">
        <v>65</v>
      </c>
      <c r="S900" s="75">
        <v>517</v>
      </c>
      <c r="T900" s="75">
        <v>36</v>
      </c>
      <c r="U900" s="75">
        <v>9</v>
      </c>
      <c r="V900" s="75">
        <v>1070380</v>
      </c>
      <c r="W900" s="75">
        <v>69338</v>
      </c>
      <c r="X900" s="76">
        <v>108328</v>
      </c>
    </row>
    <row r="901" spans="2:24" ht="12.6" customHeight="1" x14ac:dyDescent="0.15">
      <c r="B901" s="71" t="s">
        <v>23</v>
      </c>
      <c r="C901" s="73" t="s">
        <v>35</v>
      </c>
      <c r="D901" s="74">
        <v>0</v>
      </c>
      <c r="E901" s="75">
        <v>0</v>
      </c>
      <c r="F901" s="75">
        <v>0</v>
      </c>
      <c r="G901" s="75">
        <v>0</v>
      </c>
      <c r="H901" s="75">
        <v>0</v>
      </c>
      <c r="I901" s="75">
        <v>0</v>
      </c>
      <c r="J901" s="75">
        <v>0</v>
      </c>
      <c r="K901" s="75">
        <v>0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5">
        <v>0</v>
      </c>
      <c r="V901" s="75">
        <v>0</v>
      </c>
      <c r="W901" s="75">
        <v>0</v>
      </c>
      <c r="X901" s="76">
        <v>0</v>
      </c>
    </row>
    <row r="902" spans="2:24" ht="12.6" customHeight="1" x14ac:dyDescent="0.15">
      <c r="B902" s="71" t="s">
        <v>15</v>
      </c>
      <c r="C902" s="73" t="s">
        <v>19</v>
      </c>
      <c r="D902" s="74">
        <v>14</v>
      </c>
      <c r="E902" s="75">
        <v>5</v>
      </c>
      <c r="F902" s="75">
        <v>9</v>
      </c>
      <c r="G902" s="75">
        <v>10</v>
      </c>
      <c r="H902" s="75">
        <v>1</v>
      </c>
      <c r="I902" s="75">
        <v>1</v>
      </c>
      <c r="J902" s="75">
        <v>1</v>
      </c>
      <c r="K902" s="75">
        <v>0</v>
      </c>
      <c r="L902" s="75">
        <v>1</v>
      </c>
      <c r="M902" s="75">
        <v>0</v>
      </c>
      <c r="N902" s="75">
        <v>0</v>
      </c>
      <c r="O902" s="75">
        <v>1361</v>
      </c>
      <c r="P902" s="75">
        <v>70</v>
      </c>
      <c r="Q902" s="75">
        <v>13</v>
      </c>
      <c r="R902" s="75">
        <v>14</v>
      </c>
      <c r="S902" s="75">
        <v>43</v>
      </c>
      <c r="T902" s="75">
        <v>2</v>
      </c>
      <c r="U902" s="75">
        <v>0</v>
      </c>
      <c r="V902" s="75">
        <v>53558</v>
      </c>
      <c r="W902" s="75">
        <v>0</v>
      </c>
      <c r="X902" s="76">
        <v>8197</v>
      </c>
    </row>
    <row r="903" spans="2:24" ht="12.6" customHeight="1" x14ac:dyDescent="0.15">
      <c r="B903" s="71" t="s">
        <v>36</v>
      </c>
      <c r="C903" s="73" t="s">
        <v>38</v>
      </c>
      <c r="D903" s="74">
        <v>73</v>
      </c>
      <c r="E903" s="75">
        <v>23</v>
      </c>
      <c r="F903" s="75">
        <v>50</v>
      </c>
      <c r="G903" s="75">
        <v>37</v>
      </c>
      <c r="H903" s="75">
        <v>16</v>
      </c>
      <c r="I903" s="75">
        <v>13</v>
      </c>
      <c r="J903" s="75">
        <v>5</v>
      </c>
      <c r="K903" s="75">
        <v>2</v>
      </c>
      <c r="L903" s="75">
        <v>0</v>
      </c>
      <c r="M903" s="75">
        <v>0</v>
      </c>
      <c r="N903" s="75">
        <v>0</v>
      </c>
      <c r="O903" s="75">
        <v>6143</v>
      </c>
      <c r="P903" s="75">
        <v>302</v>
      </c>
      <c r="Q903" s="75">
        <v>74</v>
      </c>
      <c r="R903" s="75">
        <v>28</v>
      </c>
      <c r="S903" s="75">
        <v>200</v>
      </c>
      <c r="T903" s="75">
        <v>27</v>
      </c>
      <c r="U903" s="75">
        <v>1</v>
      </c>
      <c r="V903" s="75">
        <v>425735</v>
      </c>
      <c r="W903" s="75">
        <v>5806</v>
      </c>
      <c r="X903" s="76">
        <v>46233</v>
      </c>
    </row>
    <row r="904" spans="2:24" ht="12.6" customHeight="1" x14ac:dyDescent="0.15">
      <c r="B904" s="71" t="s">
        <v>0</v>
      </c>
      <c r="C904" s="73" t="s">
        <v>39</v>
      </c>
      <c r="D904" s="74">
        <v>13</v>
      </c>
      <c r="E904" s="75">
        <v>6</v>
      </c>
      <c r="F904" s="75">
        <v>7</v>
      </c>
      <c r="G904" s="75">
        <v>8</v>
      </c>
      <c r="H904" s="75">
        <v>0</v>
      </c>
      <c r="I904" s="75">
        <v>3</v>
      </c>
      <c r="J904" s="75">
        <v>1</v>
      </c>
      <c r="K904" s="75">
        <v>0</v>
      </c>
      <c r="L904" s="75">
        <v>1</v>
      </c>
      <c r="M904" s="75">
        <v>0</v>
      </c>
      <c r="N904" s="75">
        <v>0</v>
      </c>
      <c r="O904" s="75">
        <v>235</v>
      </c>
      <c r="P904" s="75">
        <v>84</v>
      </c>
      <c r="Q904" s="75">
        <v>9</v>
      </c>
      <c r="R904" s="75">
        <v>4</v>
      </c>
      <c r="S904" s="75">
        <v>71</v>
      </c>
      <c r="T904" s="75">
        <v>0</v>
      </c>
      <c r="U904" s="75">
        <v>0</v>
      </c>
      <c r="V904" s="75">
        <v>89020</v>
      </c>
      <c r="W904" s="75">
        <v>35161</v>
      </c>
      <c r="X904" s="76">
        <v>5389</v>
      </c>
    </row>
    <row r="905" spans="2:24" ht="12.6" customHeight="1" x14ac:dyDescent="0.15">
      <c r="B905" s="71" t="s">
        <v>40</v>
      </c>
      <c r="C905" s="73" t="s">
        <v>784</v>
      </c>
      <c r="D905" s="74">
        <v>11</v>
      </c>
      <c r="E905" s="75">
        <v>2</v>
      </c>
      <c r="F905" s="75">
        <v>9</v>
      </c>
      <c r="G905" s="75">
        <v>9</v>
      </c>
      <c r="H905" s="75">
        <v>2</v>
      </c>
      <c r="I905" s="75">
        <v>0</v>
      </c>
      <c r="J905" s="75">
        <v>0</v>
      </c>
      <c r="K905" s="75">
        <v>0</v>
      </c>
      <c r="L905" s="75">
        <v>0</v>
      </c>
      <c r="M905" s="75">
        <v>0</v>
      </c>
      <c r="N905" s="75">
        <v>0</v>
      </c>
      <c r="O905" s="75">
        <v>569</v>
      </c>
      <c r="P905" s="75">
        <v>22</v>
      </c>
      <c r="Q905" s="75">
        <v>16</v>
      </c>
      <c r="R905" s="75">
        <v>3</v>
      </c>
      <c r="S905" s="75">
        <v>3</v>
      </c>
      <c r="T905" s="75">
        <v>0</v>
      </c>
      <c r="U905" s="75">
        <v>0</v>
      </c>
      <c r="V905" s="75">
        <v>20021</v>
      </c>
      <c r="W905" s="75">
        <v>1370</v>
      </c>
      <c r="X905" s="76">
        <v>5582</v>
      </c>
    </row>
    <row r="906" spans="2:24" ht="12.6" customHeight="1" x14ac:dyDescent="0.15">
      <c r="B906" s="71" t="s">
        <v>33</v>
      </c>
      <c r="C906" s="73" t="s">
        <v>42</v>
      </c>
      <c r="D906" s="74">
        <v>49</v>
      </c>
      <c r="E906" s="75">
        <v>21</v>
      </c>
      <c r="F906" s="75">
        <v>28</v>
      </c>
      <c r="G906" s="75">
        <v>21</v>
      </c>
      <c r="H906" s="75">
        <v>9</v>
      </c>
      <c r="I906" s="75">
        <v>14</v>
      </c>
      <c r="J906" s="75">
        <v>2</v>
      </c>
      <c r="K906" s="75">
        <v>3</v>
      </c>
      <c r="L906" s="75">
        <v>0</v>
      </c>
      <c r="M906" s="75">
        <v>0</v>
      </c>
      <c r="N906" s="75">
        <v>0</v>
      </c>
      <c r="O906" s="75">
        <v>3465</v>
      </c>
      <c r="P906" s="75">
        <v>262</v>
      </c>
      <c r="Q906" s="75">
        <v>46</v>
      </c>
      <c r="R906" s="75">
        <v>16</v>
      </c>
      <c r="S906" s="75">
        <v>200</v>
      </c>
      <c r="T906" s="75">
        <v>7</v>
      </c>
      <c r="U906" s="75">
        <v>8</v>
      </c>
      <c r="V906" s="75">
        <v>482046</v>
      </c>
      <c r="W906" s="75">
        <v>27001</v>
      </c>
      <c r="X906" s="76">
        <v>42927</v>
      </c>
    </row>
    <row r="907" spans="2:24" ht="12.6" customHeight="1" x14ac:dyDescent="0.15">
      <c r="B907" s="71"/>
      <c r="C907" s="73" t="s">
        <v>844</v>
      </c>
      <c r="D907" s="74">
        <v>92</v>
      </c>
      <c r="E907" s="75">
        <v>21</v>
      </c>
      <c r="F907" s="75">
        <v>71</v>
      </c>
      <c r="G907" s="75">
        <v>55</v>
      </c>
      <c r="H907" s="75">
        <v>20</v>
      </c>
      <c r="I907" s="75">
        <v>6</v>
      </c>
      <c r="J907" s="75">
        <v>9</v>
      </c>
      <c r="K907" s="75">
        <v>2</v>
      </c>
      <c r="L907" s="75">
        <v>0</v>
      </c>
      <c r="M907" s="75">
        <v>0</v>
      </c>
      <c r="N907" s="75">
        <v>0</v>
      </c>
      <c r="O907" s="75">
        <v>3800</v>
      </c>
      <c r="P907" s="75">
        <v>348</v>
      </c>
      <c r="Q907" s="75">
        <v>120</v>
      </c>
      <c r="R907" s="75">
        <v>25</v>
      </c>
      <c r="S907" s="75">
        <v>203</v>
      </c>
      <c r="T907" s="75">
        <v>9</v>
      </c>
      <c r="U907" s="75">
        <v>1</v>
      </c>
      <c r="V907" s="75">
        <v>402292</v>
      </c>
      <c r="W907" s="75">
        <v>18908</v>
      </c>
      <c r="X907" s="76">
        <v>22132</v>
      </c>
    </row>
    <row r="908" spans="2:24" ht="12.6" customHeight="1" x14ac:dyDescent="0.15">
      <c r="B908" s="134"/>
      <c r="C908" s="72" t="s">
        <v>16</v>
      </c>
      <c r="D908" s="74">
        <v>10</v>
      </c>
      <c r="E908" s="75">
        <v>2</v>
      </c>
      <c r="F908" s="75">
        <v>8</v>
      </c>
      <c r="G908" s="75">
        <v>6</v>
      </c>
      <c r="H908" s="75">
        <v>4</v>
      </c>
      <c r="I908" s="75">
        <v>0</v>
      </c>
      <c r="J908" s="75">
        <v>0</v>
      </c>
      <c r="K908" s="75">
        <v>0</v>
      </c>
      <c r="L908" s="75">
        <v>0</v>
      </c>
      <c r="M908" s="75">
        <v>0</v>
      </c>
      <c r="N908" s="75">
        <v>0</v>
      </c>
      <c r="O908" s="75">
        <v>0</v>
      </c>
      <c r="P908" s="75">
        <v>23</v>
      </c>
      <c r="Q908" s="75">
        <v>13</v>
      </c>
      <c r="R908" s="75">
        <v>3</v>
      </c>
      <c r="S908" s="75">
        <v>7</v>
      </c>
      <c r="T908" s="75">
        <v>2</v>
      </c>
      <c r="U908" s="75">
        <v>0</v>
      </c>
      <c r="V908" s="75">
        <v>20988</v>
      </c>
      <c r="W908" s="75">
        <v>3233</v>
      </c>
      <c r="X908" s="76">
        <v>3980</v>
      </c>
    </row>
    <row r="909" spans="2:24" ht="12.6" customHeight="1" x14ac:dyDescent="0.15">
      <c r="B909" s="71" t="s">
        <v>18</v>
      </c>
      <c r="C909" s="73" t="s">
        <v>21</v>
      </c>
      <c r="D909" s="74">
        <v>0</v>
      </c>
      <c r="E909" s="75">
        <v>0</v>
      </c>
      <c r="F909" s="75">
        <v>0</v>
      </c>
      <c r="G909" s="75">
        <v>0</v>
      </c>
      <c r="H909" s="75">
        <v>0</v>
      </c>
      <c r="I909" s="75">
        <v>0</v>
      </c>
      <c r="J909" s="75">
        <v>0</v>
      </c>
      <c r="K909" s="75">
        <v>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5">
        <v>0</v>
      </c>
      <c r="V909" s="75">
        <v>0</v>
      </c>
      <c r="W909" s="75">
        <v>0</v>
      </c>
      <c r="X909" s="76">
        <v>0</v>
      </c>
    </row>
    <row r="910" spans="2:24" ht="12.6" customHeight="1" x14ac:dyDescent="0.15">
      <c r="B910" s="71" t="s">
        <v>25</v>
      </c>
      <c r="C910" s="73" t="s">
        <v>8</v>
      </c>
      <c r="D910" s="74">
        <v>0</v>
      </c>
      <c r="E910" s="75">
        <v>0</v>
      </c>
      <c r="F910" s="75">
        <v>0</v>
      </c>
      <c r="G910" s="75">
        <v>0</v>
      </c>
      <c r="H910" s="75">
        <v>0</v>
      </c>
      <c r="I910" s="75">
        <v>0</v>
      </c>
      <c r="J910" s="75">
        <v>0</v>
      </c>
      <c r="K910" s="75">
        <v>0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5">
        <v>0</v>
      </c>
      <c r="V910" s="75">
        <v>0</v>
      </c>
      <c r="W910" s="75">
        <v>0</v>
      </c>
      <c r="X910" s="76">
        <v>0</v>
      </c>
    </row>
    <row r="911" spans="2:24" ht="12.6" customHeight="1" x14ac:dyDescent="0.15">
      <c r="B911" s="71" t="s">
        <v>27</v>
      </c>
      <c r="C911" s="73" t="s">
        <v>28</v>
      </c>
      <c r="D911" s="74">
        <v>3</v>
      </c>
      <c r="E911" s="75">
        <v>1</v>
      </c>
      <c r="F911" s="75">
        <v>2</v>
      </c>
      <c r="G911" s="75">
        <v>1</v>
      </c>
      <c r="H911" s="75">
        <v>2</v>
      </c>
      <c r="I911" s="75">
        <v>0</v>
      </c>
      <c r="J911" s="75">
        <v>0</v>
      </c>
      <c r="K911" s="75">
        <v>0</v>
      </c>
      <c r="L911" s="75">
        <v>0</v>
      </c>
      <c r="M911" s="75">
        <v>0</v>
      </c>
      <c r="N911" s="75">
        <v>0</v>
      </c>
      <c r="O911" s="75">
        <v>0</v>
      </c>
      <c r="P911" s="75">
        <v>9</v>
      </c>
      <c r="Q911" s="75">
        <v>5</v>
      </c>
      <c r="R911" s="75">
        <v>3</v>
      </c>
      <c r="S911" s="75">
        <v>1</v>
      </c>
      <c r="T911" s="75">
        <v>1</v>
      </c>
      <c r="U911" s="75">
        <v>0</v>
      </c>
      <c r="V911" s="75">
        <v>6769</v>
      </c>
      <c r="W911" s="75">
        <v>0</v>
      </c>
      <c r="X911" s="76">
        <v>1121</v>
      </c>
    </row>
    <row r="912" spans="2:24" ht="12.6" customHeight="1" x14ac:dyDescent="0.15">
      <c r="B912" s="71" t="s">
        <v>29</v>
      </c>
      <c r="C912" s="73" t="s">
        <v>30</v>
      </c>
      <c r="D912" s="74">
        <v>1</v>
      </c>
      <c r="E912" s="75">
        <v>0</v>
      </c>
      <c r="F912" s="75">
        <v>1</v>
      </c>
      <c r="G912" s="75">
        <v>1</v>
      </c>
      <c r="H912" s="75">
        <v>0</v>
      </c>
      <c r="I912" s="75">
        <v>0</v>
      </c>
      <c r="J912" s="75">
        <v>0</v>
      </c>
      <c r="K912" s="75">
        <v>0</v>
      </c>
      <c r="L912" s="75">
        <v>0</v>
      </c>
      <c r="M912" s="75">
        <v>0</v>
      </c>
      <c r="N912" s="75">
        <v>0</v>
      </c>
      <c r="O912" s="75">
        <v>0</v>
      </c>
      <c r="P912" s="75">
        <v>2</v>
      </c>
      <c r="Q912" s="75">
        <v>2</v>
      </c>
      <c r="R912" s="75">
        <v>0</v>
      </c>
      <c r="S912" s="75">
        <v>0</v>
      </c>
      <c r="T912" s="75">
        <v>1</v>
      </c>
      <c r="U912" s="75">
        <v>0</v>
      </c>
      <c r="V912" s="75">
        <v>6000</v>
      </c>
      <c r="W912" s="75">
        <v>1800</v>
      </c>
      <c r="X912" s="76">
        <v>1200</v>
      </c>
    </row>
    <row r="913" spans="2:24" ht="12.6" customHeight="1" x14ac:dyDescent="0.15">
      <c r="B913" s="71" t="s">
        <v>24</v>
      </c>
      <c r="C913" s="73" t="s">
        <v>31</v>
      </c>
      <c r="D913" s="74">
        <v>3</v>
      </c>
      <c r="E913" s="75">
        <v>1</v>
      </c>
      <c r="F913" s="75">
        <v>2</v>
      </c>
      <c r="G913" s="75">
        <v>1</v>
      </c>
      <c r="H913" s="75">
        <v>2</v>
      </c>
      <c r="I913" s="75">
        <v>0</v>
      </c>
      <c r="J913" s="75">
        <v>0</v>
      </c>
      <c r="K913" s="75">
        <v>0</v>
      </c>
      <c r="L913" s="75">
        <v>0</v>
      </c>
      <c r="M913" s="75">
        <v>0</v>
      </c>
      <c r="N913" s="75">
        <v>0</v>
      </c>
      <c r="O913" s="75">
        <v>0</v>
      </c>
      <c r="P913" s="75">
        <v>8</v>
      </c>
      <c r="Q913" s="75">
        <v>4</v>
      </c>
      <c r="R913" s="75">
        <v>0</v>
      </c>
      <c r="S913" s="75">
        <v>4</v>
      </c>
      <c r="T913" s="75">
        <v>0</v>
      </c>
      <c r="U913" s="75">
        <v>0</v>
      </c>
      <c r="V913" s="75">
        <v>6509</v>
      </c>
      <c r="W913" s="75">
        <v>1433</v>
      </c>
      <c r="X913" s="76">
        <v>1099</v>
      </c>
    </row>
    <row r="914" spans="2:24" ht="12.6" customHeight="1" x14ac:dyDescent="0.15">
      <c r="B914" s="71" t="s">
        <v>26</v>
      </c>
      <c r="C914" s="73" t="s">
        <v>6</v>
      </c>
      <c r="D914" s="74">
        <v>3</v>
      </c>
      <c r="E914" s="75">
        <v>0</v>
      </c>
      <c r="F914" s="75">
        <v>3</v>
      </c>
      <c r="G914" s="75">
        <v>3</v>
      </c>
      <c r="H914" s="75">
        <v>0</v>
      </c>
      <c r="I914" s="75">
        <v>0</v>
      </c>
      <c r="J914" s="75">
        <v>0</v>
      </c>
      <c r="K914" s="75">
        <v>0</v>
      </c>
      <c r="L914" s="75">
        <v>0</v>
      </c>
      <c r="M914" s="75">
        <v>0</v>
      </c>
      <c r="N914" s="75">
        <v>0</v>
      </c>
      <c r="O914" s="75">
        <v>0</v>
      </c>
      <c r="P914" s="75">
        <v>4</v>
      </c>
      <c r="Q914" s="75">
        <v>2</v>
      </c>
      <c r="R914" s="75">
        <v>0</v>
      </c>
      <c r="S914" s="75">
        <v>2</v>
      </c>
      <c r="T914" s="75">
        <v>0</v>
      </c>
      <c r="U914" s="75">
        <v>0</v>
      </c>
      <c r="V914" s="75">
        <v>1710</v>
      </c>
      <c r="W914" s="75">
        <v>0</v>
      </c>
      <c r="X914" s="76">
        <v>560</v>
      </c>
    </row>
    <row r="915" spans="2:24" ht="12.6" customHeight="1" x14ac:dyDescent="0.15">
      <c r="B915" s="146"/>
      <c r="C915" s="72" t="s">
        <v>34</v>
      </c>
      <c r="D915" s="74">
        <v>82</v>
      </c>
      <c r="E915" s="75">
        <v>19</v>
      </c>
      <c r="F915" s="75">
        <v>63</v>
      </c>
      <c r="G915" s="75">
        <v>49</v>
      </c>
      <c r="H915" s="75">
        <v>16</v>
      </c>
      <c r="I915" s="75">
        <v>6</v>
      </c>
      <c r="J915" s="75">
        <v>9</v>
      </c>
      <c r="K915" s="75">
        <v>2</v>
      </c>
      <c r="L915" s="75">
        <v>0</v>
      </c>
      <c r="M915" s="75">
        <v>0</v>
      </c>
      <c r="N915" s="75">
        <v>0</v>
      </c>
      <c r="O915" s="75">
        <v>3800</v>
      </c>
      <c r="P915" s="75">
        <v>325</v>
      </c>
      <c r="Q915" s="75">
        <v>107</v>
      </c>
      <c r="R915" s="75">
        <v>22</v>
      </c>
      <c r="S915" s="75">
        <v>196</v>
      </c>
      <c r="T915" s="75">
        <v>7</v>
      </c>
      <c r="U915" s="75">
        <v>1</v>
      </c>
      <c r="V915" s="75">
        <v>381304</v>
      </c>
      <c r="W915" s="75">
        <v>15675</v>
      </c>
      <c r="X915" s="76">
        <v>18152</v>
      </c>
    </row>
    <row r="916" spans="2:24" ht="12.6" customHeight="1" x14ac:dyDescent="0.15">
      <c r="B916" s="71" t="s">
        <v>23</v>
      </c>
      <c r="C916" s="73" t="s">
        <v>35</v>
      </c>
      <c r="D916" s="74">
        <v>1</v>
      </c>
      <c r="E916" s="75">
        <v>1</v>
      </c>
      <c r="F916" s="75">
        <v>0</v>
      </c>
      <c r="G916" s="75">
        <v>1</v>
      </c>
      <c r="H916" s="75">
        <v>0</v>
      </c>
      <c r="I916" s="75">
        <v>0</v>
      </c>
      <c r="J916" s="75">
        <v>0</v>
      </c>
      <c r="K916" s="75">
        <v>0</v>
      </c>
      <c r="L916" s="75">
        <v>0</v>
      </c>
      <c r="M916" s="75">
        <v>0</v>
      </c>
      <c r="N916" s="75">
        <v>0</v>
      </c>
      <c r="O916" s="75">
        <v>50</v>
      </c>
      <c r="P916" s="75">
        <v>2</v>
      </c>
      <c r="Q916" s="75">
        <v>0</v>
      </c>
      <c r="R916" s="75">
        <v>0</v>
      </c>
      <c r="S916" s="75">
        <v>2</v>
      </c>
      <c r="T916" s="75">
        <v>1</v>
      </c>
      <c r="U916" s="75">
        <v>0</v>
      </c>
      <c r="V916" s="75">
        <v>4000</v>
      </c>
      <c r="W916" s="75">
        <v>0</v>
      </c>
      <c r="X916" s="76">
        <v>146</v>
      </c>
    </row>
    <row r="917" spans="2:24" ht="12.6" customHeight="1" x14ac:dyDescent="0.15">
      <c r="B917" s="71" t="s">
        <v>15</v>
      </c>
      <c r="C917" s="73" t="s">
        <v>19</v>
      </c>
      <c r="D917" s="74">
        <v>5</v>
      </c>
      <c r="E917" s="75">
        <v>0</v>
      </c>
      <c r="F917" s="75">
        <v>5</v>
      </c>
      <c r="G917" s="75">
        <v>3</v>
      </c>
      <c r="H917" s="75">
        <v>2</v>
      </c>
      <c r="I917" s="75">
        <v>0</v>
      </c>
      <c r="J917" s="75">
        <v>0</v>
      </c>
      <c r="K917" s="75">
        <v>0</v>
      </c>
      <c r="L917" s="75">
        <v>0</v>
      </c>
      <c r="M917" s="75">
        <v>0</v>
      </c>
      <c r="N917" s="75">
        <v>0</v>
      </c>
      <c r="O917" s="75">
        <v>323</v>
      </c>
      <c r="P917" s="75">
        <v>10</v>
      </c>
      <c r="Q917" s="75">
        <v>10</v>
      </c>
      <c r="R917" s="75">
        <v>0</v>
      </c>
      <c r="S917" s="75">
        <v>0</v>
      </c>
      <c r="T917" s="75">
        <v>0</v>
      </c>
      <c r="U917" s="75">
        <v>0</v>
      </c>
      <c r="V917" s="75">
        <v>7511</v>
      </c>
      <c r="W917" s="75">
        <v>150</v>
      </c>
      <c r="X917" s="76">
        <v>1742</v>
      </c>
    </row>
    <row r="918" spans="2:24" ht="12.6" customHeight="1" x14ac:dyDescent="0.15">
      <c r="B918" s="71" t="s">
        <v>36</v>
      </c>
      <c r="C918" s="73" t="s">
        <v>38</v>
      </c>
      <c r="D918" s="74">
        <v>42</v>
      </c>
      <c r="E918" s="75">
        <v>10</v>
      </c>
      <c r="F918" s="75">
        <v>32</v>
      </c>
      <c r="G918" s="75">
        <v>28</v>
      </c>
      <c r="H918" s="75">
        <v>5</v>
      </c>
      <c r="I918" s="75">
        <v>1</v>
      </c>
      <c r="J918" s="75">
        <v>7</v>
      </c>
      <c r="K918" s="75">
        <v>1</v>
      </c>
      <c r="L918" s="75">
        <v>0</v>
      </c>
      <c r="M918" s="75">
        <v>0</v>
      </c>
      <c r="N918" s="75">
        <v>0</v>
      </c>
      <c r="O918" s="75">
        <v>2610</v>
      </c>
      <c r="P918" s="75">
        <v>184</v>
      </c>
      <c r="Q918" s="75">
        <v>51</v>
      </c>
      <c r="R918" s="75">
        <v>12</v>
      </c>
      <c r="S918" s="75">
        <v>121</v>
      </c>
      <c r="T918" s="75">
        <v>6</v>
      </c>
      <c r="U918" s="75">
        <v>0</v>
      </c>
      <c r="V918" s="75">
        <v>210783</v>
      </c>
      <c r="W918" s="75">
        <v>2781</v>
      </c>
      <c r="X918" s="76">
        <v>8866</v>
      </c>
    </row>
    <row r="919" spans="2:24" ht="12.6" customHeight="1" x14ac:dyDescent="0.15">
      <c r="B919" s="71" t="s">
        <v>0</v>
      </c>
      <c r="C919" s="73" t="s">
        <v>39</v>
      </c>
      <c r="D919" s="74">
        <v>7</v>
      </c>
      <c r="E919" s="75">
        <v>1</v>
      </c>
      <c r="F919" s="75">
        <v>6</v>
      </c>
      <c r="G919" s="75">
        <v>3</v>
      </c>
      <c r="H919" s="75">
        <v>4</v>
      </c>
      <c r="I919" s="75">
        <v>0</v>
      </c>
      <c r="J919" s="75">
        <v>0</v>
      </c>
      <c r="K919" s="75">
        <v>0</v>
      </c>
      <c r="L919" s="75">
        <v>0</v>
      </c>
      <c r="M919" s="75">
        <v>0</v>
      </c>
      <c r="N919" s="75">
        <v>0</v>
      </c>
      <c r="O919" s="75">
        <v>59</v>
      </c>
      <c r="P919" s="75">
        <v>18</v>
      </c>
      <c r="Q919" s="75">
        <v>10</v>
      </c>
      <c r="R919" s="75">
        <v>1</v>
      </c>
      <c r="S919" s="75">
        <v>7</v>
      </c>
      <c r="T919" s="75">
        <v>0</v>
      </c>
      <c r="U919" s="75">
        <v>0</v>
      </c>
      <c r="V919" s="75">
        <v>15786</v>
      </c>
      <c r="W919" s="75">
        <v>10118</v>
      </c>
      <c r="X919" s="76">
        <v>314</v>
      </c>
    </row>
    <row r="920" spans="2:24" ht="12.6" customHeight="1" x14ac:dyDescent="0.15">
      <c r="B920" s="71" t="s">
        <v>40</v>
      </c>
      <c r="C920" s="73" t="s">
        <v>784</v>
      </c>
      <c r="D920" s="74">
        <v>3</v>
      </c>
      <c r="E920" s="75">
        <v>0</v>
      </c>
      <c r="F920" s="75">
        <v>3</v>
      </c>
      <c r="G920" s="75">
        <v>2</v>
      </c>
      <c r="H920" s="75">
        <v>1</v>
      </c>
      <c r="I920" s="75">
        <v>0</v>
      </c>
      <c r="J920" s="75">
        <v>0</v>
      </c>
      <c r="K920" s="75">
        <v>0</v>
      </c>
      <c r="L920" s="75">
        <v>0</v>
      </c>
      <c r="M920" s="75">
        <v>0</v>
      </c>
      <c r="N920" s="75">
        <v>0</v>
      </c>
      <c r="O920" s="75">
        <v>24</v>
      </c>
      <c r="P920" s="75">
        <v>5</v>
      </c>
      <c r="Q920" s="75">
        <v>5</v>
      </c>
      <c r="R920" s="75">
        <v>0</v>
      </c>
      <c r="S920" s="75">
        <v>0</v>
      </c>
      <c r="T920" s="75">
        <v>0</v>
      </c>
      <c r="U920" s="75">
        <v>0</v>
      </c>
      <c r="V920" s="75">
        <v>3430</v>
      </c>
      <c r="W920" s="75">
        <v>0</v>
      </c>
      <c r="X920" s="76">
        <v>300</v>
      </c>
    </row>
    <row r="921" spans="2:24" ht="12.6" customHeight="1" x14ac:dyDescent="0.15">
      <c r="B921" s="71" t="s">
        <v>33</v>
      </c>
      <c r="C921" s="73" t="s">
        <v>42</v>
      </c>
      <c r="D921" s="74">
        <v>24</v>
      </c>
      <c r="E921" s="75">
        <v>7</v>
      </c>
      <c r="F921" s="75">
        <v>17</v>
      </c>
      <c r="G921" s="75">
        <v>12</v>
      </c>
      <c r="H921" s="75">
        <v>4</v>
      </c>
      <c r="I921" s="75">
        <v>5</v>
      </c>
      <c r="J921" s="75">
        <v>2</v>
      </c>
      <c r="K921" s="75">
        <v>1</v>
      </c>
      <c r="L921" s="75">
        <v>0</v>
      </c>
      <c r="M921" s="75">
        <v>0</v>
      </c>
      <c r="N921" s="75">
        <v>0</v>
      </c>
      <c r="O921" s="75">
        <v>734</v>
      </c>
      <c r="P921" s="75">
        <v>106</v>
      </c>
      <c r="Q921" s="75">
        <v>31</v>
      </c>
      <c r="R921" s="75">
        <v>9</v>
      </c>
      <c r="S921" s="75">
        <v>66</v>
      </c>
      <c r="T921" s="75">
        <v>0</v>
      </c>
      <c r="U921" s="75">
        <v>1</v>
      </c>
      <c r="V921" s="75">
        <v>139794</v>
      </c>
      <c r="W921" s="75">
        <v>2626</v>
      </c>
      <c r="X921" s="76">
        <v>6784</v>
      </c>
    </row>
    <row r="922" spans="2:24" ht="12.6" customHeight="1" x14ac:dyDescent="0.15">
      <c r="B922" s="71"/>
      <c r="C922" s="73" t="s">
        <v>845</v>
      </c>
      <c r="D922" s="74">
        <v>61</v>
      </c>
      <c r="E922" s="75">
        <v>16</v>
      </c>
      <c r="F922" s="75">
        <v>45</v>
      </c>
      <c r="G922" s="75">
        <v>37</v>
      </c>
      <c r="H922" s="75">
        <v>17</v>
      </c>
      <c r="I922" s="75">
        <v>5</v>
      </c>
      <c r="J922" s="75">
        <v>2</v>
      </c>
      <c r="K922" s="75">
        <v>0</v>
      </c>
      <c r="L922" s="75">
        <v>0</v>
      </c>
      <c r="M922" s="75">
        <v>0</v>
      </c>
      <c r="N922" s="75">
        <v>0</v>
      </c>
      <c r="O922" s="75">
        <v>2238</v>
      </c>
      <c r="P922" s="75">
        <v>176</v>
      </c>
      <c r="Q922" s="75">
        <v>78</v>
      </c>
      <c r="R922" s="75">
        <v>16</v>
      </c>
      <c r="S922" s="75">
        <v>82</v>
      </c>
      <c r="T922" s="75">
        <v>5</v>
      </c>
      <c r="U922" s="75">
        <v>0</v>
      </c>
      <c r="V922" s="75">
        <v>228650</v>
      </c>
      <c r="W922" s="75">
        <v>7449</v>
      </c>
      <c r="X922" s="76">
        <v>18220</v>
      </c>
    </row>
    <row r="923" spans="2:24" ht="12.6" customHeight="1" x14ac:dyDescent="0.15">
      <c r="B923" s="134"/>
      <c r="C923" s="72" t="s">
        <v>16</v>
      </c>
      <c r="D923" s="74">
        <v>1</v>
      </c>
      <c r="E923" s="75">
        <v>1</v>
      </c>
      <c r="F923" s="75">
        <v>0</v>
      </c>
      <c r="G923" s="75">
        <v>1</v>
      </c>
      <c r="H923" s="75">
        <v>0</v>
      </c>
      <c r="I923" s="75">
        <v>0</v>
      </c>
      <c r="J923" s="75">
        <v>0</v>
      </c>
      <c r="K923" s="75">
        <v>0</v>
      </c>
      <c r="L923" s="75">
        <v>0</v>
      </c>
      <c r="M923" s="75">
        <v>0</v>
      </c>
      <c r="N923" s="75">
        <v>0</v>
      </c>
      <c r="O923" s="75">
        <v>0</v>
      </c>
      <c r="P923" s="75">
        <v>1</v>
      </c>
      <c r="Q923" s="75">
        <v>0</v>
      </c>
      <c r="R923" s="75">
        <v>1</v>
      </c>
      <c r="S923" s="75">
        <v>0</v>
      </c>
      <c r="T923" s="75">
        <v>0</v>
      </c>
      <c r="U923" s="75">
        <v>0</v>
      </c>
      <c r="V923" s="75">
        <v>6000</v>
      </c>
      <c r="W923" s="75">
        <v>0</v>
      </c>
      <c r="X923" s="76">
        <v>60</v>
      </c>
    </row>
    <row r="924" spans="2:24" ht="12.6" customHeight="1" x14ac:dyDescent="0.15">
      <c r="B924" s="71" t="s">
        <v>18</v>
      </c>
      <c r="C924" s="73" t="s">
        <v>21</v>
      </c>
      <c r="D924" s="74">
        <v>0</v>
      </c>
      <c r="E924" s="75">
        <v>0</v>
      </c>
      <c r="F924" s="75">
        <v>0</v>
      </c>
      <c r="G924" s="75">
        <v>0</v>
      </c>
      <c r="H924" s="75">
        <v>0</v>
      </c>
      <c r="I924" s="75">
        <v>0</v>
      </c>
      <c r="J924" s="75">
        <v>0</v>
      </c>
      <c r="K924" s="75">
        <v>0</v>
      </c>
      <c r="L924" s="75">
        <v>0</v>
      </c>
      <c r="M924" s="75">
        <v>0</v>
      </c>
      <c r="N924" s="75">
        <v>0</v>
      </c>
      <c r="O924" s="75">
        <v>0</v>
      </c>
      <c r="P924" s="75">
        <v>0</v>
      </c>
      <c r="Q924" s="75">
        <v>0</v>
      </c>
      <c r="R924" s="75">
        <v>0</v>
      </c>
      <c r="S924" s="75">
        <v>0</v>
      </c>
      <c r="T924" s="75">
        <v>0</v>
      </c>
      <c r="U924" s="75">
        <v>0</v>
      </c>
      <c r="V924" s="75">
        <v>0</v>
      </c>
      <c r="W924" s="75">
        <v>0</v>
      </c>
      <c r="X924" s="76">
        <v>0</v>
      </c>
    </row>
    <row r="925" spans="2:24" ht="12.6" customHeight="1" x14ac:dyDescent="0.15">
      <c r="B925" s="71" t="s">
        <v>25</v>
      </c>
      <c r="C925" s="73" t="s">
        <v>8</v>
      </c>
      <c r="D925" s="74">
        <v>0</v>
      </c>
      <c r="E925" s="75">
        <v>0</v>
      </c>
      <c r="F925" s="75">
        <v>0</v>
      </c>
      <c r="G925" s="75">
        <v>0</v>
      </c>
      <c r="H925" s="75">
        <v>0</v>
      </c>
      <c r="I925" s="75">
        <v>0</v>
      </c>
      <c r="J925" s="75">
        <v>0</v>
      </c>
      <c r="K925" s="75">
        <v>0</v>
      </c>
      <c r="L925" s="75">
        <v>0</v>
      </c>
      <c r="M925" s="75">
        <v>0</v>
      </c>
      <c r="N925" s="75">
        <v>0</v>
      </c>
      <c r="O925" s="75">
        <v>0</v>
      </c>
      <c r="P925" s="75">
        <v>0</v>
      </c>
      <c r="Q925" s="75">
        <v>0</v>
      </c>
      <c r="R925" s="75">
        <v>0</v>
      </c>
      <c r="S925" s="75">
        <v>0</v>
      </c>
      <c r="T925" s="75">
        <v>0</v>
      </c>
      <c r="U925" s="75">
        <v>0</v>
      </c>
      <c r="V925" s="75">
        <v>0</v>
      </c>
      <c r="W925" s="75">
        <v>0</v>
      </c>
      <c r="X925" s="76">
        <v>0</v>
      </c>
    </row>
    <row r="926" spans="2:24" ht="12.6" customHeight="1" x14ac:dyDescent="0.15">
      <c r="B926" s="71" t="s">
        <v>27</v>
      </c>
      <c r="C926" s="73" t="s">
        <v>28</v>
      </c>
      <c r="D926" s="74">
        <v>0</v>
      </c>
      <c r="E926" s="75">
        <v>0</v>
      </c>
      <c r="F926" s="75">
        <v>0</v>
      </c>
      <c r="G926" s="75">
        <v>0</v>
      </c>
      <c r="H926" s="75">
        <v>0</v>
      </c>
      <c r="I926" s="75">
        <v>0</v>
      </c>
      <c r="J926" s="75">
        <v>0</v>
      </c>
      <c r="K926" s="75">
        <v>0</v>
      </c>
      <c r="L926" s="75">
        <v>0</v>
      </c>
      <c r="M926" s="75">
        <v>0</v>
      </c>
      <c r="N926" s="75">
        <v>0</v>
      </c>
      <c r="O926" s="75">
        <v>0</v>
      </c>
      <c r="P926" s="75">
        <v>0</v>
      </c>
      <c r="Q926" s="75">
        <v>0</v>
      </c>
      <c r="R926" s="75">
        <v>0</v>
      </c>
      <c r="S926" s="75">
        <v>0</v>
      </c>
      <c r="T926" s="75">
        <v>0</v>
      </c>
      <c r="U926" s="75">
        <v>0</v>
      </c>
      <c r="V926" s="75">
        <v>0</v>
      </c>
      <c r="W926" s="75">
        <v>0</v>
      </c>
      <c r="X926" s="76">
        <v>0</v>
      </c>
    </row>
    <row r="927" spans="2:24" ht="12.6" customHeight="1" x14ac:dyDescent="0.15">
      <c r="B927" s="71" t="s">
        <v>29</v>
      </c>
      <c r="C927" s="73" t="s">
        <v>30</v>
      </c>
      <c r="D927" s="74">
        <v>1</v>
      </c>
      <c r="E927" s="75">
        <v>1</v>
      </c>
      <c r="F927" s="75">
        <v>0</v>
      </c>
      <c r="G927" s="75">
        <v>1</v>
      </c>
      <c r="H927" s="75">
        <v>0</v>
      </c>
      <c r="I927" s="75">
        <v>0</v>
      </c>
      <c r="J927" s="75">
        <v>0</v>
      </c>
      <c r="K927" s="75">
        <v>0</v>
      </c>
      <c r="L927" s="75">
        <v>0</v>
      </c>
      <c r="M927" s="75">
        <v>0</v>
      </c>
      <c r="N927" s="75">
        <v>0</v>
      </c>
      <c r="O927" s="75">
        <v>0</v>
      </c>
      <c r="P927" s="75">
        <v>1</v>
      </c>
      <c r="Q927" s="75">
        <v>0</v>
      </c>
      <c r="R927" s="75">
        <v>1</v>
      </c>
      <c r="S927" s="75">
        <v>0</v>
      </c>
      <c r="T927" s="75">
        <v>0</v>
      </c>
      <c r="U927" s="75">
        <v>0</v>
      </c>
      <c r="V927" s="75">
        <v>6000</v>
      </c>
      <c r="W927" s="75">
        <v>0</v>
      </c>
      <c r="X927" s="76">
        <v>60</v>
      </c>
    </row>
    <row r="928" spans="2:24" ht="12.6" customHeight="1" x14ac:dyDescent="0.15">
      <c r="B928" s="71" t="s">
        <v>24</v>
      </c>
      <c r="C928" s="73" t="s">
        <v>31</v>
      </c>
      <c r="D928" s="74">
        <v>0</v>
      </c>
      <c r="E928" s="75">
        <v>0</v>
      </c>
      <c r="F928" s="75">
        <v>0</v>
      </c>
      <c r="G928" s="75">
        <v>0</v>
      </c>
      <c r="H928" s="75">
        <v>0</v>
      </c>
      <c r="I928" s="75">
        <v>0</v>
      </c>
      <c r="J928" s="75">
        <v>0</v>
      </c>
      <c r="K928" s="75">
        <v>0</v>
      </c>
      <c r="L928" s="75">
        <v>0</v>
      </c>
      <c r="M928" s="75">
        <v>0</v>
      </c>
      <c r="N928" s="75">
        <v>0</v>
      </c>
      <c r="O928" s="75">
        <v>0</v>
      </c>
      <c r="P928" s="75">
        <v>0</v>
      </c>
      <c r="Q928" s="75">
        <v>0</v>
      </c>
      <c r="R928" s="75">
        <v>0</v>
      </c>
      <c r="S928" s="75">
        <v>0</v>
      </c>
      <c r="T928" s="75">
        <v>0</v>
      </c>
      <c r="U928" s="75">
        <v>0</v>
      </c>
      <c r="V928" s="75">
        <v>0</v>
      </c>
      <c r="W928" s="75">
        <v>0</v>
      </c>
      <c r="X928" s="76">
        <v>0</v>
      </c>
    </row>
    <row r="929" spans="2:24" ht="12.6" customHeight="1" x14ac:dyDescent="0.15">
      <c r="B929" s="71" t="s">
        <v>26</v>
      </c>
      <c r="C929" s="73" t="s">
        <v>6</v>
      </c>
      <c r="D929" s="74">
        <v>0</v>
      </c>
      <c r="E929" s="75">
        <v>0</v>
      </c>
      <c r="F929" s="75">
        <v>0</v>
      </c>
      <c r="G929" s="75">
        <v>0</v>
      </c>
      <c r="H929" s="75">
        <v>0</v>
      </c>
      <c r="I929" s="75">
        <v>0</v>
      </c>
      <c r="J929" s="75">
        <v>0</v>
      </c>
      <c r="K929" s="75">
        <v>0</v>
      </c>
      <c r="L929" s="75">
        <v>0</v>
      </c>
      <c r="M929" s="75">
        <v>0</v>
      </c>
      <c r="N929" s="75">
        <v>0</v>
      </c>
      <c r="O929" s="75">
        <v>0</v>
      </c>
      <c r="P929" s="75">
        <v>0</v>
      </c>
      <c r="Q929" s="75">
        <v>0</v>
      </c>
      <c r="R929" s="75">
        <v>0</v>
      </c>
      <c r="S929" s="75">
        <v>0</v>
      </c>
      <c r="T929" s="75">
        <v>0</v>
      </c>
      <c r="U929" s="75">
        <v>0</v>
      </c>
      <c r="V929" s="75">
        <v>0</v>
      </c>
      <c r="W929" s="75">
        <v>0</v>
      </c>
      <c r="X929" s="76">
        <v>0</v>
      </c>
    </row>
    <row r="930" spans="2:24" ht="12.6" customHeight="1" x14ac:dyDescent="0.15">
      <c r="B930" s="146"/>
      <c r="C930" s="72" t="s">
        <v>34</v>
      </c>
      <c r="D930" s="74">
        <v>60</v>
      </c>
      <c r="E930" s="75">
        <v>15</v>
      </c>
      <c r="F930" s="75">
        <v>45</v>
      </c>
      <c r="G930" s="75">
        <v>36</v>
      </c>
      <c r="H930" s="75">
        <v>17</v>
      </c>
      <c r="I930" s="75">
        <v>5</v>
      </c>
      <c r="J930" s="75">
        <v>2</v>
      </c>
      <c r="K930" s="75">
        <v>0</v>
      </c>
      <c r="L930" s="75">
        <v>0</v>
      </c>
      <c r="M930" s="75">
        <v>0</v>
      </c>
      <c r="N930" s="75">
        <v>0</v>
      </c>
      <c r="O930" s="75">
        <v>2238</v>
      </c>
      <c r="P930" s="75">
        <v>175</v>
      </c>
      <c r="Q930" s="75">
        <v>78</v>
      </c>
      <c r="R930" s="75">
        <v>15</v>
      </c>
      <c r="S930" s="75">
        <v>82</v>
      </c>
      <c r="T930" s="75">
        <v>5</v>
      </c>
      <c r="U930" s="75">
        <v>0</v>
      </c>
      <c r="V930" s="75">
        <v>222650</v>
      </c>
      <c r="W930" s="75">
        <v>7449</v>
      </c>
      <c r="X930" s="76">
        <v>18160</v>
      </c>
    </row>
    <row r="931" spans="2:24" ht="12.6" customHeight="1" x14ac:dyDescent="0.15">
      <c r="B931" s="71" t="s">
        <v>23</v>
      </c>
      <c r="C931" s="73" t="s">
        <v>35</v>
      </c>
      <c r="D931" s="74">
        <v>0</v>
      </c>
      <c r="E931" s="75">
        <v>0</v>
      </c>
      <c r="F931" s="75">
        <v>0</v>
      </c>
      <c r="G931" s="75">
        <v>0</v>
      </c>
      <c r="H931" s="75">
        <v>0</v>
      </c>
      <c r="I931" s="75">
        <v>0</v>
      </c>
      <c r="J931" s="75">
        <v>0</v>
      </c>
      <c r="K931" s="75">
        <v>0</v>
      </c>
      <c r="L931" s="75">
        <v>0</v>
      </c>
      <c r="M931" s="75">
        <v>0</v>
      </c>
      <c r="N931" s="75">
        <v>0</v>
      </c>
      <c r="O931" s="75">
        <v>0</v>
      </c>
      <c r="P931" s="75">
        <v>0</v>
      </c>
      <c r="Q931" s="75">
        <v>0</v>
      </c>
      <c r="R931" s="75">
        <v>0</v>
      </c>
      <c r="S931" s="75">
        <v>0</v>
      </c>
      <c r="T931" s="75">
        <v>0</v>
      </c>
      <c r="U931" s="75">
        <v>0</v>
      </c>
      <c r="V931" s="75">
        <v>0</v>
      </c>
      <c r="W931" s="75">
        <v>0</v>
      </c>
      <c r="X931" s="76">
        <v>0</v>
      </c>
    </row>
    <row r="932" spans="2:24" ht="12.6" customHeight="1" x14ac:dyDescent="0.15">
      <c r="B932" s="71" t="s">
        <v>15</v>
      </c>
      <c r="C932" s="73" t="s">
        <v>19</v>
      </c>
      <c r="D932" s="74">
        <v>4</v>
      </c>
      <c r="E932" s="75">
        <v>1</v>
      </c>
      <c r="F932" s="75">
        <v>3</v>
      </c>
      <c r="G932" s="75">
        <v>1</v>
      </c>
      <c r="H932" s="75">
        <v>3</v>
      </c>
      <c r="I932" s="75">
        <v>0</v>
      </c>
      <c r="J932" s="75">
        <v>0</v>
      </c>
      <c r="K932" s="75">
        <v>0</v>
      </c>
      <c r="L932" s="75">
        <v>0</v>
      </c>
      <c r="M932" s="75">
        <v>0</v>
      </c>
      <c r="N932" s="75">
        <v>0</v>
      </c>
      <c r="O932" s="75">
        <v>256</v>
      </c>
      <c r="P932" s="75">
        <v>11</v>
      </c>
      <c r="Q932" s="75">
        <v>8</v>
      </c>
      <c r="R932" s="75">
        <v>1</v>
      </c>
      <c r="S932" s="75">
        <v>2</v>
      </c>
      <c r="T932" s="75">
        <v>0</v>
      </c>
      <c r="U932" s="75">
        <v>0</v>
      </c>
      <c r="V932" s="75">
        <v>8497</v>
      </c>
      <c r="W932" s="75">
        <v>0</v>
      </c>
      <c r="X932" s="76">
        <v>2109</v>
      </c>
    </row>
    <row r="933" spans="2:24" ht="12.6" customHeight="1" x14ac:dyDescent="0.15">
      <c r="B933" s="71" t="s">
        <v>36</v>
      </c>
      <c r="C933" s="73" t="s">
        <v>38</v>
      </c>
      <c r="D933" s="74">
        <v>32</v>
      </c>
      <c r="E933" s="75">
        <v>3</v>
      </c>
      <c r="F933" s="75">
        <v>29</v>
      </c>
      <c r="G933" s="75">
        <v>23</v>
      </c>
      <c r="H933" s="75">
        <v>7</v>
      </c>
      <c r="I933" s="75">
        <v>1</v>
      </c>
      <c r="J933" s="75">
        <v>1</v>
      </c>
      <c r="K933" s="75">
        <v>0</v>
      </c>
      <c r="L933" s="75">
        <v>0</v>
      </c>
      <c r="M933" s="75">
        <v>0</v>
      </c>
      <c r="N933" s="75">
        <v>0</v>
      </c>
      <c r="O933" s="75">
        <v>1471</v>
      </c>
      <c r="P933" s="75">
        <v>84</v>
      </c>
      <c r="Q933" s="75">
        <v>49</v>
      </c>
      <c r="R933" s="75">
        <v>6</v>
      </c>
      <c r="S933" s="75">
        <v>29</v>
      </c>
      <c r="T933" s="75">
        <v>0</v>
      </c>
      <c r="U933" s="75">
        <v>0</v>
      </c>
      <c r="V933" s="75">
        <v>85520</v>
      </c>
      <c r="W933" s="75">
        <v>8</v>
      </c>
      <c r="X933" s="76">
        <v>4550</v>
      </c>
    </row>
    <row r="934" spans="2:24" ht="12.6" customHeight="1" x14ac:dyDescent="0.15">
      <c r="B934" s="71" t="s">
        <v>0</v>
      </c>
      <c r="C934" s="73" t="s">
        <v>39</v>
      </c>
      <c r="D934" s="74">
        <v>4</v>
      </c>
      <c r="E934" s="75">
        <v>2</v>
      </c>
      <c r="F934" s="75">
        <v>2</v>
      </c>
      <c r="G934" s="75">
        <v>2</v>
      </c>
      <c r="H934" s="75">
        <v>1</v>
      </c>
      <c r="I934" s="75">
        <v>1</v>
      </c>
      <c r="J934" s="75">
        <v>0</v>
      </c>
      <c r="K934" s="75">
        <v>0</v>
      </c>
      <c r="L934" s="75">
        <v>0</v>
      </c>
      <c r="M934" s="75">
        <v>0</v>
      </c>
      <c r="N934" s="75">
        <v>0</v>
      </c>
      <c r="O934" s="75">
        <v>50</v>
      </c>
      <c r="P934" s="75">
        <v>12</v>
      </c>
      <c r="Q934" s="75">
        <v>3</v>
      </c>
      <c r="R934" s="75">
        <v>2</v>
      </c>
      <c r="S934" s="75">
        <v>7</v>
      </c>
      <c r="T934" s="75">
        <v>1</v>
      </c>
      <c r="U934" s="75">
        <v>0</v>
      </c>
      <c r="V934" s="75">
        <v>14321</v>
      </c>
      <c r="W934" s="75">
        <v>4311</v>
      </c>
      <c r="X934" s="76">
        <v>243</v>
      </c>
    </row>
    <row r="935" spans="2:24" ht="12.6" customHeight="1" x14ac:dyDescent="0.15">
      <c r="B935" s="71" t="s">
        <v>40</v>
      </c>
      <c r="C935" s="73" t="s">
        <v>784</v>
      </c>
      <c r="D935" s="74">
        <v>4</v>
      </c>
      <c r="E935" s="75">
        <v>1</v>
      </c>
      <c r="F935" s="75">
        <v>3</v>
      </c>
      <c r="G935" s="75">
        <v>3</v>
      </c>
      <c r="H935" s="75">
        <v>0</v>
      </c>
      <c r="I935" s="75">
        <v>1</v>
      </c>
      <c r="J935" s="75">
        <v>0</v>
      </c>
      <c r="K935" s="75">
        <v>0</v>
      </c>
      <c r="L935" s="75">
        <v>0</v>
      </c>
      <c r="M935" s="75">
        <v>0</v>
      </c>
      <c r="N935" s="75">
        <v>0</v>
      </c>
      <c r="O935" s="75">
        <v>20</v>
      </c>
      <c r="P935" s="75">
        <v>10</v>
      </c>
      <c r="Q935" s="75">
        <v>4</v>
      </c>
      <c r="R935" s="75">
        <v>3</v>
      </c>
      <c r="S935" s="75">
        <v>3</v>
      </c>
      <c r="T935" s="75">
        <v>0</v>
      </c>
      <c r="U935" s="75">
        <v>0</v>
      </c>
      <c r="V935" s="75">
        <v>4610</v>
      </c>
      <c r="W935" s="75">
        <v>60</v>
      </c>
      <c r="X935" s="76">
        <v>160</v>
      </c>
    </row>
    <row r="936" spans="2:24" ht="12.6" customHeight="1" x14ac:dyDescent="0.15">
      <c r="B936" s="71" t="s">
        <v>33</v>
      </c>
      <c r="C936" s="73" t="s">
        <v>42</v>
      </c>
      <c r="D936" s="74">
        <v>16</v>
      </c>
      <c r="E936" s="75">
        <v>8</v>
      </c>
      <c r="F936" s="75">
        <v>8</v>
      </c>
      <c r="G936" s="75">
        <v>7</v>
      </c>
      <c r="H936" s="75">
        <v>6</v>
      </c>
      <c r="I936" s="75">
        <v>2</v>
      </c>
      <c r="J936" s="75">
        <v>1</v>
      </c>
      <c r="K936" s="75">
        <v>0</v>
      </c>
      <c r="L936" s="75">
        <v>0</v>
      </c>
      <c r="M936" s="75">
        <v>0</v>
      </c>
      <c r="N936" s="75">
        <v>0</v>
      </c>
      <c r="O936" s="75">
        <v>441</v>
      </c>
      <c r="P936" s="75">
        <v>58</v>
      </c>
      <c r="Q936" s="75">
        <v>14</v>
      </c>
      <c r="R936" s="75">
        <v>3</v>
      </c>
      <c r="S936" s="75">
        <v>41</v>
      </c>
      <c r="T936" s="75">
        <v>4</v>
      </c>
      <c r="U936" s="75">
        <v>0</v>
      </c>
      <c r="V936" s="75">
        <v>109702</v>
      </c>
      <c r="W936" s="75">
        <v>3070</v>
      </c>
      <c r="X936" s="76">
        <v>11098</v>
      </c>
    </row>
    <row r="937" spans="2:24" ht="12.6" customHeight="1" x14ac:dyDescent="0.15">
      <c r="B937" s="71"/>
      <c r="C937" s="73" t="s">
        <v>846</v>
      </c>
      <c r="D937" s="74">
        <v>68</v>
      </c>
      <c r="E937" s="75">
        <v>21</v>
      </c>
      <c r="F937" s="75">
        <v>47</v>
      </c>
      <c r="G937" s="75">
        <v>38</v>
      </c>
      <c r="H937" s="75">
        <v>13</v>
      </c>
      <c r="I937" s="75">
        <v>12</v>
      </c>
      <c r="J937" s="75">
        <v>5</v>
      </c>
      <c r="K937" s="75">
        <v>0</v>
      </c>
      <c r="L937" s="75">
        <v>0</v>
      </c>
      <c r="M937" s="75">
        <v>0</v>
      </c>
      <c r="N937" s="75">
        <v>0</v>
      </c>
      <c r="O937" s="75">
        <v>3491</v>
      </c>
      <c r="P937" s="75">
        <v>240</v>
      </c>
      <c r="Q937" s="75">
        <v>88</v>
      </c>
      <c r="R937" s="75">
        <v>31</v>
      </c>
      <c r="S937" s="75">
        <v>121</v>
      </c>
      <c r="T937" s="75">
        <v>43</v>
      </c>
      <c r="U937" s="75">
        <v>1</v>
      </c>
      <c r="V937" s="75">
        <v>441250</v>
      </c>
      <c r="W937" s="75">
        <v>10516</v>
      </c>
      <c r="X937" s="76">
        <v>28871</v>
      </c>
    </row>
    <row r="938" spans="2:24" ht="12.6" customHeight="1" x14ac:dyDescent="0.15">
      <c r="B938" s="134"/>
      <c r="C938" s="72" t="s">
        <v>16</v>
      </c>
      <c r="D938" s="74">
        <v>4</v>
      </c>
      <c r="E938" s="75">
        <v>2</v>
      </c>
      <c r="F938" s="75">
        <v>2</v>
      </c>
      <c r="G938" s="75">
        <v>1</v>
      </c>
      <c r="H938" s="75">
        <v>1</v>
      </c>
      <c r="I938" s="75">
        <v>1</v>
      </c>
      <c r="J938" s="75">
        <v>1</v>
      </c>
      <c r="K938" s="75">
        <v>0</v>
      </c>
      <c r="L938" s="75">
        <v>0</v>
      </c>
      <c r="M938" s="75">
        <v>0</v>
      </c>
      <c r="N938" s="75">
        <v>0</v>
      </c>
      <c r="O938" s="75">
        <v>0</v>
      </c>
      <c r="P938" s="75">
        <v>22</v>
      </c>
      <c r="Q938" s="75">
        <v>3</v>
      </c>
      <c r="R938" s="75">
        <v>6</v>
      </c>
      <c r="S938" s="75">
        <v>13</v>
      </c>
      <c r="T938" s="75">
        <v>0</v>
      </c>
      <c r="U938" s="75">
        <v>0</v>
      </c>
      <c r="V938" s="75">
        <v>115246</v>
      </c>
      <c r="W938" s="75">
        <v>0</v>
      </c>
      <c r="X938" s="76">
        <v>7695</v>
      </c>
    </row>
    <row r="939" spans="2:24" ht="12.6" customHeight="1" x14ac:dyDescent="0.15">
      <c r="B939" s="71" t="s">
        <v>18</v>
      </c>
      <c r="C939" s="73" t="s">
        <v>21</v>
      </c>
      <c r="D939" s="74">
        <v>0</v>
      </c>
      <c r="E939" s="75">
        <v>0</v>
      </c>
      <c r="F939" s="75">
        <v>0</v>
      </c>
      <c r="G939" s="75">
        <v>0</v>
      </c>
      <c r="H939" s="75">
        <v>0</v>
      </c>
      <c r="I939" s="75">
        <v>0</v>
      </c>
      <c r="J939" s="75">
        <v>0</v>
      </c>
      <c r="K939" s="75">
        <v>0</v>
      </c>
      <c r="L939" s="75">
        <v>0</v>
      </c>
      <c r="M939" s="75">
        <v>0</v>
      </c>
      <c r="N939" s="75">
        <v>0</v>
      </c>
      <c r="O939" s="75">
        <v>0</v>
      </c>
      <c r="P939" s="75">
        <v>0</v>
      </c>
      <c r="Q939" s="75">
        <v>0</v>
      </c>
      <c r="R939" s="75">
        <v>0</v>
      </c>
      <c r="S939" s="75">
        <v>0</v>
      </c>
      <c r="T939" s="75">
        <v>0</v>
      </c>
      <c r="U939" s="75">
        <v>0</v>
      </c>
      <c r="V939" s="75">
        <v>0</v>
      </c>
      <c r="W939" s="75">
        <v>0</v>
      </c>
      <c r="X939" s="76">
        <v>0</v>
      </c>
    </row>
    <row r="940" spans="2:24" ht="12.6" customHeight="1" x14ac:dyDescent="0.15">
      <c r="B940" s="71" t="s">
        <v>25</v>
      </c>
      <c r="C940" s="73" t="s">
        <v>8</v>
      </c>
      <c r="D940" s="74">
        <v>0</v>
      </c>
      <c r="E940" s="75">
        <v>0</v>
      </c>
      <c r="F940" s="75">
        <v>0</v>
      </c>
      <c r="G940" s="75">
        <v>0</v>
      </c>
      <c r="H940" s="75">
        <v>0</v>
      </c>
      <c r="I940" s="75">
        <v>0</v>
      </c>
      <c r="J940" s="75">
        <v>0</v>
      </c>
      <c r="K940" s="75">
        <v>0</v>
      </c>
      <c r="L940" s="75">
        <v>0</v>
      </c>
      <c r="M940" s="75">
        <v>0</v>
      </c>
      <c r="N940" s="75">
        <v>0</v>
      </c>
      <c r="O940" s="75">
        <v>0</v>
      </c>
      <c r="P940" s="75">
        <v>0</v>
      </c>
      <c r="Q940" s="75">
        <v>0</v>
      </c>
      <c r="R940" s="75">
        <v>0</v>
      </c>
      <c r="S940" s="75">
        <v>0</v>
      </c>
      <c r="T940" s="75">
        <v>0</v>
      </c>
      <c r="U940" s="75">
        <v>0</v>
      </c>
      <c r="V940" s="75">
        <v>0</v>
      </c>
      <c r="W940" s="75">
        <v>0</v>
      </c>
      <c r="X940" s="76">
        <v>0</v>
      </c>
    </row>
    <row r="941" spans="2:24" ht="12.6" customHeight="1" x14ac:dyDescent="0.15">
      <c r="B941" s="71" t="s">
        <v>27</v>
      </c>
      <c r="C941" s="73" t="s">
        <v>28</v>
      </c>
      <c r="D941" s="74">
        <v>1</v>
      </c>
      <c r="E941" s="75">
        <v>0</v>
      </c>
      <c r="F941" s="75">
        <v>1</v>
      </c>
      <c r="G941" s="75">
        <v>1</v>
      </c>
      <c r="H941" s="75">
        <v>0</v>
      </c>
      <c r="I941" s="75">
        <v>0</v>
      </c>
      <c r="J941" s="75">
        <v>0</v>
      </c>
      <c r="K941" s="75">
        <v>0</v>
      </c>
      <c r="L941" s="75">
        <v>0</v>
      </c>
      <c r="M941" s="75">
        <v>0</v>
      </c>
      <c r="N941" s="75">
        <v>0</v>
      </c>
      <c r="O941" s="75">
        <v>0</v>
      </c>
      <c r="P941" s="75">
        <v>2</v>
      </c>
      <c r="Q941" s="75">
        <v>2</v>
      </c>
      <c r="R941" s="75">
        <v>0</v>
      </c>
      <c r="S941" s="75">
        <v>0</v>
      </c>
      <c r="T941" s="75">
        <v>0</v>
      </c>
      <c r="U941" s="75">
        <v>0</v>
      </c>
      <c r="V941" s="75">
        <v>1730</v>
      </c>
      <c r="W941" s="75">
        <v>0</v>
      </c>
      <c r="X941" s="76">
        <v>85</v>
      </c>
    </row>
    <row r="942" spans="2:24" ht="12.6" customHeight="1" x14ac:dyDescent="0.15">
      <c r="B942" s="71" t="s">
        <v>29</v>
      </c>
      <c r="C942" s="73" t="s">
        <v>30</v>
      </c>
      <c r="D942" s="74">
        <v>3</v>
      </c>
      <c r="E942" s="75">
        <v>2</v>
      </c>
      <c r="F942" s="75">
        <v>1</v>
      </c>
      <c r="G942" s="75">
        <v>0</v>
      </c>
      <c r="H942" s="75">
        <v>1</v>
      </c>
      <c r="I942" s="75">
        <v>1</v>
      </c>
      <c r="J942" s="75">
        <v>1</v>
      </c>
      <c r="K942" s="75">
        <v>0</v>
      </c>
      <c r="L942" s="75">
        <v>0</v>
      </c>
      <c r="M942" s="75">
        <v>0</v>
      </c>
      <c r="N942" s="75">
        <v>0</v>
      </c>
      <c r="O942" s="75">
        <v>0</v>
      </c>
      <c r="P942" s="75">
        <v>20</v>
      </c>
      <c r="Q942" s="75">
        <v>1</v>
      </c>
      <c r="R942" s="75">
        <v>6</v>
      </c>
      <c r="S942" s="75">
        <v>13</v>
      </c>
      <c r="T942" s="75">
        <v>0</v>
      </c>
      <c r="U942" s="75">
        <v>0</v>
      </c>
      <c r="V942" s="75">
        <v>113516</v>
      </c>
      <c r="W942" s="75">
        <v>0</v>
      </c>
      <c r="X942" s="76">
        <v>7610</v>
      </c>
    </row>
    <row r="943" spans="2:24" ht="12.6" customHeight="1" x14ac:dyDescent="0.15">
      <c r="B943" s="71" t="s">
        <v>24</v>
      </c>
      <c r="C943" s="73" t="s">
        <v>31</v>
      </c>
      <c r="D943" s="74">
        <v>0</v>
      </c>
      <c r="E943" s="75">
        <v>0</v>
      </c>
      <c r="F943" s="75">
        <v>0</v>
      </c>
      <c r="G943" s="75">
        <v>0</v>
      </c>
      <c r="H943" s="75">
        <v>0</v>
      </c>
      <c r="I943" s="75">
        <v>0</v>
      </c>
      <c r="J943" s="75">
        <v>0</v>
      </c>
      <c r="K943" s="75">
        <v>0</v>
      </c>
      <c r="L943" s="75">
        <v>0</v>
      </c>
      <c r="M943" s="75">
        <v>0</v>
      </c>
      <c r="N943" s="75">
        <v>0</v>
      </c>
      <c r="O943" s="75">
        <v>0</v>
      </c>
      <c r="P943" s="75">
        <v>0</v>
      </c>
      <c r="Q943" s="75">
        <v>0</v>
      </c>
      <c r="R943" s="75">
        <v>0</v>
      </c>
      <c r="S943" s="75">
        <v>0</v>
      </c>
      <c r="T943" s="75">
        <v>0</v>
      </c>
      <c r="U943" s="75">
        <v>0</v>
      </c>
      <c r="V943" s="75">
        <v>0</v>
      </c>
      <c r="W943" s="75">
        <v>0</v>
      </c>
      <c r="X943" s="76">
        <v>0</v>
      </c>
    </row>
    <row r="944" spans="2:24" ht="12.6" customHeight="1" x14ac:dyDescent="0.15">
      <c r="B944" s="71" t="s">
        <v>26</v>
      </c>
      <c r="C944" s="73" t="s">
        <v>6</v>
      </c>
      <c r="D944" s="74">
        <v>0</v>
      </c>
      <c r="E944" s="75">
        <v>0</v>
      </c>
      <c r="F944" s="75">
        <v>0</v>
      </c>
      <c r="G944" s="75">
        <v>0</v>
      </c>
      <c r="H944" s="75">
        <v>0</v>
      </c>
      <c r="I944" s="75">
        <v>0</v>
      </c>
      <c r="J944" s="75">
        <v>0</v>
      </c>
      <c r="K944" s="75">
        <v>0</v>
      </c>
      <c r="L944" s="75">
        <v>0</v>
      </c>
      <c r="M944" s="75">
        <v>0</v>
      </c>
      <c r="N944" s="75">
        <v>0</v>
      </c>
      <c r="O944" s="75">
        <v>0</v>
      </c>
      <c r="P944" s="75">
        <v>0</v>
      </c>
      <c r="Q944" s="75">
        <v>0</v>
      </c>
      <c r="R944" s="75">
        <v>0</v>
      </c>
      <c r="S944" s="75">
        <v>0</v>
      </c>
      <c r="T944" s="75">
        <v>0</v>
      </c>
      <c r="U944" s="75">
        <v>0</v>
      </c>
      <c r="V944" s="75">
        <v>0</v>
      </c>
      <c r="W944" s="75">
        <v>0</v>
      </c>
      <c r="X944" s="76">
        <v>0</v>
      </c>
    </row>
    <row r="945" spans="2:24" ht="12.6" customHeight="1" x14ac:dyDescent="0.15">
      <c r="B945" s="146"/>
      <c r="C945" s="72" t="s">
        <v>34</v>
      </c>
      <c r="D945" s="74">
        <v>64</v>
      </c>
      <c r="E945" s="75">
        <v>19</v>
      </c>
      <c r="F945" s="75">
        <v>45</v>
      </c>
      <c r="G945" s="75">
        <v>37</v>
      </c>
      <c r="H945" s="75">
        <v>12</v>
      </c>
      <c r="I945" s="75">
        <v>11</v>
      </c>
      <c r="J945" s="75">
        <v>4</v>
      </c>
      <c r="K945" s="75">
        <v>0</v>
      </c>
      <c r="L945" s="75">
        <v>0</v>
      </c>
      <c r="M945" s="75">
        <v>0</v>
      </c>
      <c r="N945" s="75">
        <v>0</v>
      </c>
      <c r="O945" s="75">
        <v>3491</v>
      </c>
      <c r="P945" s="75">
        <v>218</v>
      </c>
      <c r="Q945" s="75">
        <v>85</v>
      </c>
      <c r="R945" s="75">
        <v>25</v>
      </c>
      <c r="S945" s="75">
        <v>108</v>
      </c>
      <c r="T945" s="75">
        <v>43</v>
      </c>
      <c r="U945" s="75">
        <v>1</v>
      </c>
      <c r="V945" s="75">
        <v>326004</v>
      </c>
      <c r="W945" s="75">
        <v>10516</v>
      </c>
      <c r="X945" s="76">
        <v>21176</v>
      </c>
    </row>
    <row r="946" spans="2:24" ht="12.6" customHeight="1" x14ac:dyDescent="0.15">
      <c r="B946" s="71" t="s">
        <v>23</v>
      </c>
      <c r="C946" s="73" t="s">
        <v>35</v>
      </c>
      <c r="D946" s="74">
        <v>1</v>
      </c>
      <c r="E946" s="75">
        <v>0</v>
      </c>
      <c r="F946" s="75">
        <v>1</v>
      </c>
      <c r="G946" s="75">
        <v>1</v>
      </c>
      <c r="H946" s="75">
        <v>0</v>
      </c>
      <c r="I946" s="75">
        <v>0</v>
      </c>
      <c r="J946" s="75">
        <v>0</v>
      </c>
      <c r="K946" s="75">
        <v>0</v>
      </c>
      <c r="L946" s="75">
        <v>0</v>
      </c>
      <c r="M946" s="75">
        <v>0</v>
      </c>
      <c r="N946" s="75">
        <v>0</v>
      </c>
      <c r="O946" s="75">
        <v>20</v>
      </c>
      <c r="P946" s="75">
        <v>1</v>
      </c>
      <c r="Q946" s="75">
        <v>1</v>
      </c>
      <c r="R946" s="75">
        <v>0</v>
      </c>
      <c r="S946" s="75">
        <v>0</v>
      </c>
      <c r="T946" s="75">
        <v>0</v>
      </c>
      <c r="U946" s="75">
        <v>0</v>
      </c>
      <c r="V946" s="75">
        <v>60</v>
      </c>
      <c r="W946" s="75">
        <v>0</v>
      </c>
      <c r="X946" s="76">
        <v>80</v>
      </c>
    </row>
    <row r="947" spans="2:24" ht="12.6" customHeight="1" x14ac:dyDescent="0.15">
      <c r="B947" s="71" t="s">
        <v>15</v>
      </c>
      <c r="C947" s="73" t="s">
        <v>19</v>
      </c>
      <c r="D947" s="74">
        <v>5</v>
      </c>
      <c r="E947" s="75">
        <v>1</v>
      </c>
      <c r="F947" s="75">
        <v>4</v>
      </c>
      <c r="G947" s="75">
        <v>3</v>
      </c>
      <c r="H947" s="75">
        <v>2</v>
      </c>
      <c r="I947" s="75">
        <v>0</v>
      </c>
      <c r="J947" s="75">
        <v>0</v>
      </c>
      <c r="K947" s="75">
        <v>0</v>
      </c>
      <c r="L947" s="75">
        <v>0</v>
      </c>
      <c r="M947" s="75">
        <v>0</v>
      </c>
      <c r="N947" s="75">
        <v>0</v>
      </c>
      <c r="O947" s="75">
        <v>536</v>
      </c>
      <c r="P947" s="75">
        <v>13</v>
      </c>
      <c r="Q947" s="75">
        <v>8</v>
      </c>
      <c r="R947" s="75">
        <v>1</v>
      </c>
      <c r="S947" s="75">
        <v>4</v>
      </c>
      <c r="T947" s="75">
        <v>0</v>
      </c>
      <c r="U947" s="75">
        <v>0</v>
      </c>
      <c r="V947" s="75">
        <v>11347</v>
      </c>
      <c r="W947" s="75">
        <v>62</v>
      </c>
      <c r="X947" s="76">
        <v>2690</v>
      </c>
    </row>
    <row r="948" spans="2:24" ht="12.6" customHeight="1" x14ac:dyDescent="0.15">
      <c r="B948" s="71" t="s">
        <v>36</v>
      </c>
      <c r="C948" s="73" t="s">
        <v>38</v>
      </c>
      <c r="D948" s="74">
        <v>29</v>
      </c>
      <c r="E948" s="75">
        <v>4</v>
      </c>
      <c r="F948" s="75">
        <v>25</v>
      </c>
      <c r="G948" s="75">
        <v>23</v>
      </c>
      <c r="H948" s="75">
        <v>1</v>
      </c>
      <c r="I948" s="75">
        <v>2</v>
      </c>
      <c r="J948" s="75">
        <v>3</v>
      </c>
      <c r="K948" s="75">
        <v>0</v>
      </c>
      <c r="L948" s="75">
        <v>0</v>
      </c>
      <c r="M948" s="75">
        <v>0</v>
      </c>
      <c r="N948" s="75">
        <v>0</v>
      </c>
      <c r="O948" s="75">
        <v>1733</v>
      </c>
      <c r="P948" s="75">
        <v>93</v>
      </c>
      <c r="Q948" s="75">
        <v>54</v>
      </c>
      <c r="R948" s="75">
        <v>3</v>
      </c>
      <c r="S948" s="75">
        <v>36</v>
      </c>
      <c r="T948" s="75">
        <v>30</v>
      </c>
      <c r="U948" s="75">
        <v>1</v>
      </c>
      <c r="V948" s="75">
        <v>124637</v>
      </c>
      <c r="W948" s="75">
        <v>32</v>
      </c>
      <c r="X948" s="76">
        <v>5218</v>
      </c>
    </row>
    <row r="949" spans="2:24" ht="12.6" customHeight="1" x14ac:dyDescent="0.15">
      <c r="B949" s="71" t="s">
        <v>0</v>
      </c>
      <c r="C949" s="73" t="s">
        <v>39</v>
      </c>
      <c r="D949" s="74">
        <v>4</v>
      </c>
      <c r="E949" s="75">
        <v>1</v>
      </c>
      <c r="F949" s="75">
        <v>3</v>
      </c>
      <c r="G949" s="75">
        <v>3</v>
      </c>
      <c r="H949" s="75">
        <v>1</v>
      </c>
      <c r="I949" s="75">
        <v>0</v>
      </c>
      <c r="J949" s="75">
        <v>0</v>
      </c>
      <c r="K949" s="75">
        <v>0</v>
      </c>
      <c r="L949" s="75">
        <v>0</v>
      </c>
      <c r="M949" s="75">
        <v>0</v>
      </c>
      <c r="N949" s="75">
        <v>0</v>
      </c>
      <c r="O949" s="75">
        <v>151</v>
      </c>
      <c r="P949" s="75">
        <v>9</v>
      </c>
      <c r="Q949" s="75">
        <v>4</v>
      </c>
      <c r="R949" s="75">
        <v>0</v>
      </c>
      <c r="S949" s="75">
        <v>5</v>
      </c>
      <c r="T949" s="75">
        <v>0</v>
      </c>
      <c r="U949" s="75">
        <v>0</v>
      </c>
      <c r="V949" s="75">
        <v>15290</v>
      </c>
      <c r="W949" s="75">
        <v>3523</v>
      </c>
      <c r="X949" s="76">
        <v>1145</v>
      </c>
    </row>
    <row r="950" spans="2:24" ht="12.6" customHeight="1" x14ac:dyDescent="0.15">
      <c r="B950" s="71" t="s">
        <v>40</v>
      </c>
      <c r="C950" s="73" t="s">
        <v>784</v>
      </c>
      <c r="D950" s="74">
        <v>5</v>
      </c>
      <c r="E950" s="75">
        <v>0</v>
      </c>
      <c r="F950" s="75">
        <v>5</v>
      </c>
      <c r="G950" s="75">
        <v>4</v>
      </c>
      <c r="H950" s="75">
        <v>1</v>
      </c>
      <c r="I950" s="75">
        <v>0</v>
      </c>
      <c r="J950" s="75">
        <v>0</v>
      </c>
      <c r="K950" s="75">
        <v>0</v>
      </c>
      <c r="L950" s="75">
        <v>0</v>
      </c>
      <c r="M950" s="75">
        <v>0</v>
      </c>
      <c r="N950" s="75">
        <v>0</v>
      </c>
      <c r="O950" s="75">
        <v>112</v>
      </c>
      <c r="P950" s="75">
        <v>9</v>
      </c>
      <c r="Q950" s="75">
        <v>7</v>
      </c>
      <c r="R950" s="75">
        <v>0</v>
      </c>
      <c r="S950" s="75">
        <v>2</v>
      </c>
      <c r="T950" s="75">
        <v>1</v>
      </c>
      <c r="U950" s="75">
        <v>0</v>
      </c>
      <c r="V950" s="75">
        <v>6665</v>
      </c>
      <c r="W950" s="75">
        <v>1996</v>
      </c>
      <c r="X950" s="76">
        <v>351</v>
      </c>
    </row>
    <row r="951" spans="2:24" ht="12.6" customHeight="1" x14ac:dyDescent="0.15">
      <c r="B951" s="71" t="s">
        <v>33</v>
      </c>
      <c r="C951" s="73" t="s">
        <v>42</v>
      </c>
      <c r="D951" s="74">
        <v>20</v>
      </c>
      <c r="E951" s="75">
        <v>13</v>
      </c>
      <c r="F951" s="75">
        <v>7</v>
      </c>
      <c r="G951" s="75">
        <v>3</v>
      </c>
      <c r="H951" s="75">
        <v>7</v>
      </c>
      <c r="I951" s="75">
        <v>9</v>
      </c>
      <c r="J951" s="75">
        <v>1</v>
      </c>
      <c r="K951" s="75">
        <v>0</v>
      </c>
      <c r="L951" s="75">
        <v>0</v>
      </c>
      <c r="M951" s="75">
        <v>0</v>
      </c>
      <c r="N951" s="75">
        <v>0</v>
      </c>
      <c r="O951" s="75">
        <v>939</v>
      </c>
      <c r="P951" s="75">
        <v>93</v>
      </c>
      <c r="Q951" s="75">
        <v>11</v>
      </c>
      <c r="R951" s="75">
        <v>21</v>
      </c>
      <c r="S951" s="75">
        <v>61</v>
      </c>
      <c r="T951" s="75">
        <v>12</v>
      </c>
      <c r="U951" s="75">
        <v>0</v>
      </c>
      <c r="V951" s="75">
        <v>168005</v>
      </c>
      <c r="W951" s="75">
        <v>4903</v>
      </c>
      <c r="X951" s="76">
        <v>11692</v>
      </c>
    </row>
    <row r="952" spans="2:24" ht="12.6" customHeight="1" x14ac:dyDescent="0.15">
      <c r="B952" s="71"/>
      <c r="C952" s="73" t="s">
        <v>847</v>
      </c>
      <c r="D952" s="74">
        <v>72</v>
      </c>
      <c r="E952" s="75">
        <v>12</v>
      </c>
      <c r="F952" s="75">
        <v>60</v>
      </c>
      <c r="G952" s="75">
        <v>47</v>
      </c>
      <c r="H952" s="75">
        <v>15</v>
      </c>
      <c r="I952" s="75">
        <v>5</v>
      </c>
      <c r="J952" s="75">
        <v>5</v>
      </c>
      <c r="K952" s="75">
        <v>0</v>
      </c>
      <c r="L952" s="75">
        <v>0</v>
      </c>
      <c r="M952" s="75">
        <v>0</v>
      </c>
      <c r="N952" s="75">
        <v>0</v>
      </c>
      <c r="O952" s="75">
        <v>5146</v>
      </c>
      <c r="P952" s="75">
        <v>219</v>
      </c>
      <c r="Q952" s="75">
        <v>88</v>
      </c>
      <c r="R952" s="75">
        <v>11</v>
      </c>
      <c r="S952" s="75">
        <v>120</v>
      </c>
      <c r="T952" s="75">
        <v>4</v>
      </c>
      <c r="U952" s="75">
        <v>0</v>
      </c>
      <c r="V952" s="75">
        <v>226947</v>
      </c>
      <c r="W952" s="75">
        <v>4808</v>
      </c>
      <c r="X952" s="76">
        <v>20780</v>
      </c>
    </row>
    <row r="953" spans="2:24" ht="12.6" customHeight="1" x14ac:dyDescent="0.15">
      <c r="B953" s="134"/>
      <c r="C953" s="72" t="s">
        <v>16</v>
      </c>
      <c r="D953" s="74">
        <v>7</v>
      </c>
      <c r="E953" s="75">
        <v>0</v>
      </c>
      <c r="F953" s="75">
        <v>7</v>
      </c>
      <c r="G953" s="75">
        <v>4</v>
      </c>
      <c r="H953" s="75">
        <v>3</v>
      </c>
      <c r="I953" s="75">
        <v>0</v>
      </c>
      <c r="J953" s="75">
        <v>0</v>
      </c>
      <c r="K953" s="75">
        <v>0</v>
      </c>
      <c r="L953" s="75">
        <v>0</v>
      </c>
      <c r="M953" s="75">
        <v>0</v>
      </c>
      <c r="N953" s="75">
        <v>0</v>
      </c>
      <c r="O953" s="75">
        <v>0</v>
      </c>
      <c r="P953" s="75">
        <v>14</v>
      </c>
      <c r="Q953" s="75">
        <v>8</v>
      </c>
      <c r="R953" s="75">
        <v>0</v>
      </c>
      <c r="S953" s="75">
        <v>6</v>
      </c>
      <c r="T953" s="75">
        <v>0</v>
      </c>
      <c r="U953" s="75">
        <v>0</v>
      </c>
      <c r="V953" s="75">
        <v>11766</v>
      </c>
      <c r="W953" s="75">
        <v>0</v>
      </c>
      <c r="X953" s="76">
        <v>188</v>
      </c>
    </row>
    <row r="954" spans="2:24" ht="12.6" customHeight="1" x14ac:dyDescent="0.15">
      <c r="B954" s="71" t="s">
        <v>18</v>
      </c>
      <c r="C954" s="73" t="s">
        <v>21</v>
      </c>
      <c r="D954" s="74">
        <v>0</v>
      </c>
      <c r="E954" s="75">
        <v>0</v>
      </c>
      <c r="F954" s="75">
        <v>0</v>
      </c>
      <c r="G954" s="75">
        <v>0</v>
      </c>
      <c r="H954" s="75">
        <v>0</v>
      </c>
      <c r="I954" s="75">
        <v>0</v>
      </c>
      <c r="J954" s="75">
        <v>0</v>
      </c>
      <c r="K954" s="75">
        <v>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0</v>
      </c>
      <c r="T954" s="75">
        <v>0</v>
      </c>
      <c r="U954" s="75">
        <v>0</v>
      </c>
      <c r="V954" s="75">
        <v>0</v>
      </c>
      <c r="W954" s="75">
        <v>0</v>
      </c>
      <c r="X954" s="76">
        <v>0</v>
      </c>
    </row>
    <row r="955" spans="2:24" ht="12.6" customHeight="1" x14ac:dyDescent="0.15">
      <c r="B955" s="71" t="s">
        <v>25</v>
      </c>
      <c r="C955" s="73" t="s">
        <v>8</v>
      </c>
      <c r="D955" s="74">
        <v>0</v>
      </c>
      <c r="E955" s="75">
        <v>0</v>
      </c>
      <c r="F955" s="75">
        <v>0</v>
      </c>
      <c r="G955" s="75">
        <v>0</v>
      </c>
      <c r="H955" s="75">
        <v>0</v>
      </c>
      <c r="I955" s="75">
        <v>0</v>
      </c>
      <c r="J955" s="75">
        <v>0</v>
      </c>
      <c r="K955" s="75">
        <v>0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0</v>
      </c>
      <c r="T955" s="75">
        <v>0</v>
      </c>
      <c r="U955" s="75">
        <v>0</v>
      </c>
      <c r="V955" s="75">
        <v>0</v>
      </c>
      <c r="W955" s="75">
        <v>0</v>
      </c>
      <c r="X955" s="76">
        <v>0</v>
      </c>
    </row>
    <row r="956" spans="2:24" ht="12.6" customHeight="1" x14ac:dyDescent="0.15">
      <c r="B956" s="71" t="s">
        <v>27</v>
      </c>
      <c r="C956" s="73" t="s">
        <v>28</v>
      </c>
      <c r="D956" s="74">
        <v>4</v>
      </c>
      <c r="E956" s="75">
        <v>0</v>
      </c>
      <c r="F956" s="75">
        <v>4</v>
      </c>
      <c r="G956" s="75">
        <v>3</v>
      </c>
      <c r="H956" s="75">
        <v>1</v>
      </c>
      <c r="I956" s="75">
        <v>0</v>
      </c>
      <c r="J956" s="75">
        <v>0</v>
      </c>
      <c r="K956" s="75">
        <v>0</v>
      </c>
      <c r="L956" s="75">
        <v>0</v>
      </c>
      <c r="M956" s="75">
        <v>0</v>
      </c>
      <c r="N956" s="75">
        <v>0</v>
      </c>
      <c r="O956" s="75">
        <v>0</v>
      </c>
      <c r="P956" s="75">
        <v>6</v>
      </c>
      <c r="Q956" s="75">
        <v>4</v>
      </c>
      <c r="R956" s="75">
        <v>0</v>
      </c>
      <c r="S956" s="75">
        <v>2</v>
      </c>
      <c r="T956" s="75">
        <v>0</v>
      </c>
      <c r="U956" s="75">
        <v>0</v>
      </c>
      <c r="V956" s="75">
        <v>1870</v>
      </c>
      <c r="W956" s="75">
        <v>0</v>
      </c>
      <c r="X956" s="76">
        <v>115</v>
      </c>
    </row>
    <row r="957" spans="2:24" ht="12.6" customHeight="1" x14ac:dyDescent="0.15">
      <c r="B957" s="71" t="s">
        <v>29</v>
      </c>
      <c r="C957" s="73" t="s">
        <v>30</v>
      </c>
      <c r="D957" s="74">
        <v>1</v>
      </c>
      <c r="E957" s="75">
        <v>0</v>
      </c>
      <c r="F957" s="75">
        <v>1</v>
      </c>
      <c r="G957" s="75">
        <v>0</v>
      </c>
      <c r="H957" s="75">
        <v>1</v>
      </c>
      <c r="I957" s="75">
        <v>0</v>
      </c>
      <c r="J957" s="75">
        <v>0</v>
      </c>
      <c r="K957" s="75">
        <v>0</v>
      </c>
      <c r="L957" s="75">
        <v>0</v>
      </c>
      <c r="M957" s="75">
        <v>0</v>
      </c>
      <c r="N957" s="75">
        <v>0</v>
      </c>
      <c r="O957" s="75">
        <v>0</v>
      </c>
      <c r="P957" s="75">
        <v>3</v>
      </c>
      <c r="Q957" s="75">
        <v>1</v>
      </c>
      <c r="R957" s="75">
        <v>0</v>
      </c>
      <c r="S957" s="75">
        <v>2</v>
      </c>
      <c r="T957" s="75">
        <v>0</v>
      </c>
      <c r="U957" s="75">
        <v>0</v>
      </c>
      <c r="V957" s="75">
        <v>7940</v>
      </c>
      <c r="W957" s="75">
        <v>0</v>
      </c>
      <c r="X957" s="76">
        <v>0</v>
      </c>
    </row>
    <row r="958" spans="2:24" ht="12.6" customHeight="1" x14ac:dyDescent="0.15">
      <c r="B958" s="71" t="s">
        <v>24</v>
      </c>
      <c r="C958" s="73" t="s">
        <v>31</v>
      </c>
      <c r="D958" s="74">
        <v>0</v>
      </c>
      <c r="E958" s="75">
        <v>0</v>
      </c>
      <c r="F958" s="75">
        <v>0</v>
      </c>
      <c r="G958" s="75">
        <v>0</v>
      </c>
      <c r="H958" s="75">
        <v>0</v>
      </c>
      <c r="I958" s="75">
        <v>0</v>
      </c>
      <c r="J958" s="75">
        <v>0</v>
      </c>
      <c r="K958" s="75">
        <v>0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5">
        <v>0</v>
      </c>
      <c r="V958" s="75">
        <v>0</v>
      </c>
      <c r="W958" s="75">
        <v>0</v>
      </c>
      <c r="X958" s="76">
        <v>0</v>
      </c>
    </row>
    <row r="959" spans="2:24" ht="12.6" customHeight="1" x14ac:dyDescent="0.15">
      <c r="B959" s="71" t="s">
        <v>26</v>
      </c>
      <c r="C959" s="73" t="s">
        <v>6</v>
      </c>
      <c r="D959" s="74">
        <v>2</v>
      </c>
      <c r="E959" s="75">
        <v>0</v>
      </c>
      <c r="F959" s="75">
        <v>2</v>
      </c>
      <c r="G959" s="75">
        <v>1</v>
      </c>
      <c r="H959" s="75">
        <v>1</v>
      </c>
      <c r="I959" s="75">
        <v>0</v>
      </c>
      <c r="J959" s="75">
        <v>0</v>
      </c>
      <c r="K959" s="75">
        <v>0</v>
      </c>
      <c r="L959" s="75">
        <v>0</v>
      </c>
      <c r="M959" s="75">
        <v>0</v>
      </c>
      <c r="N959" s="75">
        <v>0</v>
      </c>
      <c r="O959" s="75">
        <v>0</v>
      </c>
      <c r="P959" s="75">
        <v>5</v>
      </c>
      <c r="Q959" s="75">
        <v>3</v>
      </c>
      <c r="R959" s="75">
        <v>0</v>
      </c>
      <c r="S959" s="75">
        <v>2</v>
      </c>
      <c r="T959" s="75">
        <v>0</v>
      </c>
      <c r="U959" s="75">
        <v>0</v>
      </c>
      <c r="V959" s="75">
        <v>1956</v>
      </c>
      <c r="W959" s="75">
        <v>0</v>
      </c>
      <c r="X959" s="76">
        <v>73</v>
      </c>
    </row>
    <row r="960" spans="2:24" ht="12.6" customHeight="1" x14ac:dyDescent="0.15">
      <c r="B960" s="146"/>
      <c r="C960" s="72" t="s">
        <v>34</v>
      </c>
      <c r="D960" s="74">
        <v>65</v>
      </c>
      <c r="E960" s="75">
        <v>12</v>
      </c>
      <c r="F960" s="75">
        <v>53</v>
      </c>
      <c r="G960" s="75">
        <v>43</v>
      </c>
      <c r="H960" s="75">
        <v>12</v>
      </c>
      <c r="I960" s="75">
        <v>5</v>
      </c>
      <c r="J960" s="75">
        <v>5</v>
      </c>
      <c r="K960" s="75">
        <v>0</v>
      </c>
      <c r="L960" s="75">
        <v>0</v>
      </c>
      <c r="M960" s="75">
        <v>0</v>
      </c>
      <c r="N960" s="75">
        <v>0</v>
      </c>
      <c r="O960" s="75">
        <v>5146</v>
      </c>
      <c r="P960" s="75">
        <v>205</v>
      </c>
      <c r="Q960" s="75">
        <v>80</v>
      </c>
      <c r="R960" s="75">
        <v>11</v>
      </c>
      <c r="S960" s="75">
        <v>114</v>
      </c>
      <c r="T960" s="75">
        <v>4</v>
      </c>
      <c r="U960" s="75">
        <v>0</v>
      </c>
      <c r="V960" s="75">
        <v>215181</v>
      </c>
      <c r="W960" s="75">
        <v>4808</v>
      </c>
      <c r="X960" s="76">
        <v>20592</v>
      </c>
    </row>
    <row r="961" spans="2:24" ht="12.6" customHeight="1" x14ac:dyDescent="0.15">
      <c r="B961" s="71" t="s">
        <v>23</v>
      </c>
      <c r="C961" s="73" t="s">
        <v>35</v>
      </c>
      <c r="D961" s="74">
        <v>0</v>
      </c>
      <c r="E961" s="75">
        <v>0</v>
      </c>
      <c r="F961" s="75">
        <v>0</v>
      </c>
      <c r="G961" s="75">
        <v>0</v>
      </c>
      <c r="H961" s="75">
        <v>0</v>
      </c>
      <c r="I961" s="75">
        <v>0</v>
      </c>
      <c r="J961" s="75">
        <v>0</v>
      </c>
      <c r="K961" s="75">
        <v>0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5">
        <v>0</v>
      </c>
      <c r="V961" s="75">
        <v>0</v>
      </c>
      <c r="W961" s="75">
        <v>0</v>
      </c>
      <c r="X961" s="76">
        <v>0</v>
      </c>
    </row>
    <row r="962" spans="2:24" ht="12.6" customHeight="1" x14ac:dyDescent="0.15">
      <c r="B962" s="71" t="s">
        <v>15</v>
      </c>
      <c r="C962" s="73" t="s">
        <v>19</v>
      </c>
      <c r="D962" s="74">
        <v>5</v>
      </c>
      <c r="E962" s="75">
        <v>1</v>
      </c>
      <c r="F962" s="75">
        <v>4</v>
      </c>
      <c r="G962" s="75">
        <v>4</v>
      </c>
      <c r="H962" s="75">
        <v>1</v>
      </c>
      <c r="I962" s="75">
        <v>0</v>
      </c>
      <c r="J962" s="75">
        <v>0</v>
      </c>
      <c r="K962" s="75">
        <v>0</v>
      </c>
      <c r="L962" s="75">
        <v>0</v>
      </c>
      <c r="M962" s="75">
        <v>0</v>
      </c>
      <c r="N962" s="75">
        <v>0</v>
      </c>
      <c r="O962" s="75">
        <v>270</v>
      </c>
      <c r="P962" s="75">
        <v>9</v>
      </c>
      <c r="Q962" s="75">
        <v>5</v>
      </c>
      <c r="R962" s="75">
        <v>3</v>
      </c>
      <c r="S962" s="75">
        <v>1</v>
      </c>
      <c r="T962" s="75">
        <v>0</v>
      </c>
      <c r="U962" s="75">
        <v>0</v>
      </c>
      <c r="V962" s="75">
        <v>9778</v>
      </c>
      <c r="W962" s="75">
        <v>170</v>
      </c>
      <c r="X962" s="76">
        <v>3090</v>
      </c>
    </row>
    <row r="963" spans="2:24" ht="12.6" customHeight="1" x14ac:dyDescent="0.15">
      <c r="B963" s="71" t="s">
        <v>36</v>
      </c>
      <c r="C963" s="73" t="s">
        <v>38</v>
      </c>
      <c r="D963" s="74">
        <v>33</v>
      </c>
      <c r="E963" s="75">
        <v>2</v>
      </c>
      <c r="F963" s="75">
        <v>31</v>
      </c>
      <c r="G963" s="75">
        <v>25</v>
      </c>
      <c r="H963" s="75">
        <v>6</v>
      </c>
      <c r="I963" s="75">
        <v>1</v>
      </c>
      <c r="J963" s="75">
        <v>1</v>
      </c>
      <c r="K963" s="75">
        <v>0</v>
      </c>
      <c r="L963" s="75">
        <v>0</v>
      </c>
      <c r="M963" s="75">
        <v>0</v>
      </c>
      <c r="N963" s="75">
        <v>0</v>
      </c>
      <c r="O963" s="75">
        <v>2045</v>
      </c>
      <c r="P963" s="75">
        <v>81</v>
      </c>
      <c r="Q963" s="75">
        <v>50</v>
      </c>
      <c r="R963" s="75">
        <v>4</v>
      </c>
      <c r="S963" s="75">
        <v>27</v>
      </c>
      <c r="T963" s="75">
        <v>4</v>
      </c>
      <c r="U963" s="75">
        <v>0</v>
      </c>
      <c r="V963" s="75">
        <v>65022</v>
      </c>
      <c r="W963" s="75">
        <v>528</v>
      </c>
      <c r="X963" s="76">
        <v>5612</v>
      </c>
    </row>
    <row r="964" spans="2:24" ht="12.6" customHeight="1" x14ac:dyDescent="0.15">
      <c r="B964" s="71" t="s">
        <v>0</v>
      </c>
      <c r="C964" s="73" t="s">
        <v>39</v>
      </c>
      <c r="D964" s="74">
        <v>3</v>
      </c>
      <c r="E964" s="75">
        <v>1</v>
      </c>
      <c r="F964" s="75">
        <v>2</v>
      </c>
      <c r="G964" s="75">
        <v>1</v>
      </c>
      <c r="H964" s="75">
        <v>1</v>
      </c>
      <c r="I964" s="75">
        <v>1</v>
      </c>
      <c r="J964" s="75">
        <v>0</v>
      </c>
      <c r="K964" s="75">
        <v>0</v>
      </c>
      <c r="L964" s="75">
        <v>0</v>
      </c>
      <c r="M964" s="75">
        <v>0</v>
      </c>
      <c r="N964" s="75">
        <v>0</v>
      </c>
      <c r="O964" s="75">
        <v>1730</v>
      </c>
      <c r="P964" s="75">
        <v>12</v>
      </c>
      <c r="Q964" s="75">
        <v>2</v>
      </c>
      <c r="R964" s="75">
        <v>0</v>
      </c>
      <c r="S964" s="75">
        <v>10</v>
      </c>
      <c r="T964" s="75">
        <v>0</v>
      </c>
      <c r="U964" s="75">
        <v>0</v>
      </c>
      <c r="V964" s="75">
        <v>8981</v>
      </c>
      <c r="W964" s="75">
        <v>2000</v>
      </c>
      <c r="X964" s="76">
        <v>750</v>
      </c>
    </row>
    <row r="965" spans="2:24" ht="12.6" customHeight="1" x14ac:dyDescent="0.15">
      <c r="B965" s="71" t="s">
        <v>40</v>
      </c>
      <c r="C965" s="73" t="s">
        <v>784</v>
      </c>
      <c r="D965" s="74">
        <v>8</v>
      </c>
      <c r="E965" s="75">
        <v>1</v>
      </c>
      <c r="F965" s="75">
        <v>7</v>
      </c>
      <c r="G965" s="75">
        <v>7</v>
      </c>
      <c r="H965" s="75">
        <v>1</v>
      </c>
      <c r="I965" s="75">
        <v>0</v>
      </c>
      <c r="J965" s="75">
        <v>0</v>
      </c>
      <c r="K965" s="75">
        <v>0</v>
      </c>
      <c r="L965" s="75">
        <v>0</v>
      </c>
      <c r="M965" s="75">
        <v>0</v>
      </c>
      <c r="N965" s="75">
        <v>0</v>
      </c>
      <c r="O965" s="75">
        <v>490</v>
      </c>
      <c r="P965" s="75">
        <v>11</v>
      </c>
      <c r="Q965" s="75">
        <v>8</v>
      </c>
      <c r="R965" s="75">
        <v>1</v>
      </c>
      <c r="S965" s="75">
        <v>2</v>
      </c>
      <c r="T965" s="75">
        <v>0</v>
      </c>
      <c r="U965" s="75">
        <v>0</v>
      </c>
      <c r="V965" s="75">
        <v>7799</v>
      </c>
      <c r="W965" s="75">
        <v>1062</v>
      </c>
      <c r="X965" s="76">
        <v>1456</v>
      </c>
    </row>
    <row r="966" spans="2:24" ht="12.6" customHeight="1" x14ac:dyDescent="0.15">
      <c r="B966" s="71" t="s">
        <v>33</v>
      </c>
      <c r="C966" s="73" t="s">
        <v>42</v>
      </c>
      <c r="D966" s="74">
        <v>16</v>
      </c>
      <c r="E966" s="75">
        <v>7</v>
      </c>
      <c r="F966" s="75">
        <v>9</v>
      </c>
      <c r="G966" s="75">
        <v>6</v>
      </c>
      <c r="H966" s="75">
        <v>3</v>
      </c>
      <c r="I966" s="75">
        <v>3</v>
      </c>
      <c r="J966" s="75">
        <v>4</v>
      </c>
      <c r="K966" s="75">
        <v>0</v>
      </c>
      <c r="L966" s="75">
        <v>0</v>
      </c>
      <c r="M966" s="75">
        <v>0</v>
      </c>
      <c r="N966" s="75">
        <v>0</v>
      </c>
      <c r="O966" s="75">
        <v>611</v>
      </c>
      <c r="P966" s="75">
        <v>92</v>
      </c>
      <c r="Q966" s="75">
        <v>15</v>
      </c>
      <c r="R966" s="75">
        <v>3</v>
      </c>
      <c r="S966" s="75">
        <v>74</v>
      </c>
      <c r="T966" s="75">
        <v>0</v>
      </c>
      <c r="U966" s="75">
        <v>0</v>
      </c>
      <c r="V966" s="75">
        <v>123601</v>
      </c>
      <c r="W966" s="75">
        <v>1048</v>
      </c>
      <c r="X966" s="76">
        <v>9684</v>
      </c>
    </row>
    <row r="967" spans="2:24" ht="12.6" customHeight="1" x14ac:dyDescent="0.15">
      <c r="B967" s="71"/>
      <c r="C967" s="73" t="s">
        <v>848</v>
      </c>
      <c r="D967" s="74">
        <v>77</v>
      </c>
      <c r="E967" s="75">
        <v>17</v>
      </c>
      <c r="F967" s="75">
        <v>60</v>
      </c>
      <c r="G967" s="75">
        <v>44</v>
      </c>
      <c r="H967" s="75">
        <v>17</v>
      </c>
      <c r="I967" s="75">
        <v>7</v>
      </c>
      <c r="J967" s="75">
        <v>5</v>
      </c>
      <c r="K967" s="75">
        <v>4</v>
      </c>
      <c r="L967" s="75">
        <v>0</v>
      </c>
      <c r="M967" s="75">
        <v>0</v>
      </c>
      <c r="N967" s="75">
        <v>0</v>
      </c>
      <c r="O967" s="75">
        <v>5666</v>
      </c>
      <c r="P967" s="75">
        <v>343</v>
      </c>
      <c r="Q967" s="75">
        <v>132</v>
      </c>
      <c r="R967" s="75">
        <v>21</v>
      </c>
      <c r="S967" s="75">
        <v>190</v>
      </c>
      <c r="T967" s="75">
        <v>4</v>
      </c>
      <c r="U967" s="75">
        <v>0</v>
      </c>
      <c r="V967" s="75">
        <v>797545</v>
      </c>
      <c r="W967" s="75">
        <v>26825</v>
      </c>
      <c r="X967" s="76">
        <v>49661</v>
      </c>
    </row>
    <row r="968" spans="2:24" ht="12.6" customHeight="1" x14ac:dyDescent="0.15">
      <c r="B968" s="134"/>
      <c r="C968" s="72" t="s">
        <v>16</v>
      </c>
      <c r="D968" s="74">
        <v>8</v>
      </c>
      <c r="E968" s="75">
        <v>3</v>
      </c>
      <c r="F968" s="75">
        <v>5</v>
      </c>
      <c r="G968" s="75">
        <v>5</v>
      </c>
      <c r="H968" s="75">
        <v>1</v>
      </c>
      <c r="I968" s="75">
        <v>0</v>
      </c>
      <c r="J968" s="75">
        <v>1</v>
      </c>
      <c r="K968" s="75">
        <v>1</v>
      </c>
      <c r="L968" s="75">
        <v>0</v>
      </c>
      <c r="M968" s="75">
        <v>0</v>
      </c>
      <c r="N968" s="75">
        <v>0</v>
      </c>
      <c r="O968" s="75">
        <v>0</v>
      </c>
      <c r="P968" s="75">
        <v>48</v>
      </c>
      <c r="Q968" s="75">
        <v>6</v>
      </c>
      <c r="R968" s="75">
        <v>4</v>
      </c>
      <c r="S968" s="75">
        <v>38</v>
      </c>
      <c r="T968" s="75">
        <v>1</v>
      </c>
      <c r="U968" s="75">
        <v>0</v>
      </c>
      <c r="V968" s="75">
        <v>421621</v>
      </c>
      <c r="W968" s="75">
        <v>8131</v>
      </c>
      <c r="X968" s="76">
        <v>14593</v>
      </c>
    </row>
    <row r="969" spans="2:24" ht="12.6" customHeight="1" x14ac:dyDescent="0.15">
      <c r="B969" s="71" t="s">
        <v>18</v>
      </c>
      <c r="C969" s="73" t="s">
        <v>21</v>
      </c>
      <c r="D969" s="74">
        <v>0</v>
      </c>
      <c r="E969" s="75">
        <v>0</v>
      </c>
      <c r="F969" s="75">
        <v>0</v>
      </c>
      <c r="G969" s="75">
        <v>0</v>
      </c>
      <c r="H969" s="75">
        <v>0</v>
      </c>
      <c r="I969" s="75">
        <v>0</v>
      </c>
      <c r="J969" s="75">
        <v>0</v>
      </c>
      <c r="K969" s="75">
        <v>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5">
        <v>0</v>
      </c>
      <c r="V969" s="75">
        <v>0</v>
      </c>
      <c r="W969" s="75">
        <v>0</v>
      </c>
      <c r="X969" s="76">
        <v>0</v>
      </c>
    </row>
    <row r="970" spans="2:24" ht="12.6" customHeight="1" x14ac:dyDescent="0.15">
      <c r="B970" s="71" t="s">
        <v>25</v>
      </c>
      <c r="C970" s="73" t="s">
        <v>8</v>
      </c>
      <c r="D970" s="74">
        <v>0</v>
      </c>
      <c r="E970" s="75">
        <v>0</v>
      </c>
      <c r="F970" s="75">
        <v>0</v>
      </c>
      <c r="G970" s="75">
        <v>0</v>
      </c>
      <c r="H970" s="75">
        <v>0</v>
      </c>
      <c r="I970" s="75">
        <v>0</v>
      </c>
      <c r="J970" s="75">
        <v>0</v>
      </c>
      <c r="K970" s="75">
        <v>0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5">
        <v>0</v>
      </c>
      <c r="V970" s="75">
        <v>0</v>
      </c>
      <c r="W970" s="75">
        <v>0</v>
      </c>
      <c r="X970" s="76">
        <v>0</v>
      </c>
    </row>
    <row r="971" spans="2:24" ht="12.6" customHeight="1" x14ac:dyDescent="0.15">
      <c r="B971" s="71" t="s">
        <v>27</v>
      </c>
      <c r="C971" s="73" t="s">
        <v>28</v>
      </c>
      <c r="D971" s="74">
        <v>2</v>
      </c>
      <c r="E971" s="75">
        <v>2</v>
      </c>
      <c r="F971" s="75">
        <v>0</v>
      </c>
      <c r="G971" s="75">
        <v>0</v>
      </c>
      <c r="H971" s="75">
        <v>1</v>
      </c>
      <c r="I971" s="75">
        <v>0</v>
      </c>
      <c r="J971" s="75">
        <v>1</v>
      </c>
      <c r="K971" s="75">
        <v>0</v>
      </c>
      <c r="L971" s="75">
        <v>0</v>
      </c>
      <c r="M971" s="75">
        <v>0</v>
      </c>
      <c r="N971" s="75">
        <v>0</v>
      </c>
      <c r="O971" s="75">
        <v>0</v>
      </c>
      <c r="P971" s="75">
        <v>19</v>
      </c>
      <c r="Q971" s="75">
        <v>0</v>
      </c>
      <c r="R971" s="75">
        <v>2</v>
      </c>
      <c r="S971" s="75">
        <v>17</v>
      </c>
      <c r="T971" s="75">
        <v>0</v>
      </c>
      <c r="U971" s="75">
        <v>0</v>
      </c>
      <c r="V971" s="75">
        <v>388840</v>
      </c>
      <c r="W971" s="75">
        <v>1300</v>
      </c>
      <c r="X971" s="76">
        <v>13140</v>
      </c>
    </row>
    <row r="972" spans="2:24" ht="12.6" customHeight="1" x14ac:dyDescent="0.15">
      <c r="B972" s="71" t="s">
        <v>29</v>
      </c>
      <c r="C972" s="73" t="s">
        <v>30</v>
      </c>
      <c r="D972" s="74">
        <v>3</v>
      </c>
      <c r="E972" s="75">
        <v>1</v>
      </c>
      <c r="F972" s="75">
        <v>2</v>
      </c>
      <c r="G972" s="75">
        <v>2</v>
      </c>
      <c r="H972" s="75">
        <v>0</v>
      </c>
      <c r="I972" s="75">
        <v>0</v>
      </c>
      <c r="J972" s="75">
        <v>0</v>
      </c>
      <c r="K972" s="75">
        <v>1</v>
      </c>
      <c r="L972" s="75">
        <v>0</v>
      </c>
      <c r="M972" s="75">
        <v>0</v>
      </c>
      <c r="N972" s="75">
        <v>0</v>
      </c>
      <c r="O972" s="75">
        <v>0</v>
      </c>
      <c r="P972" s="75">
        <v>25</v>
      </c>
      <c r="Q972" s="75">
        <v>2</v>
      </c>
      <c r="R972" s="75">
        <v>2</v>
      </c>
      <c r="S972" s="75">
        <v>21</v>
      </c>
      <c r="T972" s="75">
        <v>1</v>
      </c>
      <c r="U972" s="75">
        <v>0</v>
      </c>
      <c r="V972" s="75">
        <v>30756</v>
      </c>
      <c r="W972" s="75">
        <v>6831</v>
      </c>
      <c r="X972" s="76">
        <v>1171</v>
      </c>
    </row>
    <row r="973" spans="2:24" ht="12.6" customHeight="1" x14ac:dyDescent="0.15">
      <c r="B973" s="71" t="s">
        <v>24</v>
      </c>
      <c r="C973" s="73" t="s">
        <v>31</v>
      </c>
      <c r="D973" s="74">
        <v>2</v>
      </c>
      <c r="E973" s="75">
        <v>0</v>
      </c>
      <c r="F973" s="75">
        <v>2</v>
      </c>
      <c r="G973" s="75">
        <v>2</v>
      </c>
      <c r="H973" s="75">
        <v>0</v>
      </c>
      <c r="I973" s="75">
        <v>0</v>
      </c>
      <c r="J973" s="75">
        <v>0</v>
      </c>
      <c r="K973" s="75">
        <v>0</v>
      </c>
      <c r="L973" s="75">
        <v>0</v>
      </c>
      <c r="M973" s="75">
        <v>0</v>
      </c>
      <c r="N973" s="75">
        <v>0</v>
      </c>
      <c r="O973" s="75">
        <v>0</v>
      </c>
      <c r="P973" s="75">
        <v>2</v>
      </c>
      <c r="Q973" s="75">
        <v>2</v>
      </c>
      <c r="R973" s="75">
        <v>0</v>
      </c>
      <c r="S973" s="75">
        <v>0</v>
      </c>
      <c r="T973" s="75">
        <v>0</v>
      </c>
      <c r="U973" s="75">
        <v>0</v>
      </c>
      <c r="V973" s="75">
        <v>1625</v>
      </c>
      <c r="W973" s="75">
        <v>0</v>
      </c>
      <c r="X973" s="76">
        <v>252</v>
      </c>
    </row>
    <row r="974" spans="2:24" ht="12.6" customHeight="1" x14ac:dyDescent="0.15">
      <c r="B974" s="71" t="s">
        <v>26</v>
      </c>
      <c r="C974" s="73" t="s">
        <v>6</v>
      </c>
      <c r="D974" s="74">
        <v>1</v>
      </c>
      <c r="E974" s="75">
        <v>0</v>
      </c>
      <c r="F974" s="75">
        <v>1</v>
      </c>
      <c r="G974" s="75">
        <v>1</v>
      </c>
      <c r="H974" s="75">
        <v>0</v>
      </c>
      <c r="I974" s="75">
        <v>0</v>
      </c>
      <c r="J974" s="75">
        <v>0</v>
      </c>
      <c r="K974" s="75">
        <v>0</v>
      </c>
      <c r="L974" s="75">
        <v>0</v>
      </c>
      <c r="M974" s="75">
        <v>0</v>
      </c>
      <c r="N974" s="75">
        <v>0</v>
      </c>
      <c r="O974" s="75">
        <v>0</v>
      </c>
      <c r="P974" s="75">
        <v>2</v>
      </c>
      <c r="Q974" s="75">
        <v>2</v>
      </c>
      <c r="R974" s="75">
        <v>0</v>
      </c>
      <c r="S974" s="75">
        <v>0</v>
      </c>
      <c r="T974" s="75">
        <v>0</v>
      </c>
      <c r="U974" s="75">
        <v>0</v>
      </c>
      <c r="V974" s="75">
        <v>400</v>
      </c>
      <c r="W974" s="75">
        <v>0</v>
      </c>
      <c r="X974" s="76">
        <v>30</v>
      </c>
    </row>
    <row r="975" spans="2:24" ht="12.6" customHeight="1" x14ac:dyDescent="0.15">
      <c r="B975" s="146"/>
      <c r="C975" s="72" t="s">
        <v>34</v>
      </c>
      <c r="D975" s="74">
        <v>69</v>
      </c>
      <c r="E975" s="75">
        <v>14</v>
      </c>
      <c r="F975" s="75">
        <v>55</v>
      </c>
      <c r="G975" s="75">
        <v>39</v>
      </c>
      <c r="H975" s="75">
        <v>16</v>
      </c>
      <c r="I975" s="75">
        <v>7</v>
      </c>
      <c r="J975" s="75">
        <v>4</v>
      </c>
      <c r="K975" s="75">
        <v>3</v>
      </c>
      <c r="L975" s="75">
        <v>0</v>
      </c>
      <c r="M975" s="75">
        <v>0</v>
      </c>
      <c r="N975" s="75">
        <v>0</v>
      </c>
      <c r="O975" s="75">
        <v>5666</v>
      </c>
      <c r="P975" s="75">
        <v>295</v>
      </c>
      <c r="Q975" s="75">
        <v>126</v>
      </c>
      <c r="R975" s="75">
        <v>17</v>
      </c>
      <c r="S975" s="75">
        <v>152</v>
      </c>
      <c r="T975" s="75">
        <v>3</v>
      </c>
      <c r="U975" s="75">
        <v>0</v>
      </c>
      <c r="V975" s="75">
        <v>375924</v>
      </c>
      <c r="W975" s="75">
        <v>18694</v>
      </c>
      <c r="X975" s="76">
        <v>35068</v>
      </c>
    </row>
    <row r="976" spans="2:24" ht="12.6" customHeight="1" x14ac:dyDescent="0.15">
      <c r="B976" s="71" t="s">
        <v>23</v>
      </c>
      <c r="C976" s="73" t="s">
        <v>35</v>
      </c>
      <c r="D976" s="74">
        <v>0</v>
      </c>
      <c r="E976" s="75">
        <v>0</v>
      </c>
      <c r="F976" s="75">
        <v>0</v>
      </c>
      <c r="G976" s="75">
        <v>0</v>
      </c>
      <c r="H976" s="75">
        <v>0</v>
      </c>
      <c r="I976" s="75">
        <v>0</v>
      </c>
      <c r="J976" s="75">
        <v>0</v>
      </c>
      <c r="K976" s="75">
        <v>0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5">
        <v>0</v>
      </c>
      <c r="V976" s="75">
        <v>0</v>
      </c>
      <c r="W976" s="75">
        <v>0</v>
      </c>
      <c r="X976" s="76">
        <v>0</v>
      </c>
    </row>
    <row r="977" spans="2:24" ht="12.6" customHeight="1" x14ac:dyDescent="0.15">
      <c r="B977" s="71" t="s">
        <v>15</v>
      </c>
      <c r="C977" s="73" t="s">
        <v>19</v>
      </c>
      <c r="D977" s="74">
        <v>6</v>
      </c>
      <c r="E977" s="75">
        <v>1</v>
      </c>
      <c r="F977" s="75">
        <v>5</v>
      </c>
      <c r="G977" s="75">
        <v>4</v>
      </c>
      <c r="H977" s="75">
        <v>2</v>
      </c>
      <c r="I977" s="75">
        <v>0</v>
      </c>
      <c r="J977" s="75">
        <v>0</v>
      </c>
      <c r="K977" s="75">
        <v>0</v>
      </c>
      <c r="L977" s="75">
        <v>0</v>
      </c>
      <c r="M977" s="75">
        <v>0</v>
      </c>
      <c r="N977" s="75">
        <v>0</v>
      </c>
      <c r="O977" s="75">
        <v>435</v>
      </c>
      <c r="P977" s="75">
        <v>13</v>
      </c>
      <c r="Q977" s="75">
        <v>9</v>
      </c>
      <c r="R977" s="75">
        <v>2</v>
      </c>
      <c r="S977" s="75">
        <v>2</v>
      </c>
      <c r="T977" s="75">
        <v>0</v>
      </c>
      <c r="U977" s="75">
        <v>0</v>
      </c>
      <c r="V977" s="75">
        <v>6527</v>
      </c>
      <c r="W977" s="75">
        <v>110</v>
      </c>
      <c r="X977" s="76">
        <v>3188</v>
      </c>
    </row>
    <row r="978" spans="2:24" ht="12.6" customHeight="1" x14ac:dyDescent="0.15">
      <c r="B978" s="71" t="s">
        <v>36</v>
      </c>
      <c r="C978" s="73" t="s">
        <v>38</v>
      </c>
      <c r="D978" s="74">
        <v>32</v>
      </c>
      <c r="E978" s="75">
        <v>5</v>
      </c>
      <c r="F978" s="75">
        <v>27</v>
      </c>
      <c r="G978" s="75">
        <v>21</v>
      </c>
      <c r="H978" s="75">
        <v>7</v>
      </c>
      <c r="I978" s="75">
        <v>1</v>
      </c>
      <c r="J978" s="75">
        <v>1</v>
      </c>
      <c r="K978" s="75">
        <v>2</v>
      </c>
      <c r="L978" s="75">
        <v>0</v>
      </c>
      <c r="M978" s="75">
        <v>0</v>
      </c>
      <c r="N978" s="75">
        <v>0</v>
      </c>
      <c r="O978" s="75">
        <v>3091</v>
      </c>
      <c r="P978" s="75">
        <v>128</v>
      </c>
      <c r="Q978" s="75">
        <v>72</v>
      </c>
      <c r="R978" s="75">
        <v>3</v>
      </c>
      <c r="S978" s="75">
        <v>53</v>
      </c>
      <c r="T978" s="75">
        <v>0</v>
      </c>
      <c r="U978" s="75">
        <v>0</v>
      </c>
      <c r="V978" s="75">
        <v>154230</v>
      </c>
      <c r="W978" s="75">
        <v>1396</v>
      </c>
      <c r="X978" s="76">
        <v>9188</v>
      </c>
    </row>
    <row r="979" spans="2:24" ht="12.6" customHeight="1" x14ac:dyDescent="0.15">
      <c r="B979" s="71" t="s">
        <v>0</v>
      </c>
      <c r="C979" s="73" t="s">
        <v>39</v>
      </c>
      <c r="D979" s="74">
        <v>4</v>
      </c>
      <c r="E979" s="75">
        <v>1</v>
      </c>
      <c r="F979" s="75">
        <v>3</v>
      </c>
      <c r="G979" s="75">
        <v>2</v>
      </c>
      <c r="H979" s="75">
        <v>0</v>
      </c>
      <c r="I979" s="75">
        <v>1</v>
      </c>
      <c r="J979" s="75">
        <v>1</v>
      </c>
      <c r="K979" s="75">
        <v>0</v>
      </c>
      <c r="L979" s="75">
        <v>0</v>
      </c>
      <c r="M979" s="75">
        <v>0</v>
      </c>
      <c r="N979" s="75">
        <v>0</v>
      </c>
      <c r="O979" s="75">
        <v>44</v>
      </c>
      <c r="P979" s="75">
        <v>24</v>
      </c>
      <c r="Q979" s="75">
        <v>7</v>
      </c>
      <c r="R979" s="75">
        <v>4</v>
      </c>
      <c r="S979" s="75">
        <v>13</v>
      </c>
      <c r="T979" s="75">
        <v>1</v>
      </c>
      <c r="U979" s="75">
        <v>0</v>
      </c>
      <c r="V979" s="75">
        <v>57567</v>
      </c>
      <c r="W979" s="75">
        <v>8700</v>
      </c>
      <c r="X979" s="76">
        <v>2815</v>
      </c>
    </row>
    <row r="980" spans="2:24" ht="12.6" customHeight="1" x14ac:dyDescent="0.15">
      <c r="B980" s="71" t="s">
        <v>40</v>
      </c>
      <c r="C980" s="73" t="s">
        <v>784</v>
      </c>
      <c r="D980" s="74">
        <v>4</v>
      </c>
      <c r="E980" s="75">
        <v>0</v>
      </c>
      <c r="F980" s="75">
        <v>4</v>
      </c>
      <c r="G980" s="75">
        <v>2</v>
      </c>
      <c r="H980" s="75">
        <v>2</v>
      </c>
      <c r="I980" s="75">
        <v>0</v>
      </c>
      <c r="J980" s="75">
        <v>0</v>
      </c>
      <c r="K980" s="75">
        <v>0</v>
      </c>
      <c r="L980" s="75">
        <v>0</v>
      </c>
      <c r="M980" s="75">
        <v>0</v>
      </c>
      <c r="N980" s="75">
        <v>0</v>
      </c>
      <c r="O980" s="75">
        <v>261</v>
      </c>
      <c r="P980" s="75">
        <v>10</v>
      </c>
      <c r="Q980" s="75">
        <v>9</v>
      </c>
      <c r="R980" s="75">
        <v>0</v>
      </c>
      <c r="S980" s="75">
        <v>1</v>
      </c>
      <c r="T980" s="75">
        <v>0</v>
      </c>
      <c r="U980" s="75">
        <v>0</v>
      </c>
      <c r="V980" s="75">
        <v>9944</v>
      </c>
      <c r="W980" s="75">
        <v>1900</v>
      </c>
      <c r="X980" s="76">
        <v>2070</v>
      </c>
    </row>
    <row r="981" spans="2:24" ht="12.6" customHeight="1" x14ac:dyDescent="0.15">
      <c r="B981" s="71" t="s">
        <v>33</v>
      </c>
      <c r="C981" s="73" t="s">
        <v>42</v>
      </c>
      <c r="D981" s="74">
        <v>23</v>
      </c>
      <c r="E981" s="75">
        <v>7</v>
      </c>
      <c r="F981" s="75">
        <v>16</v>
      </c>
      <c r="G981" s="75">
        <v>10</v>
      </c>
      <c r="H981" s="75">
        <v>5</v>
      </c>
      <c r="I981" s="75">
        <v>5</v>
      </c>
      <c r="J981" s="75">
        <v>2</v>
      </c>
      <c r="K981" s="75">
        <v>1</v>
      </c>
      <c r="L981" s="75">
        <v>0</v>
      </c>
      <c r="M981" s="75">
        <v>0</v>
      </c>
      <c r="N981" s="75">
        <v>0</v>
      </c>
      <c r="O981" s="75">
        <v>1835</v>
      </c>
      <c r="P981" s="75">
        <v>120</v>
      </c>
      <c r="Q981" s="75">
        <v>29</v>
      </c>
      <c r="R981" s="75">
        <v>8</v>
      </c>
      <c r="S981" s="75">
        <v>83</v>
      </c>
      <c r="T981" s="75">
        <v>2</v>
      </c>
      <c r="U981" s="75">
        <v>0</v>
      </c>
      <c r="V981" s="75">
        <v>147656</v>
      </c>
      <c r="W981" s="75">
        <v>6588</v>
      </c>
      <c r="X981" s="76">
        <v>17807</v>
      </c>
    </row>
    <row r="982" spans="2:24" ht="12.6" customHeight="1" x14ac:dyDescent="0.15">
      <c r="B982" s="71"/>
      <c r="C982" s="73" t="s">
        <v>849</v>
      </c>
      <c r="D982" s="74">
        <v>79</v>
      </c>
      <c r="E982" s="75">
        <v>21</v>
      </c>
      <c r="F982" s="75">
        <v>58</v>
      </c>
      <c r="G982" s="75">
        <v>44</v>
      </c>
      <c r="H982" s="75">
        <v>13</v>
      </c>
      <c r="I982" s="75">
        <v>17</v>
      </c>
      <c r="J982" s="75">
        <v>5</v>
      </c>
      <c r="K982" s="75">
        <v>0</v>
      </c>
      <c r="L982" s="75">
        <v>0</v>
      </c>
      <c r="M982" s="75">
        <v>0</v>
      </c>
      <c r="N982" s="75">
        <v>0</v>
      </c>
      <c r="O982" s="75">
        <v>4121</v>
      </c>
      <c r="P982" s="75">
        <v>291</v>
      </c>
      <c r="Q982" s="75">
        <v>86</v>
      </c>
      <c r="R982" s="75">
        <v>37</v>
      </c>
      <c r="S982" s="75">
        <v>168</v>
      </c>
      <c r="T982" s="75">
        <v>4</v>
      </c>
      <c r="U982" s="75">
        <v>0</v>
      </c>
      <c r="V982" s="75">
        <v>407887</v>
      </c>
      <c r="W982" s="75">
        <v>16779</v>
      </c>
      <c r="X982" s="76">
        <v>41404</v>
      </c>
    </row>
    <row r="983" spans="2:24" ht="12.6" customHeight="1" x14ac:dyDescent="0.15">
      <c r="B983" s="134"/>
      <c r="C983" s="72" t="s">
        <v>16</v>
      </c>
      <c r="D983" s="74">
        <v>8</v>
      </c>
      <c r="E983" s="75">
        <v>6</v>
      </c>
      <c r="F983" s="75">
        <v>2</v>
      </c>
      <c r="G983" s="75">
        <v>2</v>
      </c>
      <c r="H983" s="75">
        <v>0</v>
      </c>
      <c r="I983" s="75">
        <v>6</v>
      </c>
      <c r="J983" s="75">
        <v>0</v>
      </c>
      <c r="K983" s="75">
        <v>0</v>
      </c>
      <c r="L983" s="75">
        <v>0</v>
      </c>
      <c r="M983" s="75">
        <v>0</v>
      </c>
      <c r="N983" s="75">
        <v>0</v>
      </c>
      <c r="O983" s="75">
        <v>0</v>
      </c>
      <c r="P983" s="75">
        <v>38</v>
      </c>
      <c r="Q983" s="75">
        <v>3</v>
      </c>
      <c r="R983" s="75">
        <v>15</v>
      </c>
      <c r="S983" s="75">
        <v>20</v>
      </c>
      <c r="T983" s="75">
        <v>0</v>
      </c>
      <c r="U983" s="75">
        <v>0</v>
      </c>
      <c r="V983" s="75">
        <v>97513</v>
      </c>
      <c r="W983" s="75">
        <v>140</v>
      </c>
      <c r="X983" s="76">
        <v>10500</v>
      </c>
    </row>
    <row r="984" spans="2:24" ht="12.6" customHeight="1" x14ac:dyDescent="0.15">
      <c r="B984" s="71" t="s">
        <v>18</v>
      </c>
      <c r="C984" s="73" t="s">
        <v>21</v>
      </c>
      <c r="D984" s="74">
        <v>0</v>
      </c>
      <c r="E984" s="75">
        <v>0</v>
      </c>
      <c r="F984" s="75">
        <v>0</v>
      </c>
      <c r="G984" s="75">
        <v>0</v>
      </c>
      <c r="H984" s="75">
        <v>0</v>
      </c>
      <c r="I984" s="75">
        <v>0</v>
      </c>
      <c r="J984" s="75">
        <v>0</v>
      </c>
      <c r="K984" s="75">
        <v>0</v>
      </c>
      <c r="L984" s="75">
        <v>0</v>
      </c>
      <c r="M984" s="75">
        <v>0</v>
      </c>
      <c r="N984" s="75">
        <v>0</v>
      </c>
      <c r="O984" s="75">
        <v>0</v>
      </c>
      <c r="P984" s="75">
        <v>0</v>
      </c>
      <c r="Q984" s="75">
        <v>0</v>
      </c>
      <c r="R984" s="75">
        <v>0</v>
      </c>
      <c r="S984" s="75">
        <v>0</v>
      </c>
      <c r="T984" s="75">
        <v>0</v>
      </c>
      <c r="U984" s="75">
        <v>0</v>
      </c>
      <c r="V984" s="75">
        <v>0</v>
      </c>
      <c r="W984" s="75">
        <v>0</v>
      </c>
      <c r="X984" s="76">
        <v>0</v>
      </c>
    </row>
    <row r="985" spans="2:24" ht="12.6" customHeight="1" x14ac:dyDescent="0.15">
      <c r="B985" s="71" t="s">
        <v>25</v>
      </c>
      <c r="C985" s="73" t="s">
        <v>8</v>
      </c>
      <c r="D985" s="74">
        <v>1</v>
      </c>
      <c r="E985" s="75">
        <v>0</v>
      </c>
      <c r="F985" s="75">
        <v>1</v>
      </c>
      <c r="G985" s="75">
        <v>1</v>
      </c>
      <c r="H985" s="75">
        <v>0</v>
      </c>
      <c r="I985" s="75">
        <v>0</v>
      </c>
      <c r="J985" s="75">
        <v>0</v>
      </c>
      <c r="K985" s="75">
        <v>0</v>
      </c>
      <c r="L985" s="75">
        <v>0</v>
      </c>
      <c r="M985" s="75">
        <v>0</v>
      </c>
      <c r="N985" s="75">
        <v>0</v>
      </c>
      <c r="O985" s="75">
        <v>0</v>
      </c>
      <c r="P985" s="75">
        <v>1</v>
      </c>
      <c r="Q985" s="75">
        <v>1</v>
      </c>
      <c r="R985" s="75">
        <v>0</v>
      </c>
      <c r="S985" s="75">
        <v>0</v>
      </c>
      <c r="T985" s="75">
        <v>0</v>
      </c>
      <c r="U985" s="75">
        <v>0</v>
      </c>
      <c r="V985" s="75">
        <v>1225</v>
      </c>
      <c r="W985" s="75">
        <v>110</v>
      </c>
      <c r="X985" s="76">
        <v>450</v>
      </c>
    </row>
    <row r="986" spans="2:24" ht="12.6" customHeight="1" x14ac:dyDescent="0.15">
      <c r="B986" s="71" t="s">
        <v>27</v>
      </c>
      <c r="C986" s="73" t="s">
        <v>28</v>
      </c>
      <c r="D986" s="74">
        <v>2</v>
      </c>
      <c r="E986" s="75">
        <v>1</v>
      </c>
      <c r="F986" s="75">
        <v>1</v>
      </c>
      <c r="G986" s="75">
        <v>1</v>
      </c>
      <c r="H986" s="75">
        <v>0</v>
      </c>
      <c r="I986" s="75">
        <v>1</v>
      </c>
      <c r="J986" s="75">
        <v>0</v>
      </c>
      <c r="K986" s="75">
        <v>0</v>
      </c>
      <c r="L986" s="75">
        <v>0</v>
      </c>
      <c r="M986" s="75">
        <v>0</v>
      </c>
      <c r="N986" s="75">
        <v>0</v>
      </c>
      <c r="O986" s="75">
        <v>0</v>
      </c>
      <c r="P986" s="75">
        <v>7</v>
      </c>
      <c r="Q986" s="75">
        <v>2</v>
      </c>
      <c r="R986" s="75">
        <v>2</v>
      </c>
      <c r="S986" s="75">
        <v>3</v>
      </c>
      <c r="T986" s="75">
        <v>0</v>
      </c>
      <c r="U986" s="75">
        <v>0</v>
      </c>
      <c r="V986" s="75">
        <v>18800</v>
      </c>
      <c r="W986" s="75">
        <v>30</v>
      </c>
      <c r="X986" s="76">
        <v>3150</v>
      </c>
    </row>
    <row r="987" spans="2:24" ht="12.6" customHeight="1" x14ac:dyDescent="0.15">
      <c r="B987" s="71" t="s">
        <v>29</v>
      </c>
      <c r="C987" s="73" t="s">
        <v>30</v>
      </c>
      <c r="D987" s="74">
        <v>4</v>
      </c>
      <c r="E987" s="75">
        <v>4</v>
      </c>
      <c r="F987" s="75">
        <v>0</v>
      </c>
      <c r="G987" s="75">
        <v>0</v>
      </c>
      <c r="H987" s="75">
        <v>0</v>
      </c>
      <c r="I987" s="75">
        <v>4</v>
      </c>
      <c r="J987" s="75">
        <v>0</v>
      </c>
      <c r="K987" s="75">
        <v>0</v>
      </c>
      <c r="L987" s="75">
        <v>0</v>
      </c>
      <c r="M987" s="75">
        <v>0</v>
      </c>
      <c r="N987" s="75">
        <v>0</v>
      </c>
      <c r="O987" s="75">
        <v>0</v>
      </c>
      <c r="P987" s="75">
        <v>25</v>
      </c>
      <c r="Q987" s="75">
        <v>0</v>
      </c>
      <c r="R987" s="75">
        <v>8</v>
      </c>
      <c r="S987" s="75">
        <v>17</v>
      </c>
      <c r="T987" s="75">
        <v>0</v>
      </c>
      <c r="U987" s="75">
        <v>0</v>
      </c>
      <c r="V987" s="75">
        <v>77400</v>
      </c>
      <c r="W987" s="75">
        <v>0</v>
      </c>
      <c r="X987" s="76">
        <v>6900</v>
      </c>
    </row>
    <row r="988" spans="2:24" ht="12.6" customHeight="1" x14ac:dyDescent="0.15">
      <c r="B988" s="71" t="s">
        <v>24</v>
      </c>
      <c r="C988" s="73" t="s">
        <v>31</v>
      </c>
      <c r="D988" s="74">
        <v>0</v>
      </c>
      <c r="E988" s="75">
        <v>0</v>
      </c>
      <c r="F988" s="75">
        <v>0</v>
      </c>
      <c r="G988" s="75">
        <v>0</v>
      </c>
      <c r="H988" s="75">
        <v>0</v>
      </c>
      <c r="I988" s="75">
        <v>0</v>
      </c>
      <c r="J988" s="75">
        <v>0</v>
      </c>
      <c r="K988" s="75">
        <v>0</v>
      </c>
      <c r="L988" s="75">
        <v>0</v>
      </c>
      <c r="M988" s="75">
        <v>0</v>
      </c>
      <c r="N988" s="75">
        <v>0</v>
      </c>
      <c r="O988" s="75">
        <v>0</v>
      </c>
      <c r="P988" s="75">
        <v>0</v>
      </c>
      <c r="Q988" s="75">
        <v>0</v>
      </c>
      <c r="R988" s="75">
        <v>0</v>
      </c>
      <c r="S988" s="75">
        <v>0</v>
      </c>
      <c r="T988" s="75">
        <v>0</v>
      </c>
      <c r="U988" s="75">
        <v>0</v>
      </c>
      <c r="V988" s="75">
        <v>0</v>
      </c>
      <c r="W988" s="75">
        <v>0</v>
      </c>
      <c r="X988" s="76">
        <v>0</v>
      </c>
    </row>
    <row r="989" spans="2:24" ht="12.6" customHeight="1" x14ac:dyDescent="0.15">
      <c r="B989" s="71" t="s">
        <v>26</v>
      </c>
      <c r="C989" s="73" t="s">
        <v>6</v>
      </c>
      <c r="D989" s="74">
        <v>1</v>
      </c>
      <c r="E989" s="75">
        <v>1</v>
      </c>
      <c r="F989" s="75">
        <v>0</v>
      </c>
      <c r="G989" s="75">
        <v>0</v>
      </c>
      <c r="H989" s="75">
        <v>0</v>
      </c>
      <c r="I989" s="75">
        <v>1</v>
      </c>
      <c r="J989" s="75">
        <v>0</v>
      </c>
      <c r="K989" s="75">
        <v>0</v>
      </c>
      <c r="L989" s="75">
        <v>0</v>
      </c>
      <c r="M989" s="75">
        <v>0</v>
      </c>
      <c r="N989" s="75">
        <v>0</v>
      </c>
      <c r="O989" s="75">
        <v>0</v>
      </c>
      <c r="P989" s="75">
        <v>5</v>
      </c>
      <c r="Q989" s="75">
        <v>0</v>
      </c>
      <c r="R989" s="75">
        <v>5</v>
      </c>
      <c r="S989" s="75">
        <v>0</v>
      </c>
      <c r="T989" s="75">
        <v>0</v>
      </c>
      <c r="U989" s="75">
        <v>0</v>
      </c>
      <c r="V989" s="75">
        <v>88</v>
      </c>
      <c r="W989" s="75">
        <v>0</v>
      </c>
      <c r="X989" s="76">
        <v>0</v>
      </c>
    </row>
    <row r="990" spans="2:24" ht="12.6" customHeight="1" x14ac:dyDescent="0.15">
      <c r="B990" s="146"/>
      <c r="C990" s="72" t="s">
        <v>34</v>
      </c>
      <c r="D990" s="74">
        <v>71</v>
      </c>
      <c r="E990" s="75">
        <v>15</v>
      </c>
      <c r="F990" s="75">
        <v>56</v>
      </c>
      <c r="G990" s="75">
        <v>42</v>
      </c>
      <c r="H990" s="75">
        <v>13</v>
      </c>
      <c r="I990" s="75">
        <v>11</v>
      </c>
      <c r="J990" s="75">
        <v>5</v>
      </c>
      <c r="K990" s="75">
        <v>0</v>
      </c>
      <c r="L990" s="75">
        <v>0</v>
      </c>
      <c r="M990" s="75">
        <v>0</v>
      </c>
      <c r="N990" s="75">
        <v>0</v>
      </c>
      <c r="O990" s="75">
        <v>4121</v>
      </c>
      <c r="P990" s="75">
        <v>253</v>
      </c>
      <c r="Q990" s="75">
        <v>83</v>
      </c>
      <c r="R990" s="75">
        <v>22</v>
      </c>
      <c r="S990" s="75">
        <v>148</v>
      </c>
      <c r="T990" s="75">
        <v>4</v>
      </c>
      <c r="U990" s="75">
        <v>0</v>
      </c>
      <c r="V990" s="75">
        <v>310374</v>
      </c>
      <c r="W990" s="75">
        <v>16639</v>
      </c>
      <c r="X990" s="76">
        <v>30904</v>
      </c>
    </row>
    <row r="991" spans="2:24" ht="12.6" customHeight="1" x14ac:dyDescent="0.15">
      <c r="B991" s="71" t="s">
        <v>23</v>
      </c>
      <c r="C991" s="73" t="s">
        <v>35</v>
      </c>
      <c r="D991" s="74">
        <v>0</v>
      </c>
      <c r="E991" s="75">
        <v>0</v>
      </c>
      <c r="F991" s="75">
        <v>0</v>
      </c>
      <c r="G991" s="75">
        <v>0</v>
      </c>
      <c r="H991" s="75">
        <v>0</v>
      </c>
      <c r="I991" s="75">
        <v>0</v>
      </c>
      <c r="J991" s="75">
        <v>0</v>
      </c>
      <c r="K991" s="75">
        <v>0</v>
      </c>
      <c r="L991" s="75">
        <v>0</v>
      </c>
      <c r="M991" s="75">
        <v>0</v>
      </c>
      <c r="N991" s="75">
        <v>0</v>
      </c>
      <c r="O991" s="75">
        <v>0</v>
      </c>
      <c r="P991" s="75">
        <v>0</v>
      </c>
      <c r="Q991" s="75">
        <v>0</v>
      </c>
      <c r="R991" s="75">
        <v>0</v>
      </c>
      <c r="S991" s="75">
        <v>0</v>
      </c>
      <c r="T991" s="75">
        <v>0</v>
      </c>
      <c r="U991" s="75">
        <v>0</v>
      </c>
      <c r="V991" s="75">
        <v>0</v>
      </c>
      <c r="W991" s="75">
        <v>0</v>
      </c>
      <c r="X991" s="76">
        <v>0</v>
      </c>
    </row>
    <row r="992" spans="2:24" ht="12.6" customHeight="1" x14ac:dyDescent="0.15">
      <c r="B992" s="71" t="s">
        <v>15</v>
      </c>
      <c r="C992" s="73" t="s">
        <v>19</v>
      </c>
      <c r="D992" s="74">
        <v>4</v>
      </c>
      <c r="E992" s="75">
        <v>0</v>
      </c>
      <c r="F992" s="75">
        <v>4</v>
      </c>
      <c r="G992" s="75">
        <v>3</v>
      </c>
      <c r="H992" s="75">
        <v>1</v>
      </c>
      <c r="I992" s="75">
        <v>0</v>
      </c>
      <c r="J992" s="75">
        <v>0</v>
      </c>
      <c r="K992" s="75">
        <v>0</v>
      </c>
      <c r="L992" s="75">
        <v>0</v>
      </c>
      <c r="M992" s="75">
        <v>0</v>
      </c>
      <c r="N992" s="75">
        <v>0</v>
      </c>
      <c r="O992" s="75">
        <v>261</v>
      </c>
      <c r="P992" s="75">
        <v>8</v>
      </c>
      <c r="Q992" s="75">
        <v>7</v>
      </c>
      <c r="R992" s="75">
        <v>0</v>
      </c>
      <c r="S992" s="75">
        <v>1</v>
      </c>
      <c r="T992" s="75">
        <v>0</v>
      </c>
      <c r="U992" s="75">
        <v>0</v>
      </c>
      <c r="V992" s="75">
        <v>5933</v>
      </c>
      <c r="W992" s="75">
        <v>60</v>
      </c>
      <c r="X992" s="76">
        <v>1588</v>
      </c>
    </row>
    <row r="993" spans="2:24" ht="12.6" customHeight="1" x14ac:dyDescent="0.15">
      <c r="B993" s="71" t="s">
        <v>36</v>
      </c>
      <c r="C993" s="73" t="s">
        <v>38</v>
      </c>
      <c r="D993" s="74">
        <v>33</v>
      </c>
      <c r="E993" s="75">
        <v>6</v>
      </c>
      <c r="F993" s="75">
        <v>27</v>
      </c>
      <c r="G993" s="75">
        <v>22</v>
      </c>
      <c r="H993" s="75">
        <v>3</v>
      </c>
      <c r="I993" s="75">
        <v>6</v>
      </c>
      <c r="J993" s="75">
        <v>2</v>
      </c>
      <c r="K993" s="75">
        <v>0</v>
      </c>
      <c r="L993" s="75">
        <v>0</v>
      </c>
      <c r="M993" s="75">
        <v>0</v>
      </c>
      <c r="N993" s="75">
        <v>0</v>
      </c>
      <c r="O993" s="75">
        <v>2678</v>
      </c>
      <c r="P993" s="75">
        <v>116</v>
      </c>
      <c r="Q993" s="75">
        <v>45</v>
      </c>
      <c r="R993" s="75">
        <v>7</v>
      </c>
      <c r="S993" s="75">
        <v>64</v>
      </c>
      <c r="T993" s="75">
        <v>0</v>
      </c>
      <c r="U993" s="75">
        <v>0</v>
      </c>
      <c r="V993" s="75">
        <v>111184</v>
      </c>
      <c r="W993" s="75">
        <v>623</v>
      </c>
      <c r="X993" s="76">
        <v>4769</v>
      </c>
    </row>
    <row r="994" spans="2:24" ht="12.6" customHeight="1" x14ac:dyDescent="0.15">
      <c r="B994" s="71" t="s">
        <v>0</v>
      </c>
      <c r="C994" s="73" t="s">
        <v>39</v>
      </c>
      <c r="D994" s="74">
        <v>6</v>
      </c>
      <c r="E994" s="75">
        <v>1</v>
      </c>
      <c r="F994" s="75">
        <v>5</v>
      </c>
      <c r="G994" s="75">
        <v>3</v>
      </c>
      <c r="H994" s="75">
        <v>2</v>
      </c>
      <c r="I994" s="75">
        <v>0</v>
      </c>
      <c r="J994" s="75">
        <v>1</v>
      </c>
      <c r="K994" s="75">
        <v>0</v>
      </c>
      <c r="L994" s="75">
        <v>0</v>
      </c>
      <c r="M994" s="75">
        <v>0</v>
      </c>
      <c r="N994" s="75">
        <v>0</v>
      </c>
      <c r="O994" s="75">
        <v>73</v>
      </c>
      <c r="P994" s="75">
        <v>24</v>
      </c>
      <c r="Q994" s="75">
        <v>6</v>
      </c>
      <c r="R994" s="75">
        <v>6</v>
      </c>
      <c r="S994" s="75">
        <v>12</v>
      </c>
      <c r="T994" s="75">
        <v>0</v>
      </c>
      <c r="U994" s="75">
        <v>0</v>
      </c>
      <c r="V994" s="75">
        <v>28981</v>
      </c>
      <c r="W994" s="75">
        <v>8685</v>
      </c>
      <c r="X994" s="76">
        <v>377</v>
      </c>
    </row>
    <row r="995" spans="2:24" ht="12.6" customHeight="1" x14ac:dyDescent="0.15">
      <c r="B995" s="71" t="s">
        <v>40</v>
      </c>
      <c r="C995" s="73" t="s">
        <v>784</v>
      </c>
      <c r="D995" s="74">
        <v>10</v>
      </c>
      <c r="E995" s="75">
        <v>0</v>
      </c>
      <c r="F995" s="75">
        <v>10</v>
      </c>
      <c r="G995" s="75">
        <v>8</v>
      </c>
      <c r="H995" s="75">
        <v>2</v>
      </c>
      <c r="I995" s="75">
        <v>0</v>
      </c>
      <c r="J995" s="75">
        <v>0</v>
      </c>
      <c r="K995" s="75">
        <v>0</v>
      </c>
      <c r="L995" s="75">
        <v>0</v>
      </c>
      <c r="M995" s="75">
        <v>0</v>
      </c>
      <c r="N995" s="75">
        <v>0</v>
      </c>
      <c r="O995" s="75">
        <v>152</v>
      </c>
      <c r="P995" s="75">
        <v>17</v>
      </c>
      <c r="Q995" s="75">
        <v>12</v>
      </c>
      <c r="R995" s="75">
        <v>0</v>
      </c>
      <c r="S995" s="75">
        <v>5</v>
      </c>
      <c r="T995" s="75">
        <v>0</v>
      </c>
      <c r="U995" s="75">
        <v>0</v>
      </c>
      <c r="V995" s="75">
        <v>8460</v>
      </c>
      <c r="W995" s="75">
        <v>410</v>
      </c>
      <c r="X995" s="76">
        <v>2010</v>
      </c>
    </row>
    <row r="996" spans="2:24" ht="12.6" customHeight="1" x14ac:dyDescent="0.15">
      <c r="B996" s="71" t="s">
        <v>33</v>
      </c>
      <c r="C996" s="73" t="s">
        <v>42</v>
      </c>
      <c r="D996" s="74">
        <v>18</v>
      </c>
      <c r="E996" s="75">
        <v>8</v>
      </c>
      <c r="F996" s="75">
        <v>10</v>
      </c>
      <c r="G996" s="75">
        <v>6</v>
      </c>
      <c r="H996" s="75">
        <v>5</v>
      </c>
      <c r="I996" s="75">
        <v>5</v>
      </c>
      <c r="J996" s="75">
        <v>2</v>
      </c>
      <c r="K996" s="75">
        <v>0</v>
      </c>
      <c r="L996" s="75">
        <v>0</v>
      </c>
      <c r="M996" s="75">
        <v>0</v>
      </c>
      <c r="N996" s="75">
        <v>0</v>
      </c>
      <c r="O996" s="75">
        <v>957</v>
      </c>
      <c r="P996" s="75">
        <v>88</v>
      </c>
      <c r="Q996" s="75">
        <v>13</v>
      </c>
      <c r="R996" s="75">
        <v>9</v>
      </c>
      <c r="S996" s="75">
        <v>66</v>
      </c>
      <c r="T996" s="75">
        <v>4</v>
      </c>
      <c r="U996" s="75">
        <v>0</v>
      </c>
      <c r="V996" s="75">
        <v>155816</v>
      </c>
      <c r="W996" s="75">
        <v>6861</v>
      </c>
      <c r="X996" s="76">
        <v>22160</v>
      </c>
    </row>
    <row r="997" spans="2:24" ht="12.6" customHeight="1" x14ac:dyDescent="0.15">
      <c r="B997" s="71"/>
      <c r="C997" s="73" t="s">
        <v>850</v>
      </c>
      <c r="D997" s="74">
        <v>92</v>
      </c>
      <c r="E997" s="75">
        <v>18</v>
      </c>
      <c r="F997" s="75">
        <v>74</v>
      </c>
      <c r="G997" s="75">
        <v>62</v>
      </c>
      <c r="H997" s="75">
        <v>13</v>
      </c>
      <c r="I997" s="75">
        <v>12</v>
      </c>
      <c r="J997" s="75">
        <v>3</v>
      </c>
      <c r="K997" s="75">
        <v>1</v>
      </c>
      <c r="L997" s="75">
        <v>1</v>
      </c>
      <c r="M997" s="75">
        <v>0</v>
      </c>
      <c r="N997" s="75">
        <v>0</v>
      </c>
      <c r="O997" s="75">
        <v>3683</v>
      </c>
      <c r="P997" s="75">
        <v>324</v>
      </c>
      <c r="Q997" s="75">
        <v>156</v>
      </c>
      <c r="R997" s="75">
        <v>23</v>
      </c>
      <c r="S997" s="75">
        <v>145</v>
      </c>
      <c r="T997" s="75">
        <v>2</v>
      </c>
      <c r="U997" s="75">
        <v>0</v>
      </c>
      <c r="V997" s="75">
        <v>458742</v>
      </c>
      <c r="W997" s="75">
        <v>22891</v>
      </c>
      <c r="X997" s="76">
        <v>110426</v>
      </c>
    </row>
    <row r="998" spans="2:24" ht="12.6" customHeight="1" x14ac:dyDescent="0.15">
      <c r="B998" s="134"/>
      <c r="C998" s="72" t="s">
        <v>16</v>
      </c>
      <c r="D998" s="74">
        <v>9</v>
      </c>
      <c r="E998" s="75">
        <v>4</v>
      </c>
      <c r="F998" s="75">
        <v>5</v>
      </c>
      <c r="G998" s="75">
        <v>6</v>
      </c>
      <c r="H998" s="75">
        <v>1</v>
      </c>
      <c r="I998" s="75">
        <v>2</v>
      </c>
      <c r="J998" s="75">
        <v>0</v>
      </c>
      <c r="K998" s="75">
        <v>0</v>
      </c>
      <c r="L998" s="75">
        <v>0</v>
      </c>
      <c r="M998" s="75">
        <v>0</v>
      </c>
      <c r="N998" s="75">
        <v>0</v>
      </c>
      <c r="O998" s="75">
        <v>0</v>
      </c>
      <c r="P998" s="75">
        <v>30</v>
      </c>
      <c r="Q998" s="75">
        <v>8</v>
      </c>
      <c r="R998" s="75">
        <v>5</v>
      </c>
      <c r="S998" s="75">
        <v>17</v>
      </c>
      <c r="T998" s="75">
        <v>0</v>
      </c>
      <c r="U998" s="75">
        <v>0</v>
      </c>
      <c r="V998" s="75">
        <v>167912</v>
      </c>
      <c r="W998" s="75">
        <v>5253</v>
      </c>
      <c r="X998" s="76">
        <v>85203</v>
      </c>
    </row>
    <row r="999" spans="2:24" ht="12.6" customHeight="1" x14ac:dyDescent="0.15">
      <c r="B999" s="71" t="s">
        <v>18</v>
      </c>
      <c r="C999" s="73" t="s">
        <v>21</v>
      </c>
      <c r="D999" s="74">
        <v>0</v>
      </c>
      <c r="E999" s="75">
        <v>0</v>
      </c>
      <c r="F999" s="75">
        <v>0</v>
      </c>
      <c r="G999" s="75">
        <v>0</v>
      </c>
      <c r="H999" s="75">
        <v>0</v>
      </c>
      <c r="I999" s="75">
        <v>0</v>
      </c>
      <c r="J999" s="75">
        <v>0</v>
      </c>
      <c r="K999" s="75">
        <v>0</v>
      </c>
      <c r="L999" s="75">
        <v>0</v>
      </c>
      <c r="M999" s="75">
        <v>0</v>
      </c>
      <c r="N999" s="75">
        <v>0</v>
      </c>
      <c r="O999" s="75">
        <v>0</v>
      </c>
      <c r="P999" s="75">
        <v>0</v>
      </c>
      <c r="Q999" s="75">
        <v>0</v>
      </c>
      <c r="R999" s="75">
        <v>0</v>
      </c>
      <c r="S999" s="75">
        <v>0</v>
      </c>
      <c r="T999" s="75">
        <v>0</v>
      </c>
      <c r="U999" s="75">
        <v>0</v>
      </c>
      <c r="V999" s="75">
        <v>0</v>
      </c>
      <c r="W999" s="75">
        <v>0</v>
      </c>
      <c r="X999" s="76">
        <v>0</v>
      </c>
    </row>
    <row r="1000" spans="2:24" ht="12.6" customHeight="1" x14ac:dyDescent="0.15">
      <c r="B1000" s="71" t="s">
        <v>25</v>
      </c>
      <c r="C1000" s="73" t="s">
        <v>8</v>
      </c>
      <c r="D1000" s="74">
        <v>0</v>
      </c>
      <c r="E1000" s="75">
        <v>0</v>
      </c>
      <c r="F1000" s="75">
        <v>0</v>
      </c>
      <c r="G1000" s="75">
        <v>0</v>
      </c>
      <c r="H1000" s="75">
        <v>0</v>
      </c>
      <c r="I1000" s="75">
        <v>0</v>
      </c>
      <c r="J1000" s="75">
        <v>0</v>
      </c>
      <c r="K1000" s="75">
        <v>0</v>
      </c>
      <c r="L1000" s="75">
        <v>0</v>
      </c>
      <c r="M1000" s="75">
        <v>0</v>
      </c>
      <c r="N1000" s="75">
        <v>0</v>
      </c>
      <c r="O1000" s="75">
        <v>0</v>
      </c>
      <c r="P1000" s="75">
        <v>0</v>
      </c>
      <c r="Q1000" s="75">
        <v>0</v>
      </c>
      <c r="R1000" s="75">
        <v>0</v>
      </c>
      <c r="S1000" s="75">
        <v>0</v>
      </c>
      <c r="T1000" s="75">
        <v>0</v>
      </c>
      <c r="U1000" s="75">
        <v>0</v>
      </c>
      <c r="V1000" s="75">
        <v>0</v>
      </c>
      <c r="W1000" s="75">
        <v>0</v>
      </c>
      <c r="X1000" s="76">
        <v>0</v>
      </c>
    </row>
    <row r="1001" spans="2:24" ht="12.6" customHeight="1" x14ac:dyDescent="0.15">
      <c r="B1001" s="71" t="s">
        <v>27</v>
      </c>
      <c r="C1001" s="73" t="s">
        <v>28</v>
      </c>
      <c r="D1001" s="74">
        <v>3</v>
      </c>
      <c r="E1001" s="75">
        <v>1</v>
      </c>
      <c r="F1001" s="75">
        <v>2</v>
      </c>
      <c r="G1001" s="75">
        <v>2</v>
      </c>
      <c r="H1001" s="75">
        <v>0</v>
      </c>
      <c r="I1001" s="75">
        <v>1</v>
      </c>
      <c r="J1001" s="75">
        <v>0</v>
      </c>
      <c r="K1001" s="75">
        <v>0</v>
      </c>
      <c r="L1001" s="75">
        <v>0</v>
      </c>
      <c r="M1001" s="75">
        <v>0</v>
      </c>
      <c r="N1001" s="75">
        <v>0</v>
      </c>
      <c r="O1001" s="75">
        <v>0</v>
      </c>
      <c r="P1001" s="75">
        <v>13</v>
      </c>
      <c r="Q1001" s="75">
        <v>4</v>
      </c>
      <c r="R1001" s="75">
        <v>4</v>
      </c>
      <c r="S1001" s="75">
        <v>5</v>
      </c>
      <c r="T1001" s="75">
        <v>0</v>
      </c>
      <c r="U1001" s="75">
        <v>0</v>
      </c>
      <c r="V1001" s="75">
        <v>44180</v>
      </c>
      <c r="W1001" s="75">
        <v>2533</v>
      </c>
      <c r="X1001" s="76">
        <v>3445</v>
      </c>
    </row>
    <row r="1002" spans="2:24" ht="12.6" customHeight="1" x14ac:dyDescent="0.15">
      <c r="B1002" s="71" t="s">
        <v>29</v>
      </c>
      <c r="C1002" s="73" t="s">
        <v>30</v>
      </c>
      <c r="D1002" s="74">
        <v>2</v>
      </c>
      <c r="E1002" s="75">
        <v>1</v>
      </c>
      <c r="F1002" s="75">
        <v>1</v>
      </c>
      <c r="G1002" s="75">
        <v>1</v>
      </c>
      <c r="H1002" s="75">
        <v>0</v>
      </c>
      <c r="I1002" s="75">
        <v>1</v>
      </c>
      <c r="J1002" s="75">
        <v>0</v>
      </c>
      <c r="K1002" s="75">
        <v>0</v>
      </c>
      <c r="L1002" s="75">
        <v>0</v>
      </c>
      <c r="M1002" s="75">
        <v>0</v>
      </c>
      <c r="N1002" s="75">
        <v>0</v>
      </c>
      <c r="O1002" s="75">
        <v>0</v>
      </c>
      <c r="P1002" s="75">
        <v>9</v>
      </c>
      <c r="Q1002" s="75">
        <v>1</v>
      </c>
      <c r="R1002" s="75">
        <v>1</v>
      </c>
      <c r="S1002" s="75">
        <v>7</v>
      </c>
      <c r="T1002" s="75">
        <v>0</v>
      </c>
      <c r="U1002" s="75">
        <v>0</v>
      </c>
      <c r="V1002" s="75">
        <v>107992</v>
      </c>
      <c r="W1002" s="75">
        <v>0</v>
      </c>
      <c r="X1002" s="76">
        <v>78328</v>
      </c>
    </row>
    <row r="1003" spans="2:24" ht="12.6" customHeight="1" x14ac:dyDescent="0.15">
      <c r="B1003" s="71" t="s">
        <v>24</v>
      </c>
      <c r="C1003" s="73" t="s">
        <v>31</v>
      </c>
      <c r="D1003" s="74">
        <v>2</v>
      </c>
      <c r="E1003" s="75">
        <v>2</v>
      </c>
      <c r="F1003" s="75">
        <v>0</v>
      </c>
      <c r="G1003" s="75">
        <v>1</v>
      </c>
      <c r="H1003" s="75">
        <v>1</v>
      </c>
      <c r="I1003" s="75">
        <v>0</v>
      </c>
      <c r="J1003" s="75">
        <v>0</v>
      </c>
      <c r="K1003" s="75">
        <v>0</v>
      </c>
      <c r="L1003" s="75">
        <v>0</v>
      </c>
      <c r="M1003" s="75">
        <v>0</v>
      </c>
      <c r="N1003" s="75">
        <v>0</v>
      </c>
      <c r="O1003" s="75">
        <v>0</v>
      </c>
      <c r="P1003" s="75">
        <v>5</v>
      </c>
      <c r="Q1003" s="75">
        <v>0</v>
      </c>
      <c r="R1003" s="75">
        <v>0</v>
      </c>
      <c r="S1003" s="75">
        <v>5</v>
      </c>
      <c r="T1003" s="75">
        <v>0</v>
      </c>
      <c r="U1003" s="75">
        <v>0</v>
      </c>
      <c r="V1003" s="75">
        <v>14080</v>
      </c>
      <c r="W1003" s="75">
        <v>2720</v>
      </c>
      <c r="X1003" s="76">
        <v>2980</v>
      </c>
    </row>
    <row r="1004" spans="2:24" ht="12.6" customHeight="1" x14ac:dyDescent="0.15">
      <c r="B1004" s="71" t="s">
        <v>26</v>
      </c>
      <c r="C1004" s="73" t="s">
        <v>6</v>
      </c>
      <c r="D1004" s="74">
        <v>2</v>
      </c>
      <c r="E1004" s="75">
        <v>0</v>
      </c>
      <c r="F1004" s="75">
        <v>2</v>
      </c>
      <c r="G1004" s="75">
        <v>2</v>
      </c>
      <c r="H1004" s="75">
        <v>0</v>
      </c>
      <c r="I1004" s="75">
        <v>0</v>
      </c>
      <c r="J1004" s="75">
        <v>0</v>
      </c>
      <c r="K1004" s="75">
        <v>0</v>
      </c>
      <c r="L1004" s="75">
        <v>0</v>
      </c>
      <c r="M1004" s="75">
        <v>0</v>
      </c>
      <c r="N1004" s="75">
        <v>0</v>
      </c>
      <c r="O1004" s="75">
        <v>0</v>
      </c>
      <c r="P1004" s="75">
        <v>3</v>
      </c>
      <c r="Q1004" s="75">
        <v>3</v>
      </c>
      <c r="R1004" s="75">
        <v>0</v>
      </c>
      <c r="S1004" s="75">
        <v>0</v>
      </c>
      <c r="T1004" s="75">
        <v>0</v>
      </c>
      <c r="U1004" s="75">
        <v>0</v>
      </c>
      <c r="V1004" s="75">
        <v>1660</v>
      </c>
      <c r="W1004" s="75">
        <v>0</v>
      </c>
      <c r="X1004" s="76">
        <v>450</v>
      </c>
    </row>
    <row r="1005" spans="2:24" ht="12.6" customHeight="1" x14ac:dyDescent="0.15">
      <c r="B1005" s="146"/>
      <c r="C1005" s="72" t="s">
        <v>34</v>
      </c>
      <c r="D1005" s="74">
        <v>83</v>
      </c>
      <c r="E1005" s="75">
        <v>14</v>
      </c>
      <c r="F1005" s="75">
        <v>69</v>
      </c>
      <c r="G1005" s="75">
        <v>56</v>
      </c>
      <c r="H1005" s="75">
        <v>12</v>
      </c>
      <c r="I1005" s="75">
        <v>10</v>
      </c>
      <c r="J1005" s="75">
        <v>3</v>
      </c>
      <c r="K1005" s="75">
        <v>1</v>
      </c>
      <c r="L1005" s="75">
        <v>1</v>
      </c>
      <c r="M1005" s="75">
        <v>0</v>
      </c>
      <c r="N1005" s="75">
        <v>0</v>
      </c>
      <c r="O1005" s="75">
        <v>3683</v>
      </c>
      <c r="P1005" s="75">
        <v>294</v>
      </c>
      <c r="Q1005" s="75">
        <v>148</v>
      </c>
      <c r="R1005" s="75">
        <v>18</v>
      </c>
      <c r="S1005" s="75">
        <v>128</v>
      </c>
      <c r="T1005" s="75">
        <v>2</v>
      </c>
      <c r="U1005" s="75">
        <v>0</v>
      </c>
      <c r="V1005" s="75">
        <v>290830</v>
      </c>
      <c r="W1005" s="75">
        <v>17638</v>
      </c>
      <c r="X1005" s="76">
        <v>25223</v>
      </c>
    </row>
    <row r="1006" spans="2:24" ht="12.6" customHeight="1" x14ac:dyDescent="0.15">
      <c r="B1006" s="71" t="s">
        <v>23</v>
      </c>
      <c r="C1006" s="73" t="s">
        <v>35</v>
      </c>
      <c r="D1006" s="74">
        <v>0</v>
      </c>
      <c r="E1006" s="75">
        <v>0</v>
      </c>
      <c r="F1006" s="75">
        <v>0</v>
      </c>
      <c r="G1006" s="75">
        <v>0</v>
      </c>
      <c r="H1006" s="75">
        <v>0</v>
      </c>
      <c r="I1006" s="75">
        <v>0</v>
      </c>
      <c r="J1006" s="75">
        <v>0</v>
      </c>
      <c r="K1006" s="75">
        <v>0</v>
      </c>
      <c r="L1006" s="75">
        <v>0</v>
      </c>
      <c r="M1006" s="75">
        <v>0</v>
      </c>
      <c r="N1006" s="75">
        <v>0</v>
      </c>
      <c r="O1006" s="75">
        <v>0</v>
      </c>
      <c r="P1006" s="75">
        <v>0</v>
      </c>
      <c r="Q1006" s="75">
        <v>0</v>
      </c>
      <c r="R1006" s="75">
        <v>0</v>
      </c>
      <c r="S1006" s="75">
        <v>0</v>
      </c>
      <c r="T1006" s="75">
        <v>0</v>
      </c>
      <c r="U1006" s="75">
        <v>0</v>
      </c>
      <c r="V1006" s="75">
        <v>0</v>
      </c>
      <c r="W1006" s="75">
        <v>0</v>
      </c>
      <c r="X1006" s="76">
        <v>0</v>
      </c>
    </row>
    <row r="1007" spans="2:24" ht="12.6" customHeight="1" x14ac:dyDescent="0.15">
      <c r="B1007" s="71" t="s">
        <v>15</v>
      </c>
      <c r="C1007" s="73" t="s">
        <v>19</v>
      </c>
      <c r="D1007" s="74">
        <v>5</v>
      </c>
      <c r="E1007" s="75">
        <v>0</v>
      </c>
      <c r="F1007" s="75">
        <v>5</v>
      </c>
      <c r="G1007" s="75">
        <v>4</v>
      </c>
      <c r="H1007" s="75">
        <v>1</v>
      </c>
      <c r="I1007" s="75">
        <v>0</v>
      </c>
      <c r="J1007" s="75">
        <v>0</v>
      </c>
      <c r="K1007" s="75">
        <v>0</v>
      </c>
      <c r="L1007" s="75">
        <v>0</v>
      </c>
      <c r="M1007" s="75">
        <v>0</v>
      </c>
      <c r="N1007" s="75">
        <v>0</v>
      </c>
      <c r="O1007" s="75">
        <v>235</v>
      </c>
      <c r="P1007" s="75">
        <v>9</v>
      </c>
      <c r="Q1007" s="75">
        <v>9</v>
      </c>
      <c r="R1007" s="75">
        <v>0</v>
      </c>
      <c r="S1007" s="75">
        <v>0</v>
      </c>
      <c r="T1007" s="75">
        <v>0</v>
      </c>
      <c r="U1007" s="75">
        <v>0</v>
      </c>
      <c r="V1007" s="75">
        <v>9040</v>
      </c>
      <c r="W1007" s="75">
        <v>0</v>
      </c>
      <c r="X1007" s="76">
        <v>1688</v>
      </c>
    </row>
    <row r="1008" spans="2:24" ht="12.6" customHeight="1" x14ac:dyDescent="0.15">
      <c r="B1008" s="71" t="s">
        <v>36</v>
      </c>
      <c r="C1008" s="73" t="s">
        <v>38</v>
      </c>
      <c r="D1008" s="74">
        <v>42</v>
      </c>
      <c r="E1008" s="75">
        <v>4</v>
      </c>
      <c r="F1008" s="75">
        <v>38</v>
      </c>
      <c r="G1008" s="75">
        <v>29</v>
      </c>
      <c r="H1008" s="75">
        <v>6</v>
      </c>
      <c r="I1008" s="75">
        <v>4</v>
      </c>
      <c r="J1008" s="75">
        <v>2</v>
      </c>
      <c r="K1008" s="75">
        <v>0</v>
      </c>
      <c r="L1008" s="75">
        <v>1</v>
      </c>
      <c r="M1008" s="75">
        <v>0</v>
      </c>
      <c r="N1008" s="75">
        <v>0</v>
      </c>
      <c r="O1008" s="75">
        <v>2523</v>
      </c>
      <c r="P1008" s="75">
        <v>158</v>
      </c>
      <c r="Q1008" s="75">
        <v>99</v>
      </c>
      <c r="R1008" s="75">
        <v>5</v>
      </c>
      <c r="S1008" s="75">
        <v>54</v>
      </c>
      <c r="T1008" s="75">
        <v>0</v>
      </c>
      <c r="U1008" s="75">
        <v>0</v>
      </c>
      <c r="V1008" s="75">
        <v>139367</v>
      </c>
      <c r="W1008" s="75">
        <v>1528</v>
      </c>
      <c r="X1008" s="76">
        <v>5590</v>
      </c>
    </row>
    <row r="1009" spans="2:24" ht="12.6" customHeight="1" x14ac:dyDescent="0.15">
      <c r="B1009" s="71" t="s">
        <v>0</v>
      </c>
      <c r="C1009" s="73" t="s">
        <v>39</v>
      </c>
      <c r="D1009" s="74">
        <v>5</v>
      </c>
      <c r="E1009" s="75">
        <v>2</v>
      </c>
      <c r="F1009" s="75">
        <v>3</v>
      </c>
      <c r="G1009" s="75">
        <v>2</v>
      </c>
      <c r="H1009" s="75">
        <v>0</v>
      </c>
      <c r="I1009" s="75">
        <v>3</v>
      </c>
      <c r="J1009" s="75">
        <v>0</v>
      </c>
      <c r="K1009" s="75">
        <v>0</v>
      </c>
      <c r="L1009" s="75">
        <v>0</v>
      </c>
      <c r="M1009" s="75">
        <v>0</v>
      </c>
      <c r="N1009" s="75">
        <v>0</v>
      </c>
      <c r="O1009" s="75">
        <v>13</v>
      </c>
      <c r="P1009" s="75">
        <v>22</v>
      </c>
      <c r="Q1009" s="75">
        <v>5</v>
      </c>
      <c r="R1009" s="75">
        <v>1</v>
      </c>
      <c r="S1009" s="75">
        <v>16</v>
      </c>
      <c r="T1009" s="75">
        <v>0</v>
      </c>
      <c r="U1009" s="75">
        <v>0</v>
      </c>
      <c r="V1009" s="75">
        <v>22725</v>
      </c>
      <c r="W1009" s="75">
        <v>12369</v>
      </c>
      <c r="X1009" s="76">
        <v>6043</v>
      </c>
    </row>
    <row r="1010" spans="2:24" ht="12.6" customHeight="1" x14ac:dyDescent="0.15">
      <c r="B1010" s="71" t="s">
        <v>40</v>
      </c>
      <c r="C1010" s="73" t="s">
        <v>784</v>
      </c>
      <c r="D1010" s="74">
        <v>7</v>
      </c>
      <c r="E1010" s="75">
        <v>0</v>
      </c>
      <c r="F1010" s="75">
        <v>7</v>
      </c>
      <c r="G1010" s="75">
        <v>7</v>
      </c>
      <c r="H1010" s="75">
        <v>0</v>
      </c>
      <c r="I1010" s="75">
        <v>0</v>
      </c>
      <c r="J1010" s="75">
        <v>0</v>
      </c>
      <c r="K1010" s="75">
        <v>0</v>
      </c>
      <c r="L1010" s="75">
        <v>0</v>
      </c>
      <c r="M1010" s="75">
        <v>0</v>
      </c>
      <c r="N1010" s="75">
        <v>0</v>
      </c>
      <c r="O1010" s="75">
        <v>33</v>
      </c>
      <c r="P1010" s="75">
        <v>11</v>
      </c>
      <c r="Q1010" s="75">
        <v>10</v>
      </c>
      <c r="R1010" s="75">
        <v>0</v>
      </c>
      <c r="S1010" s="75">
        <v>1</v>
      </c>
      <c r="T1010" s="75">
        <v>0</v>
      </c>
      <c r="U1010" s="75">
        <v>0</v>
      </c>
      <c r="V1010" s="75">
        <v>4020</v>
      </c>
      <c r="W1010" s="75">
        <v>276</v>
      </c>
      <c r="X1010" s="76">
        <v>400</v>
      </c>
    </row>
    <row r="1011" spans="2:24" ht="12.6" customHeight="1" x14ac:dyDescent="0.15">
      <c r="B1011" s="71" t="s">
        <v>33</v>
      </c>
      <c r="C1011" s="73" t="s">
        <v>42</v>
      </c>
      <c r="D1011" s="74">
        <v>24</v>
      </c>
      <c r="E1011" s="75">
        <v>8</v>
      </c>
      <c r="F1011" s="75">
        <v>16</v>
      </c>
      <c r="G1011" s="75">
        <v>14</v>
      </c>
      <c r="H1011" s="75">
        <v>5</v>
      </c>
      <c r="I1011" s="75">
        <v>3</v>
      </c>
      <c r="J1011" s="75">
        <v>1</v>
      </c>
      <c r="K1011" s="75">
        <v>1</v>
      </c>
      <c r="L1011" s="75">
        <v>0</v>
      </c>
      <c r="M1011" s="75">
        <v>0</v>
      </c>
      <c r="N1011" s="75">
        <v>0</v>
      </c>
      <c r="O1011" s="75">
        <v>879</v>
      </c>
      <c r="P1011" s="75">
        <v>94</v>
      </c>
      <c r="Q1011" s="75">
        <v>25</v>
      </c>
      <c r="R1011" s="75">
        <v>12</v>
      </c>
      <c r="S1011" s="75">
        <v>57</v>
      </c>
      <c r="T1011" s="75">
        <v>2</v>
      </c>
      <c r="U1011" s="75">
        <v>0</v>
      </c>
      <c r="V1011" s="75">
        <v>115678</v>
      </c>
      <c r="W1011" s="75">
        <v>3465</v>
      </c>
      <c r="X1011" s="76">
        <v>11502</v>
      </c>
    </row>
    <row r="1012" spans="2:24" ht="12.6" customHeight="1" x14ac:dyDescent="0.15">
      <c r="B1012" s="71"/>
      <c r="C1012" s="72" t="s">
        <v>851</v>
      </c>
      <c r="D1012" s="74">
        <v>1070</v>
      </c>
      <c r="E1012" s="75">
        <v>271</v>
      </c>
      <c r="F1012" s="75">
        <v>799</v>
      </c>
      <c r="G1012" s="75">
        <v>659</v>
      </c>
      <c r="H1012" s="75">
        <v>207</v>
      </c>
      <c r="I1012" s="75">
        <v>136</v>
      </c>
      <c r="J1012" s="75">
        <v>48</v>
      </c>
      <c r="K1012" s="75">
        <v>6</v>
      </c>
      <c r="L1012" s="75">
        <v>11</v>
      </c>
      <c r="M1012" s="75">
        <v>2</v>
      </c>
      <c r="N1012" s="75">
        <v>1</v>
      </c>
      <c r="O1012" s="75">
        <v>73806</v>
      </c>
      <c r="P1012" s="75">
        <v>4032</v>
      </c>
      <c r="Q1012" s="75">
        <v>1318</v>
      </c>
      <c r="R1012" s="75">
        <v>350</v>
      </c>
      <c r="S1012" s="75">
        <v>2364</v>
      </c>
      <c r="T1012" s="75">
        <v>151</v>
      </c>
      <c r="U1012" s="75">
        <v>3</v>
      </c>
      <c r="V1012" s="75">
        <v>6492634</v>
      </c>
      <c r="W1012" s="75">
        <v>209702</v>
      </c>
      <c r="X1012" s="76">
        <v>675325</v>
      </c>
    </row>
    <row r="1013" spans="2:24" ht="12.6" customHeight="1" x14ac:dyDescent="0.15">
      <c r="B1013" s="134"/>
      <c r="C1013" s="72" t="s">
        <v>16</v>
      </c>
      <c r="D1013" s="74">
        <v>102</v>
      </c>
      <c r="E1013" s="75">
        <v>49</v>
      </c>
      <c r="F1013" s="75">
        <v>53</v>
      </c>
      <c r="G1013" s="75">
        <v>41</v>
      </c>
      <c r="H1013" s="75">
        <v>21</v>
      </c>
      <c r="I1013" s="75">
        <v>26</v>
      </c>
      <c r="J1013" s="75">
        <v>10</v>
      </c>
      <c r="K1013" s="75">
        <v>3</v>
      </c>
      <c r="L1013" s="75">
        <v>1</v>
      </c>
      <c r="M1013" s="75">
        <v>0</v>
      </c>
      <c r="N1013" s="75">
        <v>0</v>
      </c>
      <c r="O1013" s="75">
        <v>0</v>
      </c>
      <c r="P1013" s="75">
        <v>549</v>
      </c>
      <c r="Q1013" s="75">
        <v>84</v>
      </c>
      <c r="R1013" s="75">
        <v>85</v>
      </c>
      <c r="S1013" s="75">
        <v>380</v>
      </c>
      <c r="T1013" s="75">
        <v>30</v>
      </c>
      <c r="U1013" s="75">
        <v>3</v>
      </c>
      <c r="V1013" s="75">
        <v>1758046</v>
      </c>
      <c r="W1013" s="75">
        <v>26922</v>
      </c>
      <c r="X1013" s="76">
        <v>165494</v>
      </c>
    </row>
    <row r="1014" spans="2:24" ht="12.6" customHeight="1" x14ac:dyDescent="0.15">
      <c r="B1014" s="71" t="s">
        <v>18</v>
      </c>
      <c r="C1014" s="73" t="s">
        <v>21</v>
      </c>
      <c r="D1014" s="74">
        <v>0</v>
      </c>
      <c r="E1014" s="75">
        <v>0</v>
      </c>
      <c r="F1014" s="75">
        <v>0</v>
      </c>
      <c r="G1014" s="75">
        <v>0</v>
      </c>
      <c r="H1014" s="75">
        <v>0</v>
      </c>
      <c r="I1014" s="75">
        <v>0</v>
      </c>
      <c r="J1014" s="75">
        <v>0</v>
      </c>
      <c r="K1014" s="75">
        <v>0</v>
      </c>
      <c r="L1014" s="75">
        <v>0</v>
      </c>
      <c r="M1014" s="75">
        <v>0</v>
      </c>
      <c r="N1014" s="75">
        <v>0</v>
      </c>
      <c r="O1014" s="75">
        <v>0</v>
      </c>
      <c r="P1014" s="75">
        <v>0</v>
      </c>
      <c r="Q1014" s="75">
        <v>0</v>
      </c>
      <c r="R1014" s="75">
        <v>0</v>
      </c>
      <c r="S1014" s="75">
        <v>0</v>
      </c>
      <c r="T1014" s="75">
        <v>0</v>
      </c>
      <c r="U1014" s="75">
        <v>0</v>
      </c>
      <c r="V1014" s="75">
        <v>0</v>
      </c>
      <c r="W1014" s="75">
        <v>0</v>
      </c>
      <c r="X1014" s="76">
        <v>0</v>
      </c>
    </row>
    <row r="1015" spans="2:24" ht="12.6" customHeight="1" x14ac:dyDescent="0.15">
      <c r="B1015" s="71" t="s">
        <v>25</v>
      </c>
      <c r="C1015" s="73" t="s">
        <v>8</v>
      </c>
      <c r="D1015" s="74">
        <v>3</v>
      </c>
      <c r="E1015" s="75">
        <v>2</v>
      </c>
      <c r="F1015" s="75">
        <v>1</v>
      </c>
      <c r="G1015" s="75">
        <v>1</v>
      </c>
      <c r="H1015" s="75">
        <v>2</v>
      </c>
      <c r="I1015" s="75">
        <v>0</v>
      </c>
      <c r="J1015" s="75">
        <v>0</v>
      </c>
      <c r="K1015" s="75">
        <v>0</v>
      </c>
      <c r="L1015" s="75">
        <v>0</v>
      </c>
      <c r="M1015" s="75">
        <v>0</v>
      </c>
      <c r="N1015" s="75">
        <v>0</v>
      </c>
      <c r="O1015" s="75">
        <v>0</v>
      </c>
      <c r="P1015" s="75">
        <v>9</v>
      </c>
      <c r="Q1015" s="75">
        <v>3</v>
      </c>
      <c r="R1015" s="75">
        <v>3</v>
      </c>
      <c r="S1015" s="75">
        <v>3</v>
      </c>
      <c r="T1015" s="75">
        <v>0</v>
      </c>
      <c r="U1015" s="75">
        <v>0</v>
      </c>
      <c r="V1015" s="75">
        <v>8436</v>
      </c>
      <c r="W1015" s="75">
        <v>0</v>
      </c>
      <c r="X1015" s="76">
        <v>1873</v>
      </c>
    </row>
    <row r="1016" spans="2:24" ht="12.6" customHeight="1" x14ac:dyDescent="0.15">
      <c r="B1016" s="71" t="s">
        <v>27</v>
      </c>
      <c r="C1016" s="73" t="s">
        <v>28</v>
      </c>
      <c r="D1016" s="74">
        <v>48</v>
      </c>
      <c r="E1016" s="75">
        <v>19</v>
      </c>
      <c r="F1016" s="75">
        <v>29</v>
      </c>
      <c r="G1016" s="75">
        <v>19</v>
      </c>
      <c r="H1016" s="75">
        <v>11</v>
      </c>
      <c r="I1016" s="75">
        <v>10</v>
      </c>
      <c r="J1016" s="75">
        <v>5</v>
      </c>
      <c r="K1016" s="75">
        <v>2</v>
      </c>
      <c r="L1016" s="75">
        <v>1</v>
      </c>
      <c r="M1016" s="75">
        <v>0</v>
      </c>
      <c r="N1016" s="75">
        <v>0</v>
      </c>
      <c r="O1016" s="75">
        <v>0</v>
      </c>
      <c r="P1016" s="75">
        <v>278</v>
      </c>
      <c r="Q1016" s="75">
        <v>45</v>
      </c>
      <c r="R1016" s="75">
        <v>37</v>
      </c>
      <c r="S1016" s="75">
        <v>196</v>
      </c>
      <c r="T1016" s="75">
        <v>10</v>
      </c>
      <c r="U1016" s="75">
        <v>3</v>
      </c>
      <c r="V1016" s="75">
        <v>1090464</v>
      </c>
      <c r="W1016" s="75">
        <v>2436</v>
      </c>
      <c r="X1016" s="76">
        <v>49852</v>
      </c>
    </row>
    <row r="1017" spans="2:24" ht="12.6" customHeight="1" x14ac:dyDescent="0.15">
      <c r="B1017" s="71" t="s">
        <v>29</v>
      </c>
      <c r="C1017" s="73" t="s">
        <v>30</v>
      </c>
      <c r="D1017" s="74">
        <v>22</v>
      </c>
      <c r="E1017" s="75">
        <v>15</v>
      </c>
      <c r="F1017" s="75">
        <v>7</v>
      </c>
      <c r="G1017" s="75">
        <v>8</v>
      </c>
      <c r="H1017" s="75">
        <v>6</v>
      </c>
      <c r="I1017" s="75">
        <v>5</v>
      </c>
      <c r="J1017" s="75">
        <v>2</v>
      </c>
      <c r="K1017" s="75">
        <v>1</v>
      </c>
      <c r="L1017" s="75">
        <v>0</v>
      </c>
      <c r="M1017" s="75">
        <v>0</v>
      </c>
      <c r="N1017" s="75">
        <v>0</v>
      </c>
      <c r="O1017" s="75">
        <v>0</v>
      </c>
      <c r="P1017" s="75">
        <v>131</v>
      </c>
      <c r="Q1017" s="75">
        <v>10</v>
      </c>
      <c r="R1017" s="75">
        <v>20</v>
      </c>
      <c r="S1017" s="75">
        <v>101</v>
      </c>
      <c r="T1017" s="75">
        <v>10</v>
      </c>
      <c r="U1017" s="75">
        <v>0</v>
      </c>
      <c r="V1017" s="75">
        <v>361810</v>
      </c>
      <c r="W1017" s="75">
        <v>492</v>
      </c>
      <c r="X1017" s="76">
        <v>52023</v>
      </c>
    </row>
    <row r="1018" spans="2:24" ht="12.6" customHeight="1" x14ac:dyDescent="0.15">
      <c r="B1018" s="71" t="s">
        <v>24</v>
      </c>
      <c r="C1018" s="73" t="s">
        <v>31</v>
      </c>
      <c r="D1018" s="74">
        <v>11</v>
      </c>
      <c r="E1018" s="75">
        <v>5</v>
      </c>
      <c r="F1018" s="75">
        <v>6</v>
      </c>
      <c r="G1018" s="75">
        <v>7</v>
      </c>
      <c r="H1018" s="75">
        <v>0</v>
      </c>
      <c r="I1018" s="75">
        <v>3</v>
      </c>
      <c r="J1018" s="75">
        <v>1</v>
      </c>
      <c r="K1018" s="75">
        <v>0</v>
      </c>
      <c r="L1018" s="75">
        <v>0</v>
      </c>
      <c r="M1018" s="75">
        <v>0</v>
      </c>
      <c r="N1018" s="75">
        <v>0</v>
      </c>
      <c r="O1018" s="75">
        <v>0</v>
      </c>
      <c r="P1018" s="75">
        <v>40</v>
      </c>
      <c r="Q1018" s="75">
        <v>8</v>
      </c>
      <c r="R1018" s="75">
        <v>7</v>
      </c>
      <c r="S1018" s="75">
        <v>25</v>
      </c>
      <c r="T1018" s="75">
        <v>0</v>
      </c>
      <c r="U1018" s="75">
        <v>0</v>
      </c>
      <c r="V1018" s="75">
        <v>66496</v>
      </c>
      <c r="W1018" s="75">
        <v>2291</v>
      </c>
      <c r="X1018" s="76">
        <v>4095</v>
      </c>
    </row>
    <row r="1019" spans="2:24" ht="12.6" customHeight="1" x14ac:dyDescent="0.15">
      <c r="B1019" s="71" t="s">
        <v>26</v>
      </c>
      <c r="C1019" s="73" t="s">
        <v>6</v>
      </c>
      <c r="D1019" s="74">
        <v>18</v>
      </c>
      <c r="E1019" s="75">
        <v>8</v>
      </c>
      <c r="F1019" s="75">
        <v>10</v>
      </c>
      <c r="G1019" s="75">
        <v>6</v>
      </c>
      <c r="H1019" s="75">
        <v>2</v>
      </c>
      <c r="I1019" s="75">
        <v>8</v>
      </c>
      <c r="J1019" s="75">
        <v>2</v>
      </c>
      <c r="K1019" s="75">
        <v>0</v>
      </c>
      <c r="L1019" s="75">
        <v>0</v>
      </c>
      <c r="M1019" s="75">
        <v>0</v>
      </c>
      <c r="N1019" s="75">
        <v>0</v>
      </c>
      <c r="O1019" s="75">
        <v>0</v>
      </c>
      <c r="P1019" s="75">
        <v>91</v>
      </c>
      <c r="Q1019" s="75">
        <v>18</v>
      </c>
      <c r="R1019" s="75">
        <v>18</v>
      </c>
      <c r="S1019" s="75">
        <v>55</v>
      </c>
      <c r="T1019" s="75">
        <v>10</v>
      </c>
      <c r="U1019" s="75">
        <v>0</v>
      </c>
      <c r="V1019" s="75">
        <v>230840</v>
      </c>
      <c r="W1019" s="75">
        <v>21703</v>
      </c>
      <c r="X1019" s="76">
        <v>57651</v>
      </c>
    </row>
    <row r="1020" spans="2:24" ht="12.6" customHeight="1" x14ac:dyDescent="0.15">
      <c r="B1020" s="146"/>
      <c r="C1020" s="72" t="s">
        <v>34</v>
      </c>
      <c r="D1020" s="74">
        <v>968</v>
      </c>
      <c r="E1020" s="75">
        <v>222</v>
      </c>
      <c r="F1020" s="75">
        <v>746</v>
      </c>
      <c r="G1020" s="75">
        <v>618</v>
      </c>
      <c r="H1020" s="75">
        <v>186</v>
      </c>
      <c r="I1020" s="75">
        <v>110</v>
      </c>
      <c r="J1020" s="75">
        <v>38</v>
      </c>
      <c r="K1020" s="75">
        <v>3</v>
      </c>
      <c r="L1020" s="75">
        <v>10</v>
      </c>
      <c r="M1020" s="75">
        <v>2</v>
      </c>
      <c r="N1020" s="75">
        <v>1</v>
      </c>
      <c r="O1020" s="75">
        <v>73806</v>
      </c>
      <c r="P1020" s="75">
        <v>3483</v>
      </c>
      <c r="Q1020" s="75">
        <v>1234</v>
      </c>
      <c r="R1020" s="75">
        <v>265</v>
      </c>
      <c r="S1020" s="75">
        <v>1984</v>
      </c>
      <c r="T1020" s="75">
        <v>121</v>
      </c>
      <c r="U1020" s="75">
        <v>0</v>
      </c>
      <c r="V1020" s="75">
        <v>4734588</v>
      </c>
      <c r="W1020" s="75">
        <v>182780</v>
      </c>
      <c r="X1020" s="76">
        <v>509831</v>
      </c>
    </row>
    <row r="1021" spans="2:24" ht="12.6" customHeight="1" x14ac:dyDescent="0.15">
      <c r="B1021" s="71" t="s">
        <v>23</v>
      </c>
      <c r="C1021" s="73" t="s">
        <v>35</v>
      </c>
      <c r="D1021" s="74">
        <v>3</v>
      </c>
      <c r="E1021" s="75">
        <v>3</v>
      </c>
      <c r="F1021" s="75">
        <v>0</v>
      </c>
      <c r="G1021" s="75">
        <v>0</v>
      </c>
      <c r="H1021" s="75">
        <v>1</v>
      </c>
      <c r="I1021" s="75">
        <v>0</v>
      </c>
      <c r="J1021" s="75">
        <v>0</v>
      </c>
      <c r="K1021" s="75">
        <v>0</v>
      </c>
      <c r="L1021" s="75">
        <v>0</v>
      </c>
      <c r="M1021" s="75">
        <v>1</v>
      </c>
      <c r="N1021" s="75">
        <v>1</v>
      </c>
      <c r="O1021" s="75">
        <v>20064</v>
      </c>
      <c r="P1021" s="75">
        <v>208</v>
      </c>
      <c r="Q1021" s="75">
        <v>0</v>
      </c>
      <c r="R1021" s="75">
        <v>1</v>
      </c>
      <c r="S1021" s="75">
        <v>207</v>
      </c>
      <c r="T1021" s="75">
        <v>4</v>
      </c>
      <c r="U1021" s="75">
        <v>0</v>
      </c>
      <c r="V1021" s="75">
        <v>583518</v>
      </c>
      <c r="W1021" s="75">
        <v>0</v>
      </c>
      <c r="X1021" s="76">
        <v>70159</v>
      </c>
    </row>
    <row r="1022" spans="2:24" ht="12.6" customHeight="1" x14ac:dyDescent="0.15">
      <c r="B1022" s="71" t="s">
        <v>15</v>
      </c>
      <c r="C1022" s="73" t="s">
        <v>19</v>
      </c>
      <c r="D1022" s="74">
        <v>87</v>
      </c>
      <c r="E1022" s="75">
        <v>21</v>
      </c>
      <c r="F1022" s="75">
        <v>66</v>
      </c>
      <c r="G1022" s="75">
        <v>62</v>
      </c>
      <c r="H1022" s="75">
        <v>17</v>
      </c>
      <c r="I1022" s="75">
        <v>8</v>
      </c>
      <c r="J1022" s="75">
        <v>0</v>
      </c>
      <c r="K1022" s="75">
        <v>0</v>
      </c>
      <c r="L1022" s="75">
        <v>0</v>
      </c>
      <c r="M1022" s="75">
        <v>0</v>
      </c>
      <c r="N1022" s="75">
        <v>0</v>
      </c>
      <c r="O1022" s="75">
        <v>7074</v>
      </c>
      <c r="P1022" s="75">
        <v>205</v>
      </c>
      <c r="Q1022" s="75">
        <v>113</v>
      </c>
      <c r="R1022" s="75">
        <v>27</v>
      </c>
      <c r="S1022" s="75">
        <v>65</v>
      </c>
      <c r="T1022" s="75">
        <v>2</v>
      </c>
      <c r="U1022" s="75">
        <v>0</v>
      </c>
      <c r="V1022" s="75">
        <v>149763</v>
      </c>
      <c r="W1022" s="75">
        <v>1123</v>
      </c>
      <c r="X1022" s="76">
        <v>56788</v>
      </c>
    </row>
    <row r="1023" spans="2:24" ht="12.6" customHeight="1" x14ac:dyDescent="0.15">
      <c r="B1023" s="71" t="s">
        <v>36</v>
      </c>
      <c r="C1023" s="73" t="s">
        <v>38</v>
      </c>
      <c r="D1023" s="74">
        <v>446</v>
      </c>
      <c r="E1023" s="75">
        <v>59</v>
      </c>
      <c r="F1023" s="75">
        <v>387</v>
      </c>
      <c r="G1023" s="75">
        <v>316</v>
      </c>
      <c r="H1023" s="75">
        <v>74</v>
      </c>
      <c r="I1023" s="75">
        <v>30</v>
      </c>
      <c r="J1023" s="75">
        <v>18</v>
      </c>
      <c r="K1023" s="75">
        <v>1</v>
      </c>
      <c r="L1023" s="75">
        <v>6</v>
      </c>
      <c r="M1023" s="75">
        <v>1</v>
      </c>
      <c r="N1023" s="75">
        <v>0</v>
      </c>
      <c r="O1023" s="75">
        <v>23235</v>
      </c>
      <c r="P1023" s="75">
        <v>1439</v>
      </c>
      <c r="Q1023" s="75">
        <v>660</v>
      </c>
      <c r="R1023" s="75">
        <v>57</v>
      </c>
      <c r="S1023" s="75">
        <v>722</v>
      </c>
      <c r="T1023" s="75">
        <v>57</v>
      </c>
      <c r="U1023" s="75">
        <v>0</v>
      </c>
      <c r="V1023" s="75">
        <v>1559686</v>
      </c>
      <c r="W1023" s="75">
        <v>12861</v>
      </c>
      <c r="X1023" s="76">
        <v>68526</v>
      </c>
    </row>
    <row r="1024" spans="2:24" ht="12.6" customHeight="1" x14ac:dyDescent="0.15">
      <c r="B1024" s="71" t="s">
        <v>0</v>
      </c>
      <c r="C1024" s="73" t="s">
        <v>39</v>
      </c>
      <c r="D1024" s="74">
        <v>60</v>
      </c>
      <c r="E1024" s="75">
        <v>26</v>
      </c>
      <c r="F1024" s="75">
        <v>34</v>
      </c>
      <c r="G1024" s="75">
        <v>33</v>
      </c>
      <c r="H1024" s="75">
        <v>8</v>
      </c>
      <c r="I1024" s="75">
        <v>14</v>
      </c>
      <c r="J1024" s="75">
        <v>5</v>
      </c>
      <c r="K1024" s="75">
        <v>0</v>
      </c>
      <c r="L1024" s="75">
        <v>0</v>
      </c>
      <c r="M1024" s="75">
        <v>0</v>
      </c>
      <c r="N1024" s="75">
        <v>0</v>
      </c>
      <c r="O1024" s="75">
        <v>833</v>
      </c>
      <c r="P1024" s="75">
        <v>253</v>
      </c>
      <c r="Q1024" s="75">
        <v>51</v>
      </c>
      <c r="R1024" s="75">
        <v>44</v>
      </c>
      <c r="S1024" s="75">
        <v>158</v>
      </c>
      <c r="T1024" s="75">
        <v>3</v>
      </c>
      <c r="U1024" s="75">
        <v>0</v>
      </c>
      <c r="V1024" s="75">
        <v>358229</v>
      </c>
      <c r="W1024" s="75">
        <v>105596</v>
      </c>
      <c r="X1024" s="76">
        <v>45210</v>
      </c>
    </row>
    <row r="1025" spans="2:24" ht="12.6" customHeight="1" x14ac:dyDescent="0.15">
      <c r="B1025" s="71" t="s">
        <v>40</v>
      </c>
      <c r="C1025" s="73" t="s">
        <v>784</v>
      </c>
      <c r="D1025" s="74">
        <v>107</v>
      </c>
      <c r="E1025" s="75">
        <v>11</v>
      </c>
      <c r="F1025" s="75">
        <v>96</v>
      </c>
      <c r="G1025" s="75">
        <v>88</v>
      </c>
      <c r="H1025" s="75">
        <v>16</v>
      </c>
      <c r="I1025" s="75">
        <v>2</v>
      </c>
      <c r="J1025" s="75">
        <v>1</v>
      </c>
      <c r="K1025" s="75">
        <v>0</v>
      </c>
      <c r="L1025" s="75">
        <v>0</v>
      </c>
      <c r="M1025" s="75">
        <v>0</v>
      </c>
      <c r="N1025" s="75">
        <v>0</v>
      </c>
      <c r="O1025" s="75">
        <v>6850</v>
      </c>
      <c r="P1025" s="75">
        <v>204</v>
      </c>
      <c r="Q1025" s="75">
        <v>139</v>
      </c>
      <c r="R1025" s="75">
        <v>18</v>
      </c>
      <c r="S1025" s="75">
        <v>47</v>
      </c>
      <c r="T1025" s="75">
        <v>9</v>
      </c>
      <c r="U1025" s="75">
        <v>0</v>
      </c>
      <c r="V1025" s="75">
        <v>143901</v>
      </c>
      <c r="W1025" s="75">
        <v>7528</v>
      </c>
      <c r="X1025" s="76">
        <v>37024</v>
      </c>
    </row>
    <row r="1026" spans="2:24" ht="12.6" customHeight="1" x14ac:dyDescent="0.15">
      <c r="B1026" s="71" t="s">
        <v>33</v>
      </c>
      <c r="C1026" s="73" t="s">
        <v>42</v>
      </c>
      <c r="D1026" s="74">
        <v>265</v>
      </c>
      <c r="E1026" s="75">
        <v>102</v>
      </c>
      <c r="F1026" s="75">
        <v>163</v>
      </c>
      <c r="G1026" s="75">
        <v>119</v>
      </c>
      <c r="H1026" s="75">
        <v>70</v>
      </c>
      <c r="I1026" s="75">
        <v>56</v>
      </c>
      <c r="J1026" s="75">
        <v>14</v>
      </c>
      <c r="K1026" s="75">
        <v>2</v>
      </c>
      <c r="L1026" s="75">
        <v>4</v>
      </c>
      <c r="M1026" s="75">
        <v>0</v>
      </c>
      <c r="N1026" s="75">
        <v>0</v>
      </c>
      <c r="O1026" s="75">
        <v>15750</v>
      </c>
      <c r="P1026" s="75">
        <v>1174</v>
      </c>
      <c r="Q1026" s="75">
        <v>271</v>
      </c>
      <c r="R1026" s="75">
        <v>118</v>
      </c>
      <c r="S1026" s="75">
        <v>785</v>
      </c>
      <c r="T1026" s="75">
        <v>46</v>
      </c>
      <c r="U1026" s="75">
        <v>0</v>
      </c>
      <c r="V1026" s="75">
        <v>1939491</v>
      </c>
      <c r="W1026" s="75">
        <v>55672</v>
      </c>
      <c r="X1026" s="76">
        <v>232124</v>
      </c>
    </row>
    <row r="1027" spans="2:24" ht="12.6" customHeight="1" x14ac:dyDescent="0.15">
      <c r="B1027" s="71"/>
      <c r="C1027" s="73" t="s">
        <v>852</v>
      </c>
      <c r="D1027" s="74">
        <v>169</v>
      </c>
      <c r="E1027" s="75">
        <v>40</v>
      </c>
      <c r="F1027" s="75">
        <v>129</v>
      </c>
      <c r="G1027" s="75">
        <v>112</v>
      </c>
      <c r="H1027" s="75">
        <v>29</v>
      </c>
      <c r="I1027" s="75">
        <v>20</v>
      </c>
      <c r="J1027" s="75">
        <v>6</v>
      </c>
      <c r="K1027" s="75">
        <v>0</v>
      </c>
      <c r="L1027" s="75">
        <v>2</v>
      </c>
      <c r="M1027" s="75">
        <v>0</v>
      </c>
      <c r="N1027" s="75">
        <v>0</v>
      </c>
      <c r="O1027" s="75">
        <v>6971</v>
      </c>
      <c r="P1027" s="75">
        <v>556</v>
      </c>
      <c r="Q1027" s="75">
        <v>215</v>
      </c>
      <c r="R1027" s="75">
        <v>51</v>
      </c>
      <c r="S1027" s="75">
        <v>290</v>
      </c>
      <c r="T1027" s="75">
        <v>12</v>
      </c>
      <c r="U1027" s="75">
        <v>0</v>
      </c>
      <c r="V1027" s="75">
        <v>837942</v>
      </c>
      <c r="W1027" s="75">
        <v>25305</v>
      </c>
      <c r="X1027" s="76">
        <v>76580</v>
      </c>
    </row>
    <row r="1028" spans="2:24" ht="12.6" customHeight="1" x14ac:dyDescent="0.15">
      <c r="B1028" s="134"/>
      <c r="C1028" s="72" t="s">
        <v>16</v>
      </c>
      <c r="D1028" s="74">
        <v>22</v>
      </c>
      <c r="E1028" s="75">
        <v>10</v>
      </c>
      <c r="F1028" s="75">
        <v>12</v>
      </c>
      <c r="G1028" s="75">
        <v>10</v>
      </c>
      <c r="H1028" s="75">
        <v>5</v>
      </c>
      <c r="I1028" s="75">
        <v>4</v>
      </c>
      <c r="J1028" s="75">
        <v>3</v>
      </c>
      <c r="K1028" s="75">
        <v>0</v>
      </c>
      <c r="L1028" s="75">
        <v>0</v>
      </c>
      <c r="M1028" s="75">
        <v>0</v>
      </c>
      <c r="N1028" s="75">
        <v>0</v>
      </c>
      <c r="O1028" s="75">
        <v>0</v>
      </c>
      <c r="P1028" s="75">
        <v>102</v>
      </c>
      <c r="Q1028" s="75">
        <v>21</v>
      </c>
      <c r="R1028" s="75">
        <v>16</v>
      </c>
      <c r="S1028" s="75">
        <v>65</v>
      </c>
      <c r="T1028" s="75">
        <v>4</v>
      </c>
      <c r="U1028" s="75">
        <v>0</v>
      </c>
      <c r="V1028" s="75">
        <v>336894</v>
      </c>
      <c r="W1028" s="75">
        <v>275</v>
      </c>
      <c r="X1028" s="76">
        <v>22603</v>
      </c>
    </row>
    <row r="1029" spans="2:24" ht="12.6" customHeight="1" x14ac:dyDescent="0.15">
      <c r="B1029" s="71" t="s">
        <v>18</v>
      </c>
      <c r="C1029" s="73" t="s">
        <v>21</v>
      </c>
      <c r="D1029" s="74">
        <v>0</v>
      </c>
      <c r="E1029" s="75">
        <v>0</v>
      </c>
      <c r="F1029" s="75">
        <v>0</v>
      </c>
      <c r="G1029" s="75">
        <v>0</v>
      </c>
      <c r="H1029" s="75">
        <v>0</v>
      </c>
      <c r="I1029" s="75">
        <v>0</v>
      </c>
      <c r="J1029" s="75">
        <v>0</v>
      </c>
      <c r="K1029" s="75">
        <v>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5">
        <v>0</v>
      </c>
      <c r="V1029" s="75">
        <v>0</v>
      </c>
      <c r="W1029" s="75">
        <v>0</v>
      </c>
      <c r="X1029" s="76">
        <v>0</v>
      </c>
    </row>
    <row r="1030" spans="2:24" ht="12.6" customHeight="1" x14ac:dyDescent="0.15">
      <c r="B1030" s="71" t="s">
        <v>25</v>
      </c>
      <c r="C1030" s="73" t="s">
        <v>8</v>
      </c>
      <c r="D1030" s="74">
        <v>1</v>
      </c>
      <c r="E1030" s="75">
        <v>1</v>
      </c>
      <c r="F1030" s="75">
        <v>0</v>
      </c>
      <c r="G1030" s="75">
        <v>0</v>
      </c>
      <c r="H1030" s="75">
        <v>1</v>
      </c>
      <c r="I1030" s="75">
        <v>0</v>
      </c>
      <c r="J1030" s="75">
        <v>0</v>
      </c>
      <c r="K1030" s="75">
        <v>0</v>
      </c>
      <c r="L1030" s="75">
        <v>0</v>
      </c>
      <c r="M1030" s="75">
        <v>0</v>
      </c>
      <c r="N1030" s="75">
        <v>0</v>
      </c>
      <c r="O1030" s="75">
        <v>0</v>
      </c>
      <c r="P1030" s="75">
        <v>4</v>
      </c>
      <c r="Q1030" s="75">
        <v>0</v>
      </c>
      <c r="R1030" s="75">
        <v>2</v>
      </c>
      <c r="S1030" s="75">
        <v>2</v>
      </c>
      <c r="T1030" s="75">
        <v>0</v>
      </c>
      <c r="U1030" s="75">
        <v>0</v>
      </c>
      <c r="V1030" s="75">
        <v>4330</v>
      </c>
      <c r="W1030" s="75">
        <v>0</v>
      </c>
      <c r="X1030" s="76">
        <v>400</v>
      </c>
    </row>
    <row r="1031" spans="2:24" ht="12.6" customHeight="1" x14ac:dyDescent="0.15">
      <c r="B1031" s="71" t="s">
        <v>27</v>
      </c>
      <c r="C1031" s="73" t="s">
        <v>28</v>
      </c>
      <c r="D1031" s="74">
        <v>14</v>
      </c>
      <c r="E1031" s="75">
        <v>4</v>
      </c>
      <c r="F1031" s="75">
        <v>10</v>
      </c>
      <c r="G1031" s="75">
        <v>8</v>
      </c>
      <c r="H1031" s="75">
        <v>2</v>
      </c>
      <c r="I1031" s="75">
        <v>2</v>
      </c>
      <c r="J1031" s="75">
        <v>2</v>
      </c>
      <c r="K1031" s="75">
        <v>0</v>
      </c>
      <c r="L1031" s="75">
        <v>0</v>
      </c>
      <c r="M1031" s="75">
        <v>0</v>
      </c>
      <c r="N1031" s="75">
        <v>0</v>
      </c>
      <c r="O1031" s="75">
        <v>0</v>
      </c>
      <c r="P1031" s="75">
        <v>59</v>
      </c>
      <c r="Q1031" s="75">
        <v>18</v>
      </c>
      <c r="R1031" s="75">
        <v>6</v>
      </c>
      <c r="S1031" s="75">
        <v>35</v>
      </c>
      <c r="T1031" s="75">
        <v>3</v>
      </c>
      <c r="U1031" s="75">
        <v>0</v>
      </c>
      <c r="V1031" s="75">
        <v>164956</v>
      </c>
      <c r="W1031" s="75">
        <v>0</v>
      </c>
      <c r="X1031" s="76">
        <v>14638</v>
      </c>
    </row>
    <row r="1032" spans="2:24" ht="12.6" customHeight="1" x14ac:dyDescent="0.15">
      <c r="B1032" s="71" t="s">
        <v>29</v>
      </c>
      <c r="C1032" s="73" t="s">
        <v>30</v>
      </c>
      <c r="D1032" s="74">
        <v>5</v>
      </c>
      <c r="E1032" s="75">
        <v>4</v>
      </c>
      <c r="F1032" s="75">
        <v>1</v>
      </c>
      <c r="G1032" s="75">
        <v>2</v>
      </c>
      <c r="H1032" s="75">
        <v>1</v>
      </c>
      <c r="I1032" s="75">
        <v>1</v>
      </c>
      <c r="J1032" s="75">
        <v>1</v>
      </c>
      <c r="K1032" s="75">
        <v>0</v>
      </c>
      <c r="L1032" s="75">
        <v>0</v>
      </c>
      <c r="M1032" s="75">
        <v>0</v>
      </c>
      <c r="N1032" s="75">
        <v>0</v>
      </c>
      <c r="O1032" s="75">
        <v>0</v>
      </c>
      <c r="P1032" s="75">
        <v>30</v>
      </c>
      <c r="Q1032" s="75">
        <v>2</v>
      </c>
      <c r="R1032" s="75">
        <v>6</v>
      </c>
      <c r="S1032" s="75">
        <v>22</v>
      </c>
      <c r="T1032" s="75">
        <v>1</v>
      </c>
      <c r="U1032" s="75">
        <v>0</v>
      </c>
      <c r="V1032" s="75">
        <v>157688</v>
      </c>
      <c r="W1032" s="75">
        <v>275</v>
      </c>
      <c r="X1032" s="76">
        <v>6815</v>
      </c>
    </row>
    <row r="1033" spans="2:24" ht="12.6" customHeight="1" x14ac:dyDescent="0.15">
      <c r="B1033" s="71" t="s">
        <v>24</v>
      </c>
      <c r="C1033" s="73" t="s">
        <v>31</v>
      </c>
      <c r="D1033" s="74">
        <v>0</v>
      </c>
      <c r="E1033" s="75">
        <v>0</v>
      </c>
      <c r="F1033" s="75">
        <v>0</v>
      </c>
      <c r="G1033" s="75">
        <v>0</v>
      </c>
      <c r="H1033" s="75">
        <v>0</v>
      </c>
      <c r="I1033" s="75">
        <v>0</v>
      </c>
      <c r="J1033" s="75">
        <v>0</v>
      </c>
      <c r="K1033" s="75">
        <v>0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5">
        <v>0</v>
      </c>
      <c r="V1033" s="75">
        <v>0</v>
      </c>
      <c r="W1033" s="75">
        <v>0</v>
      </c>
      <c r="X1033" s="76">
        <v>0</v>
      </c>
    </row>
    <row r="1034" spans="2:24" ht="12.6" customHeight="1" x14ac:dyDescent="0.15">
      <c r="B1034" s="71" t="s">
        <v>26</v>
      </c>
      <c r="C1034" s="73" t="s">
        <v>6</v>
      </c>
      <c r="D1034" s="74">
        <v>2</v>
      </c>
      <c r="E1034" s="75">
        <v>1</v>
      </c>
      <c r="F1034" s="75">
        <v>1</v>
      </c>
      <c r="G1034" s="75">
        <v>0</v>
      </c>
      <c r="H1034" s="75">
        <v>1</v>
      </c>
      <c r="I1034" s="75">
        <v>1</v>
      </c>
      <c r="J1034" s="75">
        <v>0</v>
      </c>
      <c r="K1034" s="75">
        <v>0</v>
      </c>
      <c r="L1034" s="75">
        <v>0</v>
      </c>
      <c r="M1034" s="75">
        <v>0</v>
      </c>
      <c r="N1034" s="75">
        <v>0</v>
      </c>
      <c r="O1034" s="75">
        <v>0</v>
      </c>
      <c r="P1034" s="75">
        <v>9</v>
      </c>
      <c r="Q1034" s="75">
        <v>1</v>
      </c>
      <c r="R1034" s="75">
        <v>2</v>
      </c>
      <c r="S1034" s="75">
        <v>6</v>
      </c>
      <c r="T1034" s="75">
        <v>0</v>
      </c>
      <c r="U1034" s="75">
        <v>0</v>
      </c>
      <c r="V1034" s="75">
        <v>9920</v>
      </c>
      <c r="W1034" s="75">
        <v>0</v>
      </c>
      <c r="X1034" s="76">
        <v>750</v>
      </c>
    </row>
    <row r="1035" spans="2:24" ht="12.6" customHeight="1" x14ac:dyDescent="0.15">
      <c r="B1035" s="146"/>
      <c r="C1035" s="72" t="s">
        <v>34</v>
      </c>
      <c r="D1035" s="74">
        <v>147</v>
      </c>
      <c r="E1035" s="75">
        <v>30</v>
      </c>
      <c r="F1035" s="75">
        <v>117</v>
      </c>
      <c r="G1035" s="75">
        <v>102</v>
      </c>
      <c r="H1035" s="75">
        <v>24</v>
      </c>
      <c r="I1035" s="75">
        <v>16</v>
      </c>
      <c r="J1035" s="75">
        <v>3</v>
      </c>
      <c r="K1035" s="75">
        <v>0</v>
      </c>
      <c r="L1035" s="75">
        <v>2</v>
      </c>
      <c r="M1035" s="75">
        <v>0</v>
      </c>
      <c r="N1035" s="75">
        <v>0</v>
      </c>
      <c r="O1035" s="75">
        <v>6971</v>
      </c>
      <c r="P1035" s="75">
        <v>454</v>
      </c>
      <c r="Q1035" s="75">
        <v>194</v>
      </c>
      <c r="R1035" s="75">
        <v>35</v>
      </c>
      <c r="S1035" s="75">
        <v>225</v>
      </c>
      <c r="T1035" s="75">
        <v>8</v>
      </c>
      <c r="U1035" s="75">
        <v>0</v>
      </c>
      <c r="V1035" s="75">
        <v>501048</v>
      </c>
      <c r="W1035" s="75">
        <v>25030</v>
      </c>
      <c r="X1035" s="76">
        <v>53977</v>
      </c>
    </row>
    <row r="1036" spans="2:24" ht="12.6" customHeight="1" x14ac:dyDescent="0.15">
      <c r="B1036" s="71" t="s">
        <v>23</v>
      </c>
      <c r="C1036" s="73" t="s">
        <v>35</v>
      </c>
      <c r="D1036" s="74">
        <v>0</v>
      </c>
      <c r="E1036" s="75">
        <v>0</v>
      </c>
      <c r="F1036" s="75">
        <v>0</v>
      </c>
      <c r="G1036" s="75">
        <v>0</v>
      </c>
      <c r="H1036" s="75">
        <v>0</v>
      </c>
      <c r="I1036" s="75">
        <v>0</v>
      </c>
      <c r="J1036" s="75">
        <v>0</v>
      </c>
      <c r="K1036" s="75">
        <v>0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5">
        <v>0</v>
      </c>
      <c r="V1036" s="75">
        <v>0</v>
      </c>
      <c r="W1036" s="75">
        <v>0</v>
      </c>
      <c r="X1036" s="76">
        <v>0</v>
      </c>
    </row>
    <row r="1037" spans="2:24" ht="12.6" customHeight="1" x14ac:dyDescent="0.15">
      <c r="B1037" s="71" t="s">
        <v>15</v>
      </c>
      <c r="C1037" s="73" t="s">
        <v>19</v>
      </c>
      <c r="D1037" s="74">
        <v>14</v>
      </c>
      <c r="E1037" s="75">
        <v>4</v>
      </c>
      <c r="F1037" s="75">
        <v>10</v>
      </c>
      <c r="G1037" s="75">
        <v>10</v>
      </c>
      <c r="H1037" s="75">
        <v>3</v>
      </c>
      <c r="I1037" s="75">
        <v>1</v>
      </c>
      <c r="J1037" s="75">
        <v>0</v>
      </c>
      <c r="K1037" s="75">
        <v>0</v>
      </c>
      <c r="L1037" s="75">
        <v>0</v>
      </c>
      <c r="M1037" s="75">
        <v>0</v>
      </c>
      <c r="N1037" s="75">
        <v>0</v>
      </c>
      <c r="O1037" s="75">
        <v>1322</v>
      </c>
      <c r="P1037" s="75">
        <v>34</v>
      </c>
      <c r="Q1037" s="75">
        <v>19</v>
      </c>
      <c r="R1037" s="75">
        <v>6</v>
      </c>
      <c r="S1037" s="75">
        <v>9</v>
      </c>
      <c r="T1037" s="75">
        <v>1</v>
      </c>
      <c r="U1037" s="75">
        <v>0</v>
      </c>
      <c r="V1037" s="75">
        <v>26286</v>
      </c>
      <c r="W1037" s="75">
        <v>230</v>
      </c>
      <c r="X1037" s="76">
        <v>14907</v>
      </c>
    </row>
    <row r="1038" spans="2:24" ht="12.6" customHeight="1" x14ac:dyDescent="0.15">
      <c r="B1038" s="71" t="s">
        <v>36</v>
      </c>
      <c r="C1038" s="73" t="s">
        <v>38</v>
      </c>
      <c r="D1038" s="74">
        <v>68</v>
      </c>
      <c r="E1038" s="75">
        <v>6</v>
      </c>
      <c r="F1038" s="75">
        <v>62</v>
      </c>
      <c r="G1038" s="75">
        <v>52</v>
      </c>
      <c r="H1038" s="75">
        <v>10</v>
      </c>
      <c r="I1038" s="75">
        <v>3</v>
      </c>
      <c r="J1038" s="75">
        <v>2</v>
      </c>
      <c r="K1038" s="75">
        <v>0</v>
      </c>
      <c r="L1038" s="75">
        <v>1</v>
      </c>
      <c r="M1038" s="75">
        <v>0</v>
      </c>
      <c r="N1038" s="75">
        <v>0</v>
      </c>
      <c r="O1038" s="75">
        <v>3162</v>
      </c>
      <c r="P1038" s="75">
        <v>192</v>
      </c>
      <c r="Q1038" s="75">
        <v>105</v>
      </c>
      <c r="R1038" s="75">
        <v>3</v>
      </c>
      <c r="S1038" s="75">
        <v>84</v>
      </c>
      <c r="T1038" s="75">
        <v>1</v>
      </c>
      <c r="U1038" s="75">
        <v>0</v>
      </c>
      <c r="V1038" s="75">
        <v>162211</v>
      </c>
      <c r="W1038" s="75">
        <v>81</v>
      </c>
      <c r="X1038" s="76">
        <v>8939</v>
      </c>
    </row>
    <row r="1039" spans="2:24" ht="12.6" customHeight="1" x14ac:dyDescent="0.15">
      <c r="B1039" s="71" t="s">
        <v>0</v>
      </c>
      <c r="C1039" s="73" t="s">
        <v>39</v>
      </c>
      <c r="D1039" s="74">
        <v>14</v>
      </c>
      <c r="E1039" s="75">
        <v>8</v>
      </c>
      <c r="F1039" s="75">
        <v>6</v>
      </c>
      <c r="G1039" s="75">
        <v>6</v>
      </c>
      <c r="H1039" s="75">
        <v>2</v>
      </c>
      <c r="I1039" s="75">
        <v>6</v>
      </c>
      <c r="J1039" s="75">
        <v>0</v>
      </c>
      <c r="K1039" s="75">
        <v>0</v>
      </c>
      <c r="L1039" s="75">
        <v>0</v>
      </c>
      <c r="M1039" s="75">
        <v>0</v>
      </c>
      <c r="N1039" s="75">
        <v>0</v>
      </c>
      <c r="O1039" s="75">
        <v>87</v>
      </c>
      <c r="P1039" s="75">
        <v>62</v>
      </c>
      <c r="Q1039" s="75">
        <v>8</v>
      </c>
      <c r="R1039" s="75">
        <v>13</v>
      </c>
      <c r="S1039" s="75">
        <v>41</v>
      </c>
      <c r="T1039" s="75">
        <v>2</v>
      </c>
      <c r="U1039" s="75">
        <v>0</v>
      </c>
      <c r="V1039" s="75">
        <v>112931</v>
      </c>
      <c r="W1039" s="75">
        <v>22839</v>
      </c>
      <c r="X1039" s="76">
        <v>7624</v>
      </c>
    </row>
    <row r="1040" spans="2:24" ht="12.6" customHeight="1" x14ac:dyDescent="0.15">
      <c r="B1040" s="71" t="s">
        <v>40</v>
      </c>
      <c r="C1040" s="73" t="s">
        <v>784</v>
      </c>
      <c r="D1040" s="74">
        <v>18</v>
      </c>
      <c r="E1040" s="75">
        <v>2</v>
      </c>
      <c r="F1040" s="75">
        <v>16</v>
      </c>
      <c r="G1040" s="75">
        <v>17</v>
      </c>
      <c r="H1040" s="75">
        <v>1</v>
      </c>
      <c r="I1040" s="75">
        <v>0</v>
      </c>
      <c r="J1040" s="75">
        <v>0</v>
      </c>
      <c r="K1040" s="75">
        <v>0</v>
      </c>
      <c r="L1040" s="75">
        <v>0</v>
      </c>
      <c r="M1040" s="75">
        <v>0</v>
      </c>
      <c r="N1040" s="75">
        <v>0</v>
      </c>
      <c r="O1040" s="75">
        <v>324</v>
      </c>
      <c r="P1040" s="75">
        <v>27</v>
      </c>
      <c r="Q1040" s="75">
        <v>19</v>
      </c>
      <c r="R1040" s="75">
        <v>1</v>
      </c>
      <c r="S1040" s="75">
        <v>7</v>
      </c>
      <c r="T1040" s="75">
        <v>2</v>
      </c>
      <c r="U1040" s="75">
        <v>0</v>
      </c>
      <c r="V1040" s="75">
        <v>15202</v>
      </c>
      <c r="W1040" s="75">
        <v>673</v>
      </c>
      <c r="X1040" s="76">
        <v>6137</v>
      </c>
    </row>
    <row r="1041" spans="2:24" ht="12.6" customHeight="1" x14ac:dyDescent="0.15">
      <c r="B1041" s="71" t="s">
        <v>33</v>
      </c>
      <c r="C1041" s="73" t="s">
        <v>42</v>
      </c>
      <c r="D1041" s="74">
        <v>33</v>
      </c>
      <c r="E1041" s="75">
        <v>10</v>
      </c>
      <c r="F1041" s="75">
        <v>23</v>
      </c>
      <c r="G1041" s="75">
        <v>17</v>
      </c>
      <c r="H1041" s="75">
        <v>8</v>
      </c>
      <c r="I1041" s="75">
        <v>6</v>
      </c>
      <c r="J1041" s="75">
        <v>1</v>
      </c>
      <c r="K1041" s="75">
        <v>0</v>
      </c>
      <c r="L1041" s="75">
        <v>1</v>
      </c>
      <c r="M1041" s="75">
        <v>0</v>
      </c>
      <c r="N1041" s="75">
        <v>0</v>
      </c>
      <c r="O1041" s="75">
        <v>2076</v>
      </c>
      <c r="P1041" s="75">
        <v>139</v>
      </c>
      <c r="Q1041" s="75">
        <v>43</v>
      </c>
      <c r="R1041" s="75">
        <v>12</v>
      </c>
      <c r="S1041" s="75">
        <v>84</v>
      </c>
      <c r="T1041" s="75">
        <v>2</v>
      </c>
      <c r="U1041" s="75">
        <v>0</v>
      </c>
      <c r="V1041" s="75">
        <v>184418</v>
      </c>
      <c r="W1041" s="75">
        <v>1207</v>
      </c>
      <c r="X1041" s="76">
        <v>16370</v>
      </c>
    </row>
    <row r="1042" spans="2:24" ht="12.6" customHeight="1" x14ac:dyDescent="0.15">
      <c r="B1042" s="71"/>
      <c r="C1042" s="73" t="s">
        <v>853</v>
      </c>
      <c r="D1042" s="74">
        <v>197</v>
      </c>
      <c r="E1042" s="75">
        <v>54</v>
      </c>
      <c r="F1042" s="75">
        <v>143</v>
      </c>
      <c r="G1042" s="75">
        <v>112</v>
      </c>
      <c r="H1042" s="75">
        <v>40</v>
      </c>
      <c r="I1042" s="75">
        <v>31</v>
      </c>
      <c r="J1042" s="75">
        <v>8</v>
      </c>
      <c r="K1042" s="75">
        <v>1</v>
      </c>
      <c r="L1042" s="75">
        <v>5</v>
      </c>
      <c r="M1042" s="75">
        <v>0</v>
      </c>
      <c r="N1042" s="75">
        <v>0</v>
      </c>
      <c r="O1042" s="75">
        <v>7912</v>
      </c>
      <c r="P1042" s="75">
        <v>831</v>
      </c>
      <c r="Q1042" s="75">
        <v>251</v>
      </c>
      <c r="R1042" s="75">
        <v>90</v>
      </c>
      <c r="S1042" s="75">
        <v>490</v>
      </c>
      <c r="T1042" s="75">
        <v>55</v>
      </c>
      <c r="U1042" s="75">
        <v>3</v>
      </c>
      <c r="V1042" s="75">
        <v>1629211</v>
      </c>
      <c r="W1042" s="75">
        <v>41120</v>
      </c>
      <c r="X1042" s="76">
        <v>115649</v>
      </c>
    </row>
    <row r="1043" spans="2:24" ht="12.6" customHeight="1" x14ac:dyDescent="0.15">
      <c r="B1043" s="134"/>
      <c r="C1043" s="72" t="s">
        <v>16</v>
      </c>
      <c r="D1043" s="74">
        <v>24</v>
      </c>
      <c r="E1043" s="75">
        <v>13</v>
      </c>
      <c r="F1043" s="75">
        <v>11</v>
      </c>
      <c r="G1043" s="75">
        <v>8</v>
      </c>
      <c r="H1043" s="75">
        <v>4</v>
      </c>
      <c r="I1043" s="75">
        <v>8</v>
      </c>
      <c r="J1043" s="75">
        <v>2</v>
      </c>
      <c r="K1043" s="75">
        <v>1</v>
      </c>
      <c r="L1043" s="75">
        <v>1</v>
      </c>
      <c r="M1043" s="75">
        <v>0</v>
      </c>
      <c r="N1043" s="75">
        <v>0</v>
      </c>
      <c r="O1043" s="75">
        <v>0</v>
      </c>
      <c r="P1043" s="75">
        <v>169</v>
      </c>
      <c r="Q1043" s="75">
        <v>17</v>
      </c>
      <c r="R1043" s="75">
        <v>31</v>
      </c>
      <c r="S1043" s="75">
        <v>121</v>
      </c>
      <c r="T1043" s="75">
        <v>7</v>
      </c>
      <c r="U1043" s="75">
        <v>3</v>
      </c>
      <c r="V1043" s="75">
        <v>733999</v>
      </c>
      <c r="W1043" s="75">
        <v>3085</v>
      </c>
      <c r="X1043" s="76">
        <v>29855</v>
      </c>
    </row>
    <row r="1044" spans="2:24" ht="12.6" customHeight="1" x14ac:dyDescent="0.15">
      <c r="B1044" s="71" t="s">
        <v>18</v>
      </c>
      <c r="C1044" s="73" t="s">
        <v>21</v>
      </c>
      <c r="D1044" s="74">
        <v>0</v>
      </c>
      <c r="E1044" s="75">
        <v>0</v>
      </c>
      <c r="F1044" s="75">
        <v>0</v>
      </c>
      <c r="G1044" s="75">
        <v>0</v>
      </c>
      <c r="H1044" s="75">
        <v>0</v>
      </c>
      <c r="I1044" s="75">
        <v>0</v>
      </c>
      <c r="J1044" s="75">
        <v>0</v>
      </c>
      <c r="K1044" s="75">
        <v>0</v>
      </c>
      <c r="L1044" s="75">
        <v>0</v>
      </c>
      <c r="M1044" s="75">
        <v>0</v>
      </c>
      <c r="N1044" s="75">
        <v>0</v>
      </c>
      <c r="O1044" s="75">
        <v>0</v>
      </c>
      <c r="P1044" s="75">
        <v>0</v>
      </c>
      <c r="Q1044" s="75">
        <v>0</v>
      </c>
      <c r="R1044" s="75">
        <v>0</v>
      </c>
      <c r="S1044" s="75">
        <v>0</v>
      </c>
      <c r="T1044" s="75">
        <v>0</v>
      </c>
      <c r="U1044" s="75">
        <v>0</v>
      </c>
      <c r="V1044" s="75">
        <v>0</v>
      </c>
      <c r="W1044" s="75">
        <v>0</v>
      </c>
      <c r="X1044" s="76">
        <v>0</v>
      </c>
    </row>
    <row r="1045" spans="2:24" ht="12.6" customHeight="1" x14ac:dyDescent="0.15">
      <c r="B1045" s="71" t="s">
        <v>25</v>
      </c>
      <c r="C1045" s="73" t="s">
        <v>8</v>
      </c>
      <c r="D1045" s="74">
        <v>0</v>
      </c>
      <c r="E1045" s="75">
        <v>0</v>
      </c>
      <c r="F1045" s="75">
        <v>0</v>
      </c>
      <c r="G1045" s="75">
        <v>0</v>
      </c>
      <c r="H1045" s="75">
        <v>0</v>
      </c>
      <c r="I1045" s="75">
        <v>0</v>
      </c>
      <c r="J1045" s="75">
        <v>0</v>
      </c>
      <c r="K1045" s="75">
        <v>0</v>
      </c>
      <c r="L1045" s="75">
        <v>0</v>
      </c>
      <c r="M1045" s="75">
        <v>0</v>
      </c>
      <c r="N1045" s="75">
        <v>0</v>
      </c>
      <c r="O1045" s="75">
        <v>0</v>
      </c>
      <c r="P1045" s="75">
        <v>0</v>
      </c>
      <c r="Q1045" s="75">
        <v>0</v>
      </c>
      <c r="R1045" s="75">
        <v>0</v>
      </c>
      <c r="S1045" s="75">
        <v>0</v>
      </c>
      <c r="T1045" s="75">
        <v>0</v>
      </c>
      <c r="U1045" s="75">
        <v>0</v>
      </c>
      <c r="V1045" s="75">
        <v>0</v>
      </c>
      <c r="W1045" s="75">
        <v>0</v>
      </c>
      <c r="X1045" s="76">
        <v>0</v>
      </c>
    </row>
    <row r="1046" spans="2:24" ht="12.6" customHeight="1" x14ac:dyDescent="0.15">
      <c r="B1046" s="71" t="s">
        <v>27</v>
      </c>
      <c r="C1046" s="73" t="s">
        <v>28</v>
      </c>
      <c r="D1046" s="74">
        <v>12</v>
      </c>
      <c r="E1046" s="75">
        <v>7</v>
      </c>
      <c r="F1046" s="75">
        <v>5</v>
      </c>
      <c r="G1046" s="75">
        <v>2</v>
      </c>
      <c r="H1046" s="75">
        <v>3</v>
      </c>
      <c r="I1046" s="75">
        <v>4</v>
      </c>
      <c r="J1046" s="75">
        <v>1</v>
      </c>
      <c r="K1046" s="75">
        <v>1</v>
      </c>
      <c r="L1046" s="75">
        <v>1</v>
      </c>
      <c r="M1046" s="75">
        <v>0</v>
      </c>
      <c r="N1046" s="75">
        <v>0</v>
      </c>
      <c r="O1046" s="75">
        <v>0</v>
      </c>
      <c r="P1046" s="75">
        <v>113</v>
      </c>
      <c r="Q1046" s="75">
        <v>7</v>
      </c>
      <c r="R1046" s="75">
        <v>14</v>
      </c>
      <c r="S1046" s="75">
        <v>92</v>
      </c>
      <c r="T1046" s="75">
        <v>5</v>
      </c>
      <c r="U1046" s="75">
        <v>3</v>
      </c>
      <c r="V1046" s="75">
        <v>608360</v>
      </c>
      <c r="W1046" s="75">
        <v>689</v>
      </c>
      <c r="X1046" s="76">
        <v>21936</v>
      </c>
    </row>
    <row r="1047" spans="2:24" ht="12.6" customHeight="1" x14ac:dyDescent="0.15">
      <c r="B1047" s="71" t="s">
        <v>29</v>
      </c>
      <c r="C1047" s="73" t="s">
        <v>30</v>
      </c>
      <c r="D1047" s="74">
        <v>6</v>
      </c>
      <c r="E1047" s="75">
        <v>3</v>
      </c>
      <c r="F1047" s="75">
        <v>3</v>
      </c>
      <c r="G1047" s="75">
        <v>3</v>
      </c>
      <c r="H1047" s="75">
        <v>1</v>
      </c>
      <c r="I1047" s="75">
        <v>2</v>
      </c>
      <c r="J1047" s="75">
        <v>0</v>
      </c>
      <c r="K1047" s="75">
        <v>0</v>
      </c>
      <c r="L1047" s="75">
        <v>0</v>
      </c>
      <c r="M1047" s="75">
        <v>0</v>
      </c>
      <c r="N1047" s="75">
        <v>0</v>
      </c>
      <c r="O1047" s="75">
        <v>0</v>
      </c>
      <c r="P1047" s="75">
        <v>24</v>
      </c>
      <c r="Q1047" s="75">
        <v>6</v>
      </c>
      <c r="R1047" s="75">
        <v>6</v>
      </c>
      <c r="S1047" s="75">
        <v>12</v>
      </c>
      <c r="T1047" s="75">
        <v>1</v>
      </c>
      <c r="U1047" s="75">
        <v>0</v>
      </c>
      <c r="V1047" s="75">
        <v>35380</v>
      </c>
      <c r="W1047" s="75">
        <v>10</v>
      </c>
      <c r="X1047" s="76">
        <v>3739</v>
      </c>
    </row>
    <row r="1048" spans="2:24" ht="12.6" customHeight="1" x14ac:dyDescent="0.15">
      <c r="B1048" s="71" t="s">
        <v>24</v>
      </c>
      <c r="C1048" s="73" t="s">
        <v>31</v>
      </c>
      <c r="D1048" s="74">
        <v>3</v>
      </c>
      <c r="E1048" s="75">
        <v>0</v>
      </c>
      <c r="F1048" s="75">
        <v>3</v>
      </c>
      <c r="G1048" s="75">
        <v>3</v>
      </c>
      <c r="H1048" s="75">
        <v>0</v>
      </c>
      <c r="I1048" s="75">
        <v>0</v>
      </c>
      <c r="J1048" s="75">
        <v>0</v>
      </c>
      <c r="K1048" s="75">
        <v>0</v>
      </c>
      <c r="L1048" s="75">
        <v>0</v>
      </c>
      <c r="M1048" s="75">
        <v>0</v>
      </c>
      <c r="N1048" s="75">
        <v>0</v>
      </c>
      <c r="O1048" s="75">
        <v>0</v>
      </c>
      <c r="P1048" s="75">
        <v>5</v>
      </c>
      <c r="Q1048" s="75">
        <v>4</v>
      </c>
      <c r="R1048" s="75">
        <v>0</v>
      </c>
      <c r="S1048" s="75">
        <v>1</v>
      </c>
      <c r="T1048" s="75">
        <v>0</v>
      </c>
      <c r="U1048" s="75">
        <v>0</v>
      </c>
      <c r="V1048" s="75">
        <v>3226</v>
      </c>
      <c r="W1048" s="75">
        <v>744</v>
      </c>
      <c r="X1048" s="76">
        <v>540</v>
      </c>
    </row>
    <row r="1049" spans="2:24" ht="12.6" customHeight="1" x14ac:dyDescent="0.15">
      <c r="B1049" s="71" t="s">
        <v>26</v>
      </c>
      <c r="C1049" s="73" t="s">
        <v>6</v>
      </c>
      <c r="D1049" s="74">
        <v>3</v>
      </c>
      <c r="E1049" s="75">
        <v>3</v>
      </c>
      <c r="F1049" s="75">
        <v>0</v>
      </c>
      <c r="G1049" s="75">
        <v>0</v>
      </c>
      <c r="H1049" s="75">
        <v>0</v>
      </c>
      <c r="I1049" s="75">
        <v>2</v>
      </c>
      <c r="J1049" s="75">
        <v>1</v>
      </c>
      <c r="K1049" s="75">
        <v>0</v>
      </c>
      <c r="L1049" s="75">
        <v>0</v>
      </c>
      <c r="M1049" s="75">
        <v>0</v>
      </c>
      <c r="N1049" s="75">
        <v>0</v>
      </c>
      <c r="O1049" s="75">
        <v>0</v>
      </c>
      <c r="P1049" s="75">
        <v>27</v>
      </c>
      <c r="Q1049" s="75">
        <v>0</v>
      </c>
      <c r="R1049" s="75">
        <v>11</v>
      </c>
      <c r="S1049" s="75">
        <v>16</v>
      </c>
      <c r="T1049" s="75">
        <v>1</v>
      </c>
      <c r="U1049" s="75">
        <v>0</v>
      </c>
      <c r="V1049" s="75">
        <v>87033</v>
      </c>
      <c r="W1049" s="75">
        <v>1642</v>
      </c>
      <c r="X1049" s="76">
        <v>3640</v>
      </c>
    </row>
    <row r="1050" spans="2:24" ht="12.6" customHeight="1" x14ac:dyDescent="0.15">
      <c r="B1050" s="146"/>
      <c r="C1050" s="72" t="s">
        <v>34</v>
      </c>
      <c r="D1050" s="74">
        <v>173</v>
      </c>
      <c r="E1050" s="75">
        <v>41</v>
      </c>
      <c r="F1050" s="75">
        <v>132</v>
      </c>
      <c r="G1050" s="75">
        <v>104</v>
      </c>
      <c r="H1050" s="75">
        <v>36</v>
      </c>
      <c r="I1050" s="75">
        <v>23</v>
      </c>
      <c r="J1050" s="75">
        <v>6</v>
      </c>
      <c r="K1050" s="75">
        <v>0</v>
      </c>
      <c r="L1050" s="75">
        <v>4</v>
      </c>
      <c r="M1050" s="75">
        <v>0</v>
      </c>
      <c r="N1050" s="75">
        <v>0</v>
      </c>
      <c r="O1050" s="75">
        <v>7912</v>
      </c>
      <c r="P1050" s="75">
        <v>662</v>
      </c>
      <c r="Q1050" s="75">
        <v>234</v>
      </c>
      <c r="R1050" s="75">
        <v>59</v>
      </c>
      <c r="S1050" s="75">
        <v>369</v>
      </c>
      <c r="T1050" s="75">
        <v>48</v>
      </c>
      <c r="U1050" s="75">
        <v>0</v>
      </c>
      <c r="V1050" s="75">
        <v>895212</v>
      </c>
      <c r="W1050" s="75">
        <v>38035</v>
      </c>
      <c r="X1050" s="76">
        <v>85794</v>
      </c>
    </row>
    <row r="1051" spans="2:24" ht="12.6" customHeight="1" x14ac:dyDescent="0.15">
      <c r="B1051" s="71" t="s">
        <v>23</v>
      </c>
      <c r="C1051" s="73" t="s">
        <v>35</v>
      </c>
      <c r="D1051" s="74">
        <v>0</v>
      </c>
      <c r="E1051" s="75">
        <v>0</v>
      </c>
      <c r="F1051" s="75">
        <v>0</v>
      </c>
      <c r="G1051" s="75">
        <v>0</v>
      </c>
      <c r="H1051" s="75">
        <v>0</v>
      </c>
      <c r="I1051" s="75">
        <v>0</v>
      </c>
      <c r="J1051" s="75">
        <v>0</v>
      </c>
      <c r="K1051" s="75">
        <v>0</v>
      </c>
      <c r="L1051" s="75">
        <v>0</v>
      </c>
      <c r="M1051" s="75">
        <v>0</v>
      </c>
      <c r="N1051" s="75">
        <v>0</v>
      </c>
      <c r="O1051" s="75">
        <v>0</v>
      </c>
      <c r="P1051" s="75">
        <v>0</v>
      </c>
      <c r="Q1051" s="75">
        <v>0</v>
      </c>
      <c r="R1051" s="75">
        <v>0</v>
      </c>
      <c r="S1051" s="75">
        <v>0</v>
      </c>
      <c r="T1051" s="75">
        <v>0</v>
      </c>
      <c r="U1051" s="75">
        <v>0</v>
      </c>
      <c r="V1051" s="75">
        <v>0</v>
      </c>
      <c r="W1051" s="75">
        <v>0</v>
      </c>
      <c r="X1051" s="76">
        <v>0</v>
      </c>
    </row>
    <row r="1052" spans="2:24" ht="12.6" customHeight="1" x14ac:dyDescent="0.15">
      <c r="B1052" s="71" t="s">
        <v>15</v>
      </c>
      <c r="C1052" s="73" t="s">
        <v>19</v>
      </c>
      <c r="D1052" s="74">
        <v>13</v>
      </c>
      <c r="E1052" s="75">
        <v>1</v>
      </c>
      <c r="F1052" s="75">
        <v>12</v>
      </c>
      <c r="G1052" s="75">
        <v>9</v>
      </c>
      <c r="H1052" s="75">
        <v>3</v>
      </c>
      <c r="I1052" s="75">
        <v>1</v>
      </c>
      <c r="J1052" s="75">
        <v>0</v>
      </c>
      <c r="K1052" s="75">
        <v>0</v>
      </c>
      <c r="L1052" s="75">
        <v>0</v>
      </c>
      <c r="M1052" s="75">
        <v>0</v>
      </c>
      <c r="N1052" s="75">
        <v>0</v>
      </c>
      <c r="O1052" s="75">
        <v>987</v>
      </c>
      <c r="P1052" s="75">
        <v>30</v>
      </c>
      <c r="Q1052" s="75">
        <v>21</v>
      </c>
      <c r="R1052" s="75">
        <v>0</v>
      </c>
      <c r="S1052" s="75">
        <v>9</v>
      </c>
      <c r="T1052" s="75">
        <v>0</v>
      </c>
      <c r="U1052" s="75">
        <v>0</v>
      </c>
      <c r="V1052" s="75">
        <v>27743</v>
      </c>
      <c r="W1052" s="75">
        <v>44</v>
      </c>
      <c r="X1052" s="76">
        <v>10835</v>
      </c>
    </row>
    <row r="1053" spans="2:24" ht="12.6" customHeight="1" x14ac:dyDescent="0.15">
      <c r="B1053" s="71" t="s">
        <v>36</v>
      </c>
      <c r="C1053" s="73" t="s">
        <v>38</v>
      </c>
      <c r="D1053" s="74">
        <v>79</v>
      </c>
      <c r="E1053" s="75">
        <v>16</v>
      </c>
      <c r="F1053" s="75">
        <v>63</v>
      </c>
      <c r="G1053" s="75">
        <v>50</v>
      </c>
      <c r="H1053" s="75">
        <v>14</v>
      </c>
      <c r="I1053" s="75">
        <v>9</v>
      </c>
      <c r="J1053" s="75">
        <v>4</v>
      </c>
      <c r="K1053" s="75">
        <v>0</v>
      </c>
      <c r="L1053" s="75">
        <v>2</v>
      </c>
      <c r="M1053" s="75">
        <v>0</v>
      </c>
      <c r="N1053" s="75">
        <v>0</v>
      </c>
      <c r="O1053" s="75">
        <v>4798</v>
      </c>
      <c r="P1053" s="75">
        <v>300</v>
      </c>
      <c r="Q1053" s="75">
        <v>120</v>
      </c>
      <c r="R1053" s="75">
        <v>20</v>
      </c>
      <c r="S1053" s="75">
        <v>160</v>
      </c>
      <c r="T1053" s="75">
        <v>25</v>
      </c>
      <c r="U1053" s="75">
        <v>0</v>
      </c>
      <c r="V1053" s="75">
        <v>412311</v>
      </c>
      <c r="W1053" s="75">
        <v>1943</v>
      </c>
      <c r="X1053" s="76">
        <v>18146</v>
      </c>
    </row>
    <row r="1054" spans="2:24" ht="12.6" customHeight="1" x14ac:dyDescent="0.15">
      <c r="B1054" s="71" t="s">
        <v>0</v>
      </c>
      <c r="C1054" s="73" t="s">
        <v>39</v>
      </c>
      <c r="D1054" s="74">
        <v>11</v>
      </c>
      <c r="E1054" s="75">
        <v>4</v>
      </c>
      <c r="F1054" s="75">
        <v>7</v>
      </c>
      <c r="G1054" s="75">
        <v>7</v>
      </c>
      <c r="H1054" s="75">
        <v>2</v>
      </c>
      <c r="I1054" s="75">
        <v>1</v>
      </c>
      <c r="J1054" s="75">
        <v>1</v>
      </c>
      <c r="K1054" s="75">
        <v>0</v>
      </c>
      <c r="L1054" s="75">
        <v>0</v>
      </c>
      <c r="M1054" s="75">
        <v>0</v>
      </c>
      <c r="N1054" s="75">
        <v>0</v>
      </c>
      <c r="O1054" s="75">
        <v>182</v>
      </c>
      <c r="P1054" s="75">
        <v>39</v>
      </c>
      <c r="Q1054" s="75">
        <v>9</v>
      </c>
      <c r="R1054" s="75">
        <v>6</v>
      </c>
      <c r="S1054" s="75">
        <v>24</v>
      </c>
      <c r="T1054" s="75">
        <v>1</v>
      </c>
      <c r="U1054" s="75">
        <v>0</v>
      </c>
      <c r="V1054" s="75">
        <v>52040</v>
      </c>
      <c r="W1054" s="75">
        <v>23131</v>
      </c>
      <c r="X1054" s="76">
        <v>3266</v>
      </c>
    </row>
    <row r="1055" spans="2:24" ht="12.6" customHeight="1" x14ac:dyDescent="0.15">
      <c r="B1055" s="71" t="s">
        <v>40</v>
      </c>
      <c r="C1055" s="73" t="s">
        <v>784</v>
      </c>
      <c r="D1055" s="74">
        <v>22</v>
      </c>
      <c r="E1055" s="75">
        <v>2</v>
      </c>
      <c r="F1055" s="75">
        <v>20</v>
      </c>
      <c r="G1055" s="75">
        <v>18</v>
      </c>
      <c r="H1055" s="75">
        <v>3</v>
      </c>
      <c r="I1055" s="75">
        <v>1</v>
      </c>
      <c r="J1055" s="75">
        <v>0</v>
      </c>
      <c r="K1055" s="75">
        <v>0</v>
      </c>
      <c r="L1055" s="75">
        <v>0</v>
      </c>
      <c r="M1055" s="75">
        <v>0</v>
      </c>
      <c r="N1055" s="75">
        <v>0</v>
      </c>
      <c r="O1055" s="75">
        <v>523</v>
      </c>
      <c r="P1055" s="75">
        <v>41</v>
      </c>
      <c r="Q1055" s="75">
        <v>28</v>
      </c>
      <c r="R1055" s="75">
        <v>5</v>
      </c>
      <c r="S1055" s="75">
        <v>8</v>
      </c>
      <c r="T1055" s="75">
        <v>1</v>
      </c>
      <c r="U1055" s="75">
        <v>0</v>
      </c>
      <c r="V1055" s="75">
        <v>26173</v>
      </c>
      <c r="W1055" s="75">
        <v>1542</v>
      </c>
      <c r="X1055" s="76">
        <v>4967</v>
      </c>
    </row>
    <row r="1056" spans="2:24" ht="12.6" customHeight="1" x14ac:dyDescent="0.15">
      <c r="B1056" s="71" t="s">
        <v>33</v>
      </c>
      <c r="C1056" s="73" t="s">
        <v>42</v>
      </c>
      <c r="D1056" s="74">
        <v>48</v>
      </c>
      <c r="E1056" s="75">
        <v>18</v>
      </c>
      <c r="F1056" s="75">
        <v>30</v>
      </c>
      <c r="G1056" s="75">
        <v>20</v>
      </c>
      <c r="H1056" s="75">
        <v>14</v>
      </c>
      <c r="I1056" s="75">
        <v>11</v>
      </c>
      <c r="J1056" s="75">
        <v>1</v>
      </c>
      <c r="K1056" s="75">
        <v>0</v>
      </c>
      <c r="L1056" s="75">
        <v>2</v>
      </c>
      <c r="M1056" s="75">
        <v>0</v>
      </c>
      <c r="N1056" s="75">
        <v>0</v>
      </c>
      <c r="O1056" s="75">
        <v>1422</v>
      </c>
      <c r="P1056" s="75">
        <v>252</v>
      </c>
      <c r="Q1056" s="75">
        <v>56</v>
      </c>
      <c r="R1056" s="75">
        <v>28</v>
      </c>
      <c r="S1056" s="75">
        <v>168</v>
      </c>
      <c r="T1056" s="75">
        <v>21</v>
      </c>
      <c r="U1056" s="75">
        <v>0</v>
      </c>
      <c r="V1056" s="75">
        <v>376945</v>
      </c>
      <c r="W1056" s="75">
        <v>11375</v>
      </c>
      <c r="X1056" s="76">
        <v>48580</v>
      </c>
    </row>
    <row r="1057" spans="2:24" ht="12.6" customHeight="1" x14ac:dyDescent="0.15">
      <c r="B1057" s="71"/>
      <c r="C1057" s="73" t="s">
        <v>854</v>
      </c>
      <c r="D1057" s="74">
        <v>181</v>
      </c>
      <c r="E1057" s="75">
        <v>25</v>
      </c>
      <c r="F1057" s="75">
        <v>156</v>
      </c>
      <c r="G1057" s="75">
        <v>119</v>
      </c>
      <c r="H1057" s="75">
        <v>33</v>
      </c>
      <c r="I1057" s="75">
        <v>22</v>
      </c>
      <c r="J1057" s="75">
        <v>4</v>
      </c>
      <c r="K1057" s="75">
        <v>2</v>
      </c>
      <c r="L1057" s="75">
        <v>0</v>
      </c>
      <c r="M1057" s="75">
        <v>1</v>
      </c>
      <c r="N1057" s="75">
        <v>0</v>
      </c>
      <c r="O1057" s="75">
        <v>9756</v>
      </c>
      <c r="P1057" s="75">
        <v>570</v>
      </c>
      <c r="Q1057" s="75">
        <v>269</v>
      </c>
      <c r="R1057" s="75">
        <v>21</v>
      </c>
      <c r="S1057" s="75">
        <v>280</v>
      </c>
      <c r="T1057" s="75">
        <v>24</v>
      </c>
      <c r="U1057" s="75">
        <v>0</v>
      </c>
      <c r="V1057" s="75">
        <v>750835</v>
      </c>
      <c r="W1057" s="75">
        <v>22456</v>
      </c>
      <c r="X1057" s="76">
        <v>111203</v>
      </c>
    </row>
    <row r="1058" spans="2:24" ht="12.6" customHeight="1" x14ac:dyDescent="0.15">
      <c r="B1058" s="134"/>
      <c r="C1058" s="72" t="s">
        <v>16</v>
      </c>
      <c r="D1058" s="74">
        <v>7</v>
      </c>
      <c r="E1058" s="75">
        <v>2</v>
      </c>
      <c r="F1058" s="75">
        <v>5</v>
      </c>
      <c r="G1058" s="75">
        <v>3</v>
      </c>
      <c r="H1058" s="75">
        <v>1</v>
      </c>
      <c r="I1058" s="75">
        <v>2</v>
      </c>
      <c r="J1058" s="75">
        <v>1</v>
      </c>
      <c r="K1058" s="75">
        <v>0</v>
      </c>
      <c r="L1058" s="75">
        <v>0</v>
      </c>
      <c r="M1058" s="75">
        <v>0</v>
      </c>
      <c r="N1058" s="75">
        <v>0</v>
      </c>
      <c r="O1058" s="75">
        <v>0</v>
      </c>
      <c r="P1058" s="75">
        <v>30</v>
      </c>
      <c r="Q1058" s="75">
        <v>7</v>
      </c>
      <c r="R1058" s="75">
        <v>2</v>
      </c>
      <c r="S1058" s="75">
        <v>21</v>
      </c>
      <c r="T1058" s="75">
        <v>8</v>
      </c>
      <c r="U1058" s="75">
        <v>0</v>
      </c>
      <c r="V1058" s="75">
        <v>114057</v>
      </c>
      <c r="W1058" s="75">
        <v>5008</v>
      </c>
      <c r="X1058" s="76">
        <v>46724</v>
      </c>
    </row>
    <row r="1059" spans="2:24" ht="12.6" customHeight="1" x14ac:dyDescent="0.15">
      <c r="B1059" s="71" t="s">
        <v>18</v>
      </c>
      <c r="C1059" s="73" t="s">
        <v>21</v>
      </c>
      <c r="D1059" s="74">
        <v>0</v>
      </c>
      <c r="E1059" s="75">
        <v>0</v>
      </c>
      <c r="F1059" s="75">
        <v>0</v>
      </c>
      <c r="G1059" s="75">
        <v>0</v>
      </c>
      <c r="H1059" s="75">
        <v>0</v>
      </c>
      <c r="I1059" s="75">
        <v>0</v>
      </c>
      <c r="J1059" s="75">
        <v>0</v>
      </c>
      <c r="K1059" s="75">
        <v>0</v>
      </c>
      <c r="L1059" s="75">
        <v>0</v>
      </c>
      <c r="M1059" s="75">
        <v>0</v>
      </c>
      <c r="N1059" s="75">
        <v>0</v>
      </c>
      <c r="O1059" s="75">
        <v>0</v>
      </c>
      <c r="P1059" s="75">
        <v>0</v>
      </c>
      <c r="Q1059" s="75">
        <v>0</v>
      </c>
      <c r="R1059" s="75">
        <v>0</v>
      </c>
      <c r="S1059" s="75">
        <v>0</v>
      </c>
      <c r="T1059" s="75">
        <v>0</v>
      </c>
      <c r="U1059" s="75">
        <v>0</v>
      </c>
      <c r="V1059" s="75">
        <v>0</v>
      </c>
      <c r="W1059" s="75">
        <v>0</v>
      </c>
      <c r="X1059" s="76">
        <v>0</v>
      </c>
    </row>
    <row r="1060" spans="2:24" ht="12.6" customHeight="1" x14ac:dyDescent="0.15">
      <c r="B1060" s="71" t="s">
        <v>25</v>
      </c>
      <c r="C1060" s="73" t="s">
        <v>8</v>
      </c>
      <c r="D1060" s="74">
        <v>0</v>
      </c>
      <c r="E1060" s="75">
        <v>0</v>
      </c>
      <c r="F1060" s="75">
        <v>0</v>
      </c>
      <c r="G1060" s="75">
        <v>0</v>
      </c>
      <c r="H1060" s="75">
        <v>0</v>
      </c>
      <c r="I1060" s="75">
        <v>0</v>
      </c>
      <c r="J1060" s="75">
        <v>0</v>
      </c>
      <c r="K1060" s="75">
        <v>0</v>
      </c>
      <c r="L1060" s="75">
        <v>0</v>
      </c>
      <c r="M1060" s="75">
        <v>0</v>
      </c>
      <c r="N1060" s="75">
        <v>0</v>
      </c>
      <c r="O1060" s="75">
        <v>0</v>
      </c>
      <c r="P1060" s="75">
        <v>0</v>
      </c>
      <c r="Q1060" s="75">
        <v>0</v>
      </c>
      <c r="R1060" s="75">
        <v>0</v>
      </c>
      <c r="S1060" s="75">
        <v>0</v>
      </c>
      <c r="T1060" s="75">
        <v>0</v>
      </c>
      <c r="U1060" s="75">
        <v>0</v>
      </c>
      <c r="V1060" s="75">
        <v>0</v>
      </c>
      <c r="W1060" s="75">
        <v>0</v>
      </c>
      <c r="X1060" s="76">
        <v>0</v>
      </c>
    </row>
    <row r="1061" spans="2:24" ht="12.6" customHeight="1" x14ac:dyDescent="0.15">
      <c r="B1061" s="71" t="s">
        <v>27</v>
      </c>
      <c r="C1061" s="73" t="s">
        <v>28</v>
      </c>
      <c r="D1061" s="74">
        <v>2</v>
      </c>
      <c r="E1061" s="75">
        <v>1</v>
      </c>
      <c r="F1061" s="75">
        <v>1</v>
      </c>
      <c r="G1061" s="75">
        <v>0</v>
      </c>
      <c r="H1061" s="75">
        <v>1</v>
      </c>
      <c r="I1061" s="75">
        <v>1</v>
      </c>
      <c r="J1061" s="75">
        <v>0</v>
      </c>
      <c r="K1061" s="75">
        <v>0</v>
      </c>
      <c r="L1061" s="75">
        <v>0</v>
      </c>
      <c r="M1061" s="75">
        <v>0</v>
      </c>
      <c r="N1061" s="75">
        <v>0</v>
      </c>
      <c r="O1061" s="75">
        <v>0</v>
      </c>
      <c r="P1061" s="75">
        <v>8</v>
      </c>
      <c r="Q1061" s="75">
        <v>3</v>
      </c>
      <c r="R1061" s="75">
        <v>2</v>
      </c>
      <c r="S1061" s="75">
        <v>3</v>
      </c>
      <c r="T1061" s="75">
        <v>0</v>
      </c>
      <c r="U1061" s="75">
        <v>0</v>
      </c>
      <c r="V1061" s="75">
        <v>7655</v>
      </c>
      <c r="W1061" s="75">
        <v>1445</v>
      </c>
      <c r="X1061" s="76">
        <v>228</v>
      </c>
    </row>
    <row r="1062" spans="2:24" ht="12.6" customHeight="1" x14ac:dyDescent="0.15">
      <c r="B1062" s="71" t="s">
        <v>29</v>
      </c>
      <c r="C1062" s="73" t="s">
        <v>30</v>
      </c>
      <c r="D1062" s="74">
        <v>1</v>
      </c>
      <c r="E1062" s="75">
        <v>0</v>
      </c>
      <c r="F1062" s="75">
        <v>1</v>
      </c>
      <c r="G1062" s="75">
        <v>1</v>
      </c>
      <c r="H1062" s="75">
        <v>0</v>
      </c>
      <c r="I1062" s="75">
        <v>0</v>
      </c>
      <c r="J1062" s="75">
        <v>0</v>
      </c>
      <c r="K1062" s="75">
        <v>0</v>
      </c>
      <c r="L1062" s="75">
        <v>0</v>
      </c>
      <c r="M1062" s="75">
        <v>0</v>
      </c>
      <c r="N1062" s="75">
        <v>0</v>
      </c>
      <c r="O1062" s="75">
        <v>0</v>
      </c>
      <c r="P1062" s="75">
        <v>2</v>
      </c>
      <c r="Q1062" s="75">
        <v>1</v>
      </c>
      <c r="R1062" s="75">
        <v>0</v>
      </c>
      <c r="S1062" s="75">
        <v>1</v>
      </c>
      <c r="T1062" s="75">
        <v>0</v>
      </c>
      <c r="U1062" s="75">
        <v>0</v>
      </c>
      <c r="V1062" s="75">
        <v>7200</v>
      </c>
      <c r="W1062" s="75">
        <v>0</v>
      </c>
      <c r="X1062" s="76">
        <v>250</v>
      </c>
    </row>
    <row r="1063" spans="2:24" ht="12.6" customHeight="1" x14ac:dyDescent="0.15">
      <c r="B1063" s="71" t="s">
        <v>24</v>
      </c>
      <c r="C1063" s="73" t="s">
        <v>31</v>
      </c>
      <c r="D1063" s="74">
        <v>1</v>
      </c>
      <c r="E1063" s="75">
        <v>0</v>
      </c>
      <c r="F1063" s="75">
        <v>1</v>
      </c>
      <c r="G1063" s="75">
        <v>1</v>
      </c>
      <c r="H1063" s="75">
        <v>0</v>
      </c>
      <c r="I1063" s="75">
        <v>0</v>
      </c>
      <c r="J1063" s="75">
        <v>0</v>
      </c>
      <c r="K1063" s="75">
        <v>0</v>
      </c>
      <c r="L1063" s="75">
        <v>0</v>
      </c>
      <c r="M1063" s="75">
        <v>0</v>
      </c>
      <c r="N1063" s="75">
        <v>0</v>
      </c>
      <c r="O1063" s="75">
        <v>0</v>
      </c>
      <c r="P1063" s="75">
        <v>1</v>
      </c>
      <c r="Q1063" s="75">
        <v>1</v>
      </c>
      <c r="R1063" s="75">
        <v>0</v>
      </c>
      <c r="S1063" s="75">
        <v>0</v>
      </c>
      <c r="T1063" s="75">
        <v>0</v>
      </c>
      <c r="U1063" s="75">
        <v>0</v>
      </c>
      <c r="V1063" s="75">
        <v>120</v>
      </c>
      <c r="W1063" s="75">
        <v>0</v>
      </c>
      <c r="X1063" s="76">
        <v>0</v>
      </c>
    </row>
    <row r="1064" spans="2:24" ht="12.6" customHeight="1" x14ac:dyDescent="0.15">
      <c r="B1064" s="71" t="s">
        <v>26</v>
      </c>
      <c r="C1064" s="73" t="s">
        <v>6</v>
      </c>
      <c r="D1064" s="74">
        <v>3</v>
      </c>
      <c r="E1064" s="75">
        <v>1</v>
      </c>
      <c r="F1064" s="75">
        <v>2</v>
      </c>
      <c r="G1064" s="75">
        <v>1</v>
      </c>
      <c r="H1064" s="75">
        <v>0</v>
      </c>
      <c r="I1064" s="75">
        <v>1</v>
      </c>
      <c r="J1064" s="75">
        <v>1</v>
      </c>
      <c r="K1064" s="75">
        <v>0</v>
      </c>
      <c r="L1064" s="75">
        <v>0</v>
      </c>
      <c r="M1064" s="75">
        <v>0</v>
      </c>
      <c r="N1064" s="75">
        <v>0</v>
      </c>
      <c r="O1064" s="75">
        <v>0</v>
      </c>
      <c r="P1064" s="75">
        <v>19</v>
      </c>
      <c r="Q1064" s="75">
        <v>2</v>
      </c>
      <c r="R1064" s="75">
        <v>0</v>
      </c>
      <c r="S1064" s="75">
        <v>17</v>
      </c>
      <c r="T1064" s="75">
        <v>8</v>
      </c>
      <c r="U1064" s="75">
        <v>0</v>
      </c>
      <c r="V1064" s="75">
        <v>99082</v>
      </c>
      <c r="W1064" s="75">
        <v>3563</v>
      </c>
      <c r="X1064" s="76">
        <v>46246</v>
      </c>
    </row>
    <row r="1065" spans="2:24" ht="12.6" customHeight="1" x14ac:dyDescent="0.15">
      <c r="B1065" s="146"/>
      <c r="C1065" s="72" t="s">
        <v>34</v>
      </c>
      <c r="D1065" s="74">
        <v>174</v>
      </c>
      <c r="E1065" s="75">
        <v>23</v>
      </c>
      <c r="F1065" s="75">
        <v>151</v>
      </c>
      <c r="G1065" s="75">
        <v>116</v>
      </c>
      <c r="H1065" s="75">
        <v>32</v>
      </c>
      <c r="I1065" s="75">
        <v>20</v>
      </c>
      <c r="J1065" s="75">
        <v>3</v>
      </c>
      <c r="K1065" s="75">
        <v>2</v>
      </c>
      <c r="L1065" s="75">
        <v>0</v>
      </c>
      <c r="M1065" s="75">
        <v>1</v>
      </c>
      <c r="N1065" s="75">
        <v>0</v>
      </c>
      <c r="O1065" s="75">
        <v>9756</v>
      </c>
      <c r="P1065" s="75">
        <v>540</v>
      </c>
      <c r="Q1065" s="75">
        <v>262</v>
      </c>
      <c r="R1065" s="75">
        <v>19</v>
      </c>
      <c r="S1065" s="75">
        <v>259</v>
      </c>
      <c r="T1065" s="75">
        <v>16</v>
      </c>
      <c r="U1065" s="75">
        <v>0</v>
      </c>
      <c r="V1065" s="75">
        <v>636778</v>
      </c>
      <c r="W1065" s="75">
        <v>17448</v>
      </c>
      <c r="X1065" s="76">
        <v>64479</v>
      </c>
    </row>
    <row r="1066" spans="2:24" ht="12.6" customHeight="1" x14ac:dyDescent="0.15">
      <c r="B1066" s="71" t="s">
        <v>23</v>
      </c>
      <c r="C1066" s="73" t="s">
        <v>35</v>
      </c>
      <c r="D1066" s="74">
        <v>0</v>
      </c>
      <c r="E1066" s="75">
        <v>0</v>
      </c>
      <c r="F1066" s="75">
        <v>0</v>
      </c>
      <c r="G1066" s="75">
        <v>0</v>
      </c>
      <c r="H1066" s="75">
        <v>0</v>
      </c>
      <c r="I1066" s="75">
        <v>0</v>
      </c>
      <c r="J1066" s="75">
        <v>0</v>
      </c>
      <c r="K1066" s="75">
        <v>0</v>
      </c>
      <c r="L1066" s="75">
        <v>0</v>
      </c>
      <c r="M1066" s="75">
        <v>0</v>
      </c>
      <c r="N1066" s="75">
        <v>0</v>
      </c>
      <c r="O1066" s="75">
        <v>0</v>
      </c>
      <c r="P1066" s="75">
        <v>0</v>
      </c>
      <c r="Q1066" s="75">
        <v>0</v>
      </c>
      <c r="R1066" s="75">
        <v>0</v>
      </c>
      <c r="S1066" s="75">
        <v>0</v>
      </c>
      <c r="T1066" s="75">
        <v>0</v>
      </c>
      <c r="U1066" s="75">
        <v>0</v>
      </c>
      <c r="V1066" s="75">
        <v>0</v>
      </c>
      <c r="W1066" s="75">
        <v>0</v>
      </c>
      <c r="X1066" s="76">
        <v>0</v>
      </c>
    </row>
    <row r="1067" spans="2:24" ht="12.6" customHeight="1" x14ac:dyDescent="0.15">
      <c r="B1067" s="71" t="s">
        <v>15</v>
      </c>
      <c r="C1067" s="73" t="s">
        <v>19</v>
      </c>
      <c r="D1067" s="74">
        <v>15</v>
      </c>
      <c r="E1067" s="75">
        <v>1</v>
      </c>
      <c r="F1067" s="75">
        <v>14</v>
      </c>
      <c r="G1067" s="75">
        <v>11</v>
      </c>
      <c r="H1067" s="75">
        <v>3</v>
      </c>
      <c r="I1067" s="75">
        <v>1</v>
      </c>
      <c r="J1067" s="75">
        <v>0</v>
      </c>
      <c r="K1067" s="75">
        <v>0</v>
      </c>
      <c r="L1067" s="75">
        <v>0</v>
      </c>
      <c r="M1067" s="75">
        <v>0</v>
      </c>
      <c r="N1067" s="75">
        <v>0</v>
      </c>
      <c r="O1067" s="75">
        <v>964</v>
      </c>
      <c r="P1067" s="75">
        <v>32</v>
      </c>
      <c r="Q1067" s="75">
        <v>22</v>
      </c>
      <c r="R1067" s="75">
        <v>2</v>
      </c>
      <c r="S1067" s="75">
        <v>8</v>
      </c>
      <c r="T1067" s="75">
        <v>0</v>
      </c>
      <c r="U1067" s="75">
        <v>0</v>
      </c>
      <c r="V1067" s="75">
        <v>19334</v>
      </c>
      <c r="W1067" s="75">
        <v>0</v>
      </c>
      <c r="X1067" s="76">
        <v>6919</v>
      </c>
    </row>
    <row r="1068" spans="2:24" ht="12.6" customHeight="1" x14ac:dyDescent="0.15">
      <c r="B1068" s="71" t="s">
        <v>36</v>
      </c>
      <c r="C1068" s="73" t="s">
        <v>38</v>
      </c>
      <c r="D1068" s="74">
        <v>91</v>
      </c>
      <c r="E1068" s="75">
        <v>6</v>
      </c>
      <c r="F1068" s="75">
        <v>85</v>
      </c>
      <c r="G1068" s="75">
        <v>67</v>
      </c>
      <c r="H1068" s="75">
        <v>14</v>
      </c>
      <c r="I1068" s="75">
        <v>7</v>
      </c>
      <c r="J1068" s="75">
        <v>1</v>
      </c>
      <c r="K1068" s="75">
        <v>1</v>
      </c>
      <c r="L1068" s="75">
        <v>0</v>
      </c>
      <c r="M1068" s="75">
        <v>1</v>
      </c>
      <c r="N1068" s="75">
        <v>0</v>
      </c>
      <c r="O1068" s="75">
        <v>5418</v>
      </c>
      <c r="P1068" s="75">
        <v>272</v>
      </c>
      <c r="Q1068" s="75">
        <v>150</v>
      </c>
      <c r="R1068" s="75">
        <v>3</v>
      </c>
      <c r="S1068" s="75">
        <v>119</v>
      </c>
      <c r="T1068" s="75">
        <v>8</v>
      </c>
      <c r="U1068" s="75">
        <v>0</v>
      </c>
      <c r="V1068" s="75">
        <v>284785</v>
      </c>
      <c r="W1068" s="75">
        <v>1207</v>
      </c>
      <c r="X1068" s="76">
        <v>10978</v>
      </c>
    </row>
    <row r="1069" spans="2:24" ht="12.6" customHeight="1" x14ac:dyDescent="0.15">
      <c r="B1069" s="71" t="s">
        <v>0</v>
      </c>
      <c r="C1069" s="73" t="s">
        <v>39</v>
      </c>
      <c r="D1069" s="74">
        <v>7</v>
      </c>
      <c r="E1069" s="75">
        <v>1</v>
      </c>
      <c r="F1069" s="75">
        <v>6</v>
      </c>
      <c r="G1069" s="75">
        <v>5</v>
      </c>
      <c r="H1069" s="75">
        <v>0</v>
      </c>
      <c r="I1069" s="75">
        <v>1</v>
      </c>
      <c r="J1069" s="75">
        <v>1</v>
      </c>
      <c r="K1069" s="75">
        <v>0</v>
      </c>
      <c r="L1069" s="75">
        <v>0</v>
      </c>
      <c r="M1069" s="75">
        <v>0</v>
      </c>
      <c r="N1069" s="75">
        <v>0</v>
      </c>
      <c r="O1069" s="75">
        <v>135</v>
      </c>
      <c r="P1069" s="75">
        <v>28</v>
      </c>
      <c r="Q1069" s="75">
        <v>11</v>
      </c>
      <c r="R1069" s="75">
        <v>0</v>
      </c>
      <c r="S1069" s="75">
        <v>17</v>
      </c>
      <c r="T1069" s="75">
        <v>0</v>
      </c>
      <c r="U1069" s="75">
        <v>0</v>
      </c>
      <c r="V1069" s="75">
        <v>26476</v>
      </c>
      <c r="W1069" s="75">
        <v>10971</v>
      </c>
      <c r="X1069" s="76">
        <v>1871</v>
      </c>
    </row>
    <row r="1070" spans="2:24" ht="12.6" customHeight="1" x14ac:dyDescent="0.15">
      <c r="B1070" s="71" t="s">
        <v>40</v>
      </c>
      <c r="C1070" s="73" t="s">
        <v>784</v>
      </c>
      <c r="D1070" s="74">
        <v>18</v>
      </c>
      <c r="E1070" s="75">
        <v>1</v>
      </c>
      <c r="F1070" s="75">
        <v>17</v>
      </c>
      <c r="G1070" s="75">
        <v>15</v>
      </c>
      <c r="H1070" s="75">
        <v>3</v>
      </c>
      <c r="I1070" s="75">
        <v>0</v>
      </c>
      <c r="J1070" s="75">
        <v>0</v>
      </c>
      <c r="K1070" s="75">
        <v>0</v>
      </c>
      <c r="L1070" s="75">
        <v>0</v>
      </c>
      <c r="M1070" s="75">
        <v>0</v>
      </c>
      <c r="N1070" s="75">
        <v>0</v>
      </c>
      <c r="O1070" s="75">
        <v>767</v>
      </c>
      <c r="P1070" s="75">
        <v>32</v>
      </c>
      <c r="Q1070" s="75">
        <v>27</v>
      </c>
      <c r="R1070" s="75">
        <v>2</v>
      </c>
      <c r="S1070" s="75">
        <v>3</v>
      </c>
      <c r="T1070" s="75">
        <v>2</v>
      </c>
      <c r="U1070" s="75">
        <v>0</v>
      </c>
      <c r="V1070" s="75">
        <v>14176</v>
      </c>
      <c r="W1070" s="75">
        <v>1123</v>
      </c>
      <c r="X1070" s="76">
        <v>4600</v>
      </c>
    </row>
    <row r="1071" spans="2:24" ht="12.6" customHeight="1" x14ac:dyDescent="0.15">
      <c r="B1071" s="71" t="s">
        <v>33</v>
      </c>
      <c r="C1071" s="73" t="s">
        <v>42</v>
      </c>
      <c r="D1071" s="74">
        <v>43</v>
      </c>
      <c r="E1071" s="75">
        <v>14</v>
      </c>
      <c r="F1071" s="75">
        <v>29</v>
      </c>
      <c r="G1071" s="75">
        <v>18</v>
      </c>
      <c r="H1071" s="75">
        <v>12</v>
      </c>
      <c r="I1071" s="75">
        <v>11</v>
      </c>
      <c r="J1071" s="75">
        <v>1</v>
      </c>
      <c r="K1071" s="75">
        <v>1</v>
      </c>
      <c r="L1071" s="75">
        <v>0</v>
      </c>
      <c r="M1071" s="75">
        <v>0</v>
      </c>
      <c r="N1071" s="75">
        <v>0</v>
      </c>
      <c r="O1071" s="75">
        <v>2472</v>
      </c>
      <c r="P1071" s="75">
        <v>176</v>
      </c>
      <c r="Q1071" s="75">
        <v>52</v>
      </c>
      <c r="R1071" s="75">
        <v>12</v>
      </c>
      <c r="S1071" s="75">
        <v>112</v>
      </c>
      <c r="T1071" s="75">
        <v>6</v>
      </c>
      <c r="U1071" s="75">
        <v>0</v>
      </c>
      <c r="V1071" s="75">
        <v>292007</v>
      </c>
      <c r="W1071" s="75">
        <v>4147</v>
      </c>
      <c r="X1071" s="76">
        <v>40111</v>
      </c>
    </row>
    <row r="1072" spans="2:24" ht="12.6" customHeight="1" x14ac:dyDescent="0.15">
      <c r="B1072" s="71"/>
      <c r="C1072" s="73" t="s">
        <v>855</v>
      </c>
      <c r="D1072" s="74">
        <v>135</v>
      </c>
      <c r="E1072" s="75">
        <v>33</v>
      </c>
      <c r="F1072" s="75">
        <v>102</v>
      </c>
      <c r="G1072" s="75">
        <v>84</v>
      </c>
      <c r="H1072" s="75">
        <v>29</v>
      </c>
      <c r="I1072" s="75">
        <v>17</v>
      </c>
      <c r="J1072" s="75">
        <v>3</v>
      </c>
      <c r="K1072" s="75">
        <v>0</v>
      </c>
      <c r="L1072" s="75">
        <v>2</v>
      </c>
      <c r="M1072" s="75">
        <v>0</v>
      </c>
      <c r="N1072" s="75">
        <v>0</v>
      </c>
      <c r="O1072" s="75">
        <v>7336</v>
      </c>
      <c r="P1072" s="75">
        <v>451</v>
      </c>
      <c r="Q1072" s="75">
        <v>162</v>
      </c>
      <c r="R1072" s="75">
        <v>42</v>
      </c>
      <c r="S1072" s="75">
        <v>247</v>
      </c>
      <c r="T1072" s="75">
        <v>16</v>
      </c>
      <c r="U1072" s="75">
        <v>0</v>
      </c>
      <c r="V1072" s="75">
        <v>580806</v>
      </c>
      <c r="W1072" s="75">
        <v>21894</v>
      </c>
      <c r="X1072" s="76">
        <v>50939</v>
      </c>
    </row>
    <row r="1073" spans="2:24" ht="12.6" customHeight="1" x14ac:dyDescent="0.15">
      <c r="B1073" s="134"/>
      <c r="C1073" s="72" t="s">
        <v>16</v>
      </c>
      <c r="D1073" s="74">
        <v>3</v>
      </c>
      <c r="E1073" s="75">
        <v>1</v>
      </c>
      <c r="F1073" s="75">
        <v>2</v>
      </c>
      <c r="G1073" s="75">
        <v>1</v>
      </c>
      <c r="H1073" s="75">
        <v>1</v>
      </c>
      <c r="I1073" s="75">
        <v>1</v>
      </c>
      <c r="J1073" s="75">
        <v>0</v>
      </c>
      <c r="K1073" s="75">
        <v>0</v>
      </c>
      <c r="L1073" s="75">
        <v>0</v>
      </c>
      <c r="M1073" s="75">
        <v>0</v>
      </c>
      <c r="N1073" s="75">
        <v>0</v>
      </c>
      <c r="O1073" s="75">
        <v>0</v>
      </c>
      <c r="P1073" s="75">
        <v>13</v>
      </c>
      <c r="Q1073" s="75">
        <v>2</v>
      </c>
      <c r="R1073" s="75">
        <v>0</v>
      </c>
      <c r="S1073" s="75">
        <v>11</v>
      </c>
      <c r="T1073" s="75">
        <v>0</v>
      </c>
      <c r="U1073" s="75">
        <v>0</v>
      </c>
      <c r="V1073" s="75">
        <v>26776</v>
      </c>
      <c r="W1073" s="75">
        <v>0</v>
      </c>
      <c r="X1073" s="76">
        <v>2700</v>
      </c>
    </row>
    <row r="1074" spans="2:24" ht="12.6" customHeight="1" x14ac:dyDescent="0.15">
      <c r="B1074" s="71" t="s">
        <v>18</v>
      </c>
      <c r="C1074" s="73" t="s">
        <v>21</v>
      </c>
      <c r="D1074" s="74">
        <v>0</v>
      </c>
      <c r="E1074" s="75">
        <v>0</v>
      </c>
      <c r="F1074" s="75">
        <v>0</v>
      </c>
      <c r="G1074" s="75">
        <v>0</v>
      </c>
      <c r="H1074" s="75">
        <v>0</v>
      </c>
      <c r="I1074" s="75">
        <v>0</v>
      </c>
      <c r="J1074" s="75">
        <v>0</v>
      </c>
      <c r="K1074" s="75">
        <v>0</v>
      </c>
      <c r="L1074" s="75">
        <v>0</v>
      </c>
      <c r="M1074" s="75">
        <v>0</v>
      </c>
      <c r="N1074" s="75">
        <v>0</v>
      </c>
      <c r="O1074" s="75">
        <v>0</v>
      </c>
      <c r="P1074" s="75">
        <v>0</v>
      </c>
      <c r="Q1074" s="75">
        <v>0</v>
      </c>
      <c r="R1074" s="75">
        <v>0</v>
      </c>
      <c r="S1074" s="75">
        <v>0</v>
      </c>
      <c r="T1074" s="75">
        <v>0</v>
      </c>
      <c r="U1074" s="75">
        <v>0</v>
      </c>
      <c r="V1074" s="75">
        <v>0</v>
      </c>
      <c r="W1074" s="75">
        <v>0</v>
      </c>
      <c r="X1074" s="76">
        <v>0</v>
      </c>
    </row>
    <row r="1075" spans="2:24" ht="12.6" customHeight="1" x14ac:dyDescent="0.15">
      <c r="B1075" s="71" t="s">
        <v>25</v>
      </c>
      <c r="C1075" s="73" t="s">
        <v>8</v>
      </c>
      <c r="D1075" s="74">
        <v>0</v>
      </c>
      <c r="E1075" s="75">
        <v>0</v>
      </c>
      <c r="F1075" s="75">
        <v>0</v>
      </c>
      <c r="G1075" s="75">
        <v>0</v>
      </c>
      <c r="H1075" s="75">
        <v>0</v>
      </c>
      <c r="I1075" s="75">
        <v>0</v>
      </c>
      <c r="J1075" s="75">
        <v>0</v>
      </c>
      <c r="K1075" s="75">
        <v>0</v>
      </c>
      <c r="L1075" s="75">
        <v>0</v>
      </c>
      <c r="M1075" s="75">
        <v>0</v>
      </c>
      <c r="N1075" s="75">
        <v>0</v>
      </c>
      <c r="O1075" s="75">
        <v>0</v>
      </c>
      <c r="P1075" s="75">
        <v>0</v>
      </c>
      <c r="Q1075" s="75">
        <v>0</v>
      </c>
      <c r="R1075" s="75">
        <v>0</v>
      </c>
      <c r="S1075" s="75">
        <v>0</v>
      </c>
      <c r="T1075" s="75">
        <v>0</v>
      </c>
      <c r="U1075" s="75">
        <v>0</v>
      </c>
      <c r="V1075" s="75">
        <v>0</v>
      </c>
      <c r="W1075" s="75">
        <v>0</v>
      </c>
      <c r="X1075" s="76">
        <v>0</v>
      </c>
    </row>
    <row r="1076" spans="2:24" ht="12.6" customHeight="1" x14ac:dyDescent="0.15">
      <c r="B1076" s="71" t="s">
        <v>27</v>
      </c>
      <c r="C1076" s="73" t="s">
        <v>28</v>
      </c>
      <c r="D1076" s="74">
        <v>2</v>
      </c>
      <c r="E1076" s="75">
        <v>0</v>
      </c>
      <c r="F1076" s="75">
        <v>2</v>
      </c>
      <c r="G1076" s="75">
        <v>1</v>
      </c>
      <c r="H1076" s="75">
        <v>1</v>
      </c>
      <c r="I1076" s="75">
        <v>0</v>
      </c>
      <c r="J1076" s="75">
        <v>0</v>
      </c>
      <c r="K1076" s="75">
        <v>0</v>
      </c>
      <c r="L1076" s="75">
        <v>0</v>
      </c>
      <c r="M1076" s="75">
        <v>0</v>
      </c>
      <c r="N1076" s="75">
        <v>0</v>
      </c>
      <c r="O1076" s="75">
        <v>0</v>
      </c>
      <c r="P1076" s="75">
        <v>4</v>
      </c>
      <c r="Q1076" s="75">
        <v>2</v>
      </c>
      <c r="R1076" s="75">
        <v>0</v>
      </c>
      <c r="S1076" s="75">
        <v>2</v>
      </c>
      <c r="T1076" s="75">
        <v>0</v>
      </c>
      <c r="U1076" s="75">
        <v>0</v>
      </c>
      <c r="V1076" s="75">
        <v>6380</v>
      </c>
      <c r="W1076" s="75">
        <v>0</v>
      </c>
      <c r="X1076" s="76">
        <v>500</v>
      </c>
    </row>
    <row r="1077" spans="2:24" ht="12.6" customHeight="1" x14ac:dyDescent="0.15">
      <c r="B1077" s="71" t="s">
        <v>29</v>
      </c>
      <c r="C1077" s="73" t="s">
        <v>30</v>
      </c>
      <c r="D1077" s="74">
        <v>1</v>
      </c>
      <c r="E1077" s="75">
        <v>1</v>
      </c>
      <c r="F1077" s="75">
        <v>0</v>
      </c>
      <c r="G1077" s="75">
        <v>0</v>
      </c>
      <c r="H1077" s="75">
        <v>0</v>
      </c>
      <c r="I1077" s="75">
        <v>1</v>
      </c>
      <c r="J1077" s="75">
        <v>0</v>
      </c>
      <c r="K1077" s="75">
        <v>0</v>
      </c>
      <c r="L1077" s="75">
        <v>0</v>
      </c>
      <c r="M1077" s="75">
        <v>0</v>
      </c>
      <c r="N1077" s="75">
        <v>0</v>
      </c>
      <c r="O1077" s="75">
        <v>0</v>
      </c>
      <c r="P1077" s="75">
        <v>9</v>
      </c>
      <c r="Q1077" s="75">
        <v>0</v>
      </c>
      <c r="R1077" s="75">
        <v>0</v>
      </c>
      <c r="S1077" s="75">
        <v>9</v>
      </c>
      <c r="T1077" s="75">
        <v>0</v>
      </c>
      <c r="U1077" s="75">
        <v>0</v>
      </c>
      <c r="V1077" s="75">
        <v>20396</v>
      </c>
      <c r="W1077" s="75">
        <v>0</v>
      </c>
      <c r="X1077" s="76">
        <v>2200</v>
      </c>
    </row>
    <row r="1078" spans="2:24" ht="12.6" customHeight="1" x14ac:dyDescent="0.15">
      <c r="B1078" s="71" t="s">
        <v>24</v>
      </c>
      <c r="C1078" s="73" t="s">
        <v>31</v>
      </c>
      <c r="D1078" s="74">
        <v>0</v>
      </c>
      <c r="E1078" s="75">
        <v>0</v>
      </c>
      <c r="F1078" s="75">
        <v>0</v>
      </c>
      <c r="G1078" s="75">
        <v>0</v>
      </c>
      <c r="H1078" s="75">
        <v>0</v>
      </c>
      <c r="I1078" s="75">
        <v>0</v>
      </c>
      <c r="J1078" s="75">
        <v>0</v>
      </c>
      <c r="K1078" s="75">
        <v>0</v>
      </c>
      <c r="L1078" s="75">
        <v>0</v>
      </c>
      <c r="M1078" s="75">
        <v>0</v>
      </c>
      <c r="N1078" s="75">
        <v>0</v>
      </c>
      <c r="O1078" s="75">
        <v>0</v>
      </c>
      <c r="P1078" s="75">
        <v>0</v>
      </c>
      <c r="Q1078" s="75">
        <v>0</v>
      </c>
      <c r="R1078" s="75">
        <v>0</v>
      </c>
      <c r="S1078" s="75">
        <v>0</v>
      </c>
      <c r="T1078" s="75">
        <v>0</v>
      </c>
      <c r="U1078" s="75">
        <v>0</v>
      </c>
      <c r="V1078" s="75">
        <v>0</v>
      </c>
      <c r="W1078" s="75">
        <v>0</v>
      </c>
      <c r="X1078" s="76">
        <v>0</v>
      </c>
    </row>
    <row r="1079" spans="2:24" ht="12.6" customHeight="1" x14ac:dyDescent="0.15">
      <c r="B1079" s="71" t="s">
        <v>26</v>
      </c>
      <c r="C1079" s="73" t="s">
        <v>6</v>
      </c>
      <c r="D1079" s="74">
        <v>0</v>
      </c>
      <c r="E1079" s="75">
        <v>0</v>
      </c>
      <c r="F1079" s="75">
        <v>0</v>
      </c>
      <c r="G1079" s="75">
        <v>0</v>
      </c>
      <c r="H1079" s="75">
        <v>0</v>
      </c>
      <c r="I1079" s="75">
        <v>0</v>
      </c>
      <c r="J1079" s="75">
        <v>0</v>
      </c>
      <c r="K1079" s="75">
        <v>0</v>
      </c>
      <c r="L1079" s="75">
        <v>0</v>
      </c>
      <c r="M1079" s="75">
        <v>0</v>
      </c>
      <c r="N1079" s="75">
        <v>0</v>
      </c>
      <c r="O1079" s="75">
        <v>0</v>
      </c>
      <c r="P1079" s="75">
        <v>0</v>
      </c>
      <c r="Q1079" s="75">
        <v>0</v>
      </c>
      <c r="R1079" s="75">
        <v>0</v>
      </c>
      <c r="S1079" s="75">
        <v>0</v>
      </c>
      <c r="T1079" s="75">
        <v>0</v>
      </c>
      <c r="U1079" s="75">
        <v>0</v>
      </c>
      <c r="V1079" s="75">
        <v>0</v>
      </c>
      <c r="W1079" s="75">
        <v>0</v>
      </c>
      <c r="X1079" s="76">
        <v>0</v>
      </c>
    </row>
    <row r="1080" spans="2:24" ht="12.6" customHeight="1" x14ac:dyDescent="0.15">
      <c r="B1080" s="146"/>
      <c r="C1080" s="72" t="s">
        <v>34</v>
      </c>
      <c r="D1080" s="74">
        <v>132</v>
      </c>
      <c r="E1080" s="75">
        <v>32</v>
      </c>
      <c r="F1080" s="75">
        <v>100</v>
      </c>
      <c r="G1080" s="75">
        <v>83</v>
      </c>
      <c r="H1080" s="75">
        <v>28</v>
      </c>
      <c r="I1080" s="75">
        <v>16</v>
      </c>
      <c r="J1080" s="75">
        <v>3</v>
      </c>
      <c r="K1080" s="75">
        <v>0</v>
      </c>
      <c r="L1080" s="75">
        <v>2</v>
      </c>
      <c r="M1080" s="75">
        <v>0</v>
      </c>
      <c r="N1080" s="75">
        <v>0</v>
      </c>
      <c r="O1080" s="75">
        <v>7336</v>
      </c>
      <c r="P1080" s="75">
        <v>438</v>
      </c>
      <c r="Q1080" s="75">
        <v>160</v>
      </c>
      <c r="R1080" s="75">
        <v>42</v>
      </c>
      <c r="S1080" s="75">
        <v>236</v>
      </c>
      <c r="T1080" s="75">
        <v>16</v>
      </c>
      <c r="U1080" s="75">
        <v>0</v>
      </c>
      <c r="V1080" s="75">
        <v>554030</v>
      </c>
      <c r="W1080" s="75">
        <v>21894</v>
      </c>
      <c r="X1080" s="76">
        <v>48239</v>
      </c>
    </row>
    <row r="1081" spans="2:24" ht="12.6" customHeight="1" x14ac:dyDescent="0.15">
      <c r="B1081" s="71" t="s">
        <v>23</v>
      </c>
      <c r="C1081" s="73" t="s">
        <v>35</v>
      </c>
      <c r="D1081" s="74">
        <v>1</v>
      </c>
      <c r="E1081" s="75">
        <v>1</v>
      </c>
      <c r="F1081" s="75">
        <v>0</v>
      </c>
      <c r="G1081" s="75">
        <v>0</v>
      </c>
      <c r="H1081" s="75">
        <v>1</v>
      </c>
      <c r="I1081" s="75">
        <v>0</v>
      </c>
      <c r="J1081" s="75">
        <v>0</v>
      </c>
      <c r="K1081" s="75">
        <v>0</v>
      </c>
      <c r="L1081" s="75">
        <v>0</v>
      </c>
      <c r="M1081" s="75">
        <v>0</v>
      </c>
      <c r="N1081" s="75">
        <v>0</v>
      </c>
      <c r="O1081" s="75">
        <v>35</v>
      </c>
      <c r="P1081" s="75">
        <v>4</v>
      </c>
      <c r="Q1081" s="75">
        <v>0</v>
      </c>
      <c r="R1081" s="75">
        <v>0</v>
      </c>
      <c r="S1081" s="75">
        <v>4</v>
      </c>
      <c r="T1081" s="75">
        <v>0</v>
      </c>
      <c r="U1081" s="75">
        <v>0</v>
      </c>
      <c r="V1081" s="75">
        <v>2777</v>
      </c>
      <c r="W1081" s="75">
        <v>0</v>
      </c>
      <c r="X1081" s="76">
        <v>76</v>
      </c>
    </row>
    <row r="1082" spans="2:24" ht="12.6" customHeight="1" x14ac:dyDescent="0.15">
      <c r="B1082" s="71" t="s">
        <v>15</v>
      </c>
      <c r="C1082" s="73" t="s">
        <v>19</v>
      </c>
      <c r="D1082" s="74">
        <v>9</v>
      </c>
      <c r="E1082" s="75">
        <v>1</v>
      </c>
      <c r="F1082" s="75">
        <v>8</v>
      </c>
      <c r="G1082" s="75">
        <v>8</v>
      </c>
      <c r="H1082" s="75">
        <v>0</v>
      </c>
      <c r="I1082" s="75">
        <v>1</v>
      </c>
      <c r="J1082" s="75">
        <v>0</v>
      </c>
      <c r="K1082" s="75">
        <v>0</v>
      </c>
      <c r="L1082" s="75">
        <v>0</v>
      </c>
      <c r="M1082" s="75">
        <v>0</v>
      </c>
      <c r="N1082" s="75">
        <v>0</v>
      </c>
      <c r="O1082" s="75">
        <v>742</v>
      </c>
      <c r="P1082" s="75">
        <v>19</v>
      </c>
      <c r="Q1082" s="75">
        <v>14</v>
      </c>
      <c r="R1082" s="75">
        <v>2</v>
      </c>
      <c r="S1082" s="75">
        <v>3</v>
      </c>
      <c r="T1082" s="75">
        <v>0</v>
      </c>
      <c r="U1082" s="75">
        <v>0</v>
      </c>
      <c r="V1082" s="75">
        <v>10373</v>
      </c>
      <c r="W1082" s="75">
        <v>50</v>
      </c>
      <c r="X1082" s="76">
        <v>4425</v>
      </c>
    </row>
    <row r="1083" spans="2:24" ht="12.6" customHeight="1" x14ac:dyDescent="0.15">
      <c r="B1083" s="71" t="s">
        <v>36</v>
      </c>
      <c r="C1083" s="73" t="s">
        <v>38</v>
      </c>
      <c r="D1083" s="74">
        <v>58</v>
      </c>
      <c r="E1083" s="75">
        <v>8</v>
      </c>
      <c r="F1083" s="75">
        <v>50</v>
      </c>
      <c r="G1083" s="75">
        <v>42</v>
      </c>
      <c r="H1083" s="75">
        <v>9</v>
      </c>
      <c r="I1083" s="75">
        <v>4</v>
      </c>
      <c r="J1083" s="75">
        <v>2</v>
      </c>
      <c r="K1083" s="75">
        <v>0</v>
      </c>
      <c r="L1083" s="75">
        <v>1</v>
      </c>
      <c r="M1083" s="75">
        <v>0</v>
      </c>
      <c r="N1083" s="75">
        <v>0</v>
      </c>
      <c r="O1083" s="75">
        <v>3651</v>
      </c>
      <c r="P1083" s="75">
        <v>190</v>
      </c>
      <c r="Q1083" s="75">
        <v>84</v>
      </c>
      <c r="R1083" s="75">
        <v>6</v>
      </c>
      <c r="S1083" s="75">
        <v>100</v>
      </c>
      <c r="T1083" s="75">
        <v>9</v>
      </c>
      <c r="U1083" s="75">
        <v>0</v>
      </c>
      <c r="V1083" s="75">
        <v>225032</v>
      </c>
      <c r="W1083" s="75">
        <v>3214</v>
      </c>
      <c r="X1083" s="76">
        <v>10687</v>
      </c>
    </row>
    <row r="1084" spans="2:24" ht="12.6" customHeight="1" x14ac:dyDescent="0.15">
      <c r="B1084" s="71" t="s">
        <v>0</v>
      </c>
      <c r="C1084" s="73" t="s">
        <v>39</v>
      </c>
      <c r="D1084" s="74">
        <v>7</v>
      </c>
      <c r="E1084" s="75">
        <v>3</v>
      </c>
      <c r="F1084" s="75">
        <v>4</v>
      </c>
      <c r="G1084" s="75">
        <v>3</v>
      </c>
      <c r="H1084" s="75">
        <v>2</v>
      </c>
      <c r="I1084" s="75">
        <v>2</v>
      </c>
      <c r="J1084" s="75">
        <v>0</v>
      </c>
      <c r="K1084" s="75">
        <v>0</v>
      </c>
      <c r="L1084" s="75">
        <v>0</v>
      </c>
      <c r="M1084" s="75">
        <v>0</v>
      </c>
      <c r="N1084" s="75">
        <v>0</v>
      </c>
      <c r="O1084" s="75">
        <v>91</v>
      </c>
      <c r="P1084" s="75">
        <v>29</v>
      </c>
      <c r="Q1084" s="75">
        <v>7</v>
      </c>
      <c r="R1084" s="75">
        <v>8</v>
      </c>
      <c r="S1084" s="75">
        <v>14</v>
      </c>
      <c r="T1084" s="75">
        <v>0</v>
      </c>
      <c r="U1084" s="75">
        <v>0</v>
      </c>
      <c r="V1084" s="75">
        <v>23050</v>
      </c>
      <c r="W1084" s="75">
        <v>10559</v>
      </c>
      <c r="X1084" s="76">
        <v>2009</v>
      </c>
    </row>
    <row r="1085" spans="2:24" ht="12.6" customHeight="1" x14ac:dyDescent="0.15">
      <c r="B1085" s="71" t="s">
        <v>40</v>
      </c>
      <c r="C1085" s="73" t="s">
        <v>784</v>
      </c>
      <c r="D1085" s="74">
        <v>14</v>
      </c>
      <c r="E1085" s="75">
        <v>2</v>
      </c>
      <c r="F1085" s="75">
        <v>12</v>
      </c>
      <c r="G1085" s="75">
        <v>10</v>
      </c>
      <c r="H1085" s="75">
        <v>4</v>
      </c>
      <c r="I1085" s="75">
        <v>0</v>
      </c>
      <c r="J1085" s="75">
        <v>0</v>
      </c>
      <c r="K1085" s="75">
        <v>0</v>
      </c>
      <c r="L1085" s="75">
        <v>0</v>
      </c>
      <c r="M1085" s="75">
        <v>0</v>
      </c>
      <c r="N1085" s="75">
        <v>0</v>
      </c>
      <c r="O1085" s="75">
        <v>611</v>
      </c>
      <c r="P1085" s="75">
        <v>24</v>
      </c>
      <c r="Q1085" s="75">
        <v>17</v>
      </c>
      <c r="R1085" s="75">
        <v>2</v>
      </c>
      <c r="S1085" s="75">
        <v>5</v>
      </c>
      <c r="T1085" s="75">
        <v>2</v>
      </c>
      <c r="U1085" s="75">
        <v>0</v>
      </c>
      <c r="V1085" s="75">
        <v>9846</v>
      </c>
      <c r="W1085" s="75">
        <v>3382</v>
      </c>
      <c r="X1085" s="76">
        <v>1841</v>
      </c>
    </row>
    <row r="1086" spans="2:24" ht="12.6" customHeight="1" x14ac:dyDescent="0.15">
      <c r="B1086" s="71" t="s">
        <v>33</v>
      </c>
      <c r="C1086" s="73" t="s">
        <v>42</v>
      </c>
      <c r="D1086" s="74">
        <v>43</v>
      </c>
      <c r="E1086" s="75">
        <v>17</v>
      </c>
      <c r="F1086" s="75">
        <v>26</v>
      </c>
      <c r="G1086" s="75">
        <v>20</v>
      </c>
      <c r="H1086" s="75">
        <v>12</v>
      </c>
      <c r="I1086" s="75">
        <v>9</v>
      </c>
      <c r="J1086" s="75">
        <v>1</v>
      </c>
      <c r="K1086" s="75">
        <v>0</v>
      </c>
      <c r="L1086" s="75">
        <v>1</v>
      </c>
      <c r="M1086" s="75">
        <v>0</v>
      </c>
      <c r="N1086" s="75">
        <v>0</v>
      </c>
      <c r="O1086" s="75">
        <v>2206</v>
      </c>
      <c r="P1086" s="75">
        <v>172</v>
      </c>
      <c r="Q1086" s="75">
        <v>38</v>
      </c>
      <c r="R1086" s="75">
        <v>24</v>
      </c>
      <c r="S1086" s="75">
        <v>110</v>
      </c>
      <c r="T1086" s="75">
        <v>5</v>
      </c>
      <c r="U1086" s="75">
        <v>0</v>
      </c>
      <c r="V1086" s="75">
        <v>282952</v>
      </c>
      <c r="W1086" s="75">
        <v>4689</v>
      </c>
      <c r="X1086" s="76">
        <v>29201</v>
      </c>
    </row>
    <row r="1087" spans="2:24" ht="12.6" customHeight="1" x14ac:dyDescent="0.15">
      <c r="B1087" s="71"/>
      <c r="C1087" s="73" t="s">
        <v>856</v>
      </c>
      <c r="D1087" s="74">
        <v>261</v>
      </c>
      <c r="E1087" s="75">
        <v>107</v>
      </c>
      <c r="F1087" s="75">
        <v>154</v>
      </c>
      <c r="G1087" s="75">
        <v>140</v>
      </c>
      <c r="H1087" s="75">
        <v>51</v>
      </c>
      <c r="I1087" s="75">
        <v>40</v>
      </c>
      <c r="J1087" s="75">
        <v>23</v>
      </c>
      <c r="K1087" s="75">
        <v>3</v>
      </c>
      <c r="L1087" s="75">
        <v>2</v>
      </c>
      <c r="M1087" s="75">
        <v>1</v>
      </c>
      <c r="N1087" s="75">
        <v>1</v>
      </c>
      <c r="O1087" s="75">
        <v>36704</v>
      </c>
      <c r="P1087" s="75">
        <v>1310</v>
      </c>
      <c r="Q1087" s="75">
        <v>254</v>
      </c>
      <c r="R1087" s="75">
        <v>134</v>
      </c>
      <c r="S1087" s="75">
        <v>922</v>
      </c>
      <c r="T1087" s="75">
        <v>25</v>
      </c>
      <c r="U1087" s="75">
        <v>0</v>
      </c>
      <c r="V1087" s="75">
        <v>2364258</v>
      </c>
      <c r="W1087" s="75">
        <v>91396</v>
      </c>
      <c r="X1087" s="76">
        <v>290259</v>
      </c>
    </row>
    <row r="1088" spans="2:24" ht="12.6" customHeight="1" x14ac:dyDescent="0.15">
      <c r="B1088" s="134"/>
      <c r="C1088" s="72" t="s">
        <v>16</v>
      </c>
      <c r="D1088" s="74">
        <v>41</v>
      </c>
      <c r="E1088" s="75">
        <v>23</v>
      </c>
      <c r="F1088" s="75">
        <v>18</v>
      </c>
      <c r="G1088" s="75">
        <v>14</v>
      </c>
      <c r="H1088" s="75">
        <v>10</v>
      </c>
      <c r="I1088" s="75">
        <v>11</v>
      </c>
      <c r="J1088" s="75">
        <v>4</v>
      </c>
      <c r="K1088" s="75">
        <v>2</v>
      </c>
      <c r="L1088" s="75">
        <v>0</v>
      </c>
      <c r="M1088" s="75">
        <v>0</v>
      </c>
      <c r="N1088" s="75">
        <v>0</v>
      </c>
      <c r="O1088" s="75">
        <v>0</v>
      </c>
      <c r="P1088" s="75">
        <v>225</v>
      </c>
      <c r="Q1088" s="75">
        <v>29</v>
      </c>
      <c r="R1088" s="75">
        <v>36</v>
      </c>
      <c r="S1088" s="75">
        <v>160</v>
      </c>
      <c r="T1088" s="75">
        <v>11</v>
      </c>
      <c r="U1088" s="75">
        <v>0</v>
      </c>
      <c r="V1088" s="75">
        <v>534420</v>
      </c>
      <c r="W1088" s="75">
        <v>18494</v>
      </c>
      <c r="X1088" s="76">
        <v>61987</v>
      </c>
    </row>
    <row r="1089" spans="2:24" ht="12.6" customHeight="1" x14ac:dyDescent="0.15">
      <c r="B1089" s="71" t="s">
        <v>18</v>
      </c>
      <c r="C1089" s="73" t="s">
        <v>21</v>
      </c>
      <c r="D1089" s="74">
        <v>0</v>
      </c>
      <c r="E1089" s="75">
        <v>0</v>
      </c>
      <c r="F1089" s="75">
        <v>0</v>
      </c>
      <c r="G1089" s="75">
        <v>0</v>
      </c>
      <c r="H1089" s="75">
        <v>0</v>
      </c>
      <c r="I1089" s="75">
        <v>0</v>
      </c>
      <c r="J1089" s="75">
        <v>0</v>
      </c>
      <c r="K1089" s="75">
        <v>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5">
        <v>0</v>
      </c>
      <c r="V1089" s="75">
        <v>0</v>
      </c>
      <c r="W1089" s="75">
        <v>0</v>
      </c>
      <c r="X1089" s="76">
        <v>0</v>
      </c>
    </row>
    <row r="1090" spans="2:24" ht="12.6" customHeight="1" x14ac:dyDescent="0.15">
      <c r="B1090" s="71" t="s">
        <v>25</v>
      </c>
      <c r="C1090" s="73" t="s">
        <v>8</v>
      </c>
      <c r="D1090" s="74">
        <v>2</v>
      </c>
      <c r="E1090" s="75">
        <v>1</v>
      </c>
      <c r="F1090" s="75">
        <v>1</v>
      </c>
      <c r="G1090" s="75">
        <v>1</v>
      </c>
      <c r="H1090" s="75">
        <v>1</v>
      </c>
      <c r="I1090" s="75">
        <v>0</v>
      </c>
      <c r="J1090" s="75">
        <v>0</v>
      </c>
      <c r="K1090" s="75">
        <v>0</v>
      </c>
      <c r="L1090" s="75">
        <v>0</v>
      </c>
      <c r="M1090" s="75">
        <v>0</v>
      </c>
      <c r="N1090" s="75">
        <v>0</v>
      </c>
      <c r="O1090" s="75">
        <v>0</v>
      </c>
      <c r="P1090" s="75">
        <v>5</v>
      </c>
      <c r="Q1090" s="75">
        <v>3</v>
      </c>
      <c r="R1090" s="75">
        <v>1</v>
      </c>
      <c r="S1090" s="75">
        <v>1</v>
      </c>
      <c r="T1090" s="75">
        <v>0</v>
      </c>
      <c r="U1090" s="75">
        <v>0</v>
      </c>
      <c r="V1090" s="75">
        <v>4106</v>
      </c>
      <c r="W1090" s="75">
        <v>0</v>
      </c>
      <c r="X1090" s="76">
        <v>1473</v>
      </c>
    </row>
    <row r="1091" spans="2:24" ht="12.6" customHeight="1" x14ac:dyDescent="0.15">
      <c r="B1091" s="71" t="s">
        <v>27</v>
      </c>
      <c r="C1091" s="73" t="s">
        <v>28</v>
      </c>
      <c r="D1091" s="74">
        <v>15</v>
      </c>
      <c r="E1091" s="75">
        <v>7</v>
      </c>
      <c r="F1091" s="75">
        <v>8</v>
      </c>
      <c r="G1091" s="75">
        <v>5</v>
      </c>
      <c r="H1091" s="75">
        <v>4</v>
      </c>
      <c r="I1091" s="75">
        <v>3</v>
      </c>
      <c r="J1091" s="75">
        <v>2</v>
      </c>
      <c r="K1091" s="75">
        <v>1</v>
      </c>
      <c r="L1091" s="75">
        <v>0</v>
      </c>
      <c r="M1091" s="75">
        <v>0</v>
      </c>
      <c r="N1091" s="75">
        <v>0</v>
      </c>
      <c r="O1091" s="75">
        <v>0</v>
      </c>
      <c r="P1091" s="75">
        <v>88</v>
      </c>
      <c r="Q1091" s="75">
        <v>10</v>
      </c>
      <c r="R1091" s="75">
        <v>15</v>
      </c>
      <c r="S1091" s="75">
        <v>63</v>
      </c>
      <c r="T1091" s="75">
        <v>2</v>
      </c>
      <c r="U1091" s="75">
        <v>0</v>
      </c>
      <c r="V1091" s="75">
        <v>296913</v>
      </c>
      <c r="W1091" s="75">
        <v>242</v>
      </c>
      <c r="X1091" s="76">
        <v>11745</v>
      </c>
    </row>
    <row r="1092" spans="2:24" ht="12.6" customHeight="1" x14ac:dyDescent="0.15">
      <c r="B1092" s="71" t="s">
        <v>29</v>
      </c>
      <c r="C1092" s="73" t="s">
        <v>30</v>
      </c>
      <c r="D1092" s="74">
        <v>8</v>
      </c>
      <c r="E1092" s="75">
        <v>7</v>
      </c>
      <c r="F1092" s="75">
        <v>1</v>
      </c>
      <c r="G1092" s="75">
        <v>1</v>
      </c>
      <c r="H1092" s="75">
        <v>4</v>
      </c>
      <c r="I1092" s="75">
        <v>1</v>
      </c>
      <c r="J1092" s="75">
        <v>1</v>
      </c>
      <c r="K1092" s="75">
        <v>1</v>
      </c>
      <c r="L1092" s="75">
        <v>0</v>
      </c>
      <c r="M1092" s="75">
        <v>0</v>
      </c>
      <c r="N1092" s="75">
        <v>0</v>
      </c>
      <c r="O1092" s="75">
        <v>0</v>
      </c>
      <c r="P1092" s="75">
        <v>64</v>
      </c>
      <c r="Q1092" s="75">
        <v>0</v>
      </c>
      <c r="R1092" s="75">
        <v>8</v>
      </c>
      <c r="S1092" s="75">
        <v>56</v>
      </c>
      <c r="T1092" s="75">
        <v>8</v>
      </c>
      <c r="U1092" s="75">
        <v>0</v>
      </c>
      <c r="V1092" s="75">
        <v>138346</v>
      </c>
      <c r="W1092" s="75">
        <v>207</v>
      </c>
      <c r="X1092" s="76">
        <v>38319</v>
      </c>
    </row>
    <row r="1093" spans="2:24" ht="12.6" customHeight="1" x14ac:dyDescent="0.15">
      <c r="B1093" s="71" t="s">
        <v>24</v>
      </c>
      <c r="C1093" s="73" t="s">
        <v>31</v>
      </c>
      <c r="D1093" s="74">
        <v>7</v>
      </c>
      <c r="E1093" s="75">
        <v>5</v>
      </c>
      <c r="F1093" s="75">
        <v>2</v>
      </c>
      <c r="G1093" s="75">
        <v>3</v>
      </c>
      <c r="H1093" s="75">
        <v>0</v>
      </c>
      <c r="I1093" s="75">
        <v>3</v>
      </c>
      <c r="J1093" s="75">
        <v>1</v>
      </c>
      <c r="K1093" s="75">
        <v>0</v>
      </c>
      <c r="L1093" s="75">
        <v>0</v>
      </c>
      <c r="M1093" s="75">
        <v>0</v>
      </c>
      <c r="N1093" s="75">
        <v>0</v>
      </c>
      <c r="O1093" s="75">
        <v>0</v>
      </c>
      <c r="P1093" s="75">
        <v>34</v>
      </c>
      <c r="Q1093" s="75">
        <v>3</v>
      </c>
      <c r="R1093" s="75">
        <v>7</v>
      </c>
      <c r="S1093" s="75">
        <v>24</v>
      </c>
      <c r="T1093" s="75">
        <v>0</v>
      </c>
      <c r="U1093" s="75">
        <v>0</v>
      </c>
      <c r="V1093" s="75">
        <v>63150</v>
      </c>
      <c r="W1093" s="75">
        <v>1547</v>
      </c>
      <c r="X1093" s="76">
        <v>3555</v>
      </c>
    </row>
    <row r="1094" spans="2:24" ht="12.6" customHeight="1" x14ac:dyDescent="0.15">
      <c r="B1094" s="71" t="s">
        <v>26</v>
      </c>
      <c r="C1094" s="73" t="s">
        <v>6</v>
      </c>
      <c r="D1094" s="74">
        <v>9</v>
      </c>
      <c r="E1094" s="75">
        <v>3</v>
      </c>
      <c r="F1094" s="75">
        <v>6</v>
      </c>
      <c r="G1094" s="75">
        <v>4</v>
      </c>
      <c r="H1094" s="75">
        <v>1</v>
      </c>
      <c r="I1094" s="75">
        <v>4</v>
      </c>
      <c r="J1094" s="75">
        <v>0</v>
      </c>
      <c r="K1094" s="75">
        <v>0</v>
      </c>
      <c r="L1094" s="75">
        <v>0</v>
      </c>
      <c r="M1094" s="75">
        <v>0</v>
      </c>
      <c r="N1094" s="75">
        <v>0</v>
      </c>
      <c r="O1094" s="75">
        <v>0</v>
      </c>
      <c r="P1094" s="75">
        <v>34</v>
      </c>
      <c r="Q1094" s="75">
        <v>13</v>
      </c>
      <c r="R1094" s="75">
        <v>5</v>
      </c>
      <c r="S1094" s="75">
        <v>16</v>
      </c>
      <c r="T1094" s="75">
        <v>1</v>
      </c>
      <c r="U1094" s="75">
        <v>0</v>
      </c>
      <c r="V1094" s="75">
        <v>31905</v>
      </c>
      <c r="W1094" s="75">
        <v>16498</v>
      </c>
      <c r="X1094" s="76">
        <v>6895</v>
      </c>
    </row>
    <row r="1095" spans="2:24" ht="12.6" customHeight="1" x14ac:dyDescent="0.15">
      <c r="B1095" s="146"/>
      <c r="C1095" s="72" t="s">
        <v>34</v>
      </c>
      <c r="D1095" s="74">
        <v>220</v>
      </c>
      <c r="E1095" s="75">
        <v>84</v>
      </c>
      <c r="F1095" s="75">
        <v>136</v>
      </c>
      <c r="G1095" s="75">
        <v>126</v>
      </c>
      <c r="H1095" s="75">
        <v>41</v>
      </c>
      <c r="I1095" s="75">
        <v>29</v>
      </c>
      <c r="J1095" s="75">
        <v>19</v>
      </c>
      <c r="K1095" s="75">
        <v>1</v>
      </c>
      <c r="L1095" s="75">
        <v>2</v>
      </c>
      <c r="M1095" s="75">
        <v>1</v>
      </c>
      <c r="N1095" s="75">
        <v>1</v>
      </c>
      <c r="O1095" s="75">
        <v>36704</v>
      </c>
      <c r="P1095" s="75">
        <v>1085</v>
      </c>
      <c r="Q1095" s="75">
        <v>225</v>
      </c>
      <c r="R1095" s="75">
        <v>98</v>
      </c>
      <c r="S1095" s="75">
        <v>762</v>
      </c>
      <c r="T1095" s="75">
        <v>14</v>
      </c>
      <c r="U1095" s="75">
        <v>0</v>
      </c>
      <c r="V1095" s="75">
        <v>1829838</v>
      </c>
      <c r="W1095" s="75">
        <v>72902</v>
      </c>
      <c r="X1095" s="76">
        <v>228272</v>
      </c>
    </row>
    <row r="1096" spans="2:24" ht="12.6" customHeight="1" x14ac:dyDescent="0.15">
      <c r="B1096" s="71" t="s">
        <v>23</v>
      </c>
      <c r="C1096" s="73" t="s">
        <v>35</v>
      </c>
      <c r="D1096" s="74">
        <v>2</v>
      </c>
      <c r="E1096" s="75">
        <v>2</v>
      </c>
      <c r="F1096" s="75">
        <v>0</v>
      </c>
      <c r="G1096" s="75">
        <v>0</v>
      </c>
      <c r="H1096" s="75">
        <v>0</v>
      </c>
      <c r="I1096" s="75">
        <v>0</v>
      </c>
      <c r="J1096" s="75">
        <v>0</v>
      </c>
      <c r="K1096" s="75">
        <v>0</v>
      </c>
      <c r="L1096" s="75">
        <v>0</v>
      </c>
      <c r="M1096" s="75">
        <v>1</v>
      </c>
      <c r="N1096" s="75">
        <v>1</v>
      </c>
      <c r="O1096" s="75">
        <v>20029</v>
      </c>
      <c r="P1096" s="75">
        <v>204</v>
      </c>
      <c r="Q1096" s="75">
        <v>0</v>
      </c>
      <c r="R1096" s="75">
        <v>1</v>
      </c>
      <c r="S1096" s="75">
        <v>203</v>
      </c>
      <c r="T1096" s="75">
        <v>4</v>
      </c>
      <c r="U1096" s="75">
        <v>0</v>
      </c>
      <c r="V1096" s="75">
        <v>580741</v>
      </c>
      <c r="W1096" s="75">
        <v>0</v>
      </c>
      <c r="X1096" s="76">
        <v>70083</v>
      </c>
    </row>
    <row r="1097" spans="2:24" ht="12.6" customHeight="1" x14ac:dyDescent="0.15">
      <c r="B1097" s="71" t="s">
        <v>15</v>
      </c>
      <c r="C1097" s="73" t="s">
        <v>19</v>
      </c>
      <c r="D1097" s="74">
        <v>30</v>
      </c>
      <c r="E1097" s="75">
        <v>13</v>
      </c>
      <c r="F1097" s="75">
        <v>17</v>
      </c>
      <c r="G1097" s="75">
        <v>19</v>
      </c>
      <c r="H1097" s="75">
        <v>7</v>
      </c>
      <c r="I1097" s="75">
        <v>4</v>
      </c>
      <c r="J1097" s="75">
        <v>0</v>
      </c>
      <c r="K1097" s="75">
        <v>0</v>
      </c>
      <c r="L1097" s="75">
        <v>0</v>
      </c>
      <c r="M1097" s="75">
        <v>0</v>
      </c>
      <c r="N1097" s="75">
        <v>0</v>
      </c>
      <c r="O1097" s="75">
        <v>2531</v>
      </c>
      <c r="P1097" s="75">
        <v>77</v>
      </c>
      <c r="Q1097" s="75">
        <v>30</v>
      </c>
      <c r="R1097" s="75">
        <v>14</v>
      </c>
      <c r="S1097" s="75">
        <v>33</v>
      </c>
      <c r="T1097" s="75">
        <v>0</v>
      </c>
      <c r="U1097" s="75">
        <v>0</v>
      </c>
      <c r="V1097" s="75">
        <v>58643</v>
      </c>
      <c r="W1097" s="75">
        <v>744</v>
      </c>
      <c r="X1097" s="76">
        <v>16327</v>
      </c>
    </row>
    <row r="1098" spans="2:24" ht="12.6" customHeight="1" x14ac:dyDescent="0.15">
      <c r="B1098" s="71" t="s">
        <v>36</v>
      </c>
      <c r="C1098" s="73" t="s">
        <v>38</v>
      </c>
      <c r="D1098" s="74">
        <v>85</v>
      </c>
      <c r="E1098" s="75">
        <v>19</v>
      </c>
      <c r="F1098" s="75">
        <v>66</v>
      </c>
      <c r="G1098" s="75">
        <v>58</v>
      </c>
      <c r="H1098" s="75">
        <v>15</v>
      </c>
      <c r="I1098" s="75">
        <v>3</v>
      </c>
      <c r="J1098" s="75">
        <v>7</v>
      </c>
      <c r="K1098" s="75">
        <v>0</v>
      </c>
      <c r="L1098" s="75">
        <v>2</v>
      </c>
      <c r="M1098" s="75">
        <v>0</v>
      </c>
      <c r="N1098" s="75">
        <v>0</v>
      </c>
      <c r="O1098" s="75">
        <v>3981</v>
      </c>
      <c r="P1098" s="75">
        <v>331</v>
      </c>
      <c r="Q1098" s="75">
        <v>109</v>
      </c>
      <c r="R1098" s="75">
        <v>23</v>
      </c>
      <c r="S1098" s="75">
        <v>199</v>
      </c>
      <c r="T1098" s="75">
        <v>9</v>
      </c>
      <c r="U1098" s="75">
        <v>0</v>
      </c>
      <c r="V1098" s="75">
        <v>359856</v>
      </c>
      <c r="W1098" s="75">
        <v>5707</v>
      </c>
      <c r="X1098" s="76">
        <v>13476</v>
      </c>
    </row>
    <row r="1099" spans="2:24" ht="12.6" customHeight="1" x14ac:dyDescent="0.15">
      <c r="B1099" s="71" t="s">
        <v>0</v>
      </c>
      <c r="C1099" s="73" t="s">
        <v>39</v>
      </c>
      <c r="D1099" s="74">
        <v>15</v>
      </c>
      <c r="E1099" s="75">
        <v>9</v>
      </c>
      <c r="F1099" s="75">
        <v>6</v>
      </c>
      <c r="G1099" s="75">
        <v>7</v>
      </c>
      <c r="H1099" s="75">
        <v>1</v>
      </c>
      <c r="I1099" s="75">
        <v>4</v>
      </c>
      <c r="J1099" s="75">
        <v>3</v>
      </c>
      <c r="K1099" s="75">
        <v>0</v>
      </c>
      <c r="L1099" s="75">
        <v>0</v>
      </c>
      <c r="M1099" s="75">
        <v>0</v>
      </c>
      <c r="N1099" s="75">
        <v>0</v>
      </c>
      <c r="O1099" s="75">
        <v>292</v>
      </c>
      <c r="P1099" s="75">
        <v>87</v>
      </c>
      <c r="Q1099" s="75">
        <v>11</v>
      </c>
      <c r="R1099" s="75">
        <v>14</v>
      </c>
      <c r="S1099" s="75">
        <v>62</v>
      </c>
      <c r="T1099" s="75">
        <v>0</v>
      </c>
      <c r="U1099" s="75">
        <v>0</v>
      </c>
      <c r="V1099" s="75">
        <v>138779</v>
      </c>
      <c r="W1099" s="75">
        <v>36520</v>
      </c>
      <c r="X1099" s="76">
        <v>29075</v>
      </c>
    </row>
    <row r="1100" spans="2:24" ht="12.6" customHeight="1" x14ac:dyDescent="0.15">
      <c r="B1100" s="71" t="s">
        <v>40</v>
      </c>
      <c r="C1100" s="73" t="s">
        <v>784</v>
      </c>
      <c r="D1100" s="74">
        <v>20</v>
      </c>
      <c r="E1100" s="75">
        <v>4</v>
      </c>
      <c r="F1100" s="75">
        <v>16</v>
      </c>
      <c r="G1100" s="75">
        <v>17</v>
      </c>
      <c r="H1100" s="75">
        <v>1</v>
      </c>
      <c r="I1100" s="75">
        <v>1</v>
      </c>
      <c r="J1100" s="75">
        <v>1</v>
      </c>
      <c r="K1100" s="75">
        <v>0</v>
      </c>
      <c r="L1100" s="75">
        <v>0</v>
      </c>
      <c r="M1100" s="75">
        <v>0</v>
      </c>
      <c r="N1100" s="75">
        <v>0</v>
      </c>
      <c r="O1100" s="75">
        <v>4141</v>
      </c>
      <c r="P1100" s="75">
        <v>48</v>
      </c>
      <c r="Q1100" s="75">
        <v>22</v>
      </c>
      <c r="R1100" s="75">
        <v>8</v>
      </c>
      <c r="S1100" s="75">
        <v>18</v>
      </c>
      <c r="T1100" s="75">
        <v>1</v>
      </c>
      <c r="U1100" s="75">
        <v>0</v>
      </c>
      <c r="V1100" s="75">
        <v>56014</v>
      </c>
      <c r="W1100" s="75">
        <v>710</v>
      </c>
      <c r="X1100" s="76">
        <v>17194</v>
      </c>
    </row>
    <row r="1101" spans="2:24" ht="12.6" customHeight="1" x14ac:dyDescent="0.15">
      <c r="B1101" s="71" t="s">
        <v>33</v>
      </c>
      <c r="C1101" s="73" t="s">
        <v>42</v>
      </c>
      <c r="D1101" s="74">
        <v>68</v>
      </c>
      <c r="E1101" s="75">
        <v>37</v>
      </c>
      <c r="F1101" s="75">
        <v>31</v>
      </c>
      <c r="G1101" s="75">
        <v>25</v>
      </c>
      <c r="H1101" s="75">
        <v>17</v>
      </c>
      <c r="I1101" s="75">
        <v>17</v>
      </c>
      <c r="J1101" s="75">
        <v>8</v>
      </c>
      <c r="K1101" s="75">
        <v>1</v>
      </c>
      <c r="L1101" s="75">
        <v>0</v>
      </c>
      <c r="M1101" s="75">
        <v>0</v>
      </c>
      <c r="N1101" s="75">
        <v>0</v>
      </c>
      <c r="O1101" s="75">
        <v>5730</v>
      </c>
      <c r="P1101" s="75">
        <v>338</v>
      </c>
      <c r="Q1101" s="75">
        <v>53</v>
      </c>
      <c r="R1101" s="75">
        <v>38</v>
      </c>
      <c r="S1101" s="75">
        <v>247</v>
      </c>
      <c r="T1101" s="75">
        <v>0</v>
      </c>
      <c r="U1101" s="75">
        <v>0</v>
      </c>
      <c r="V1101" s="75">
        <v>635805</v>
      </c>
      <c r="W1101" s="75">
        <v>29221</v>
      </c>
      <c r="X1101" s="76">
        <v>82117</v>
      </c>
    </row>
    <row r="1102" spans="2:24" ht="12.6" customHeight="1" x14ac:dyDescent="0.15">
      <c r="B1102" s="71"/>
      <c r="C1102" s="73" t="s">
        <v>857</v>
      </c>
      <c r="D1102" s="74">
        <v>55</v>
      </c>
      <c r="E1102" s="75">
        <v>4</v>
      </c>
      <c r="F1102" s="75">
        <v>51</v>
      </c>
      <c r="G1102" s="75">
        <v>41</v>
      </c>
      <c r="H1102" s="75">
        <v>10</v>
      </c>
      <c r="I1102" s="75">
        <v>3</v>
      </c>
      <c r="J1102" s="75">
        <v>1</v>
      </c>
      <c r="K1102" s="75">
        <v>0</v>
      </c>
      <c r="L1102" s="75">
        <v>0</v>
      </c>
      <c r="M1102" s="75">
        <v>0</v>
      </c>
      <c r="N1102" s="75">
        <v>0</v>
      </c>
      <c r="O1102" s="75">
        <v>2024</v>
      </c>
      <c r="P1102" s="75">
        <v>137</v>
      </c>
      <c r="Q1102" s="75">
        <v>70</v>
      </c>
      <c r="R1102" s="75">
        <v>2</v>
      </c>
      <c r="S1102" s="75">
        <v>65</v>
      </c>
      <c r="T1102" s="75">
        <v>4</v>
      </c>
      <c r="U1102" s="75">
        <v>0</v>
      </c>
      <c r="V1102" s="75">
        <v>131349</v>
      </c>
      <c r="W1102" s="75">
        <v>3354</v>
      </c>
      <c r="X1102" s="76">
        <v>10149</v>
      </c>
    </row>
    <row r="1103" spans="2:24" ht="12.6" customHeight="1" x14ac:dyDescent="0.15">
      <c r="B1103" s="134"/>
      <c r="C1103" s="72" t="s">
        <v>16</v>
      </c>
      <c r="D1103" s="74">
        <v>3</v>
      </c>
      <c r="E1103" s="75">
        <v>0</v>
      </c>
      <c r="F1103" s="75">
        <v>3</v>
      </c>
      <c r="G1103" s="75">
        <v>3</v>
      </c>
      <c r="H1103" s="75">
        <v>0</v>
      </c>
      <c r="I1103" s="75">
        <v>0</v>
      </c>
      <c r="J1103" s="75">
        <v>0</v>
      </c>
      <c r="K1103" s="75">
        <v>0</v>
      </c>
      <c r="L1103" s="75">
        <v>0</v>
      </c>
      <c r="M1103" s="75">
        <v>0</v>
      </c>
      <c r="N1103" s="75">
        <v>0</v>
      </c>
      <c r="O1103" s="75">
        <v>0</v>
      </c>
      <c r="P1103" s="75">
        <v>6</v>
      </c>
      <c r="Q1103" s="75">
        <v>5</v>
      </c>
      <c r="R1103" s="75">
        <v>0</v>
      </c>
      <c r="S1103" s="75">
        <v>1</v>
      </c>
      <c r="T1103" s="75">
        <v>0</v>
      </c>
      <c r="U1103" s="75">
        <v>0</v>
      </c>
      <c r="V1103" s="75">
        <v>6000</v>
      </c>
      <c r="W1103" s="75">
        <v>60</v>
      </c>
      <c r="X1103" s="76">
        <v>820</v>
      </c>
    </row>
    <row r="1104" spans="2:24" ht="12.6" customHeight="1" x14ac:dyDescent="0.15">
      <c r="B1104" s="71" t="s">
        <v>18</v>
      </c>
      <c r="C1104" s="73" t="s">
        <v>21</v>
      </c>
      <c r="D1104" s="74">
        <v>0</v>
      </c>
      <c r="E1104" s="75">
        <v>0</v>
      </c>
      <c r="F1104" s="75">
        <v>0</v>
      </c>
      <c r="G1104" s="75">
        <v>0</v>
      </c>
      <c r="H1104" s="75">
        <v>0</v>
      </c>
      <c r="I1104" s="75">
        <v>0</v>
      </c>
      <c r="J1104" s="75">
        <v>0</v>
      </c>
      <c r="K1104" s="75">
        <v>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5">
        <v>0</v>
      </c>
      <c r="V1104" s="75">
        <v>0</v>
      </c>
      <c r="W1104" s="75">
        <v>0</v>
      </c>
      <c r="X1104" s="76">
        <v>0</v>
      </c>
    </row>
    <row r="1105" spans="2:24" ht="12.6" customHeight="1" x14ac:dyDescent="0.15">
      <c r="B1105" s="71" t="s">
        <v>25</v>
      </c>
      <c r="C1105" s="73" t="s">
        <v>8</v>
      </c>
      <c r="D1105" s="74">
        <v>0</v>
      </c>
      <c r="E1105" s="75">
        <v>0</v>
      </c>
      <c r="F1105" s="75">
        <v>0</v>
      </c>
      <c r="G1105" s="75">
        <v>0</v>
      </c>
      <c r="H1105" s="75">
        <v>0</v>
      </c>
      <c r="I1105" s="75">
        <v>0</v>
      </c>
      <c r="J1105" s="75">
        <v>0</v>
      </c>
      <c r="K1105" s="75">
        <v>0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5">
        <v>0</v>
      </c>
      <c r="V1105" s="75">
        <v>0</v>
      </c>
      <c r="W1105" s="75">
        <v>0</v>
      </c>
      <c r="X1105" s="76">
        <v>0</v>
      </c>
    </row>
    <row r="1106" spans="2:24" ht="12.6" customHeight="1" x14ac:dyDescent="0.15">
      <c r="B1106" s="71" t="s">
        <v>27</v>
      </c>
      <c r="C1106" s="73" t="s">
        <v>28</v>
      </c>
      <c r="D1106" s="74">
        <v>1</v>
      </c>
      <c r="E1106" s="75">
        <v>0</v>
      </c>
      <c r="F1106" s="75">
        <v>1</v>
      </c>
      <c r="G1106" s="75">
        <v>1</v>
      </c>
      <c r="H1106" s="75">
        <v>0</v>
      </c>
      <c r="I1106" s="75">
        <v>0</v>
      </c>
      <c r="J1106" s="75">
        <v>0</v>
      </c>
      <c r="K1106" s="75">
        <v>0</v>
      </c>
      <c r="L1106" s="75">
        <v>0</v>
      </c>
      <c r="M1106" s="75">
        <v>0</v>
      </c>
      <c r="N1106" s="75">
        <v>0</v>
      </c>
      <c r="O1106" s="75">
        <v>0</v>
      </c>
      <c r="P1106" s="75">
        <v>2</v>
      </c>
      <c r="Q1106" s="75">
        <v>2</v>
      </c>
      <c r="R1106" s="75">
        <v>0</v>
      </c>
      <c r="S1106" s="75">
        <v>0</v>
      </c>
      <c r="T1106" s="75">
        <v>0</v>
      </c>
      <c r="U1106" s="75">
        <v>0</v>
      </c>
      <c r="V1106" s="75">
        <v>300</v>
      </c>
      <c r="W1106" s="75">
        <v>60</v>
      </c>
      <c r="X1106" s="76">
        <v>0</v>
      </c>
    </row>
    <row r="1107" spans="2:24" ht="12.6" customHeight="1" x14ac:dyDescent="0.15">
      <c r="B1107" s="71" t="s">
        <v>29</v>
      </c>
      <c r="C1107" s="73" t="s">
        <v>30</v>
      </c>
      <c r="D1107" s="74">
        <v>1</v>
      </c>
      <c r="E1107" s="75">
        <v>0</v>
      </c>
      <c r="F1107" s="75">
        <v>1</v>
      </c>
      <c r="G1107" s="75">
        <v>1</v>
      </c>
      <c r="H1107" s="75">
        <v>0</v>
      </c>
      <c r="I1107" s="75">
        <v>0</v>
      </c>
      <c r="J1107" s="75">
        <v>0</v>
      </c>
      <c r="K1107" s="75">
        <v>0</v>
      </c>
      <c r="L1107" s="75">
        <v>0</v>
      </c>
      <c r="M1107" s="75">
        <v>0</v>
      </c>
      <c r="N1107" s="75">
        <v>0</v>
      </c>
      <c r="O1107" s="75">
        <v>0</v>
      </c>
      <c r="P1107" s="75">
        <v>2</v>
      </c>
      <c r="Q1107" s="75">
        <v>1</v>
      </c>
      <c r="R1107" s="75">
        <v>0</v>
      </c>
      <c r="S1107" s="75">
        <v>1</v>
      </c>
      <c r="T1107" s="75">
        <v>0</v>
      </c>
      <c r="U1107" s="75">
        <v>0</v>
      </c>
      <c r="V1107" s="75">
        <v>2800</v>
      </c>
      <c r="W1107" s="75">
        <v>0</v>
      </c>
      <c r="X1107" s="76">
        <v>700</v>
      </c>
    </row>
    <row r="1108" spans="2:24" ht="12.6" customHeight="1" x14ac:dyDescent="0.15">
      <c r="B1108" s="71" t="s">
        <v>24</v>
      </c>
      <c r="C1108" s="73" t="s">
        <v>31</v>
      </c>
      <c r="D1108" s="74">
        <v>0</v>
      </c>
      <c r="E1108" s="75">
        <v>0</v>
      </c>
      <c r="F1108" s="75">
        <v>0</v>
      </c>
      <c r="G1108" s="75">
        <v>0</v>
      </c>
      <c r="H1108" s="75">
        <v>0</v>
      </c>
      <c r="I1108" s="75">
        <v>0</v>
      </c>
      <c r="J1108" s="75">
        <v>0</v>
      </c>
      <c r="K1108" s="75">
        <v>0</v>
      </c>
      <c r="L1108" s="75">
        <v>0</v>
      </c>
      <c r="M1108" s="75">
        <v>0</v>
      </c>
      <c r="N1108" s="75">
        <v>0</v>
      </c>
      <c r="O1108" s="75">
        <v>0</v>
      </c>
      <c r="P1108" s="75">
        <v>0</v>
      </c>
      <c r="Q1108" s="75">
        <v>0</v>
      </c>
      <c r="R1108" s="75">
        <v>0</v>
      </c>
      <c r="S1108" s="75">
        <v>0</v>
      </c>
      <c r="T1108" s="75">
        <v>0</v>
      </c>
      <c r="U1108" s="75">
        <v>0</v>
      </c>
      <c r="V1108" s="75">
        <v>0</v>
      </c>
      <c r="W1108" s="75">
        <v>0</v>
      </c>
      <c r="X1108" s="76">
        <v>0</v>
      </c>
    </row>
    <row r="1109" spans="2:24" ht="12.6" customHeight="1" x14ac:dyDescent="0.15">
      <c r="B1109" s="71" t="s">
        <v>26</v>
      </c>
      <c r="C1109" s="73" t="s">
        <v>6</v>
      </c>
      <c r="D1109" s="74">
        <v>1</v>
      </c>
      <c r="E1109" s="75">
        <v>0</v>
      </c>
      <c r="F1109" s="75">
        <v>1</v>
      </c>
      <c r="G1109" s="75">
        <v>1</v>
      </c>
      <c r="H1109" s="75">
        <v>0</v>
      </c>
      <c r="I1109" s="75">
        <v>0</v>
      </c>
      <c r="J1109" s="75">
        <v>0</v>
      </c>
      <c r="K1109" s="75">
        <v>0</v>
      </c>
      <c r="L1109" s="75">
        <v>0</v>
      </c>
      <c r="M1109" s="75">
        <v>0</v>
      </c>
      <c r="N1109" s="75">
        <v>0</v>
      </c>
      <c r="O1109" s="75">
        <v>0</v>
      </c>
      <c r="P1109" s="75">
        <v>2</v>
      </c>
      <c r="Q1109" s="75">
        <v>2</v>
      </c>
      <c r="R1109" s="75">
        <v>0</v>
      </c>
      <c r="S1109" s="75">
        <v>0</v>
      </c>
      <c r="T1109" s="75">
        <v>0</v>
      </c>
      <c r="U1109" s="75">
        <v>0</v>
      </c>
      <c r="V1109" s="75">
        <v>2900</v>
      </c>
      <c r="W1109" s="75">
        <v>0</v>
      </c>
      <c r="X1109" s="76">
        <v>120</v>
      </c>
    </row>
    <row r="1110" spans="2:24" ht="12.6" customHeight="1" x14ac:dyDescent="0.15">
      <c r="B1110" s="146"/>
      <c r="C1110" s="72" t="s">
        <v>34</v>
      </c>
      <c r="D1110" s="74">
        <v>52</v>
      </c>
      <c r="E1110" s="75">
        <v>4</v>
      </c>
      <c r="F1110" s="75">
        <v>48</v>
      </c>
      <c r="G1110" s="75">
        <v>38</v>
      </c>
      <c r="H1110" s="75">
        <v>10</v>
      </c>
      <c r="I1110" s="75">
        <v>3</v>
      </c>
      <c r="J1110" s="75">
        <v>1</v>
      </c>
      <c r="K1110" s="75">
        <v>0</v>
      </c>
      <c r="L1110" s="75">
        <v>0</v>
      </c>
      <c r="M1110" s="75">
        <v>0</v>
      </c>
      <c r="N1110" s="75">
        <v>0</v>
      </c>
      <c r="O1110" s="75">
        <v>2024</v>
      </c>
      <c r="P1110" s="75">
        <v>131</v>
      </c>
      <c r="Q1110" s="75">
        <v>65</v>
      </c>
      <c r="R1110" s="75">
        <v>2</v>
      </c>
      <c r="S1110" s="75">
        <v>64</v>
      </c>
      <c r="T1110" s="75">
        <v>4</v>
      </c>
      <c r="U1110" s="75">
        <v>0</v>
      </c>
      <c r="V1110" s="75">
        <v>125349</v>
      </c>
      <c r="W1110" s="75">
        <v>3294</v>
      </c>
      <c r="X1110" s="76">
        <v>9329</v>
      </c>
    </row>
    <row r="1111" spans="2:24" ht="12.6" customHeight="1" x14ac:dyDescent="0.15">
      <c r="B1111" s="71" t="s">
        <v>23</v>
      </c>
      <c r="C1111" s="73" t="s">
        <v>35</v>
      </c>
      <c r="D1111" s="74">
        <v>0</v>
      </c>
      <c r="E1111" s="75">
        <v>0</v>
      </c>
      <c r="F1111" s="75">
        <v>0</v>
      </c>
      <c r="G1111" s="75">
        <v>0</v>
      </c>
      <c r="H1111" s="75">
        <v>0</v>
      </c>
      <c r="I1111" s="75">
        <v>0</v>
      </c>
      <c r="J1111" s="75">
        <v>0</v>
      </c>
      <c r="K1111" s="75">
        <v>0</v>
      </c>
      <c r="L1111" s="75">
        <v>0</v>
      </c>
      <c r="M1111" s="75">
        <v>0</v>
      </c>
      <c r="N1111" s="75">
        <v>0</v>
      </c>
      <c r="O1111" s="75">
        <v>0</v>
      </c>
      <c r="P1111" s="75">
        <v>0</v>
      </c>
      <c r="Q1111" s="75">
        <v>0</v>
      </c>
      <c r="R1111" s="75">
        <v>0</v>
      </c>
      <c r="S1111" s="75">
        <v>0</v>
      </c>
      <c r="T1111" s="75">
        <v>0</v>
      </c>
      <c r="U1111" s="75">
        <v>0</v>
      </c>
      <c r="V1111" s="75">
        <v>0</v>
      </c>
      <c r="W1111" s="75">
        <v>0</v>
      </c>
      <c r="X1111" s="76">
        <v>0</v>
      </c>
    </row>
    <row r="1112" spans="2:24" ht="12.6" customHeight="1" x14ac:dyDescent="0.15">
      <c r="B1112" s="71" t="s">
        <v>15</v>
      </c>
      <c r="C1112" s="73" t="s">
        <v>19</v>
      </c>
      <c r="D1112" s="74">
        <v>3</v>
      </c>
      <c r="E1112" s="75">
        <v>0</v>
      </c>
      <c r="F1112" s="75">
        <v>3</v>
      </c>
      <c r="G1112" s="75">
        <v>3</v>
      </c>
      <c r="H1112" s="75">
        <v>0</v>
      </c>
      <c r="I1112" s="75">
        <v>0</v>
      </c>
      <c r="J1112" s="75">
        <v>0</v>
      </c>
      <c r="K1112" s="75">
        <v>0</v>
      </c>
      <c r="L1112" s="75">
        <v>0</v>
      </c>
      <c r="M1112" s="75">
        <v>0</v>
      </c>
      <c r="N1112" s="75">
        <v>0</v>
      </c>
      <c r="O1112" s="75">
        <v>228</v>
      </c>
      <c r="P1112" s="75">
        <v>6</v>
      </c>
      <c r="Q1112" s="75">
        <v>5</v>
      </c>
      <c r="R1112" s="75">
        <v>0</v>
      </c>
      <c r="S1112" s="75">
        <v>1</v>
      </c>
      <c r="T1112" s="75">
        <v>0</v>
      </c>
      <c r="U1112" s="75">
        <v>0</v>
      </c>
      <c r="V1112" s="75">
        <v>2320</v>
      </c>
      <c r="W1112" s="75">
        <v>0</v>
      </c>
      <c r="X1112" s="76">
        <v>1010</v>
      </c>
    </row>
    <row r="1113" spans="2:24" ht="12.6" customHeight="1" x14ac:dyDescent="0.15">
      <c r="B1113" s="71" t="s">
        <v>36</v>
      </c>
      <c r="C1113" s="73" t="s">
        <v>38</v>
      </c>
      <c r="D1113" s="74">
        <v>30</v>
      </c>
      <c r="E1113" s="75">
        <v>2</v>
      </c>
      <c r="F1113" s="75">
        <v>28</v>
      </c>
      <c r="G1113" s="75">
        <v>22</v>
      </c>
      <c r="H1113" s="75">
        <v>5</v>
      </c>
      <c r="I1113" s="75">
        <v>2</v>
      </c>
      <c r="J1113" s="75">
        <v>1</v>
      </c>
      <c r="K1113" s="75">
        <v>0</v>
      </c>
      <c r="L1113" s="75">
        <v>0</v>
      </c>
      <c r="M1113" s="75">
        <v>0</v>
      </c>
      <c r="N1113" s="75">
        <v>0</v>
      </c>
      <c r="O1113" s="75">
        <v>1187</v>
      </c>
      <c r="P1113" s="75">
        <v>76</v>
      </c>
      <c r="Q1113" s="75">
        <v>40</v>
      </c>
      <c r="R1113" s="75">
        <v>0</v>
      </c>
      <c r="S1113" s="75">
        <v>36</v>
      </c>
      <c r="T1113" s="75">
        <v>2</v>
      </c>
      <c r="U1113" s="75">
        <v>0</v>
      </c>
      <c r="V1113" s="75">
        <v>64981</v>
      </c>
      <c r="W1113" s="75">
        <v>706</v>
      </c>
      <c r="X1113" s="76">
        <v>3989</v>
      </c>
    </row>
    <row r="1114" spans="2:24" ht="12.6" customHeight="1" x14ac:dyDescent="0.15">
      <c r="B1114" s="71" t="s">
        <v>0</v>
      </c>
      <c r="C1114" s="73" t="s">
        <v>39</v>
      </c>
      <c r="D1114" s="74">
        <v>1</v>
      </c>
      <c r="E1114" s="75">
        <v>0</v>
      </c>
      <c r="F1114" s="75">
        <v>1</v>
      </c>
      <c r="G1114" s="75">
        <v>1</v>
      </c>
      <c r="H1114" s="75">
        <v>0</v>
      </c>
      <c r="I1114" s="75">
        <v>0</v>
      </c>
      <c r="J1114" s="75">
        <v>0</v>
      </c>
      <c r="K1114" s="75">
        <v>0</v>
      </c>
      <c r="L1114" s="75">
        <v>0</v>
      </c>
      <c r="M1114" s="75">
        <v>0</v>
      </c>
      <c r="N1114" s="75">
        <v>0</v>
      </c>
      <c r="O1114" s="75">
        <v>0</v>
      </c>
      <c r="P1114" s="75">
        <v>1</v>
      </c>
      <c r="Q1114" s="75">
        <v>1</v>
      </c>
      <c r="R1114" s="75">
        <v>0</v>
      </c>
      <c r="S1114" s="75">
        <v>0</v>
      </c>
      <c r="T1114" s="75">
        <v>0</v>
      </c>
      <c r="U1114" s="75">
        <v>0</v>
      </c>
      <c r="V1114" s="75">
        <v>1500</v>
      </c>
      <c r="W1114" s="75">
        <v>250</v>
      </c>
      <c r="X1114" s="76">
        <v>600</v>
      </c>
    </row>
    <row r="1115" spans="2:24" ht="12.6" customHeight="1" x14ac:dyDescent="0.15">
      <c r="B1115" s="71" t="s">
        <v>40</v>
      </c>
      <c r="C1115" s="73" t="s">
        <v>784</v>
      </c>
      <c r="D1115" s="74">
        <v>8</v>
      </c>
      <c r="E1115" s="75">
        <v>0</v>
      </c>
      <c r="F1115" s="75">
        <v>8</v>
      </c>
      <c r="G1115" s="75">
        <v>6</v>
      </c>
      <c r="H1115" s="75">
        <v>2</v>
      </c>
      <c r="I1115" s="75">
        <v>0</v>
      </c>
      <c r="J1115" s="75">
        <v>0</v>
      </c>
      <c r="K1115" s="75">
        <v>0</v>
      </c>
      <c r="L1115" s="75">
        <v>0</v>
      </c>
      <c r="M1115" s="75">
        <v>0</v>
      </c>
      <c r="N1115" s="75">
        <v>0</v>
      </c>
      <c r="O1115" s="75">
        <v>401</v>
      </c>
      <c r="P1115" s="75">
        <v>18</v>
      </c>
      <c r="Q1115" s="75">
        <v>12</v>
      </c>
      <c r="R1115" s="75">
        <v>0</v>
      </c>
      <c r="S1115" s="75">
        <v>6</v>
      </c>
      <c r="T1115" s="75">
        <v>1</v>
      </c>
      <c r="U1115" s="75">
        <v>0</v>
      </c>
      <c r="V1115" s="75">
        <v>13310</v>
      </c>
      <c r="W1115" s="75">
        <v>60</v>
      </c>
      <c r="X1115" s="76">
        <v>1550</v>
      </c>
    </row>
    <row r="1116" spans="2:24" ht="12.6" customHeight="1" x14ac:dyDescent="0.15">
      <c r="B1116" s="71" t="s">
        <v>33</v>
      </c>
      <c r="C1116" s="73" t="s">
        <v>42</v>
      </c>
      <c r="D1116" s="74">
        <v>10</v>
      </c>
      <c r="E1116" s="75">
        <v>2</v>
      </c>
      <c r="F1116" s="75">
        <v>8</v>
      </c>
      <c r="G1116" s="75">
        <v>6</v>
      </c>
      <c r="H1116" s="75">
        <v>3</v>
      </c>
      <c r="I1116" s="75">
        <v>1</v>
      </c>
      <c r="J1116" s="75">
        <v>0</v>
      </c>
      <c r="K1116" s="75">
        <v>0</v>
      </c>
      <c r="L1116" s="75">
        <v>0</v>
      </c>
      <c r="M1116" s="75">
        <v>0</v>
      </c>
      <c r="N1116" s="75">
        <v>0</v>
      </c>
      <c r="O1116" s="75">
        <v>208</v>
      </c>
      <c r="P1116" s="75">
        <v>30</v>
      </c>
      <c r="Q1116" s="75">
        <v>7</v>
      </c>
      <c r="R1116" s="75">
        <v>2</v>
      </c>
      <c r="S1116" s="75">
        <v>21</v>
      </c>
      <c r="T1116" s="75">
        <v>1</v>
      </c>
      <c r="U1116" s="75">
        <v>0</v>
      </c>
      <c r="V1116" s="75">
        <v>43238</v>
      </c>
      <c r="W1116" s="75">
        <v>2278</v>
      </c>
      <c r="X1116" s="76">
        <v>2180</v>
      </c>
    </row>
    <row r="1117" spans="2:24" ht="12.6" customHeight="1" x14ac:dyDescent="0.15">
      <c r="B1117" s="71"/>
      <c r="C1117" s="73" t="s">
        <v>858</v>
      </c>
      <c r="D1117" s="74">
        <v>72</v>
      </c>
      <c r="E1117" s="75">
        <v>8</v>
      </c>
      <c r="F1117" s="75">
        <v>64</v>
      </c>
      <c r="G1117" s="75">
        <v>51</v>
      </c>
      <c r="H1117" s="75">
        <v>15</v>
      </c>
      <c r="I1117" s="75">
        <v>3</v>
      </c>
      <c r="J1117" s="75">
        <v>3</v>
      </c>
      <c r="K1117" s="75">
        <v>0</v>
      </c>
      <c r="L1117" s="75">
        <v>0</v>
      </c>
      <c r="M1117" s="75">
        <v>0</v>
      </c>
      <c r="N1117" s="75">
        <v>0</v>
      </c>
      <c r="O1117" s="75">
        <v>3103</v>
      </c>
      <c r="P1117" s="75">
        <v>177</v>
      </c>
      <c r="Q1117" s="75">
        <v>97</v>
      </c>
      <c r="R1117" s="75">
        <v>10</v>
      </c>
      <c r="S1117" s="75">
        <v>70</v>
      </c>
      <c r="T1117" s="75">
        <v>15</v>
      </c>
      <c r="U1117" s="75">
        <v>0</v>
      </c>
      <c r="V1117" s="75">
        <v>198233</v>
      </c>
      <c r="W1117" s="75">
        <v>4177</v>
      </c>
      <c r="X1117" s="76">
        <v>20546</v>
      </c>
    </row>
    <row r="1118" spans="2:24" ht="12.6" customHeight="1" x14ac:dyDescent="0.15">
      <c r="B1118" s="134"/>
      <c r="C1118" s="72" t="s">
        <v>16</v>
      </c>
      <c r="D1118" s="74">
        <v>2</v>
      </c>
      <c r="E1118" s="75">
        <v>0</v>
      </c>
      <c r="F1118" s="75">
        <v>2</v>
      </c>
      <c r="G1118" s="75">
        <v>2</v>
      </c>
      <c r="H1118" s="75">
        <v>0</v>
      </c>
      <c r="I1118" s="75">
        <v>0</v>
      </c>
      <c r="J1118" s="75">
        <v>0</v>
      </c>
      <c r="K1118" s="75">
        <v>0</v>
      </c>
      <c r="L1118" s="75">
        <v>0</v>
      </c>
      <c r="M1118" s="75">
        <v>0</v>
      </c>
      <c r="N1118" s="75">
        <v>0</v>
      </c>
      <c r="O1118" s="75">
        <v>0</v>
      </c>
      <c r="P1118" s="75">
        <v>4</v>
      </c>
      <c r="Q1118" s="75">
        <v>3</v>
      </c>
      <c r="R1118" s="75">
        <v>0</v>
      </c>
      <c r="S1118" s="75">
        <v>1</v>
      </c>
      <c r="T1118" s="75">
        <v>0</v>
      </c>
      <c r="U1118" s="75">
        <v>0</v>
      </c>
      <c r="V1118" s="75">
        <v>5900</v>
      </c>
      <c r="W1118" s="75">
        <v>0</v>
      </c>
      <c r="X1118" s="76">
        <v>805</v>
      </c>
    </row>
    <row r="1119" spans="2:24" ht="12.6" customHeight="1" x14ac:dyDescent="0.15">
      <c r="B1119" s="71" t="s">
        <v>18</v>
      </c>
      <c r="C1119" s="73" t="s">
        <v>21</v>
      </c>
      <c r="D1119" s="74">
        <v>0</v>
      </c>
      <c r="E1119" s="75">
        <v>0</v>
      </c>
      <c r="F1119" s="75">
        <v>0</v>
      </c>
      <c r="G1119" s="75">
        <v>0</v>
      </c>
      <c r="H1119" s="75">
        <v>0</v>
      </c>
      <c r="I1119" s="75">
        <v>0</v>
      </c>
      <c r="J1119" s="75">
        <v>0</v>
      </c>
      <c r="K1119" s="75">
        <v>0</v>
      </c>
      <c r="L1119" s="75">
        <v>0</v>
      </c>
      <c r="M1119" s="75">
        <v>0</v>
      </c>
      <c r="N1119" s="75">
        <v>0</v>
      </c>
      <c r="O1119" s="75">
        <v>0</v>
      </c>
      <c r="P1119" s="75">
        <v>0</v>
      </c>
      <c r="Q1119" s="75">
        <v>0</v>
      </c>
      <c r="R1119" s="75">
        <v>0</v>
      </c>
      <c r="S1119" s="75">
        <v>0</v>
      </c>
      <c r="T1119" s="75">
        <v>0</v>
      </c>
      <c r="U1119" s="75">
        <v>0</v>
      </c>
      <c r="V1119" s="75">
        <v>0</v>
      </c>
      <c r="W1119" s="75">
        <v>0</v>
      </c>
      <c r="X1119" s="76">
        <v>0</v>
      </c>
    </row>
    <row r="1120" spans="2:24" ht="12.6" customHeight="1" x14ac:dyDescent="0.15">
      <c r="B1120" s="71" t="s">
        <v>25</v>
      </c>
      <c r="C1120" s="73" t="s">
        <v>8</v>
      </c>
      <c r="D1120" s="74">
        <v>0</v>
      </c>
      <c r="E1120" s="75">
        <v>0</v>
      </c>
      <c r="F1120" s="75">
        <v>0</v>
      </c>
      <c r="G1120" s="75">
        <v>0</v>
      </c>
      <c r="H1120" s="75">
        <v>0</v>
      </c>
      <c r="I1120" s="75">
        <v>0</v>
      </c>
      <c r="J1120" s="75">
        <v>0</v>
      </c>
      <c r="K1120" s="75">
        <v>0</v>
      </c>
      <c r="L1120" s="75">
        <v>0</v>
      </c>
      <c r="M1120" s="75">
        <v>0</v>
      </c>
      <c r="N1120" s="75">
        <v>0</v>
      </c>
      <c r="O1120" s="75">
        <v>0</v>
      </c>
      <c r="P1120" s="75">
        <v>0</v>
      </c>
      <c r="Q1120" s="75">
        <v>0</v>
      </c>
      <c r="R1120" s="75">
        <v>0</v>
      </c>
      <c r="S1120" s="75">
        <v>0</v>
      </c>
      <c r="T1120" s="75">
        <v>0</v>
      </c>
      <c r="U1120" s="75">
        <v>0</v>
      </c>
      <c r="V1120" s="75">
        <v>0</v>
      </c>
      <c r="W1120" s="75">
        <v>0</v>
      </c>
      <c r="X1120" s="76">
        <v>0</v>
      </c>
    </row>
    <row r="1121" spans="2:24" ht="12.6" customHeight="1" x14ac:dyDescent="0.15">
      <c r="B1121" s="71" t="s">
        <v>27</v>
      </c>
      <c r="C1121" s="73" t="s">
        <v>28</v>
      </c>
      <c r="D1121" s="74">
        <v>2</v>
      </c>
      <c r="E1121" s="75">
        <v>0</v>
      </c>
      <c r="F1121" s="75">
        <v>2</v>
      </c>
      <c r="G1121" s="75">
        <v>2</v>
      </c>
      <c r="H1121" s="75">
        <v>0</v>
      </c>
      <c r="I1121" s="75">
        <v>0</v>
      </c>
      <c r="J1121" s="75">
        <v>0</v>
      </c>
      <c r="K1121" s="75">
        <v>0</v>
      </c>
      <c r="L1121" s="75">
        <v>0</v>
      </c>
      <c r="M1121" s="75">
        <v>0</v>
      </c>
      <c r="N1121" s="75">
        <v>0</v>
      </c>
      <c r="O1121" s="75">
        <v>0</v>
      </c>
      <c r="P1121" s="75">
        <v>4</v>
      </c>
      <c r="Q1121" s="75">
        <v>3</v>
      </c>
      <c r="R1121" s="75">
        <v>0</v>
      </c>
      <c r="S1121" s="75">
        <v>1</v>
      </c>
      <c r="T1121" s="75">
        <v>0</v>
      </c>
      <c r="U1121" s="75">
        <v>0</v>
      </c>
      <c r="V1121" s="75">
        <v>5900</v>
      </c>
      <c r="W1121" s="75">
        <v>0</v>
      </c>
      <c r="X1121" s="76">
        <v>805</v>
      </c>
    </row>
    <row r="1122" spans="2:24" ht="12.6" customHeight="1" x14ac:dyDescent="0.15">
      <c r="B1122" s="71" t="s">
        <v>29</v>
      </c>
      <c r="C1122" s="73" t="s">
        <v>30</v>
      </c>
      <c r="D1122" s="74">
        <v>0</v>
      </c>
      <c r="E1122" s="75">
        <v>0</v>
      </c>
      <c r="F1122" s="75">
        <v>0</v>
      </c>
      <c r="G1122" s="75">
        <v>0</v>
      </c>
      <c r="H1122" s="75">
        <v>0</v>
      </c>
      <c r="I1122" s="75">
        <v>0</v>
      </c>
      <c r="J1122" s="75">
        <v>0</v>
      </c>
      <c r="K1122" s="75">
        <v>0</v>
      </c>
      <c r="L1122" s="75">
        <v>0</v>
      </c>
      <c r="M1122" s="75">
        <v>0</v>
      </c>
      <c r="N1122" s="75">
        <v>0</v>
      </c>
      <c r="O1122" s="75">
        <v>0</v>
      </c>
      <c r="P1122" s="75">
        <v>0</v>
      </c>
      <c r="Q1122" s="75">
        <v>0</v>
      </c>
      <c r="R1122" s="75">
        <v>0</v>
      </c>
      <c r="S1122" s="75">
        <v>0</v>
      </c>
      <c r="T1122" s="75">
        <v>0</v>
      </c>
      <c r="U1122" s="75">
        <v>0</v>
      </c>
      <c r="V1122" s="75">
        <v>0</v>
      </c>
      <c r="W1122" s="75">
        <v>0</v>
      </c>
      <c r="X1122" s="76">
        <v>0</v>
      </c>
    </row>
    <row r="1123" spans="2:24" ht="12.6" customHeight="1" x14ac:dyDescent="0.15">
      <c r="B1123" s="71" t="s">
        <v>24</v>
      </c>
      <c r="C1123" s="73" t="s">
        <v>31</v>
      </c>
      <c r="D1123" s="74">
        <v>0</v>
      </c>
      <c r="E1123" s="75">
        <v>0</v>
      </c>
      <c r="F1123" s="75">
        <v>0</v>
      </c>
      <c r="G1123" s="75">
        <v>0</v>
      </c>
      <c r="H1123" s="75">
        <v>0</v>
      </c>
      <c r="I1123" s="75">
        <v>0</v>
      </c>
      <c r="J1123" s="75">
        <v>0</v>
      </c>
      <c r="K1123" s="75">
        <v>0</v>
      </c>
      <c r="L1123" s="75">
        <v>0</v>
      </c>
      <c r="M1123" s="75">
        <v>0</v>
      </c>
      <c r="N1123" s="75">
        <v>0</v>
      </c>
      <c r="O1123" s="75">
        <v>0</v>
      </c>
      <c r="P1123" s="75">
        <v>0</v>
      </c>
      <c r="Q1123" s="75">
        <v>0</v>
      </c>
      <c r="R1123" s="75">
        <v>0</v>
      </c>
      <c r="S1123" s="75">
        <v>0</v>
      </c>
      <c r="T1123" s="75">
        <v>0</v>
      </c>
      <c r="U1123" s="75">
        <v>0</v>
      </c>
      <c r="V1123" s="75">
        <v>0</v>
      </c>
      <c r="W1123" s="75">
        <v>0</v>
      </c>
      <c r="X1123" s="76">
        <v>0</v>
      </c>
    </row>
    <row r="1124" spans="2:24" ht="12.6" customHeight="1" x14ac:dyDescent="0.15">
      <c r="B1124" s="71" t="s">
        <v>26</v>
      </c>
      <c r="C1124" s="73" t="s">
        <v>6</v>
      </c>
      <c r="D1124" s="74">
        <v>0</v>
      </c>
      <c r="E1124" s="75">
        <v>0</v>
      </c>
      <c r="F1124" s="75">
        <v>0</v>
      </c>
      <c r="G1124" s="75">
        <v>0</v>
      </c>
      <c r="H1124" s="75">
        <v>0</v>
      </c>
      <c r="I1124" s="75">
        <v>0</v>
      </c>
      <c r="J1124" s="75">
        <v>0</v>
      </c>
      <c r="K1124" s="75">
        <v>0</v>
      </c>
      <c r="L1124" s="75">
        <v>0</v>
      </c>
      <c r="M1124" s="75">
        <v>0</v>
      </c>
      <c r="N1124" s="75">
        <v>0</v>
      </c>
      <c r="O1124" s="75">
        <v>0</v>
      </c>
      <c r="P1124" s="75">
        <v>0</v>
      </c>
      <c r="Q1124" s="75">
        <v>0</v>
      </c>
      <c r="R1124" s="75">
        <v>0</v>
      </c>
      <c r="S1124" s="75">
        <v>0</v>
      </c>
      <c r="T1124" s="75">
        <v>0</v>
      </c>
      <c r="U1124" s="75">
        <v>0</v>
      </c>
      <c r="V1124" s="75">
        <v>0</v>
      </c>
      <c r="W1124" s="75">
        <v>0</v>
      </c>
      <c r="X1124" s="76">
        <v>0</v>
      </c>
    </row>
    <row r="1125" spans="2:24" ht="12.6" customHeight="1" x14ac:dyDescent="0.15">
      <c r="B1125" s="146"/>
      <c r="C1125" s="72" t="s">
        <v>34</v>
      </c>
      <c r="D1125" s="74">
        <v>70</v>
      </c>
      <c r="E1125" s="75">
        <v>8</v>
      </c>
      <c r="F1125" s="75">
        <v>62</v>
      </c>
      <c r="G1125" s="75">
        <v>49</v>
      </c>
      <c r="H1125" s="75">
        <v>15</v>
      </c>
      <c r="I1125" s="75">
        <v>3</v>
      </c>
      <c r="J1125" s="75">
        <v>3</v>
      </c>
      <c r="K1125" s="75">
        <v>0</v>
      </c>
      <c r="L1125" s="75">
        <v>0</v>
      </c>
      <c r="M1125" s="75">
        <v>0</v>
      </c>
      <c r="N1125" s="75">
        <v>0</v>
      </c>
      <c r="O1125" s="75">
        <v>3103</v>
      </c>
      <c r="P1125" s="75">
        <v>173</v>
      </c>
      <c r="Q1125" s="75">
        <v>94</v>
      </c>
      <c r="R1125" s="75">
        <v>10</v>
      </c>
      <c r="S1125" s="75">
        <v>69</v>
      </c>
      <c r="T1125" s="75">
        <v>15</v>
      </c>
      <c r="U1125" s="75">
        <v>0</v>
      </c>
      <c r="V1125" s="75">
        <v>192333</v>
      </c>
      <c r="W1125" s="75">
        <v>4177</v>
      </c>
      <c r="X1125" s="76">
        <v>19741</v>
      </c>
    </row>
    <row r="1126" spans="2:24" ht="12.6" customHeight="1" x14ac:dyDescent="0.15">
      <c r="B1126" s="71" t="s">
        <v>23</v>
      </c>
      <c r="C1126" s="73" t="s">
        <v>35</v>
      </c>
      <c r="D1126" s="74">
        <v>0</v>
      </c>
      <c r="E1126" s="75">
        <v>0</v>
      </c>
      <c r="F1126" s="75">
        <v>0</v>
      </c>
      <c r="G1126" s="75">
        <v>0</v>
      </c>
      <c r="H1126" s="75">
        <v>0</v>
      </c>
      <c r="I1126" s="75">
        <v>0</v>
      </c>
      <c r="J1126" s="75">
        <v>0</v>
      </c>
      <c r="K1126" s="75">
        <v>0</v>
      </c>
      <c r="L1126" s="75">
        <v>0</v>
      </c>
      <c r="M1126" s="75">
        <v>0</v>
      </c>
      <c r="N1126" s="75">
        <v>0</v>
      </c>
      <c r="O1126" s="75">
        <v>0</v>
      </c>
      <c r="P1126" s="75">
        <v>0</v>
      </c>
      <c r="Q1126" s="75">
        <v>0</v>
      </c>
      <c r="R1126" s="75">
        <v>0</v>
      </c>
      <c r="S1126" s="75">
        <v>0</v>
      </c>
      <c r="T1126" s="75">
        <v>0</v>
      </c>
      <c r="U1126" s="75">
        <v>0</v>
      </c>
      <c r="V1126" s="75">
        <v>0</v>
      </c>
      <c r="W1126" s="75">
        <v>0</v>
      </c>
      <c r="X1126" s="76">
        <v>0</v>
      </c>
    </row>
    <row r="1127" spans="2:24" ht="12.6" customHeight="1" x14ac:dyDescent="0.15">
      <c r="B1127" s="71" t="s">
        <v>15</v>
      </c>
      <c r="C1127" s="73" t="s">
        <v>19</v>
      </c>
      <c r="D1127" s="74">
        <v>3</v>
      </c>
      <c r="E1127" s="75">
        <v>1</v>
      </c>
      <c r="F1127" s="75">
        <v>2</v>
      </c>
      <c r="G1127" s="75">
        <v>2</v>
      </c>
      <c r="H1127" s="75">
        <v>1</v>
      </c>
      <c r="I1127" s="75">
        <v>0</v>
      </c>
      <c r="J1127" s="75">
        <v>0</v>
      </c>
      <c r="K1127" s="75">
        <v>0</v>
      </c>
      <c r="L1127" s="75">
        <v>0</v>
      </c>
      <c r="M1127" s="75">
        <v>0</v>
      </c>
      <c r="N1127" s="75">
        <v>0</v>
      </c>
      <c r="O1127" s="75">
        <v>300</v>
      </c>
      <c r="P1127" s="75">
        <v>7</v>
      </c>
      <c r="Q1127" s="75">
        <v>2</v>
      </c>
      <c r="R1127" s="75">
        <v>3</v>
      </c>
      <c r="S1127" s="75">
        <v>2</v>
      </c>
      <c r="T1127" s="75">
        <v>1</v>
      </c>
      <c r="U1127" s="75">
        <v>0</v>
      </c>
      <c r="V1127" s="75">
        <v>5064</v>
      </c>
      <c r="W1127" s="75">
        <v>55</v>
      </c>
      <c r="X1127" s="76">
        <v>2365</v>
      </c>
    </row>
    <row r="1128" spans="2:24" ht="12.6" customHeight="1" x14ac:dyDescent="0.15">
      <c r="B1128" s="71" t="s">
        <v>36</v>
      </c>
      <c r="C1128" s="73" t="s">
        <v>38</v>
      </c>
      <c r="D1128" s="74">
        <v>35</v>
      </c>
      <c r="E1128" s="75">
        <v>2</v>
      </c>
      <c r="F1128" s="75">
        <v>33</v>
      </c>
      <c r="G1128" s="75">
        <v>25</v>
      </c>
      <c r="H1128" s="75">
        <v>7</v>
      </c>
      <c r="I1128" s="75">
        <v>2</v>
      </c>
      <c r="J1128" s="75">
        <v>1</v>
      </c>
      <c r="K1128" s="75">
        <v>0</v>
      </c>
      <c r="L1128" s="75">
        <v>0</v>
      </c>
      <c r="M1128" s="75">
        <v>0</v>
      </c>
      <c r="N1128" s="75">
        <v>0</v>
      </c>
      <c r="O1128" s="75">
        <v>1038</v>
      </c>
      <c r="P1128" s="75">
        <v>78</v>
      </c>
      <c r="Q1128" s="75">
        <v>52</v>
      </c>
      <c r="R1128" s="75">
        <v>2</v>
      </c>
      <c r="S1128" s="75">
        <v>24</v>
      </c>
      <c r="T1128" s="75">
        <v>3</v>
      </c>
      <c r="U1128" s="75">
        <v>0</v>
      </c>
      <c r="V1128" s="75">
        <v>50510</v>
      </c>
      <c r="W1128" s="75">
        <v>3</v>
      </c>
      <c r="X1128" s="76">
        <v>2311</v>
      </c>
    </row>
    <row r="1129" spans="2:24" ht="12.6" customHeight="1" x14ac:dyDescent="0.15">
      <c r="B1129" s="71" t="s">
        <v>0</v>
      </c>
      <c r="C1129" s="73" t="s">
        <v>39</v>
      </c>
      <c r="D1129" s="74">
        <v>5</v>
      </c>
      <c r="E1129" s="75">
        <v>1</v>
      </c>
      <c r="F1129" s="75">
        <v>4</v>
      </c>
      <c r="G1129" s="75">
        <v>4</v>
      </c>
      <c r="H1129" s="75">
        <v>1</v>
      </c>
      <c r="I1129" s="75">
        <v>0</v>
      </c>
      <c r="J1129" s="75">
        <v>0</v>
      </c>
      <c r="K1129" s="75">
        <v>0</v>
      </c>
      <c r="L1129" s="75">
        <v>0</v>
      </c>
      <c r="M1129" s="75">
        <v>0</v>
      </c>
      <c r="N1129" s="75">
        <v>0</v>
      </c>
      <c r="O1129" s="75">
        <v>46</v>
      </c>
      <c r="P1129" s="75">
        <v>7</v>
      </c>
      <c r="Q1129" s="75">
        <v>4</v>
      </c>
      <c r="R1129" s="75">
        <v>3</v>
      </c>
      <c r="S1129" s="75">
        <v>0</v>
      </c>
      <c r="T1129" s="75">
        <v>0</v>
      </c>
      <c r="U1129" s="75">
        <v>0</v>
      </c>
      <c r="V1129" s="75">
        <v>3453</v>
      </c>
      <c r="W1129" s="75">
        <v>1326</v>
      </c>
      <c r="X1129" s="76">
        <v>765</v>
      </c>
    </row>
    <row r="1130" spans="2:24" ht="12.6" customHeight="1" x14ac:dyDescent="0.15">
      <c r="B1130" s="71" t="s">
        <v>40</v>
      </c>
      <c r="C1130" s="73" t="s">
        <v>784</v>
      </c>
      <c r="D1130" s="74">
        <v>7</v>
      </c>
      <c r="E1130" s="75">
        <v>0</v>
      </c>
      <c r="F1130" s="75">
        <v>7</v>
      </c>
      <c r="G1130" s="75">
        <v>5</v>
      </c>
      <c r="H1130" s="75">
        <v>2</v>
      </c>
      <c r="I1130" s="75">
        <v>0</v>
      </c>
      <c r="J1130" s="75">
        <v>0</v>
      </c>
      <c r="K1130" s="75">
        <v>0</v>
      </c>
      <c r="L1130" s="75">
        <v>0</v>
      </c>
      <c r="M1130" s="75">
        <v>0</v>
      </c>
      <c r="N1130" s="75">
        <v>0</v>
      </c>
      <c r="O1130" s="75">
        <v>83</v>
      </c>
      <c r="P1130" s="75">
        <v>14</v>
      </c>
      <c r="Q1130" s="75">
        <v>14</v>
      </c>
      <c r="R1130" s="75">
        <v>0</v>
      </c>
      <c r="S1130" s="75">
        <v>0</v>
      </c>
      <c r="T1130" s="75">
        <v>0</v>
      </c>
      <c r="U1130" s="75">
        <v>0</v>
      </c>
      <c r="V1130" s="75">
        <v>9180</v>
      </c>
      <c r="W1130" s="75">
        <v>38</v>
      </c>
      <c r="X1130" s="76">
        <v>735</v>
      </c>
    </row>
    <row r="1131" spans="2:24" ht="12.6" customHeight="1" x14ac:dyDescent="0.15">
      <c r="B1131" s="71" t="s">
        <v>33</v>
      </c>
      <c r="C1131" s="73" t="s">
        <v>42</v>
      </c>
      <c r="D1131" s="74">
        <v>20</v>
      </c>
      <c r="E1131" s="75">
        <v>4</v>
      </c>
      <c r="F1131" s="75">
        <v>16</v>
      </c>
      <c r="G1131" s="75">
        <v>13</v>
      </c>
      <c r="H1131" s="75">
        <v>4</v>
      </c>
      <c r="I1131" s="75">
        <v>1</v>
      </c>
      <c r="J1131" s="75">
        <v>2</v>
      </c>
      <c r="K1131" s="75">
        <v>0</v>
      </c>
      <c r="L1131" s="75">
        <v>0</v>
      </c>
      <c r="M1131" s="75">
        <v>0</v>
      </c>
      <c r="N1131" s="75">
        <v>0</v>
      </c>
      <c r="O1131" s="75">
        <v>1636</v>
      </c>
      <c r="P1131" s="75">
        <v>67</v>
      </c>
      <c r="Q1131" s="75">
        <v>22</v>
      </c>
      <c r="R1131" s="75">
        <v>2</v>
      </c>
      <c r="S1131" s="75">
        <v>43</v>
      </c>
      <c r="T1131" s="75">
        <v>11</v>
      </c>
      <c r="U1131" s="75">
        <v>0</v>
      </c>
      <c r="V1131" s="75">
        <v>124126</v>
      </c>
      <c r="W1131" s="75">
        <v>2755</v>
      </c>
      <c r="X1131" s="76">
        <v>13565</v>
      </c>
    </row>
    <row r="1132" spans="2:24" ht="12.6" customHeight="1" x14ac:dyDescent="0.15">
      <c r="B1132" s="71"/>
      <c r="C1132" s="72" t="s">
        <v>859</v>
      </c>
      <c r="D1132" s="74">
        <v>576</v>
      </c>
      <c r="E1132" s="75">
        <v>111</v>
      </c>
      <c r="F1132" s="75">
        <v>465</v>
      </c>
      <c r="G1132" s="75">
        <v>343</v>
      </c>
      <c r="H1132" s="75">
        <v>128</v>
      </c>
      <c r="I1132" s="75">
        <v>68</v>
      </c>
      <c r="J1132" s="75">
        <v>23</v>
      </c>
      <c r="K1132" s="75">
        <v>0</v>
      </c>
      <c r="L1132" s="75">
        <v>12</v>
      </c>
      <c r="M1132" s="75">
        <v>2</v>
      </c>
      <c r="N1132" s="75">
        <v>0</v>
      </c>
      <c r="O1132" s="75">
        <v>42971</v>
      </c>
      <c r="P1132" s="75">
        <v>2250</v>
      </c>
      <c r="Q1132" s="75">
        <v>805</v>
      </c>
      <c r="R1132" s="75">
        <v>147</v>
      </c>
      <c r="S1132" s="75">
        <v>1298</v>
      </c>
      <c r="T1132" s="75">
        <v>91</v>
      </c>
      <c r="U1132" s="75">
        <v>1</v>
      </c>
      <c r="V1132" s="75">
        <v>3017663</v>
      </c>
      <c r="W1132" s="75">
        <v>100086</v>
      </c>
      <c r="X1132" s="76">
        <v>378206</v>
      </c>
    </row>
    <row r="1133" spans="2:24" ht="12.6" customHeight="1" x14ac:dyDescent="0.15">
      <c r="B1133" s="134"/>
      <c r="C1133" s="72" t="s">
        <v>16</v>
      </c>
      <c r="D1133" s="74">
        <v>37</v>
      </c>
      <c r="E1133" s="75">
        <v>11</v>
      </c>
      <c r="F1133" s="75">
        <v>26</v>
      </c>
      <c r="G1133" s="75">
        <v>15</v>
      </c>
      <c r="H1133" s="75">
        <v>11</v>
      </c>
      <c r="I1133" s="75">
        <v>5</v>
      </c>
      <c r="J1133" s="75">
        <v>6</v>
      </c>
      <c r="K1133" s="75">
        <v>0</v>
      </c>
      <c r="L1133" s="75">
        <v>0</v>
      </c>
      <c r="M1133" s="75">
        <v>0</v>
      </c>
      <c r="N1133" s="75">
        <v>0</v>
      </c>
      <c r="O1133" s="75">
        <v>0</v>
      </c>
      <c r="P1133" s="75">
        <v>170</v>
      </c>
      <c r="Q1133" s="75">
        <v>46</v>
      </c>
      <c r="R1133" s="75">
        <v>26</v>
      </c>
      <c r="S1133" s="75">
        <v>98</v>
      </c>
      <c r="T1133" s="75">
        <v>11</v>
      </c>
      <c r="U1133" s="75">
        <v>1</v>
      </c>
      <c r="V1133" s="75">
        <v>191221</v>
      </c>
      <c r="W1133" s="75">
        <v>246</v>
      </c>
      <c r="X1133" s="76">
        <v>18328</v>
      </c>
    </row>
    <row r="1134" spans="2:24" ht="12.6" customHeight="1" x14ac:dyDescent="0.15">
      <c r="B1134" s="71" t="s">
        <v>18</v>
      </c>
      <c r="C1134" s="73" t="s">
        <v>21</v>
      </c>
      <c r="D1134" s="74">
        <v>0</v>
      </c>
      <c r="E1134" s="75">
        <v>0</v>
      </c>
      <c r="F1134" s="75">
        <v>0</v>
      </c>
      <c r="G1134" s="75">
        <v>0</v>
      </c>
      <c r="H1134" s="75">
        <v>0</v>
      </c>
      <c r="I1134" s="75">
        <v>0</v>
      </c>
      <c r="J1134" s="75">
        <v>0</v>
      </c>
      <c r="K1134" s="75">
        <v>0</v>
      </c>
      <c r="L1134" s="75">
        <v>0</v>
      </c>
      <c r="M1134" s="75">
        <v>0</v>
      </c>
      <c r="N1134" s="75">
        <v>0</v>
      </c>
      <c r="O1134" s="75">
        <v>0</v>
      </c>
      <c r="P1134" s="75">
        <v>0</v>
      </c>
      <c r="Q1134" s="75">
        <v>0</v>
      </c>
      <c r="R1134" s="75">
        <v>0</v>
      </c>
      <c r="S1134" s="75">
        <v>0</v>
      </c>
      <c r="T1134" s="75">
        <v>0</v>
      </c>
      <c r="U1134" s="75">
        <v>0</v>
      </c>
      <c r="V1134" s="75">
        <v>0</v>
      </c>
      <c r="W1134" s="75">
        <v>0</v>
      </c>
      <c r="X1134" s="76">
        <v>0</v>
      </c>
    </row>
    <row r="1135" spans="2:24" ht="12.6" customHeight="1" x14ac:dyDescent="0.15">
      <c r="B1135" s="71" t="s">
        <v>25</v>
      </c>
      <c r="C1135" s="73" t="s">
        <v>8</v>
      </c>
      <c r="D1135" s="74">
        <v>1</v>
      </c>
      <c r="E1135" s="75">
        <v>1</v>
      </c>
      <c r="F1135" s="75">
        <v>0</v>
      </c>
      <c r="G1135" s="75">
        <v>0</v>
      </c>
      <c r="H1135" s="75">
        <v>0</v>
      </c>
      <c r="I1135" s="75">
        <v>1</v>
      </c>
      <c r="J1135" s="75">
        <v>0</v>
      </c>
      <c r="K1135" s="75">
        <v>0</v>
      </c>
      <c r="L1135" s="75">
        <v>0</v>
      </c>
      <c r="M1135" s="75">
        <v>0</v>
      </c>
      <c r="N1135" s="75">
        <v>0</v>
      </c>
      <c r="O1135" s="75">
        <v>0</v>
      </c>
      <c r="P1135" s="75">
        <v>7</v>
      </c>
      <c r="Q1135" s="75">
        <v>0</v>
      </c>
      <c r="R1135" s="75">
        <v>0</v>
      </c>
      <c r="S1135" s="75">
        <v>7</v>
      </c>
      <c r="T1135" s="75">
        <v>0</v>
      </c>
      <c r="U1135" s="75">
        <v>0</v>
      </c>
      <c r="V1135" s="75">
        <v>19950</v>
      </c>
      <c r="W1135" s="75">
        <v>0</v>
      </c>
      <c r="X1135" s="76">
        <v>1708</v>
      </c>
    </row>
    <row r="1136" spans="2:24" ht="12.6" customHeight="1" x14ac:dyDescent="0.15">
      <c r="B1136" s="71" t="s">
        <v>27</v>
      </c>
      <c r="C1136" s="73" t="s">
        <v>28</v>
      </c>
      <c r="D1136" s="74">
        <v>18</v>
      </c>
      <c r="E1136" s="75">
        <v>5</v>
      </c>
      <c r="F1136" s="75">
        <v>13</v>
      </c>
      <c r="G1136" s="75">
        <v>7</v>
      </c>
      <c r="H1136" s="75">
        <v>6</v>
      </c>
      <c r="I1136" s="75">
        <v>2</v>
      </c>
      <c r="J1136" s="75">
        <v>3</v>
      </c>
      <c r="K1136" s="75">
        <v>0</v>
      </c>
      <c r="L1136" s="75">
        <v>0</v>
      </c>
      <c r="M1136" s="75">
        <v>0</v>
      </c>
      <c r="N1136" s="75">
        <v>0</v>
      </c>
      <c r="O1136" s="75">
        <v>0</v>
      </c>
      <c r="P1136" s="75">
        <v>84</v>
      </c>
      <c r="Q1136" s="75">
        <v>29</v>
      </c>
      <c r="R1136" s="75">
        <v>11</v>
      </c>
      <c r="S1136" s="75">
        <v>44</v>
      </c>
      <c r="T1136" s="75">
        <v>4</v>
      </c>
      <c r="U1136" s="75">
        <v>1</v>
      </c>
      <c r="V1136" s="75">
        <v>89461</v>
      </c>
      <c r="W1136" s="75">
        <v>146</v>
      </c>
      <c r="X1136" s="76">
        <v>3204</v>
      </c>
    </row>
    <row r="1137" spans="2:24" ht="12.6" customHeight="1" x14ac:dyDescent="0.15">
      <c r="B1137" s="71" t="s">
        <v>29</v>
      </c>
      <c r="C1137" s="73" t="s">
        <v>30</v>
      </c>
      <c r="D1137" s="74">
        <v>4</v>
      </c>
      <c r="E1137" s="75">
        <v>1</v>
      </c>
      <c r="F1137" s="75">
        <v>3</v>
      </c>
      <c r="G1137" s="75">
        <v>0</v>
      </c>
      <c r="H1137" s="75">
        <v>3</v>
      </c>
      <c r="I1137" s="75">
        <v>1</v>
      </c>
      <c r="J1137" s="75">
        <v>0</v>
      </c>
      <c r="K1137" s="75">
        <v>0</v>
      </c>
      <c r="L1137" s="75">
        <v>0</v>
      </c>
      <c r="M1137" s="75">
        <v>0</v>
      </c>
      <c r="N1137" s="75">
        <v>0</v>
      </c>
      <c r="O1137" s="75">
        <v>0</v>
      </c>
      <c r="P1137" s="75">
        <v>17</v>
      </c>
      <c r="Q1137" s="75">
        <v>1</v>
      </c>
      <c r="R1137" s="75">
        <v>4</v>
      </c>
      <c r="S1137" s="75">
        <v>12</v>
      </c>
      <c r="T1137" s="75">
        <v>1</v>
      </c>
      <c r="U1137" s="75">
        <v>0</v>
      </c>
      <c r="V1137" s="75">
        <v>27222</v>
      </c>
      <c r="W1137" s="75">
        <v>0</v>
      </c>
      <c r="X1137" s="76">
        <v>3680</v>
      </c>
    </row>
    <row r="1138" spans="2:24" ht="12.6" customHeight="1" x14ac:dyDescent="0.15">
      <c r="B1138" s="71" t="s">
        <v>24</v>
      </c>
      <c r="C1138" s="73" t="s">
        <v>31</v>
      </c>
      <c r="D1138" s="74">
        <v>1</v>
      </c>
      <c r="E1138" s="75">
        <v>1</v>
      </c>
      <c r="F1138" s="75">
        <v>0</v>
      </c>
      <c r="G1138" s="75">
        <v>0</v>
      </c>
      <c r="H1138" s="75">
        <v>0</v>
      </c>
      <c r="I1138" s="75">
        <v>1</v>
      </c>
      <c r="J1138" s="75">
        <v>0</v>
      </c>
      <c r="K1138" s="75">
        <v>0</v>
      </c>
      <c r="L1138" s="75">
        <v>0</v>
      </c>
      <c r="M1138" s="75">
        <v>0</v>
      </c>
      <c r="N1138" s="75">
        <v>0</v>
      </c>
      <c r="O1138" s="75">
        <v>0</v>
      </c>
      <c r="P1138" s="75">
        <v>9</v>
      </c>
      <c r="Q1138" s="75">
        <v>0</v>
      </c>
      <c r="R1138" s="75">
        <v>3</v>
      </c>
      <c r="S1138" s="75">
        <v>6</v>
      </c>
      <c r="T1138" s="75">
        <v>1</v>
      </c>
      <c r="U1138" s="75">
        <v>0</v>
      </c>
      <c r="V1138" s="75">
        <v>2413</v>
      </c>
      <c r="W1138" s="75">
        <v>100</v>
      </c>
      <c r="X1138" s="76">
        <v>0</v>
      </c>
    </row>
    <row r="1139" spans="2:24" ht="12.6" customHeight="1" x14ac:dyDescent="0.15">
      <c r="B1139" s="71" t="s">
        <v>26</v>
      </c>
      <c r="C1139" s="73" t="s">
        <v>6</v>
      </c>
      <c r="D1139" s="74">
        <v>13</v>
      </c>
      <c r="E1139" s="75">
        <v>3</v>
      </c>
      <c r="F1139" s="75">
        <v>10</v>
      </c>
      <c r="G1139" s="75">
        <v>8</v>
      </c>
      <c r="H1139" s="75">
        <v>2</v>
      </c>
      <c r="I1139" s="75">
        <v>0</v>
      </c>
      <c r="J1139" s="75">
        <v>3</v>
      </c>
      <c r="K1139" s="75">
        <v>0</v>
      </c>
      <c r="L1139" s="75">
        <v>0</v>
      </c>
      <c r="M1139" s="75">
        <v>0</v>
      </c>
      <c r="N1139" s="75">
        <v>0</v>
      </c>
      <c r="O1139" s="75">
        <v>0</v>
      </c>
      <c r="P1139" s="75">
        <v>53</v>
      </c>
      <c r="Q1139" s="75">
        <v>16</v>
      </c>
      <c r="R1139" s="75">
        <v>8</v>
      </c>
      <c r="S1139" s="75">
        <v>29</v>
      </c>
      <c r="T1139" s="75">
        <v>5</v>
      </c>
      <c r="U1139" s="75">
        <v>0</v>
      </c>
      <c r="V1139" s="75">
        <v>52175</v>
      </c>
      <c r="W1139" s="75">
        <v>0</v>
      </c>
      <c r="X1139" s="76">
        <v>9736</v>
      </c>
    </row>
    <row r="1140" spans="2:24" ht="12.6" customHeight="1" x14ac:dyDescent="0.15">
      <c r="B1140" s="146"/>
      <c r="C1140" s="72" t="s">
        <v>34</v>
      </c>
      <c r="D1140" s="74">
        <v>539</v>
      </c>
      <c r="E1140" s="75">
        <v>100</v>
      </c>
      <c r="F1140" s="75">
        <v>439</v>
      </c>
      <c r="G1140" s="75">
        <v>328</v>
      </c>
      <c r="H1140" s="75">
        <v>117</v>
      </c>
      <c r="I1140" s="75">
        <v>63</v>
      </c>
      <c r="J1140" s="75">
        <v>17</v>
      </c>
      <c r="K1140" s="75">
        <v>0</v>
      </c>
      <c r="L1140" s="75">
        <v>12</v>
      </c>
      <c r="M1140" s="75">
        <v>2</v>
      </c>
      <c r="N1140" s="75">
        <v>0</v>
      </c>
      <c r="O1140" s="75">
        <v>42971</v>
      </c>
      <c r="P1140" s="75">
        <v>2080</v>
      </c>
      <c r="Q1140" s="75">
        <v>759</v>
      </c>
      <c r="R1140" s="75">
        <v>121</v>
      </c>
      <c r="S1140" s="75">
        <v>1200</v>
      </c>
      <c r="T1140" s="75">
        <v>80</v>
      </c>
      <c r="U1140" s="75">
        <v>0</v>
      </c>
      <c r="V1140" s="75">
        <v>2826442</v>
      </c>
      <c r="W1140" s="75">
        <v>99840</v>
      </c>
      <c r="X1140" s="76">
        <v>359878</v>
      </c>
    </row>
    <row r="1141" spans="2:24" ht="12.6" customHeight="1" x14ac:dyDescent="0.15">
      <c r="B1141" s="71" t="s">
        <v>23</v>
      </c>
      <c r="C1141" s="73" t="s">
        <v>35</v>
      </c>
      <c r="D1141" s="74">
        <v>1</v>
      </c>
      <c r="E1141" s="75">
        <v>0</v>
      </c>
      <c r="F1141" s="75">
        <v>1</v>
      </c>
      <c r="G1141" s="75">
        <v>1</v>
      </c>
      <c r="H1141" s="75">
        <v>0</v>
      </c>
      <c r="I1141" s="75">
        <v>0</v>
      </c>
      <c r="J1141" s="75">
        <v>0</v>
      </c>
      <c r="K1141" s="75">
        <v>0</v>
      </c>
      <c r="L1141" s="75">
        <v>0</v>
      </c>
      <c r="M1141" s="75">
        <v>0</v>
      </c>
      <c r="N1141" s="75">
        <v>0</v>
      </c>
      <c r="O1141" s="75">
        <v>70</v>
      </c>
      <c r="P1141" s="75">
        <v>2</v>
      </c>
      <c r="Q1141" s="75">
        <v>2</v>
      </c>
      <c r="R1141" s="75">
        <v>0</v>
      </c>
      <c r="S1141" s="75">
        <v>0</v>
      </c>
      <c r="T1141" s="75">
        <v>0</v>
      </c>
      <c r="U1141" s="75">
        <v>0</v>
      </c>
      <c r="V1141" s="75">
        <v>1000</v>
      </c>
      <c r="W1141" s="75">
        <v>0</v>
      </c>
      <c r="X1141" s="76">
        <v>200</v>
      </c>
    </row>
    <row r="1142" spans="2:24" ht="12.6" customHeight="1" x14ac:dyDescent="0.15">
      <c r="B1142" s="71" t="s">
        <v>15</v>
      </c>
      <c r="C1142" s="73" t="s">
        <v>19</v>
      </c>
      <c r="D1142" s="74">
        <v>39</v>
      </c>
      <c r="E1142" s="75">
        <v>6</v>
      </c>
      <c r="F1142" s="75">
        <v>33</v>
      </c>
      <c r="G1142" s="75">
        <v>26</v>
      </c>
      <c r="H1142" s="75">
        <v>12</v>
      </c>
      <c r="I1142" s="75">
        <v>1</v>
      </c>
      <c r="J1142" s="75">
        <v>0</v>
      </c>
      <c r="K1142" s="75">
        <v>0</v>
      </c>
      <c r="L1142" s="75">
        <v>0</v>
      </c>
      <c r="M1142" s="75">
        <v>0</v>
      </c>
      <c r="N1142" s="75">
        <v>0</v>
      </c>
      <c r="O1142" s="75">
        <v>3168</v>
      </c>
      <c r="P1142" s="75">
        <v>89</v>
      </c>
      <c r="Q1142" s="75">
        <v>68</v>
      </c>
      <c r="R1142" s="75">
        <v>6</v>
      </c>
      <c r="S1142" s="75">
        <v>15</v>
      </c>
      <c r="T1142" s="75">
        <v>0</v>
      </c>
      <c r="U1142" s="75">
        <v>0</v>
      </c>
      <c r="V1142" s="75">
        <v>67324</v>
      </c>
      <c r="W1142" s="75">
        <v>539</v>
      </c>
      <c r="X1142" s="76">
        <v>26324</v>
      </c>
    </row>
    <row r="1143" spans="2:24" ht="12.6" customHeight="1" x14ac:dyDescent="0.15">
      <c r="B1143" s="71" t="s">
        <v>36</v>
      </c>
      <c r="C1143" s="73" t="s">
        <v>38</v>
      </c>
      <c r="D1143" s="74">
        <v>241</v>
      </c>
      <c r="E1143" s="75">
        <v>21</v>
      </c>
      <c r="F1143" s="75">
        <v>220</v>
      </c>
      <c r="G1143" s="75">
        <v>168</v>
      </c>
      <c r="H1143" s="75">
        <v>51</v>
      </c>
      <c r="I1143" s="75">
        <v>9</v>
      </c>
      <c r="J1143" s="75">
        <v>6</v>
      </c>
      <c r="K1143" s="75">
        <v>0</v>
      </c>
      <c r="L1143" s="75">
        <v>6</v>
      </c>
      <c r="M1143" s="75">
        <v>1</v>
      </c>
      <c r="N1143" s="75">
        <v>0</v>
      </c>
      <c r="O1143" s="75">
        <v>21702</v>
      </c>
      <c r="P1143" s="75">
        <v>840</v>
      </c>
      <c r="Q1143" s="75">
        <v>376</v>
      </c>
      <c r="R1143" s="75">
        <v>11</v>
      </c>
      <c r="S1143" s="75">
        <v>453</v>
      </c>
      <c r="T1143" s="75">
        <v>35</v>
      </c>
      <c r="U1143" s="75">
        <v>0</v>
      </c>
      <c r="V1143" s="75">
        <v>1122493</v>
      </c>
      <c r="W1143" s="75">
        <v>8311</v>
      </c>
      <c r="X1143" s="76">
        <v>50833</v>
      </c>
    </row>
    <row r="1144" spans="2:24" ht="12.6" customHeight="1" x14ac:dyDescent="0.15">
      <c r="B1144" s="71" t="s">
        <v>0</v>
      </c>
      <c r="C1144" s="73" t="s">
        <v>39</v>
      </c>
      <c r="D1144" s="74">
        <v>30</v>
      </c>
      <c r="E1144" s="75">
        <v>5</v>
      </c>
      <c r="F1144" s="75">
        <v>25</v>
      </c>
      <c r="G1144" s="75">
        <v>15</v>
      </c>
      <c r="H1144" s="75">
        <v>7</v>
      </c>
      <c r="I1144" s="75">
        <v>8</v>
      </c>
      <c r="J1144" s="75">
        <v>0</v>
      </c>
      <c r="K1144" s="75">
        <v>0</v>
      </c>
      <c r="L1144" s="75">
        <v>0</v>
      </c>
      <c r="M1144" s="75">
        <v>0</v>
      </c>
      <c r="N1144" s="75">
        <v>0</v>
      </c>
      <c r="O1144" s="75">
        <v>834</v>
      </c>
      <c r="P1144" s="75">
        <v>95</v>
      </c>
      <c r="Q1144" s="75">
        <v>38</v>
      </c>
      <c r="R1144" s="75">
        <v>9</v>
      </c>
      <c r="S1144" s="75">
        <v>48</v>
      </c>
      <c r="T1144" s="75">
        <v>4</v>
      </c>
      <c r="U1144" s="75">
        <v>0</v>
      </c>
      <c r="V1144" s="75">
        <v>125579</v>
      </c>
      <c r="W1144" s="75">
        <v>38509</v>
      </c>
      <c r="X1144" s="76">
        <v>7224</v>
      </c>
    </row>
    <row r="1145" spans="2:24" ht="12.6" customHeight="1" x14ac:dyDescent="0.15">
      <c r="B1145" s="71" t="s">
        <v>40</v>
      </c>
      <c r="C1145" s="73" t="s">
        <v>784</v>
      </c>
      <c r="D1145" s="74">
        <v>76</v>
      </c>
      <c r="E1145" s="75">
        <v>9</v>
      </c>
      <c r="F1145" s="75">
        <v>67</v>
      </c>
      <c r="G1145" s="75">
        <v>51</v>
      </c>
      <c r="H1145" s="75">
        <v>13</v>
      </c>
      <c r="I1145" s="75">
        <v>8</v>
      </c>
      <c r="J1145" s="75">
        <v>3</v>
      </c>
      <c r="K1145" s="75">
        <v>0</v>
      </c>
      <c r="L1145" s="75">
        <v>1</v>
      </c>
      <c r="M1145" s="75">
        <v>0</v>
      </c>
      <c r="N1145" s="75">
        <v>0</v>
      </c>
      <c r="O1145" s="75">
        <v>6595</v>
      </c>
      <c r="P1145" s="75">
        <v>240</v>
      </c>
      <c r="Q1145" s="75">
        <v>118</v>
      </c>
      <c r="R1145" s="75">
        <v>14</v>
      </c>
      <c r="S1145" s="75">
        <v>108</v>
      </c>
      <c r="T1145" s="75">
        <v>8</v>
      </c>
      <c r="U1145" s="75">
        <v>0</v>
      </c>
      <c r="V1145" s="75">
        <v>295180</v>
      </c>
      <c r="W1145" s="75">
        <v>2839</v>
      </c>
      <c r="X1145" s="76">
        <v>81686</v>
      </c>
    </row>
    <row r="1146" spans="2:24" ht="12.6" customHeight="1" x14ac:dyDescent="0.15">
      <c r="B1146" s="71" t="s">
        <v>33</v>
      </c>
      <c r="C1146" s="73" t="s">
        <v>42</v>
      </c>
      <c r="D1146" s="74">
        <v>152</v>
      </c>
      <c r="E1146" s="75">
        <v>59</v>
      </c>
      <c r="F1146" s="75">
        <v>93</v>
      </c>
      <c r="G1146" s="75">
        <v>67</v>
      </c>
      <c r="H1146" s="75">
        <v>34</v>
      </c>
      <c r="I1146" s="75">
        <v>37</v>
      </c>
      <c r="J1146" s="75">
        <v>8</v>
      </c>
      <c r="K1146" s="75">
        <v>0</v>
      </c>
      <c r="L1146" s="75">
        <v>5</v>
      </c>
      <c r="M1146" s="75">
        <v>1</v>
      </c>
      <c r="N1146" s="75">
        <v>0</v>
      </c>
      <c r="O1146" s="75">
        <v>10602</v>
      </c>
      <c r="P1146" s="75">
        <v>814</v>
      </c>
      <c r="Q1146" s="75">
        <v>157</v>
      </c>
      <c r="R1146" s="75">
        <v>81</v>
      </c>
      <c r="S1146" s="75">
        <v>576</v>
      </c>
      <c r="T1146" s="75">
        <v>33</v>
      </c>
      <c r="U1146" s="75">
        <v>0</v>
      </c>
      <c r="V1146" s="75">
        <v>1214866</v>
      </c>
      <c r="W1146" s="75">
        <v>49642</v>
      </c>
      <c r="X1146" s="76">
        <v>193611</v>
      </c>
    </row>
    <row r="1147" spans="2:24" ht="12.6" customHeight="1" x14ac:dyDescent="0.15">
      <c r="B1147" s="71"/>
      <c r="C1147" s="73" t="s">
        <v>860</v>
      </c>
      <c r="D1147" s="74">
        <v>151</v>
      </c>
      <c r="E1147" s="75">
        <v>25</v>
      </c>
      <c r="F1147" s="75">
        <v>126</v>
      </c>
      <c r="G1147" s="75">
        <v>86</v>
      </c>
      <c r="H1147" s="75">
        <v>33</v>
      </c>
      <c r="I1147" s="75">
        <v>19</v>
      </c>
      <c r="J1147" s="75">
        <v>9</v>
      </c>
      <c r="K1147" s="75">
        <v>0</v>
      </c>
      <c r="L1147" s="75">
        <v>4</v>
      </c>
      <c r="M1147" s="75">
        <v>0</v>
      </c>
      <c r="N1147" s="75">
        <v>0</v>
      </c>
      <c r="O1147" s="75">
        <v>11077</v>
      </c>
      <c r="P1147" s="75">
        <v>630</v>
      </c>
      <c r="Q1147" s="75">
        <v>221</v>
      </c>
      <c r="R1147" s="75">
        <v>36</v>
      </c>
      <c r="S1147" s="75">
        <v>373</v>
      </c>
      <c r="T1147" s="75">
        <v>19</v>
      </c>
      <c r="U1147" s="75">
        <v>0</v>
      </c>
      <c r="V1147" s="75">
        <v>733175</v>
      </c>
      <c r="W1147" s="75">
        <v>8972</v>
      </c>
      <c r="X1147" s="76">
        <v>127134</v>
      </c>
    </row>
    <row r="1148" spans="2:24" ht="12.6" customHeight="1" x14ac:dyDescent="0.15">
      <c r="B1148" s="134"/>
      <c r="C1148" s="72" t="s">
        <v>16</v>
      </c>
      <c r="D1148" s="74">
        <v>16</v>
      </c>
      <c r="E1148" s="75">
        <v>4</v>
      </c>
      <c r="F1148" s="75">
        <v>12</v>
      </c>
      <c r="G1148" s="75">
        <v>8</v>
      </c>
      <c r="H1148" s="75">
        <v>4</v>
      </c>
      <c r="I1148" s="75">
        <v>1</v>
      </c>
      <c r="J1148" s="75">
        <v>3</v>
      </c>
      <c r="K1148" s="75">
        <v>0</v>
      </c>
      <c r="L1148" s="75">
        <v>0</v>
      </c>
      <c r="M1148" s="75">
        <v>0</v>
      </c>
      <c r="N1148" s="75">
        <v>0</v>
      </c>
      <c r="O1148" s="75">
        <v>0</v>
      </c>
      <c r="P1148" s="75">
        <v>69</v>
      </c>
      <c r="Q1148" s="75">
        <v>19</v>
      </c>
      <c r="R1148" s="75">
        <v>11</v>
      </c>
      <c r="S1148" s="75">
        <v>39</v>
      </c>
      <c r="T1148" s="75">
        <v>6</v>
      </c>
      <c r="U1148" s="75">
        <v>0</v>
      </c>
      <c r="V1148" s="75">
        <v>62794</v>
      </c>
      <c r="W1148" s="75">
        <v>100</v>
      </c>
      <c r="X1148" s="76">
        <v>10143</v>
      </c>
    </row>
    <row r="1149" spans="2:24" ht="12.6" customHeight="1" x14ac:dyDescent="0.15">
      <c r="B1149" s="71" t="s">
        <v>18</v>
      </c>
      <c r="C1149" s="73" t="s">
        <v>21</v>
      </c>
      <c r="D1149" s="74">
        <v>0</v>
      </c>
      <c r="E1149" s="75">
        <v>0</v>
      </c>
      <c r="F1149" s="75">
        <v>0</v>
      </c>
      <c r="G1149" s="75">
        <v>0</v>
      </c>
      <c r="H1149" s="75">
        <v>0</v>
      </c>
      <c r="I1149" s="75">
        <v>0</v>
      </c>
      <c r="J1149" s="75">
        <v>0</v>
      </c>
      <c r="K1149" s="75">
        <v>0</v>
      </c>
      <c r="L1149" s="75">
        <v>0</v>
      </c>
      <c r="M1149" s="75">
        <v>0</v>
      </c>
      <c r="N1149" s="75">
        <v>0</v>
      </c>
      <c r="O1149" s="75">
        <v>0</v>
      </c>
      <c r="P1149" s="75">
        <v>0</v>
      </c>
      <c r="Q1149" s="75">
        <v>0</v>
      </c>
      <c r="R1149" s="75">
        <v>0</v>
      </c>
      <c r="S1149" s="75">
        <v>0</v>
      </c>
      <c r="T1149" s="75">
        <v>0</v>
      </c>
      <c r="U1149" s="75">
        <v>0</v>
      </c>
      <c r="V1149" s="75">
        <v>0</v>
      </c>
      <c r="W1149" s="75">
        <v>0</v>
      </c>
      <c r="X1149" s="76">
        <v>0</v>
      </c>
    </row>
    <row r="1150" spans="2:24" ht="12.6" customHeight="1" x14ac:dyDescent="0.15">
      <c r="B1150" s="71" t="s">
        <v>25</v>
      </c>
      <c r="C1150" s="73" t="s">
        <v>8</v>
      </c>
      <c r="D1150" s="74">
        <v>0</v>
      </c>
      <c r="E1150" s="75">
        <v>0</v>
      </c>
      <c r="F1150" s="75">
        <v>0</v>
      </c>
      <c r="G1150" s="75">
        <v>0</v>
      </c>
      <c r="H1150" s="75">
        <v>0</v>
      </c>
      <c r="I1150" s="75">
        <v>0</v>
      </c>
      <c r="J1150" s="75">
        <v>0</v>
      </c>
      <c r="K1150" s="75">
        <v>0</v>
      </c>
      <c r="L1150" s="75">
        <v>0</v>
      </c>
      <c r="M1150" s="75">
        <v>0</v>
      </c>
      <c r="N1150" s="75">
        <v>0</v>
      </c>
      <c r="O1150" s="75">
        <v>0</v>
      </c>
      <c r="P1150" s="75">
        <v>0</v>
      </c>
      <c r="Q1150" s="75">
        <v>0</v>
      </c>
      <c r="R1150" s="75">
        <v>0</v>
      </c>
      <c r="S1150" s="75">
        <v>0</v>
      </c>
      <c r="T1150" s="75">
        <v>0</v>
      </c>
      <c r="U1150" s="75">
        <v>0</v>
      </c>
      <c r="V1150" s="75">
        <v>0</v>
      </c>
      <c r="W1150" s="75">
        <v>0</v>
      </c>
      <c r="X1150" s="76">
        <v>0</v>
      </c>
    </row>
    <row r="1151" spans="2:24" ht="12.6" customHeight="1" x14ac:dyDescent="0.15">
      <c r="B1151" s="71" t="s">
        <v>27</v>
      </c>
      <c r="C1151" s="73" t="s">
        <v>28</v>
      </c>
      <c r="D1151" s="74">
        <v>4</v>
      </c>
      <c r="E1151" s="75">
        <v>0</v>
      </c>
      <c r="F1151" s="75">
        <v>4</v>
      </c>
      <c r="G1151" s="75">
        <v>2</v>
      </c>
      <c r="H1151" s="75">
        <v>2</v>
      </c>
      <c r="I1151" s="75">
        <v>0</v>
      </c>
      <c r="J1151" s="75">
        <v>0</v>
      </c>
      <c r="K1151" s="75">
        <v>0</v>
      </c>
      <c r="L1151" s="75">
        <v>0</v>
      </c>
      <c r="M1151" s="75">
        <v>0</v>
      </c>
      <c r="N1151" s="75">
        <v>0</v>
      </c>
      <c r="O1151" s="75">
        <v>0</v>
      </c>
      <c r="P1151" s="75">
        <v>10</v>
      </c>
      <c r="Q1151" s="75">
        <v>10</v>
      </c>
      <c r="R1151" s="75">
        <v>0</v>
      </c>
      <c r="S1151" s="75">
        <v>0</v>
      </c>
      <c r="T1151" s="75">
        <v>0</v>
      </c>
      <c r="U1151" s="75">
        <v>0</v>
      </c>
      <c r="V1151" s="75">
        <v>5117</v>
      </c>
      <c r="W1151" s="75">
        <v>0</v>
      </c>
      <c r="X1151" s="76">
        <v>455</v>
      </c>
    </row>
    <row r="1152" spans="2:24" ht="12.6" customHeight="1" x14ac:dyDescent="0.15">
      <c r="B1152" s="71" t="s">
        <v>29</v>
      </c>
      <c r="C1152" s="73" t="s">
        <v>30</v>
      </c>
      <c r="D1152" s="74">
        <v>1</v>
      </c>
      <c r="E1152" s="75">
        <v>0</v>
      </c>
      <c r="F1152" s="75">
        <v>1</v>
      </c>
      <c r="G1152" s="75">
        <v>0</v>
      </c>
      <c r="H1152" s="75">
        <v>1</v>
      </c>
      <c r="I1152" s="75">
        <v>0</v>
      </c>
      <c r="J1152" s="75">
        <v>0</v>
      </c>
      <c r="K1152" s="75">
        <v>0</v>
      </c>
      <c r="L1152" s="75">
        <v>0</v>
      </c>
      <c r="M1152" s="75">
        <v>0</v>
      </c>
      <c r="N1152" s="75">
        <v>0</v>
      </c>
      <c r="O1152" s="75">
        <v>0</v>
      </c>
      <c r="P1152" s="75">
        <v>4</v>
      </c>
      <c r="Q1152" s="75">
        <v>0</v>
      </c>
      <c r="R1152" s="75">
        <v>0</v>
      </c>
      <c r="S1152" s="75">
        <v>4</v>
      </c>
      <c r="T1152" s="75">
        <v>0</v>
      </c>
      <c r="U1152" s="75">
        <v>0</v>
      </c>
      <c r="V1152" s="75">
        <v>4604</v>
      </c>
      <c r="W1152" s="75">
        <v>0</v>
      </c>
      <c r="X1152" s="76">
        <v>200</v>
      </c>
    </row>
    <row r="1153" spans="2:24" ht="12.6" customHeight="1" x14ac:dyDescent="0.15">
      <c r="B1153" s="71" t="s">
        <v>24</v>
      </c>
      <c r="C1153" s="73" t="s">
        <v>31</v>
      </c>
      <c r="D1153" s="74">
        <v>1</v>
      </c>
      <c r="E1153" s="75">
        <v>1</v>
      </c>
      <c r="F1153" s="75">
        <v>0</v>
      </c>
      <c r="G1153" s="75">
        <v>0</v>
      </c>
      <c r="H1153" s="75">
        <v>0</v>
      </c>
      <c r="I1153" s="75">
        <v>1</v>
      </c>
      <c r="J1153" s="75">
        <v>0</v>
      </c>
      <c r="K1153" s="75">
        <v>0</v>
      </c>
      <c r="L1153" s="75">
        <v>0</v>
      </c>
      <c r="M1153" s="75">
        <v>0</v>
      </c>
      <c r="N1153" s="75">
        <v>0</v>
      </c>
      <c r="O1153" s="75">
        <v>0</v>
      </c>
      <c r="P1153" s="75">
        <v>9</v>
      </c>
      <c r="Q1153" s="75">
        <v>0</v>
      </c>
      <c r="R1153" s="75">
        <v>3</v>
      </c>
      <c r="S1153" s="75">
        <v>6</v>
      </c>
      <c r="T1153" s="75">
        <v>1</v>
      </c>
      <c r="U1153" s="75">
        <v>0</v>
      </c>
      <c r="V1153" s="75">
        <v>2413</v>
      </c>
      <c r="W1153" s="75">
        <v>100</v>
      </c>
      <c r="X1153" s="76">
        <v>0</v>
      </c>
    </row>
    <row r="1154" spans="2:24" ht="12.6" customHeight="1" x14ac:dyDescent="0.15">
      <c r="B1154" s="71" t="s">
        <v>26</v>
      </c>
      <c r="C1154" s="73" t="s">
        <v>6</v>
      </c>
      <c r="D1154" s="74">
        <v>10</v>
      </c>
      <c r="E1154" s="75">
        <v>3</v>
      </c>
      <c r="F1154" s="75">
        <v>7</v>
      </c>
      <c r="G1154" s="75">
        <v>6</v>
      </c>
      <c r="H1154" s="75">
        <v>1</v>
      </c>
      <c r="I1154" s="75">
        <v>0</v>
      </c>
      <c r="J1154" s="75">
        <v>3</v>
      </c>
      <c r="K1154" s="75">
        <v>0</v>
      </c>
      <c r="L1154" s="75">
        <v>0</v>
      </c>
      <c r="M1154" s="75">
        <v>0</v>
      </c>
      <c r="N1154" s="75">
        <v>0</v>
      </c>
      <c r="O1154" s="75">
        <v>0</v>
      </c>
      <c r="P1154" s="75">
        <v>46</v>
      </c>
      <c r="Q1154" s="75">
        <v>9</v>
      </c>
      <c r="R1154" s="75">
        <v>8</v>
      </c>
      <c r="S1154" s="75">
        <v>29</v>
      </c>
      <c r="T1154" s="75">
        <v>5</v>
      </c>
      <c r="U1154" s="75">
        <v>0</v>
      </c>
      <c r="V1154" s="75">
        <v>50660</v>
      </c>
      <c r="W1154" s="75">
        <v>0</v>
      </c>
      <c r="X1154" s="76">
        <v>9488</v>
      </c>
    </row>
    <row r="1155" spans="2:24" ht="12.6" customHeight="1" x14ac:dyDescent="0.15">
      <c r="B1155" s="146"/>
      <c r="C1155" s="72" t="s">
        <v>34</v>
      </c>
      <c r="D1155" s="74">
        <v>135</v>
      </c>
      <c r="E1155" s="75">
        <v>21</v>
      </c>
      <c r="F1155" s="75">
        <v>114</v>
      </c>
      <c r="G1155" s="75">
        <v>78</v>
      </c>
      <c r="H1155" s="75">
        <v>29</v>
      </c>
      <c r="I1155" s="75">
        <v>18</v>
      </c>
      <c r="J1155" s="75">
        <v>6</v>
      </c>
      <c r="K1155" s="75">
        <v>0</v>
      </c>
      <c r="L1155" s="75">
        <v>4</v>
      </c>
      <c r="M1155" s="75">
        <v>0</v>
      </c>
      <c r="N1155" s="75">
        <v>0</v>
      </c>
      <c r="O1155" s="75">
        <v>11077</v>
      </c>
      <c r="P1155" s="75">
        <v>561</v>
      </c>
      <c r="Q1155" s="75">
        <v>202</v>
      </c>
      <c r="R1155" s="75">
        <v>25</v>
      </c>
      <c r="S1155" s="75">
        <v>334</v>
      </c>
      <c r="T1155" s="75">
        <v>13</v>
      </c>
      <c r="U1155" s="75">
        <v>0</v>
      </c>
      <c r="V1155" s="75">
        <v>670381</v>
      </c>
      <c r="W1155" s="75">
        <v>8872</v>
      </c>
      <c r="X1155" s="76">
        <v>116991</v>
      </c>
    </row>
    <row r="1156" spans="2:24" ht="12.6" customHeight="1" x14ac:dyDescent="0.15">
      <c r="B1156" s="71" t="s">
        <v>23</v>
      </c>
      <c r="C1156" s="73" t="s">
        <v>35</v>
      </c>
      <c r="D1156" s="74">
        <v>0</v>
      </c>
      <c r="E1156" s="75">
        <v>0</v>
      </c>
      <c r="F1156" s="75">
        <v>0</v>
      </c>
      <c r="G1156" s="75">
        <v>0</v>
      </c>
      <c r="H1156" s="75">
        <v>0</v>
      </c>
      <c r="I1156" s="75">
        <v>0</v>
      </c>
      <c r="J1156" s="75">
        <v>0</v>
      </c>
      <c r="K1156" s="75">
        <v>0</v>
      </c>
      <c r="L1156" s="75">
        <v>0</v>
      </c>
      <c r="M1156" s="75">
        <v>0</v>
      </c>
      <c r="N1156" s="75">
        <v>0</v>
      </c>
      <c r="O1156" s="75">
        <v>0</v>
      </c>
      <c r="P1156" s="75">
        <v>0</v>
      </c>
      <c r="Q1156" s="75">
        <v>0</v>
      </c>
      <c r="R1156" s="75">
        <v>0</v>
      </c>
      <c r="S1156" s="75">
        <v>0</v>
      </c>
      <c r="T1156" s="75">
        <v>0</v>
      </c>
      <c r="U1156" s="75">
        <v>0</v>
      </c>
      <c r="V1156" s="75">
        <v>0</v>
      </c>
      <c r="W1156" s="75">
        <v>0</v>
      </c>
      <c r="X1156" s="76">
        <v>0</v>
      </c>
    </row>
    <row r="1157" spans="2:24" ht="12.6" customHeight="1" x14ac:dyDescent="0.15">
      <c r="B1157" s="71" t="s">
        <v>15</v>
      </c>
      <c r="C1157" s="73" t="s">
        <v>19</v>
      </c>
      <c r="D1157" s="74">
        <v>9</v>
      </c>
      <c r="E1157" s="75">
        <v>0</v>
      </c>
      <c r="F1157" s="75">
        <v>9</v>
      </c>
      <c r="G1157" s="75">
        <v>5</v>
      </c>
      <c r="H1157" s="75">
        <v>4</v>
      </c>
      <c r="I1157" s="75">
        <v>0</v>
      </c>
      <c r="J1157" s="75">
        <v>0</v>
      </c>
      <c r="K1157" s="75">
        <v>0</v>
      </c>
      <c r="L1157" s="75">
        <v>0</v>
      </c>
      <c r="M1157" s="75">
        <v>0</v>
      </c>
      <c r="N1157" s="75">
        <v>0</v>
      </c>
      <c r="O1157" s="75">
        <v>483</v>
      </c>
      <c r="P1157" s="75">
        <v>21</v>
      </c>
      <c r="Q1157" s="75">
        <v>21</v>
      </c>
      <c r="R1157" s="75">
        <v>0</v>
      </c>
      <c r="S1157" s="75">
        <v>0</v>
      </c>
      <c r="T1157" s="75">
        <v>0</v>
      </c>
      <c r="U1157" s="75">
        <v>0</v>
      </c>
      <c r="V1157" s="75">
        <v>12960</v>
      </c>
      <c r="W1157" s="75">
        <v>0</v>
      </c>
      <c r="X1157" s="76">
        <v>6045</v>
      </c>
    </row>
    <row r="1158" spans="2:24" ht="12.6" customHeight="1" x14ac:dyDescent="0.15">
      <c r="B1158" s="71" t="s">
        <v>36</v>
      </c>
      <c r="C1158" s="73" t="s">
        <v>38</v>
      </c>
      <c r="D1158" s="74">
        <v>52</v>
      </c>
      <c r="E1158" s="75">
        <v>6</v>
      </c>
      <c r="F1158" s="75">
        <v>46</v>
      </c>
      <c r="G1158" s="75">
        <v>35</v>
      </c>
      <c r="H1158" s="75">
        <v>14</v>
      </c>
      <c r="I1158" s="75">
        <v>0</v>
      </c>
      <c r="J1158" s="75">
        <v>1</v>
      </c>
      <c r="K1158" s="75">
        <v>0</v>
      </c>
      <c r="L1158" s="75">
        <v>2</v>
      </c>
      <c r="M1158" s="75">
        <v>0</v>
      </c>
      <c r="N1158" s="75">
        <v>0</v>
      </c>
      <c r="O1158" s="75">
        <v>4197</v>
      </c>
      <c r="P1158" s="75">
        <v>195</v>
      </c>
      <c r="Q1158" s="75">
        <v>81</v>
      </c>
      <c r="R1158" s="75">
        <v>5</v>
      </c>
      <c r="S1158" s="75">
        <v>109</v>
      </c>
      <c r="T1158" s="75">
        <v>4</v>
      </c>
      <c r="U1158" s="75">
        <v>0</v>
      </c>
      <c r="V1158" s="75">
        <v>225553</v>
      </c>
      <c r="W1158" s="75">
        <v>870</v>
      </c>
      <c r="X1158" s="76">
        <v>11532</v>
      </c>
    </row>
    <row r="1159" spans="2:24" ht="12.6" customHeight="1" x14ac:dyDescent="0.15">
      <c r="B1159" s="71" t="s">
        <v>0</v>
      </c>
      <c r="C1159" s="73" t="s">
        <v>39</v>
      </c>
      <c r="D1159" s="74">
        <v>6</v>
      </c>
      <c r="E1159" s="75">
        <v>0</v>
      </c>
      <c r="F1159" s="75">
        <v>6</v>
      </c>
      <c r="G1159" s="75">
        <v>3</v>
      </c>
      <c r="H1159" s="75">
        <v>1</v>
      </c>
      <c r="I1159" s="75">
        <v>2</v>
      </c>
      <c r="J1159" s="75">
        <v>0</v>
      </c>
      <c r="K1159" s="75">
        <v>0</v>
      </c>
      <c r="L1159" s="75">
        <v>0</v>
      </c>
      <c r="M1159" s="75">
        <v>0</v>
      </c>
      <c r="N1159" s="75">
        <v>0</v>
      </c>
      <c r="O1159" s="75">
        <v>144</v>
      </c>
      <c r="P1159" s="75">
        <v>19</v>
      </c>
      <c r="Q1159" s="75">
        <v>8</v>
      </c>
      <c r="R1159" s="75">
        <v>0</v>
      </c>
      <c r="S1159" s="75">
        <v>11</v>
      </c>
      <c r="T1159" s="75">
        <v>0</v>
      </c>
      <c r="U1159" s="75">
        <v>0</v>
      </c>
      <c r="V1159" s="75">
        <v>35497</v>
      </c>
      <c r="W1159" s="75">
        <v>0</v>
      </c>
      <c r="X1159" s="76">
        <v>1180</v>
      </c>
    </row>
    <row r="1160" spans="2:24" ht="12.6" customHeight="1" x14ac:dyDescent="0.15">
      <c r="B1160" s="71" t="s">
        <v>40</v>
      </c>
      <c r="C1160" s="73" t="s">
        <v>784</v>
      </c>
      <c r="D1160" s="74">
        <v>35</v>
      </c>
      <c r="E1160" s="75">
        <v>6</v>
      </c>
      <c r="F1160" s="75">
        <v>29</v>
      </c>
      <c r="G1160" s="75">
        <v>22</v>
      </c>
      <c r="H1160" s="75">
        <v>4</v>
      </c>
      <c r="I1160" s="75">
        <v>6</v>
      </c>
      <c r="J1160" s="75">
        <v>2</v>
      </c>
      <c r="K1160" s="75">
        <v>0</v>
      </c>
      <c r="L1160" s="75">
        <v>1</v>
      </c>
      <c r="M1160" s="75">
        <v>0</v>
      </c>
      <c r="N1160" s="75">
        <v>0</v>
      </c>
      <c r="O1160" s="75">
        <v>4758</v>
      </c>
      <c r="P1160" s="75">
        <v>143</v>
      </c>
      <c r="Q1160" s="75">
        <v>50</v>
      </c>
      <c r="R1160" s="75">
        <v>11</v>
      </c>
      <c r="S1160" s="75">
        <v>82</v>
      </c>
      <c r="T1160" s="75">
        <v>6</v>
      </c>
      <c r="U1160" s="75">
        <v>0</v>
      </c>
      <c r="V1160" s="75">
        <v>186287</v>
      </c>
      <c r="W1160" s="75">
        <v>1726</v>
      </c>
      <c r="X1160" s="76">
        <v>69823</v>
      </c>
    </row>
    <row r="1161" spans="2:24" ht="12.6" customHeight="1" x14ac:dyDescent="0.15">
      <c r="B1161" s="71" t="s">
        <v>33</v>
      </c>
      <c r="C1161" s="73" t="s">
        <v>42</v>
      </c>
      <c r="D1161" s="74">
        <v>33</v>
      </c>
      <c r="E1161" s="75">
        <v>9</v>
      </c>
      <c r="F1161" s="75">
        <v>24</v>
      </c>
      <c r="G1161" s="75">
        <v>13</v>
      </c>
      <c r="H1161" s="75">
        <v>6</v>
      </c>
      <c r="I1161" s="75">
        <v>10</v>
      </c>
      <c r="J1161" s="75">
        <v>3</v>
      </c>
      <c r="K1161" s="75">
        <v>0</v>
      </c>
      <c r="L1161" s="75">
        <v>1</v>
      </c>
      <c r="M1161" s="75">
        <v>0</v>
      </c>
      <c r="N1161" s="75">
        <v>0</v>
      </c>
      <c r="O1161" s="75">
        <v>1495</v>
      </c>
      <c r="P1161" s="75">
        <v>183</v>
      </c>
      <c r="Q1161" s="75">
        <v>42</v>
      </c>
      <c r="R1161" s="75">
        <v>9</v>
      </c>
      <c r="S1161" s="75">
        <v>132</v>
      </c>
      <c r="T1161" s="75">
        <v>3</v>
      </c>
      <c r="U1161" s="75">
        <v>0</v>
      </c>
      <c r="V1161" s="75">
        <v>210084</v>
      </c>
      <c r="W1161" s="75">
        <v>6276</v>
      </c>
      <c r="X1161" s="76">
        <v>28411</v>
      </c>
    </row>
    <row r="1162" spans="2:24" ht="12.6" customHeight="1" x14ac:dyDescent="0.15">
      <c r="B1162" s="71"/>
      <c r="C1162" s="73" t="s">
        <v>861</v>
      </c>
      <c r="D1162" s="74">
        <v>137</v>
      </c>
      <c r="E1162" s="75">
        <v>24</v>
      </c>
      <c r="F1162" s="75">
        <v>113</v>
      </c>
      <c r="G1162" s="75">
        <v>87</v>
      </c>
      <c r="H1162" s="75">
        <v>26</v>
      </c>
      <c r="I1162" s="75">
        <v>14</v>
      </c>
      <c r="J1162" s="75">
        <v>5</v>
      </c>
      <c r="K1162" s="75">
        <v>0</v>
      </c>
      <c r="L1162" s="75">
        <v>5</v>
      </c>
      <c r="M1162" s="75">
        <v>0</v>
      </c>
      <c r="N1162" s="75">
        <v>0</v>
      </c>
      <c r="O1162" s="75">
        <v>11672</v>
      </c>
      <c r="P1162" s="75">
        <v>595</v>
      </c>
      <c r="Q1162" s="75">
        <v>196</v>
      </c>
      <c r="R1162" s="75">
        <v>62</v>
      </c>
      <c r="S1162" s="75">
        <v>337</v>
      </c>
      <c r="T1162" s="75">
        <v>23</v>
      </c>
      <c r="U1162" s="75">
        <v>0</v>
      </c>
      <c r="V1162" s="75">
        <v>758479</v>
      </c>
      <c r="W1162" s="75">
        <v>45112</v>
      </c>
      <c r="X1162" s="76">
        <v>68761</v>
      </c>
    </row>
    <row r="1163" spans="2:24" ht="12.6" customHeight="1" x14ac:dyDescent="0.15">
      <c r="B1163" s="134"/>
      <c r="C1163" s="72" t="s">
        <v>16</v>
      </c>
      <c r="D1163" s="74">
        <v>8</v>
      </c>
      <c r="E1163" s="75">
        <v>3</v>
      </c>
      <c r="F1163" s="75">
        <v>5</v>
      </c>
      <c r="G1163" s="75">
        <v>3</v>
      </c>
      <c r="H1163" s="75">
        <v>3</v>
      </c>
      <c r="I1163" s="75">
        <v>1</v>
      </c>
      <c r="J1163" s="75">
        <v>1</v>
      </c>
      <c r="K1163" s="75">
        <v>0</v>
      </c>
      <c r="L1163" s="75">
        <v>0</v>
      </c>
      <c r="M1163" s="75">
        <v>0</v>
      </c>
      <c r="N1163" s="75">
        <v>0</v>
      </c>
      <c r="O1163" s="75">
        <v>0</v>
      </c>
      <c r="P1163" s="75">
        <v>40</v>
      </c>
      <c r="Q1163" s="75">
        <v>6</v>
      </c>
      <c r="R1163" s="75">
        <v>5</v>
      </c>
      <c r="S1163" s="75">
        <v>29</v>
      </c>
      <c r="T1163" s="75">
        <v>2</v>
      </c>
      <c r="U1163" s="75">
        <v>0</v>
      </c>
      <c r="V1163" s="75">
        <v>37045</v>
      </c>
      <c r="W1163" s="75">
        <v>71</v>
      </c>
      <c r="X1163" s="76">
        <v>2152</v>
      </c>
    </row>
    <row r="1164" spans="2:24" ht="12.6" customHeight="1" x14ac:dyDescent="0.15">
      <c r="B1164" s="71" t="s">
        <v>18</v>
      </c>
      <c r="C1164" s="73" t="s">
        <v>21</v>
      </c>
      <c r="D1164" s="74">
        <v>0</v>
      </c>
      <c r="E1164" s="75">
        <v>0</v>
      </c>
      <c r="F1164" s="75">
        <v>0</v>
      </c>
      <c r="G1164" s="75">
        <v>0</v>
      </c>
      <c r="H1164" s="75">
        <v>0</v>
      </c>
      <c r="I1164" s="75">
        <v>0</v>
      </c>
      <c r="J1164" s="75">
        <v>0</v>
      </c>
      <c r="K1164" s="75">
        <v>0</v>
      </c>
      <c r="L1164" s="75">
        <v>0</v>
      </c>
      <c r="M1164" s="75">
        <v>0</v>
      </c>
      <c r="N1164" s="75">
        <v>0</v>
      </c>
      <c r="O1164" s="75">
        <v>0</v>
      </c>
      <c r="P1164" s="75">
        <v>0</v>
      </c>
      <c r="Q1164" s="75">
        <v>0</v>
      </c>
      <c r="R1164" s="75">
        <v>0</v>
      </c>
      <c r="S1164" s="75">
        <v>0</v>
      </c>
      <c r="T1164" s="75">
        <v>0</v>
      </c>
      <c r="U1164" s="75">
        <v>0</v>
      </c>
      <c r="V1164" s="75">
        <v>0</v>
      </c>
      <c r="W1164" s="75">
        <v>0</v>
      </c>
      <c r="X1164" s="76">
        <v>0</v>
      </c>
    </row>
    <row r="1165" spans="2:24" ht="12.6" customHeight="1" x14ac:dyDescent="0.15">
      <c r="B1165" s="71" t="s">
        <v>25</v>
      </c>
      <c r="C1165" s="73" t="s">
        <v>8</v>
      </c>
      <c r="D1165" s="74">
        <v>0</v>
      </c>
      <c r="E1165" s="75">
        <v>0</v>
      </c>
      <c r="F1165" s="75">
        <v>0</v>
      </c>
      <c r="G1165" s="75">
        <v>0</v>
      </c>
      <c r="H1165" s="75">
        <v>0</v>
      </c>
      <c r="I1165" s="75">
        <v>0</v>
      </c>
      <c r="J1165" s="75">
        <v>0</v>
      </c>
      <c r="K1165" s="75">
        <v>0</v>
      </c>
      <c r="L1165" s="75">
        <v>0</v>
      </c>
      <c r="M1165" s="75">
        <v>0</v>
      </c>
      <c r="N1165" s="75">
        <v>0</v>
      </c>
      <c r="O1165" s="75">
        <v>0</v>
      </c>
      <c r="P1165" s="75">
        <v>0</v>
      </c>
      <c r="Q1165" s="75">
        <v>0</v>
      </c>
      <c r="R1165" s="75">
        <v>0</v>
      </c>
      <c r="S1165" s="75">
        <v>0</v>
      </c>
      <c r="T1165" s="75">
        <v>0</v>
      </c>
      <c r="U1165" s="75">
        <v>0</v>
      </c>
      <c r="V1165" s="75">
        <v>0</v>
      </c>
      <c r="W1165" s="75">
        <v>0</v>
      </c>
      <c r="X1165" s="76">
        <v>0</v>
      </c>
    </row>
    <row r="1166" spans="2:24" ht="12.6" customHeight="1" x14ac:dyDescent="0.15">
      <c r="B1166" s="71" t="s">
        <v>27</v>
      </c>
      <c r="C1166" s="73" t="s">
        <v>28</v>
      </c>
      <c r="D1166" s="74">
        <v>7</v>
      </c>
      <c r="E1166" s="75">
        <v>3</v>
      </c>
      <c r="F1166" s="75">
        <v>4</v>
      </c>
      <c r="G1166" s="75">
        <v>3</v>
      </c>
      <c r="H1166" s="75">
        <v>2</v>
      </c>
      <c r="I1166" s="75">
        <v>1</v>
      </c>
      <c r="J1166" s="75">
        <v>1</v>
      </c>
      <c r="K1166" s="75">
        <v>0</v>
      </c>
      <c r="L1166" s="75">
        <v>0</v>
      </c>
      <c r="M1166" s="75">
        <v>0</v>
      </c>
      <c r="N1166" s="75">
        <v>0</v>
      </c>
      <c r="O1166" s="75">
        <v>0</v>
      </c>
      <c r="P1166" s="75">
        <v>36</v>
      </c>
      <c r="Q1166" s="75">
        <v>6</v>
      </c>
      <c r="R1166" s="75">
        <v>5</v>
      </c>
      <c r="S1166" s="75">
        <v>25</v>
      </c>
      <c r="T1166" s="75">
        <v>2</v>
      </c>
      <c r="U1166" s="75">
        <v>0</v>
      </c>
      <c r="V1166" s="75">
        <v>30045</v>
      </c>
      <c r="W1166" s="75">
        <v>71</v>
      </c>
      <c r="X1166" s="76">
        <v>2152</v>
      </c>
    </row>
    <row r="1167" spans="2:24" ht="12.6" customHeight="1" x14ac:dyDescent="0.15">
      <c r="B1167" s="71" t="s">
        <v>29</v>
      </c>
      <c r="C1167" s="73" t="s">
        <v>30</v>
      </c>
      <c r="D1167" s="74">
        <v>1</v>
      </c>
      <c r="E1167" s="75">
        <v>0</v>
      </c>
      <c r="F1167" s="75">
        <v>1</v>
      </c>
      <c r="G1167" s="75">
        <v>0</v>
      </c>
      <c r="H1167" s="75">
        <v>1</v>
      </c>
      <c r="I1167" s="75">
        <v>0</v>
      </c>
      <c r="J1167" s="75">
        <v>0</v>
      </c>
      <c r="K1167" s="75">
        <v>0</v>
      </c>
      <c r="L1167" s="75">
        <v>0</v>
      </c>
      <c r="M1167" s="75">
        <v>0</v>
      </c>
      <c r="N1167" s="75">
        <v>0</v>
      </c>
      <c r="O1167" s="75">
        <v>0</v>
      </c>
      <c r="P1167" s="75">
        <v>4</v>
      </c>
      <c r="Q1167" s="75">
        <v>0</v>
      </c>
      <c r="R1167" s="75">
        <v>0</v>
      </c>
      <c r="S1167" s="75">
        <v>4</v>
      </c>
      <c r="T1167" s="75">
        <v>0</v>
      </c>
      <c r="U1167" s="75">
        <v>0</v>
      </c>
      <c r="V1167" s="75">
        <v>7000</v>
      </c>
      <c r="W1167" s="75">
        <v>0</v>
      </c>
      <c r="X1167" s="76">
        <v>0</v>
      </c>
    </row>
    <row r="1168" spans="2:24" ht="12.6" customHeight="1" x14ac:dyDescent="0.15">
      <c r="B1168" s="71" t="s">
        <v>24</v>
      </c>
      <c r="C1168" s="73" t="s">
        <v>31</v>
      </c>
      <c r="D1168" s="74">
        <v>0</v>
      </c>
      <c r="E1168" s="75">
        <v>0</v>
      </c>
      <c r="F1168" s="75">
        <v>0</v>
      </c>
      <c r="G1168" s="75">
        <v>0</v>
      </c>
      <c r="H1168" s="75">
        <v>0</v>
      </c>
      <c r="I1168" s="75">
        <v>0</v>
      </c>
      <c r="J1168" s="75">
        <v>0</v>
      </c>
      <c r="K1168" s="75">
        <v>0</v>
      </c>
      <c r="L1168" s="75">
        <v>0</v>
      </c>
      <c r="M1168" s="75">
        <v>0</v>
      </c>
      <c r="N1168" s="75">
        <v>0</v>
      </c>
      <c r="O1168" s="75">
        <v>0</v>
      </c>
      <c r="P1168" s="75">
        <v>0</v>
      </c>
      <c r="Q1168" s="75">
        <v>0</v>
      </c>
      <c r="R1168" s="75">
        <v>0</v>
      </c>
      <c r="S1168" s="75">
        <v>0</v>
      </c>
      <c r="T1168" s="75">
        <v>0</v>
      </c>
      <c r="U1168" s="75">
        <v>0</v>
      </c>
      <c r="V1168" s="75">
        <v>0</v>
      </c>
      <c r="W1168" s="75">
        <v>0</v>
      </c>
      <c r="X1168" s="76">
        <v>0</v>
      </c>
    </row>
    <row r="1169" spans="2:24" ht="12.6" customHeight="1" x14ac:dyDescent="0.15">
      <c r="B1169" s="71" t="s">
        <v>26</v>
      </c>
      <c r="C1169" s="73" t="s">
        <v>6</v>
      </c>
      <c r="D1169" s="74">
        <v>0</v>
      </c>
      <c r="E1169" s="75">
        <v>0</v>
      </c>
      <c r="F1169" s="75">
        <v>0</v>
      </c>
      <c r="G1169" s="75">
        <v>0</v>
      </c>
      <c r="H1169" s="75">
        <v>0</v>
      </c>
      <c r="I1169" s="75">
        <v>0</v>
      </c>
      <c r="J1169" s="75">
        <v>0</v>
      </c>
      <c r="K1169" s="75">
        <v>0</v>
      </c>
      <c r="L1169" s="75">
        <v>0</v>
      </c>
      <c r="M1169" s="75">
        <v>0</v>
      </c>
      <c r="N1169" s="75">
        <v>0</v>
      </c>
      <c r="O1169" s="75">
        <v>0</v>
      </c>
      <c r="P1169" s="75">
        <v>0</v>
      </c>
      <c r="Q1169" s="75">
        <v>0</v>
      </c>
      <c r="R1169" s="75">
        <v>0</v>
      </c>
      <c r="S1169" s="75">
        <v>0</v>
      </c>
      <c r="T1169" s="75">
        <v>0</v>
      </c>
      <c r="U1169" s="75">
        <v>0</v>
      </c>
      <c r="V1169" s="75">
        <v>0</v>
      </c>
      <c r="W1169" s="75">
        <v>0</v>
      </c>
      <c r="X1169" s="76">
        <v>0</v>
      </c>
    </row>
    <row r="1170" spans="2:24" ht="12.6" customHeight="1" x14ac:dyDescent="0.15">
      <c r="B1170" s="146"/>
      <c r="C1170" s="72" t="s">
        <v>34</v>
      </c>
      <c r="D1170" s="74">
        <v>129</v>
      </c>
      <c r="E1170" s="75">
        <v>21</v>
      </c>
      <c r="F1170" s="75">
        <v>108</v>
      </c>
      <c r="G1170" s="75">
        <v>84</v>
      </c>
      <c r="H1170" s="75">
        <v>23</v>
      </c>
      <c r="I1170" s="75">
        <v>13</v>
      </c>
      <c r="J1170" s="75">
        <v>4</v>
      </c>
      <c r="K1170" s="75">
        <v>0</v>
      </c>
      <c r="L1170" s="75">
        <v>5</v>
      </c>
      <c r="M1170" s="75">
        <v>0</v>
      </c>
      <c r="N1170" s="75">
        <v>0</v>
      </c>
      <c r="O1170" s="75">
        <v>11672</v>
      </c>
      <c r="P1170" s="75">
        <v>555</v>
      </c>
      <c r="Q1170" s="75">
        <v>190</v>
      </c>
      <c r="R1170" s="75">
        <v>57</v>
      </c>
      <c r="S1170" s="75">
        <v>308</v>
      </c>
      <c r="T1170" s="75">
        <v>21</v>
      </c>
      <c r="U1170" s="75">
        <v>0</v>
      </c>
      <c r="V1170" s="75">
        <v>721434</v>
      </c>
      <c r="W1170" s="75">
        <v>45041</v>
      </c>
      <c r="X1170" s="76">
        <v>66609</v>
      </c>
    </row>
    <row r="1171" spans="2:24" ht="12.6" customHeight="1" x14ac:dyDescent="0.15">
      <c r="B1171" s="71" t="s">
        <v>23</v>
      </c>
      <c r="C1171" s="73" t="s">
        <v>35</v>
      </c>
      <c r="D1171" s="74">
        <v>0</v>
      </c>
      <c r="E1171" s="75">
        <v>0</v>
      </c>
      <c r="F1171" s="75">
        <v>0</v>
      </c>
      <c r="G1171" s="75">
        <v>0</v>
      </c>
      <c r="H1171" s="75">
        <v>0</v>
      </c>
      <c r="I1171" s="75">
        <v>0</v>
      </c>
      <c r="J1171" s="75">
        <v>0</v>
      </c>
      <c r="K1171" s="75">
        <v>0</v>
      </c>
      <c r="L1171" s="75">
        <v>0</v>
      </c>
      <c r="M1171" s="75">
        <v>0</v>
      </c>
      <c r="N1171" s="75">
        <v>0</v>
      </c>
      <c r="O1171" s="75">
        <v>0</v>
      </c>
      <c r="P1171" s="75">
        <v>0</v>
      </c>
      <c r="Q1171" s="75">
        <v>0</v>
      </c>
      <c r="R1171" s="75">
        <v>0</v>
      </c>
      <c r="S1171" s="75">
        <v>0</v>
      </c>
      <c r="T1171" s="75">
        <v>0</v>
      </c>
      <c r="U1171" s="75">
        <v>0</v>
      </c>
      <c r="V1171" s="75">
        <v>0</v>
      </c>
      <c r="W1171" s="75">
        <v>0</v>
      </c>
      <c r="X1171" s="76">
        <v>0</v>
      </c>
    </row>
    <row r="1172" spans="2:24" ht="12.6" customHeight="1" x14ac:dyDescent="0.15">
      <c r="B1172" s="71" t="s">
        <v>15</v>
      </c>
      <c r="C1172" s="73" t="s">
        <v>19</v>
      </c>
      <c r="D1172" s="74">
        <v>9</v>
      </c>
      <c r="E1172" s="75">
        <v>0</v>
      </c>
      <c r="F1172" s="75">
        <v>9</v>
      </c>
      <c r="G1172" s="75">
        <v>7</v>
      </c>
      <c r="H1172" s="75">
        <v>2</v>
      </c>
      <c r="I1172" s="75">
        <v>0</v>
      </c>
      <c r="J1172" s="75">
        <v>0</v>
      </c>
      <c r="K1172" s="75">
        <v>0</v>
      </c>
      <c r="L1172" s="75">
        <v>0</v>
      </c>
      <c r="M1172" s="75">
        <v>0</v>
      </c>
      <c r="N1172" s="75">
        <v>0</v>
      </c>
      <c r="O1172" s="75">
        <v>589</v>
      </c>
      <c r="P1172" s="75">
        <v>19</v>
      </c>
      <c r="Q1172" s="75">
        <v>19</v>
      </c>
      <c r="R1172" s="75">
        <v>0</v>
      </c>
      <c r="S1172" s="75">
        <v>0</v>
      </c>
      <c r="T1172" s="75">
        <v>0</v>
      </c>
      <c r="U1172" s="75">
        <v>0</v>
      </c>
      <c r="V1172" s="75">
        <v>10750</v>
      </c>
      <c r="W1172" s="75">
        <v>322</v>
      </c>
      <c r="X1172" s="76">
        <v>5020</v>
      </c>
    </row>
    <row r="1173" spans="2:24" ht="12.6" customHeight="1" x14ac:dyDescent="0.15">
      <c r="B1173" s="71" t="s">
        <v>36</v>
      </c>
      <c r="C1173" s="73" t="s">
        <v>38</v>
      </c>
      <c r="D1173" s="74">
        <v>63</v>
      </c>
      <c r="E1173" s="75">
        <v>6</v>
      </c>
      <c r="F1173" s="75">
        <v>57</v>
      </c>
      <c r="G1173" s="75">
        <v>47</v>
      </c>
      <c r="H1173" s="75">
        <v>10</v>
      </c>
      <c r="I1173" s="75">
        <v>2</v>
      </c>
      <c r="J1173" s="75">
        <v>1</v>
      </c>
      <c r="K1173" s="75">
        <v>0</v>
      </c>
      <c r="L1173" s="75">
        <v>3</v>
      </c>
      <c r="M1173" s="75">
        <v>0</v>
      </c>
      <c r="N1173" s="75">
        <v>0</v>
      </c>
      <c r="O1173" s="75">
        <v>8028</v>
      </c>
      <c r="P1173" s="75">
        <v>251</v>
      </c>
      <c r="Q1173" s="75">
        <v>94</v>
      </c>
      <c r="R1173" s="75">
        <v>3</v>
      </c>
      <c r="S1173" s="75">
        <v>154</v>
      </c>
      <c r="T1173" s="75">
        <v>16</v>
      </c>
      <c r="U1173" s="75">
        <v>0</v>
      </c>
      <c r="V1173" s="75">
        <v>356312</v>
      </c>
      <c r="W1173" s="75">
        <v>2539</v>
      </c>
      <c r="X1173" s="76">
        <v>16890</v>
      </c>
    </row>
    <row r="1174" spans="2:24" ht="12.6" customHeight="1" x14ac:dyDescent="0.15">
      <c r="B1174" s="71" t="s">
        <v>0</v>
      </c>
      <c r="C1174" s="73" t="s">
        <v>39</v>
      </c>
      <c r="D1174" s="74">
        <v>6</v>
      </c>
      <c r="E1174" s="75">
        <v>2</v>
      </c>
      <c r="F1174" s="75">
        <v>4</v>
      </c>
      <c r="G1174" s="75">
        <v>3</v>
      </c>
      <c r="H1174" s="75">
        <v>2</v>
      </c>
      <c r="I1174" s="75">
        <v>1</v>
      </c>
      <c r="J1174" s="75">
        <v>0</v>
      </c>
      <c r="K1174" s="75">
        <v>0</v>
      </c>
      <c r="L1174" s="75">
        <v>0</v>
      </c>
      <c r="M1174" s="75">
        <v>0</v>
      </c>
      <c r="N1174" s="75">
        <v>0</v>
      </c>
      <c r="O1174" s="75">
        <v>75</v>
      </c>
      <c r="P1174" s="75">
        <v>18</v>
      </c>
      <c r="Q1174" s="75">
        <v>6</v>
      </c>
      <c r="R1174" s="75">
        <v>5</v>
      </c>
      <c r="S1174" s="75">
        <v>7</v>
      </c>
      <c r="T1174" s="75">
        <v>0</v>
      </c>
      <c r="U1174" s="75">
        <v>0</v>
      </c>
      <c r="V1174" s="75">
        <v>50052</v>
      </c>
      <c r="W1174" s="75">
        <v>19767</v>
      </c>
      <c r="X1174" s="76">
        <v>4748</v>
      </c>
    </row>
    <row r="1175" spans="2:24" ht="12.6" customHeight="1" x14ac:dyDescent="0.15">
      <c r="B1175" s="71" t="s">
        <v>40</v>
      </c>
      <c r="C1175" s="73" t="s">
        <v>784</v>
      </c>
      <c r="D1175" s="74">
        <v>12</v>
      </c>
      <c r="E1175" s="75">
        <v>2</v>
      </c>
      <c r="F1175" s="75">
        <v>10</v>
      </c>
      <c r="G1175" s="75">
        <v>8</v>
      </c>
      <c r="H1175" s="75">
        <v>3</v>
      </c>
      <c r="I1175" s="75">
        <v>1</v>
      </c>
      <c r="J1175" s="75">
        <v>0</v>
      </c>
      <c r="K1175" s="75">
        <v>0</v>
      </c>
      <c r="L1175" s="75">
        <v>0</v>
      </c>
      <c r="M1175" s="75">
        <v>0</v>
      </c>
      <c r="N1175" s="75">
        <v>0</v>
      </c>
      <c r="O1175" s="75">
        <v>695</v>
      </c>
      <c r="P1175" s="75">
        <v>28</v>
      </c>
      <c r="Q1175" s="75">
        <v>17</v>
      </c>
      <c r="R1175" s="75">
        <v>3</v>
      </c>
      <c r="S1175" s="75">
        <v>8</v>
      </c>
      <c r="T1175" s="75">
        <v>2</v>
      </c>
      <c r="U1175" s="75">
        <v>0</v>
      </c>
      <c r="V1175" s="75">
        <v>52553</v>
      </c>
      <c r="W1175" s="75">
        <v>337</v>
      </c>
      <c r="X1175" s="76">
        <v>5122</v>
      </c>
    </row>
    <row r="1176" spans="2:24" ht="12.6" customHeight="1" x14ac:dyDescent="0.15">
      <c r="B1176" s="71" t="s">
        <v>33</v>
      </c>
      <c r="C1176" s="73" t="s">
        <v>42</v>
      </c>
      <c r="D1176" s="74">
        <v>39</v>
      </c>
      <c r="E1176" s="75">
        <v>11</v>
      </c>
      <c r="F1176" s="75">
        <v>28</v>
      </c>
      <c r="G1176" s="75">
        <v>19</v>
      </c>
      <c r="H1176" s="75">
        <v>6</v>
      </c>
      <c r="I1176" s="75">
        <v>9</v>
      </c>
      <c r="J1176" s="75">
        <v>3</v>
      </c>
      <c r="K1176" s="75">
        <v>0</v>
      </c>
      <c r="L1176" s="75">
        <v>2</v>
      </c>
      <c r="M1176" s="75">
        <v>0</v>
      </c>
      <c r="N1176" s="75">
        <v>0</v>
      </c>
      <c r="O1176" s="75">
        <v>2285</v>
      </c>
      <c r="P1176" s="75">
        <v>239</v>
      </c>
      <c r="Q1176" s="75">
        <v>54</v>
      </c>
      <c r="R1176" s="75">
        <v>46</v>
      </c>
      <c r="S1176" s="75">
        <v>139</v>
      </c>
      <c r="T1176" s="75">
        <v>3</v>
      </c>
      <c r="U1176" s="75">
        <v>0</v>
      </c>
      <c r="V1176" s="75">
        <v>251767</v>
      </c>
      <c r="W1176" s="75">
        <v>22076</v>
      </c>
      <c r="X1176" s="76">
        <v>34829</v>
      </c>
    </row>
    <row r="1177" spans="2:24" ht="12.6" customHeight="1" x14ac:dyDescent="0.15">
      <c r="B1177" s="71"/>
      <c r="C1177" s="73" t="s">
        <v>862</v>
      </c>
      <c r="D1177" s="74">
        <v>231</v>
      </c>
      <c r="E1177" s="75">
        <v>53</v>
      </c>
      <c r="F1177" s="75">
        <v>178</v>
      </c>
      <c r="G1177" s="75">
        <v>131</v>
      </c>
      <c r="H1177" s="75">
        <v>56</v>
      </c>
      <c r="I1177" s="75">
        <v>31</v>
      </c>
      <c r="J1177" s="75">
        <v>8</v>
      </c>
      <c r="K1177" s="75">
        <v>0</v>
      </c>
      <c r="L1177" s="75">
        <v>3</v>
      </c>
      <c r="M1177" s="75">
        <v>2</v>
      </c>
      <c r="N1177" s="75">
        <v>0</v>
      </c>
      <c r="O1177" s="75">
        <v>17014</v>
      </c>
      <c r="P1177" s="75">
        <v>886</v>
      </c>
      <c r="Q1177" s="75">
        <v>313</v>
      </c>
      <c r="R1177" s="75">
        <v>47</v>
      </c>
      <c r="S1177" s="75">
        <v>526</v>
      </c>
      <c r="T1177" s="75">
        <v>37</v>
      </c>
      <c r="U1177" s="75">
        <v>1</v>
      </c>
      <c r="V1177" s="75">
        <v>1366419</v>
      </c>
      <c r="W1177" s="75">
        <v>40536</v>
      </c>
      <c r="X1177" s="76">
        <v>164360</v>
      </c>
    </row>
    <row r="1178" spans="2:24" ht="12.6" customHeight="1" x14ac:dyDescent="0.15">
      <c r="B1178" s="134"/>
      <c r="C1178" s="72" t="s">
        <v>16</v>
      </c>
      <c r="D1178" s="74">
        <v>13</v>
      </c>
      <c r="E1178" s="75">
        <v>4</v>
      </c>
      <c r="F1178" s="75">
        <v>9</v>
      </c>
      <c r="G1178" s="75">
        <v>4</v>
      </c>
      <c r="H1178" s="75">
        <v>4</v>
      </c>
      <c r="I1178" s="75">
        <v>3</v>
      </c>
      <c r="J1178" s="75">
        <v>2</v>
      </c>
      <c r="K1178" s="75">
        <v>0</v>
      </c>
      <c r="L1178" s="75">
        <v>0</v>
      </c>
      <c r="M1178" s="75">
        <v>0</v>
      </c>
      <c r="N1178" s="75">
        <v>0</v>
      </c>
      <c r="O1178" s="75">
        <v>0</v>
      </c>
      <c r="P1178" s="75">
        <v>61</v>
      </c>
      <c r="Q1178" s="75">
        <v>21</v>
      </c>
      <c r="R1178" s="75">
        <v>10</v>
      </c>
      <c r="S1178" s="75">
        <v>30</v>
      </c>
      <c r="T1178" s="75">
        <v>3</v>
      </c>
      <c r="U1178" s="75">
        <v>1</v>
      </c>
      <c r="V1178" s="75">
        <v>91382</v>
      </c>
      <c r="W1178" s="75">
        <v>75</v>
      </c>
      <c r="X1178" s="76">
        <v>6033</v>
      </c>
    </row>
    <row r="1179" spans="2:24" ht="12.6" customHeight="1" x14ac:dyDescent="0.15">
      <c r="B1179" s="71" t="s">
        <v>18</v>
      </c>
      <c r="C1179" s="73" t="s">
        <v>21</v>
      </c>
      <c r="D1179" s="74">
        <v>0</v>
      </c>
      <c r="E1179" s="75">
        <v>0</v>
      </c>
      <c r="F1179" s="75">
        <v>0</v>
      </c>
      <c r="G1179" s="75">
        <v>0</v>
      </c>
      <c r="H1179" s="75">
        <v>0</v>
      </c>
      <c r="I1179" s="75">
        <v>0</v>
      </c>
      <c r="J1179" s="75">
        <v>0</v>
      </c>
      <c r="K1179" s="75">
        <v>0</v>
      </c>
      <c r="L1179" s="75">
        <v>0</v>
      </c>
      <c r="M1179" s="75">
        <v>0</v>
      </c>
      <c r="N1179" s="75">
        <v>0</v>
      </c>
      <c r="O1179" s="75">
        <v>0</v>
      </c>
      <c r="P1179" s="75">
        <v>0</v>
      </c>
      <c r="Q1179" s="75">
        <v>0</v>
      </c>
      <c r="R1179" s="75">
        <v>0</v>
      </c>
      <c r="S1179" s="75">
        <v>0</v>
      </c>
      <c r="T1179" s="75">
        <v>0</v>
      </c>
      <c r="U1179" s="75">
        <v>0</v>
      </c>
      <c r="V1179" s="75">
        <v>0</v>
      </c>
      <c r="W1179" s="75">
        <v>0</v>
      </c>
      <c r="X1179" s="76">
        <v>0</v>
      </c>
    </row>
    <row r="1180" spans="2:24" ht="12.6" customHeight="1" x14ac:dyDescent="0.15">
      <c r="B1180" s="71" t="s">
        <v>25</v>
      </c>
      <c r="C1180" s="73" t="s">
        <v>8</v>
      </c>
      <c r="D1180" s="74">
        <v>1</v>
      </c>
      <c r="E1180" s="75">
        <v>1</v>
      </c>
      <c r="F1180" s="75">
        <v>0</v>
      </c>
      <c r="G1180" s="75">
        <v>0</v>
      </c>
      <c r="H1180" s="75">
        <v>0</v>
      </c>
      <c r="I1180" s="75">
        <v>1</v>
      </c>
      <c r="J1180" s="75">
        <v>0</v>
      </c>
      <c r="K1180" s="75">
        <v>0</v>
      </c>
      <c r="L1180" s="75">
        <v>0</v>
      </c>
      <c r="M1180" s="75">
        <v>0</v>
      </c>
      <c r="N1180" s="75">
        <v>0</v>
      </c>
      <c r="O1180" s="75">
        <v>0</v>
      </c>
      <c r="P1180" s="75">
        <v>7</v>
      </c>
      <c r="Q1180" s="75">
        <v>0</v>
      </c>
      <c r="R1180" s="75">
        <v>0</v>
      </c>
      <c r="S1180" s="75">
        <v>7</v>
      </c>
      <c r="T1180" s="75">
        <v>0</v>
      </c>
      <c r="U1180" s="75">
        <v>0</v>
      </c>
      <c r="V1180" s="75">
        <v>19950</v>
      </c>
      <c r="W1180" s="75">
        <v>0</v>
      </c>
      <c r="X1180" s="76">
        <v>1708</v>
      </c>
    </row>
    <row r="1181" spans="2:24" ht="12.6" customHeight="1" x14ac:dyDescent="0.15">
      <c r="B1181" s="71" t="s">
        <v>27</v>
      </c>
      <c r="C1181" s="73" t="s">
        <v>28</v>
      </c>
      <c r="D1181" s="74">
        <v>7</v>
      </c>
      <c r="E1181" s="75">
        <v>2</v>
      </c>
      <c r="F1181" s="75">
        <v>5</v>
      </c>
      <c r="G1181" s="75">
        <v>2</v>
      </c>
      <c r="H1181" s="75">
        <v>2</v>
      </c>
      <c r="I1181" s="75">
        <v>1</v>
      </c>
      <c r="J1181" s="75">
        <v>2</v>
      </c>
      <c r="K1181" s="75">
        <v>0</v>
      </c>
      <c r="L1181" s="75">
        <v>0</v>
      </c>
      <c r="M1181" s="75">
        <v>0</v>
      </c>
      <c r="N1181" s="75">
        <v>0</v>
      </c>
      <c r="O1181" s="75">
        <v>0</v>
      </c>
      <c r="P1181" s="75">
        <v>38</v>
      </c>
      <c r="Q1181" s="75">
        <v>13</v>
      </c>
      <c r="R1181" s="75">
        <v>6</v>
      </c>
      <c r="S1181" s="75">
        <v>19</v>
      </c>
      <c r="T1181" s="75">
        <v>2</v>
      </c>
      <c r="U1181" s="75">
        <v>1</v>
      </c>
      <c r="V1181" s="75">
        <v>54299</v>
      </c>
      <c r="W1181" s="75">
        <v>75</v>
      </c>
      <c r="X1181" s="76">
        <v>597</v>
      </c>
    </row>
    <row r="1182" spans="2:24" ht="12.6" customHeight="1" x14ac:dyDescent="0.15">
      <c r="B1182" s="71" t="s">
        <v>29</v>
      </c>
      <c r="C1182" s="73" t="s">
        <v>30</v>
      </c>
      <c r="D1182" s="74">
        <v>2</v>
      </c>
      <c r="E1182" s="75">
        <v>1</v>
      </c>
      <c r="F1182" s="75">
        <v>1</v>
      </c>
      <c r="G1182" s="75">
        <v>0</v>
      </c>
      <c r="H1182" s="75">
        <v>1</v>
      </c>
      <c r="I1182" s="75">
        <v>1</v>
      </c>
      <c r="J1182" s="75">
        <v>0</v>
      </c>
      <c r="K1182" s="75">
        <v>0</v>
      </c>
      <c r="L1182" s="75">
        <v>0</v>
      </c>
      <c r="M1182" s="75">
        <v>0</v>
      </c>
      <c r="N1182" s="75">
        <v>0</v>
      </c>
      <c r="O1182" s="75">
        <v>0</v>
      </c>
      <c r="P1182" s="75">
        <v>9</v>
      </c>
      <c r="Q1182" s="75">
        <v>1</v>
      </c>
      <c r="R1182" s="75">
        <v>4</v>
      </c>
      <c r="S1182" s="75">
        <v>4</v>
      </c>
      <c r="T1182" s="75">
        <v>1</v>
      </c>
      <c r="U1182" s="75">
        <v>0</v>
      </c>
      <c r="V1182" s="75">
        <v>15618</v>
      </c>
      <c r="W1182" s="75">
        <v>0</v>
      </c>
      <c r="X1182" s="76">
        <v>3480</v>
      </c>
    </row>
    <row r="1183" spans="2:24" ht="12.6" customHeight="1" x14ac:dyDescent="0.15">
      <c r="B1183" s="71" t="s">
        <v>24</v>
      </c>
      <c r="C1183" s="73" t="s">
        <v>31</v>
      </c>
      <c r="D1183" s="74">
        <v>0</v>
      </c>
      <c r="E1183" s="75">
        <v>0</v>
      </c>
      <c r="F1183" s="75">
        <v>0</v>
      </c>
      <c r="G1183" s="75">
        <v>0</v>
      </c>
      <c r="H1183" s="75">
        <v>0</v>
      </c>
      <c r="I1183" s="75">
        <v>0</v>
      </c>
      <c r="J1183" s="75">
        <v>0</v>
      </c>
      <c r="K1183" s="75">
        <v>0</v>
      </c>
      <c r="L1183" s="75">
        <v>0</v>
      </c>
      <c r="M1183" s="75">
        <v>0</v>
      </c>
      <c r="N1183" s="75">
        <v>0</v>
      </c>
      <c r="O1183" s="75">
        <v>0</v>
      </c>
      <c r="P1183" s="75">
        <v>0</v>
      </c>
      <c r="Q1183" s="75">
        <v>0</v>
      </c>
      <c r="R1183" s="75">
        <v>0</v>
      </c>
      <c r="S1183" s="75">
        <v>0</v>
      </c>
      <c r="T1183" s="75">
        <v>0</v>
      </c>
      <c r="U1183" s="75">
        <v>0</v>
      </c>
      <c r="V1183" s="75">
        <v>0</v>
      </c>
      <c r="W1183" s="75">
        <v>0</v>
      </c>
      <c r="X1183" s="76">
        <v>0</v>
      </c>
    </row>
    <row r="1184" spans="2:24" ht="12.6" customHeight="1" x14ac:dyDescent="0.15">
      <c r="B1184" s="71" t="s">
        <v>26</v>
      </c>
      <c r="C1184" s="73" t="s">
        <v>6</v>
      </c>
      <c r="D1184" s="74">
        <v>3</v>
      </c>
      <c r="E1184" s="75">
        <v>0</v>
      </c>
      <c r="F1184" s="75">
        <v>3</v>
      </c>
      <c r="G1184" s="75">
        <v>2</v>
      </c>
      <c r="H1184" s="75">
        <v>1</v>
      </c>
      <c r="I1184" s="75">
        <v>0</v>
      </c>
      <c r="J1184" s="75">
        <v>0</v>
      </c>
      <c r="K1184" s="75">
        <v>0</v>
      </c>
      <c r="L1184" s="75">
        <v>0</v>
      </c>
      <c r="M1184" s="75">
        <v>0</v>
      </c>
      <c r="N1184" s="75">
        <v>0</v>
      </c>
      <c r="O1184" s="75">
        <v>0</v>
      </c>
      <c r="P1184" s="75">
        <v>7</v>
      </c>
      <c r="Q1184" s="75">
        <v>7</v>
      </c>
      <c r="R1184" s="75">
        <v>0</v>
      </c>
      <c r="S1184" s="75">
        <v>0</v>
      </c>
      <c r="T1184" s="75">
        <v>0</v>
      </c>
      <c r="U1184" s="75">
        <v>0</v>
      </c>
      <c r="V1184" s="75">
        <v>1515</v>
      </c>
      <c r="W1184" s="75">
        <v>0</v>
      </c>
      <c r="X1184" s="76">
        <v>248</v>
      </c>
    </row>
    <row r="1185" spans="2:24" ht="12.6" customHeight="1" x14ac:dyDescent="0.15">
      <c r="B1185" s="146"/>
      <c r="C1185" s="72" t="s">
        <v>34</v>
      </c>
      <c r="D1185" s="74">
        <v>218</v>
      </c>
      <c r="E1185" s="75">
        <v>49</v>
      </c>
      <c r="F1185" s="75">
        <v>169</v>
      </c>
      <c r="G1185" s="75">
        <v>127</v>
      </c>
      <c r="H1185" s="75">
        <v>52</v>
      </c>
      <c r="I1185" s="75">
        <v>28</v>
      </c>
      <c r="J1185" s="75">
        <v>6</v>
      </c>
      <c r="K1185" s="75">
        <v>0</v>
      </c>
      <c r="L1185" s="75">
        <v>3</v>
      </c>
      <c r="M1185" s="75">
        <v>2</v>
      </c>
      <c r="N1185" s="75">
        <v>0</v>
      </c>
      <c r="O1185" s="75">
        <v>17014</v>
      </c>
      <c r="P1185" s="75">
        <v>825</v>
      </c>
      <c r="Q1185" s="75">
        <v>292</v>
      </c>
      <c r="R1185" s="75">
        <v>37</v>
      </c>
      <c r="S1185" s="75">
        <v>496</v>
      </c>
      <c r="T1185" s="75">
        <v>34</v>
      </c>
      <c r="U1185" s="75">
        <v>0</v>
      </c>
      <c r="V1185" s="75">
        <v>1275037</v>
      </c>
      <c r="W1185" s="75">
        <v>40461</v>
      </c>
      <c r="X1185" s="76">
        <v>158327</v>
      </c>
    </row>
    <row r="1186" spans="2:24" ht="12.6" customHeight="1" x14ac:dyDescent="0.15">
      <c r="B1186" s="71" t="s">
        <v>23</v>
      </c>
      <c r="C1186" s="73" t="s">
        <v>35</v>
      </c>
      <c r="D1186" s="74">
        <v>1</v>
      </c>
      <c r="E1186" s="75">
        <v>0</v>
      </c>
      <c r="F1186" s="75">
        <v>1</v>
      </c>
      <c r="G1186" s="75">
        <v>1</v>
      </c>
      <c r="H1186" s="75">
        <v>0</v>
      </c>
      <c r="I1186" s="75">
        <v>0</v>
      </c>
      <c r="J1186" s="75">
        <v>0</v>
      </c>
      <c r="K1186" s="75">
        <v>0</v>
      </c>
      <c r="L1186" s="75">
        <v>0</v>
      </c>
      <c r="M1186" s="75">
        <v>0</v>
      </c>
      <c r="N1186" s="75">
        <v>0</v>
      </c>
      <c r="O1186" s="75">
        <v>70</v>
      </c>
      <c r="P1186" s="75">
        <v>2</v>
      </c>
      <c r="Q1186" s="75">
        <v>2</v>
      </c>
      <c r="R1186" s="75">
        <v>0</v>
      </c>
      <c r="S1186" s="75">
        <v>0</v>
      </c>
      <c r="T1186" s="75">
        <v>0</v>
      </c>
      <c r="U1186" s="75">
        <v>0</v>
      </c>
      <c r="V1186" s="75">
        <v>1000</v>
      </c>
      <c r="W1186" s="75">
        <v>0</v>
      </c>
      <c r="X1186" s="76">
        <v>200</v>
      </c>
    </row>
    <row r="1187" spans="2:24" ht="12.6" customHeight="1" x14ac:dyDescent="0.15">
      <c r="B1187" s="71" t="s">
        <v>15</v>
      </c>
      <c r="C1187" s="73" t="s">
        <v>19</v>
      </c>
      <c r="D1187" s="74">
        <v>18</v>
      </c>
      <c r="E1187" s="75">
        <v>6</v>
      </c>
      <c r="F1187" s="75">
        <v>12</v>
      </c>
      <c r="G1187" s="75">
        <v>11</v>
      </c>
      <c r="H1187" s="75">
        <v>6</v>
      </c>
      <c r="I1187" s="75">
        <v>1</v>
      </c>
      <c r="J1187" s="75">
        <v>0</v>
      </c>
      <c r="K1187" s="75">
        <v>0</v>
      </c>
      <c r="L1187" s="75">
        <v>0</v>
      </c>
      <c r="M1187" s="75">
        <v>0</v>
      </c>
      <c r="N1187" s="75">
        <v>0</v>
      </c>
      <c r="O1187" s="75">
        <v>2026</v>
      </c>
      <c r="P1187" s="75">
        <v>45</v>
      </c>
      <c r="Q1187" s="75">
        <v>24</v>
      </c>
      <c r="R1187" s="75">
        <v>6</v>
      </c>
      <c r="S1187" s="75">
        <v>15</v>
      </c>
      <c r="T1187" s="75">
        <v>0</v>
      </c>
      <c r="U1187" s="75">
        <v>0</v>
      </c>
      <c r="V1187" s="75">
        <v>42314</v>
      </c>
      <c r="W1187" s="75">
        <v>217</v>
      </c>
      <c r="X1187" s="76">
        <v>14569</v>
      </c>
    </row>
    <row r="1188" spans="2:24" ht="12.6" customHeight="1" x14ac:dyDescent="0.15">
      <c r="B1188" s="71" t="s">
        <v>36</v>
      </c>
      <c r="C1188" s="73" t="s">
        <v>38</v>
      </c>
      <c r="D1188" s="74">
        <v>89</v>
      </c>
      <c r="E1188" s="75">
        <v>7</v>
      </c>
      <c r="F1188" s="75">
        <v>82</v>
      </c>
      <c r="G1188" s="75">
        <v>60</v>
      </c>
      <c r="H1188" s="75">
        <v>19</v>
      </c>
      <c r="I1188" s="75">
        <v>5</v>
      </c>
      <c r="J1188" s="75">
        <v>3</v>
      </c>
      <c r="K1188" s="75">
        <v>0</v>
      </c>
      <c r="L1188" s="75">
        <v>1</v>
      </c>
      <c r="M1188" s="75">
        <v>1</v>
      </c>
      <c r="N1188" s="75">
        <v>0</v>
      </c>
      <c r="O1188" s="75">
        <v>6762</v>
      </c>
      <c r="P1188" s="75">
        <v>302</v>
      </c>
      <c r="Q1188" s="75">
        <v>145</v>
      </c>
      <c r="R1188" s="75">
        <v>2</v>
      </c>
      <c r="S1188" s="75">
        <v>155</v>
      </c>
      <c r="T1188" s="75">
        <v>10</v>
      </c>
      <c r="U1188" s="75">
        <v>0</v>
      </c>
      <c r="V1188" s="75">
        <v>480626</v>
      </c>
      <c r="W1188" s="75">
        <v>4191</v>
      </c>
      <c r="X1188" s="76">
        <v>18079</v>
      </c>
    </row>
    <row r="1189" spans="2:24" ht="12.6" customHeight="1" x14ac:dyDescent="0.15">
      <c r="B1189" s="71" t="s">
        <v>0</v>
      </c>
      <c r="C1189" s="73" t="s">
        <v>39</v>
      </c>
      <c r="D1189" s="74">
        <v>15</v>
      </c>
      <c r="E1189" s="75">
        <v>3</v>
      </c>
      <c r="F1189" s="75">
        <v>12</v>
      </c>
      <c r="G1189" s="75">
        <v>8</v>
      </c>
      <c r="H1189" s="75">
        <v>3</v>
      </c>
      <c r="I1189" s="75">
        <v>4</v>
      </c>
      <c r="J1189" s="75">
        <v>0</v>
      </c>
      <c r="K1189" s="75">
        <v>0</v>
      </c>
      <c r="L1189" s="75">
        <v>0</v>
      </c>
      <c r="M1189" s="75">
        <v>0</v>
      </c>
      <c r="N1189" s="75">
        <v>0</v>
      </c>
      <c r="O1189" s="75">
        <v>615</v>
      </c>
      <c r="P1189" s="75">
        <v>47</v>
      </c>
      <c r="Q1189" s="75">
        <v>21</v>
      </c>
      <c r="R1189" s="75">
        <v>4</v>
      </c>
      <c r="S1189" s="75">
        <v>22</v>
      </c>
      <c r="T1189" s="75">
        <v>4</v>
      </c>
      <c r="U1189" s="75">
        <v>0</v>
      </c>
      <c r="V1189" s="75">
        <v>37031</v>
      </c>
      <c r="W1189" s="75">
        <v>15084</v>
      </c>
      <c r="X1189" s="76">
        <v>1098</v>
      </c>
    </row>
    <row r="1190" spans="2:24" ht="12.6" customHeight="1" x14ac:dyDescent="0.15">
      <c r="B1190" s="71" t="s">
        <v>40</v>
      </c>
      <c r="C1190" s="73" t="s">
        <v>784</v>
      </c>
      <c r="D1190" s="74">
        <v>27</v>
      </c>
      <c r="E1190" s="75">
        <v>1</v>
      </c>
      <c r="F1190" s="75">
        <v>26</v>
      </c>
      <c r="G1190" s="75">
        <v>20</v>
      </c>
      <c r="H1190" s="75">
        <v>5</v>
      </c>
      <c r="I1190" s="75">
        <v>1</v>
      </c>
      <c r="J1190" s="75">
        <v>1</v>
      </c>
      <c r="K1190" s="75">
        <v>0</v>
      </c>
      <c r="L1190" s="75">
        <v>0</v>
      </c>
      <c r="M1190" s="75">
        <v>0</v>
      </c>
      <c r="N1190" s="75">
        <v>0</v>
      </c>
      <c r="O1190" s="75">
        <v>1041</v>
      </c>
      <c r="P1190" s="75">
        <v>64</v>
      </c>
      <c r="Q1190" s="75">
        <v>46</v>
      </c>
      <c r="R1190" s="75">
        <v>0</v>
      </c>
      <c r="S1190" s="75">
        <v>18</v>
      </c>
      <c r="T1190" s="75">
        <v>0</v>
      </c>
      <c r="U1190" s="75">
        <v>0</v>
      </c>
      <c r="V1190" s="75">
        <v>52600</v>
      </c>
      <c r="W1190" s="75">
        <v>706</v>
      </c>
      <c r="X1190" s="76">
        <v>6258</v>
      </c>
    </row>
    <row r="1191" spans="2:24" ht="12.6" customHeight="1" x14ac:dyDescent="0.15">
      <c r="B1191" s="71" t="s">
        <v>33</v>
      </c>
      <c r="C1191" s="73" t="s">
        <v>42</v>
      </c>
      <c r="D1191" s="74">
        <v>68</v>
      </c>
      <c r="E1191" s="75">
        <v>32</v>
      </c>
      <c r="F1191" s="75">
        <v>36</v>
      </c>
      <c r="G1191" s="75">
        <v>27</v>
      </c>
      <c r="H1191" s="75">
        <v>19</v>
      </c>
      <c r="I1191" s="75">
        <v>17</v>
      </c>
      <c r="J1191" s="75">
        <v>2</v>
      </c>
      <c r="K1191" s="75">
        <v>0</v>
      </c>
      <c r="L1191" s="75">
        <v>2</v>
      </c>
      <c r="M1191" s="75">
        <v>1</v>
      </c>
      <c r="N1191" s="75">
        <v>0</v>
      </c>
      <c r="O1191" s="75">
        <v>6500</v>
      </c>
      <c r="P1191" s="75">
        <v>365</v>
      </c>
      <c r="Q1191" s="75">
        <v>54</v>
      </c>
      <c r="R1191" s="75">
        <v>25</v>
      </c>
      <c r="S1191" s="75">
        <v>286</v>
      </c>
      <c r="T1191" s="75">
        <v>20</v>
      </c>
      <c r="U1191" s="75">
        <v>0</v>
      </c>
      <c r="V1191" s="75">
        <v>661466</v>
      </c>
      <c r="W1191" s="75">
        <v>20263</v>
      </c>
      <c r="X1191" s="76">
        <v>118123</v>
      </c>
    </row>
    <row r="1192" spans="2:24" ht="12.6" customHeight="1" x14ac:dyDescent="0.15">
      <c r="B1192" s="71"/>
      <c r="C1192" s="73" t="s">
        <v>863</v>
      </c>
      <c r="D1192" s="74">
        <v>29</v>
      </c>
      <c r="E1192" s="75">
        <v>5</v>
      </c>
      <c r="F1192" s="75">
        <v>24</v>
      </c>
      <c r="G1192" s="75">
        <v>17</v>
      </c>
      <c r="H1192" s="75">
        <v>9</v>
      </c>
      <c r="I1192" s="75">
        <v>2</v>
      </c>
      <c r="J1192" s="75">
        <v>1</v>
      </c>
      <c r="K1192" s="75">
        <v>0</v>
      </c>
      <c r="L1192" s="75">
        <v>0</v>
      </c>
      <c r="M1192" s="75">
        <v>0</v>
      </c>
      <c r="N1192" s="75">
        <v>0</v>
      </c>
      <c r="O1192" s="75">
        <v>2067</v>
      </c>
      <c r="P1192" s="75">
        <v>83</v>
      </c>
      <c r="Q1192" s="75">
        <v>41</v>
      </c>
      <c r="R1192" s="75">
        <v>1</v>
      </c>
      <c r="S1192" s="75">
        <v>41</v>
      </c>
      <c r="T1192" s="75">
        <v>7</v>
      </c>
      <c r="U1192" s="75">
        <v>0</v>
      </c>
      <c r="V1192" s="75">
        <v>92321</v>
      </c>
      <c r="W1192" s="75">
        <v>4638</v>
      </c>
      <c r="X1192" s="76">
        <v>4731</v>
      </c>
    </row>
    <row r="1193" spans="2:24" ht="12.6" customHeight="1" x14ac:dyDescent="0.15">
      <c r="B1193" s="134"/>
      <c r="C1193" s="72" t="s">
        <v>16</v>
      </c>
      <c r="D1193" s="74">
        <v>0</v>
      </c>
      <c r="E1193" s="75">
        <v>0</v>
      </c>
      <c r="F1193" s="75">
        <v>0</v>
      </c>
      <c r="G1193" s="75">
        <v>0</v>
      </c>
      <c r="H1193" s="75">
        <v>0</v>
      </c>
      <c r="I1193" s="75">
        <v>0</v>
      </c>
      <c r="J1193" s="75">
        <v>0</v>
      </c>
      <c r="K1193" s="75">
        <v>0</v>
      </c>
      <c r="L1193" s="75">
        <v>0</v>
      </c>
      <c r="M1193" s="75">
        <v>0</v>
      </c>
      <c r="N1193" s="75">
        <v>0</v>
      </c>
      <c r="O1193" s="75">
        <v>0</v>
      </c>
      <c r="P1193" s="75">
        <v>0</v>
      </c>
      <c r="Q1193" s="75">
        <v>0</v>
      </c>
      <c r="R1193" s="75">
        <v>0</v>
      </c>
      <c r="S1193" s="75">
        <v>0</v>
      </c>
      <c r="T1193" s="75">
        <v>0</v>
      </c>
      <c r="U1193" s="75">
        <v>0</v>
      </c>
      <c r="V1193" s="75">
        <v>0</v>
      </c>
      <c r="W1193" s="75">
        <v>0</v>
      </c>
      <c r="X1193" s="76">
        <v>0</v>
      </c>
    </row>
    <row r="1194" spans="2:24" ht="12.6" customHeight="1" x14ac:dyDescent="0.15">
      <c r="B1194" s="71" t="s">
        <v>18</v>
      </c>
      <c r="C1194" s="73" t="s">
        <v>21</v>
      </c>
      <c r="D1194" s="74">
        <v>0</v>
      </c>
      <c r="E1194" s="75">
        <v>0</v>
      </c>
      <c r="F1194" s="75">
        <v>0</v>
      </c>
      <c r="G1194" s="75">
        <v>0</v>
      </c>
      <c r="H1194" s="75">
        <v>0</v>
      </c>
      <c r="I1194" s="75">
        <v>0</v>
      </c>
      <c r="J1194" s="75">
        <v>0</v>
      </c>
      <c r="K1194" s="75">
        <v>0</v>
      </c>
      <c r="L1194" s="75">
        <v>0</v>
      </c>
      <c r="M1194" s="75">
        <v>0</v>
      </c>
      <c r="N1194" s="75">
        <v>0</v>
      </c>
      <c r="O1194" s="75">
        <v>0</v>
      </c>
      <c r="P1194" s="75">
        <v>0</v>
      </c>
      <c r="Q1194" s="75">
        <v>0</v>
      </c>
      <c r="R1194" s="75">
        <v>0</v>
      </c>
      <c r="S1194" s="75">
        <v>0</v>
      </c>
      <c r="T1194" s="75">
        <v>0</v>
      </c>
      <c r="U1194" s="75">
        <v>0</v>
      </c>
      <c r="V1194" s="75">
        <v>0</v>
      </c>
      <c r="W1194" s="75">
        <v>0</v>
      </c>
      <c r="X1194" s="76">
        <v>0</v>
      </c>
    </row>
    <row r="1195" spans="2:24" ht="12.6" customHeight="1" x14ac:dyDescent="0.15">
      <c r="B1195" s="71" t="s">
        <v>25</v>
      </c>
      <c r="C1195" s="73" t="s">
        <v>8</v>
      </c>
      <c r="D1195" s="74">
        <v>0</v>
      </c>
      <c r="E1195" s="75">
        <v>0</v>
      </c>
      <c r="F1195" s="75">
        <v>0</v>
      </c>
      <c r="G1195" s="75">
        <v>0</v>
      </c>
      <c r="H1195" s="75">
        <v>0</v>
      </c>
      <c r="I1195" s="75">
        <v>0</v>
      </c>
      <c r="J1195" s="75">
        <v>0</v>
      </c>
      <c r="K1195" s="75">
        <v>0</v>
      </c>
      <c r="L1195" s="75">
        <v>0</v>
      </c>
      <c r="M1195" s="75">
        <v>0</v>
      </c>
      <c r="N1195" s="75">
        <v>0</v>
      </c>
      <c r="O1195" s="75">
        <v>0</v>
      </c>
      <c r="P1195" s="75">
        <v>0</v>
      </c>
      <c r="Q1195" s="75">
        <v>0</v>
      </c>
      <c r="R1195" s="75">
        <v>0</v>
      </c>
      <c r="S1195" s="75">
        <v>0</v>
      </c>
      <c r="T1195" s="75">
        <v>0</v>
      </c>
      <c r="U1195" s="75">
        <v>0</v>
      </c>
      <c r="V1195" s="75">
        <v>0</v>
      </c>
      <c r="W1195" s="75">
        <v>0</v>
      </c>
      <c r="X1195" s="76">
        <v>0</v>
      </c>
    </row>
    <row r="1196" spans="2:24" ht="12.6" customHeight="1" x14ac:dyDescent="0.15">
      <c r="B1196" s="71" t="s">
        <v>27</v>
      </c>
      <c r="C1196" s="73" t="s">
        <v>28</v>
      </c>
      <c r="D1196" s="74">
        <v>0</v>
      </c>
      <c r="E1196" s="75">
        <v>0</v>
      </c>
      <c r="F1196" s="75">
        <v>0</v>
      </c>
      <c r="G1196" s="75">
        <v>0</v>
      </c>
      <c r="H1196" s="75">
        <v>0</v>
      </c>
      <c r="I1196" s="75">
        <v>0</v>
      </c>
      <c r="J1196" s="75">
        <v>0</v>
      </c>
      <c r="K1196" s="75">
        <v>0</v>
      </c>
      <c r="L1196" s="75">
        <v>0</v>
      </c>
      <c r="M1196" s="75">
        <v>0</v>
      </c>
      <c r="N1196" s="75">
        <v>0</v>
      </c>
      <c r="O1196" s="75">
        <v>0</v>
      </c>
      <c r="P1196" s="75">
        <v>0</v>
      </c>
      <c r="Q1196" s="75">
        <v>0</v>
      </c>
      <c r="R1196" s="75">
        <v>0</v>
      </c>
      <c r="S1196" s="75">
        <v>0</v>
      </c>
      <c r="T1196" s="75">
        <v>0</v>
      </c>
      <c r="U1196" s="75">
        <v>0</v>
      </c>
      <c r="V1196" s="75">
        <v>0</v>
      </c>
      <c r="W1196" s="75">
        <v>0</v>
      </c>
      <c r="X1196" s="76">
        <v>0</v>
      </c>
    </row>
    <row r="1197" spans="2:24" ht="12.6" customHeight="1" x14ac:dyDescent="0.15">
      <c r="B1197" s="71" t="s">
        <v>29</v>
      </c>
      <c r="C1197" s="73" t="s">
        <v>30</v>
      </c>
      <c r="D1197" s="74">
        <v>0</v>
      </c>
      <c r="E1197" s="75">
        <v>0</v>
      </c>
      <c r="F1197" s="75">
        <v>0</v>
      </c>
      <c r="G1197" s="75">
        <v>0</v>
      </c>
      <c r="H1197" s="75">
        <v>0</v>
      </c>
      <c r="I1197" s="75">
        <v>0</v>
      </c>
      <c r="J1197" s="75">
        <v>0</v>
      </c>
      <c r="K1197" s="75">
        <v>0</v>
      </c>
      <c r="L1197" s="75">
        <v>0</v>
      </c>
      <c r="M1197" s="75">
        <v>0</v>
      </c>
      <c r="N1197" s="75">
        <v>0</v>
      </c>
      <c r="O1197" s="75">
        <v>0</v>
      </c>
      <c r="P1197" s="75">
        <v>0</v>
      </c>
      <c r="Q1197" s="75">
        <v>0</v>
      </c>
      <c r="R1197" s="75">
        <v>0</v>
      </c>
      <c r="S1197" s="75">
        <v>0</v>
      </c>
      <c r="T1197" s="75">
        <v>0</v>
      </c>
      <c r="U1197" s="75">
        <v>0</v>
      </c>
      <c r="V1197" s="75">
        <v>0</v>
      </c>
      <c r="W1197" s="75">
        <v>0</v>
      </c>
      <c r="X1197" s="76">
        <v>0</v>
      </c>
    </row>
    <row r="1198" spans="2:24" ht="12.6" customHeight="1" x14ac:dyDescent="0.15">
      <c r="B1198" s="71" t="s">
        <v>24</v>
      </c>
      <c r="C1198" s="73" t="s">
        <v>31</v>
      </c>
      <c r="D1198" s="74">
        <v>0</v>
      </c>
      <c r="E1198" s="75">
        <v>0</v>
      </c>
      <c r="F1198" s="75">
        <v>0</v>
      </c>
      <c r="G1198" s="75">
        <v>0</v>
      </c>
      <c r="H1198" s="75">
        <v>0</v>
      </c>
      <c r="I1198" s="75">
        <v>0</v>
      </c>
      <c r="J1198" s="75">
        <v>0</v>
      </c>
      <c r="K1198" s="75">
        <v>0</v>
      </c>
      <c r="L1198" s="75">
        <v>0</v>
      </c>
      <c r="M1198" s="75">
        <v>0</v>
      </c>
      <c r="N1198" s="75">
        <v>0</v>
      </c>
      <c r="O1198" s="75">
        <v>0</v>
      </c>
      <c r="P1198" s="75">
        <v>0</v>
      </c>
      <c r="Q1198" s="75">
        <v>0</v>
      </c>
      <c r="R1198" s="75">
        <v>0</v>
      </c>
      <c r="S1198" s="75">
        <v>0</v>
      </c>
      <c r="T1198" s="75">
        <v>0</v>
      </c>
      <c r="U1198" s="75">
        <v>0</v>
      </c>
      <c r="V1198" s="75">
        <v>0</v>
      </c>
      <c r="W1198" s="75">
        <v>0</v>
      </c>
      <c r="X1198" s="76">
        <v>0</v>
      </c>
    </row>
    <row r="1199" spans="2:24" ht="12.6" customHeight="1" x14ac:dyDescent="0.15">
      <c r="B1199" s="71" t="s">
        <v>26</v>
      </c>
      <c r="C1199" s="73" t="s">
        <v>6</v>
      </c>
      <c r="D1199" s="74">
        <v>0</v>
      </c>
      <c r="E1199" s="75">
        <v>0</v>
      </c>
      <c r="F1199" s="75">
        <v>0</v>
      </c>
      <c r="G1199" s="75">
        <v>0</v>
      </c>
      <c r="H1199" s="75">
        <v>0</v>
      </c>
      <c r="I1199" s="75">
        <v>0</v>
      </c>
      <c r="J1199" s="75">
        <v>0</v>
      </c>
      <c r="K1199" s="75">
        <v>0</v>
      </c>
      <c r="L1199" s="75">
        <v>0</v>
      </c>
      <c r="M1199" s="75">
        <v>0</v>
      </c>
      <c r="N1199" s="75">
        <v>0</v>
      </c>
      <c r="O1199" s="75">
        <v>0</v>
      </c>
      <c r="P1199" s="75">
        <v>0</v>
      </c>
      <c r="Q1199" s="75">
        <v>0</v>
      </c>
      <c r="R1199" s="75">
        <v>0</v>
      </c>
      <c r="S1199" s="75">
        <v>0</v>
      </c>
      <c r="T1199" s="75">
        <v>0</v>
      </c>
      <c r="U1199" s="75">
        <v>0</v>
      </c>
      <c r="V1199" s="75">
        <v>0</v>
      </c>
      <c r="W1199" s="75">
        <v>0</v>
      </c>
      <c r="X1199" s="76">
        <v>0</v>
      </c>
    </row>
    <row r="1200" spans="2:24" ht="12.6" customHeight="1" x14ac:dyDescent="0.15">
      <c r="B1200" s="146"/>
      <c r="C1200" s="72" t="s">
        <v>34</v>
      </c>
      <c r="D1200" s="74">
        <v>29</v>
      </c>
      <c r="E1200" s="75">
        <v>5</v>
      </c>
      <c r="F1200" s="75">
        <v>24</v>
      </c>
      <c r="G1200" s="75">
        <v>17</v>
      </c>
      <c r="H1200" s="75">
        <v>9</v>
      </c>
      <c r="I1200" s="75">
        <v>2</v>
      </c>
      <c r="J1200" s="75">
        <v>1</v>
      </c>
      <c r="K1200" s="75">
        <v>0</v>
      </c>
      <c r="L1200" s="75">
        <v>0</v>
      </c>
      <c r="M1200" s="75">
        <v>0</v>
      </c>
      <c r="N1200" s="75">
        <v>0</v>
      </c>
      <c r="O1200" s="75">
        <v>2067</v>
      </c>
      <c r="P1200" s="75">
        <v>83</v>
      </c>
      <c r="Q1200" s="75">
        <v>41</v>
      </c>
      <c r="R1200" s="75">
        <v>1</v>
      </c>
      <c r="S1200" s="75">
        <v>41</v>
      </c>
      <c r="T1200" s="75">
        <v>7</v>
      </c>
      <c r="U1200" s="75">
        <v>0</v>
      </c>
      <c r="V1200" s="75">
        <v>92321</v>
      </c>
      <c r="W1200" s="75">
        <v>4638</v>
      </c>
      <c r="X1200" s="76">
        <v>4731</v>
      </c>
    </row>
    <row r="1201" spans="2:24" ht="12.6" customHeight="1" x14ac:dyDescent="0.15">
      <c r="B1201" s="71" t="s">
        <v>23</v>
      </c>
      <c r="C1201" s="73" t="s">
        <v>35</v>
      </c>
      <c r="D1201" s="74">
        <v>0</v>
      </c>
      <c r="E1201" s="75">
        <v>0</v>
      </c>
      <c r="F1201" s="75">
        <v>0</v>
      </c>
      <c r="G1201" s="75">
        <v>0</v>
      </c>
      <c r="H1201" s="75">
        <v>0</v>
      </c>
      <c r="I1201" s="75">
        <v>0</v>
      </c>
      <c r="J1201" s="75">
        <v>0</v>
      </c>
      <c r="K1201" s="75">
        <v>0</v>
      </c>
      <c r="L1201" s="75">
        <v>0</v>
      </c>
      <c r="M1201" s="75">
        <v>0</v>
      </c>
      <c r="N1201" s="75">
        <v>0</v>
      </c>
      <c r="O1201" s="75">
        <v>0</v>
      </c>
      <c r="P1201" s="75">
        <v>0</v>
      </c>
      <c r="Q1201" s="75">
        <v>0</v>
      </c>
      <c r="R1201" s="75">
        <v>0</v>
      </c>
      <c r="S1201" s="75">
        <v>0</v>
      </c>
      <c r="T1201" s="75">
        <v>0</v>
      </c>
      <c r="U1201" s="75">
        <v>0</v>
      </c>
      <c r="V1201" s="75">
        <v>0</v>
      </c>
      <c r="W1201" s="75">
        <v>0</v>
      </c>
      <c r="X1201" s="76">
        <v>0</v>
      </c>
    </row>
    <row r="1202" spans="2:24" ht="12.6" customHeight="1" x14ac:dyDescent="0.15">
      <c r="B1202" s="71" t="s">
        <v>15</v>
      </c>
      <c r="C1202" s="73" t="s">
        <v>19</v>
      </c>
      <c r="D1202" s="74">
        <v>1</v>
      </c>
      <c r="E1202" s="75">
        <v>0</v>
      </c>
      <c r="F1202" s="75">
        <v>1</v>
      </c>
      <c r="G1202" s="75">
        <v>1</v>
      </c>
      <c r="H1202" s="75">
        <v>0</v>
      </c>
      <c r="I1202" s="75">
        <v>0</v>
      </c>
      <c r="J1202" s="75">
        <v>0</v>
      </c>
      <c r="K1202" s="75">
        <v>0</v>
      </c>
      <c r="L1202" s="75">
        <v>0</v>
      </c>
      <c r="M1202" s="75">
        <v>0</v>
      </c>
      <c r="N1202" s="75">
        <v>0</v>
      </c>
      <c r="O1202" s="75">
        <v>26</v>
      </c>
      <c r="P1202" s="75">
        <v>2</v>
      </c>
      <c r="Q1202" s="75">
        <v>2</v>
      </c>
      <c r="R1202" s="75">
        <v>0</v>
      </c>
      <c r="S1202" s="75">
        <v>0</v>
      </c>
      <c r="T1202" s="75">
        <v>0</v>
      </c>
      <c r="U1202" s="75">
        <v>0</v>
      </c>
      <c r="V1202" s="75">
        <v>280</v>
      </c>
      <c r="W1202" s="75">
        <v>0</v>
      </c>
      <c r="X1202" s="76">
        <v>90</v>
      </c>
    </row>
    <row r="1203" spans="2:24" ht="12.6" customHeight="1" x14ac:dyDescent="0.15">
      <c r="B1203" s="71" t="s">
        <v>36</v>
      </c>
      <c r="C1203" s="73" t="s">
        <v>38</v>
      </c>
      <c r="D1203" s="74">
        <v>19</v>
      </c>
      <c r="E1203" s="75">
        <v>1</v>
      </c>
      <c r="F1203" s="75">
        <v>18</v>
      </c>
      <c r="G1203" s="75">
        <v>11</v>
      </c>
      <c r="H1203" s="75">
        <v>6</v>
      </c>
      <c r="I1203" s="75">
        <v>1</v>
      </c>
      <c r="J1203" s="75">
        <v>1</v>
      </c>
      <c r="K1203" s="75">
        <v>0</v>
      </c>
      <c r="L1203" s="75">
        <v>0</v>
      </c>
      <c r="M1203" s="75">
        <v>0</v>
      </c>
      <c r="N1203" s="75">
        <v>0</v>
      </c>
      <c r="O1203" s="75">
        <v>1965</v>
      </c>
      <c r="P1203" s="75">
        <v>59</v>
      </c>
      <c r="Q1203" s="75">
        <v>34</v>
      </c>
      <c r="R1203" s="75">
        <v>0</v>
      </c>
      <c r="S1203" s="75">
        <v>25</v>
      </c>
      <c r="T1203" s="75">
        <v>2</v>
      </c>
      <c r="U1203" s="75">
        <v>0</v>
      </c>
      <c r="V1203" s="75">
        <v>38148</v>
      </c>
      <c r="W1203" s="75">
        <v>696</v>
      </c>
      <c r="X1203" s="76">
        <v>2072</v>
      </c>
    </row>
    <row r="1204" spans="2:24" ht="12.6" customHeight="1" x14ac:dyDescent="0.15">
      <c r="B1204" s="71" t="s">
        <v>0</v>
      </c>
      <c r="C1204" s="73" t="s">
        <v>39</v>
      </c>
      <c r="D1204" s="74">
        <v>3</v>
      </c>
      <c r="E1204" s="75">
        <v>0</v>
      </c>
      <c r="F1204" s="75">
        <v>3</v>
      </c>
      <c r="G1204" s="75">
        <v>1</v>
      </c>
      <c r="H1204" s="75">
        <v>1</v>
      </c>
      <c r="I1204" s="75">
        <v>1</v>
      </c>
      <c r="J1204" s="75">
        <v>0</v>
      </c>
      <c r="K1204" s="75">
        <v>0</v>
      </c>
      <c r="L1204" s="75">
        <v>0</v>
      </c>
      <c r="M1204" s="75">
        <v>0</v>
      </c>
      <c r="N1204" s="75">
        <v>0</v>
      </c>
      <c r="O1204" s="75">
        <v>0</v>
      </c>
      <c r="P1204" s="75">
        <v>11</v>
      </c>
      <c r="Q1204" s="75">
        <v>3</v>
      </c>
      <c r="R1204" s="75">
        <v>0</v>
      </c>
      <c r="S1204" s="75">
        <v>8</v>
      </c>
      <c r="T1204" s="75">
        <v>0</v>
      </c>
      <c r="U1204" s="75">
        <v>0</v>
      </c>
      <c r="V1204" s="75">
        <v>2999</v>
      </c>
      <c r="W1204" s="75">
        <v>3658</v>
      </c>
      <c r="X1204" s="76">
        <v>198</v>
      </c>
    </row>
    <row r="1205" spans="2:24" ht="12.6" customHeight="1" x14ac:dyDescent="0.15">
      <c r="B1205" s="71" t="s">
        <v>40</v>
      </c>
      <c r="C1205" s="73" t="s">
        <v>784</v>
      </c>
      <c r="D1205" s="74">
        <v>0</v>
      </c>
      <c r="E1205" s="75">
        <v>0</v>
      </c>
      <c r="F1205" s="75">
        <v>0</v>
      </c>
      <c r="G1205" s="75">
        <v>0</v>
      </c>
      <c r="H1205" s="75">
        <v>0</v>
      </c>
      <c r="I1205" s="75">
        <v>0</v>
      </c>
      <c r="J1205" s="75">
        <v>0</v>
      </c>
      <c r="K1205" s="75">
        <v>0</v>
      </c>
      <c r="L1205" s="75">
        <v>0</v>
      </c>
      <c r="M1205" s="75">
        <v>0</v>
      </c>
      <c r="N1205" s="75">
        <v>0</v>
      </c>
      <c r="O1205" s="75">
        <v>0</v>
      </c>
      <c r="P1205" s="75">
        <v>0</v>
      </c>
      <c r="Q1205" s="75">
        <v>0</v>
      </c>
      <c r="R1205" s="75">
        <v>0</v>
      </c>
      <c r="S1205" s="75">
        <v>0</v>
      </c>
      <c r="T1205" s="75">
        <v>0</v>
      </c>
      <c r="U1205" s="75">
        <v>0</v>
      </c>
      <c r="V1205" s="75">
        <v>0</v>
      </c>
      <c r="W1205" s="75">
        <v>0</v>
      </c>
      <c r="X1205" s="76">
        <v>0</v>
      </c>
    </row>
    <row r="1206" spans="2:24" ht="12.6" customHeight="1" x14ac:dyDescent="0.15">
      <c r="B1206" s="71" t="s">
        <v>33</v>
      </c>
      <c r="C1206" s="73" t="s">
        <v>42</v>
      </c>
      <c r="D1206" s="74">
        <v>6</v>
      </c>
      <c r="E1206" s="75">
        <v>4</v>
      </c>
      <c r="F1206" s="75">
        <v>2</v>
      </c>
      <c r="G1206" s="75">
        <v>4</v>
      </c>
      <c r="H1206" s="75">
        <v>2</v>
      </c>
      <c r="I1206" s="75">
        <v>0</v>
      </c>
      <c r="J1206" s="75">
        <v>0</v>
      </c>
      <c r="K1206" s="75">
        <v>0</v>
      </c>
      <c r="L1206" s="75">
        <v>0</v>
      </c>
      <c r="M1206" s="75">
        <v>0</v>
      </c>
      <c r="N1206" s="75">
        <v>0</v>
      </c>
      <c r="O1206" s="75">
        <v>76</v>
      </c>
      <c r="P1206" s="75">
        <v>11</v>
      </c>
      <c r="Q1206" s="75">
        <v>2</v>
      </c>
      <c r="R1206" s="75">
        <v>1</v>
      </c>
      <c r="S1206" s="75">
        <v>8</v>
      </c>
      <c r="T1206" s="75">
        <v>5</v>
      </c>
      <c r="U1206" s="75">
        <v>0</v>
      </c>
      <c r="V1206" s="75">
        <v>50894</v>
      </c>
      <c r="W1206" s="75">
        <v>284</v>
      </c>
      <c r="X1206" s="76">
        <v>2371</v>
      </c>
    </row>
    <row r="1207" spans="2:24" ht="12.6" customHeight="1" x14ac:dyDescent="0.15">
      <c r="B1207" s="71"/>
      <c r="C1207" s="73" t="s">
        <v>864</v>
      </c>
      <c r="D1207" s="74">
        <v>28</v>
      </c>
      <c r="E1207" s="75">
        <v>4</v>
      </c>
      <c r="F1207" s="75">
        <v>24</v>
      </c>
      <c r="G1207" s="75">
        <v>22</v>
      </c>
      <c r="H1207" s="75">
        <v>4</v>
      </c>
      <c r="I1207" s="75">
        <v>2</v>
      </c>
      <c r="J1207" s="75">
        <v>0</v>
      </c>
      <c r="K1207" s="75">
        <v>0</v>
      </c>
      <c r="L1207" s="75">
        <v>0</v>
      </c>
      <c r="M1207" s="75">
        <v>0</v>
      </c>
      <c r="N1207" s="75">
        <v>0</v>
      </c>
      <c r="O1207" s="75">
        <v>1141</v>
      </c>
      <c r="P1207" s="75">
        <v>56</v>
      </c>
      <c r="Q1207" s="75">
        <v>34</v>
      </c>
      <c r="R1207" s="75">
        <v>1</v>
      </c>
      <c r="S1207" s="75">
        <v>21</v>
      </c>
      <c r="T1207" s="75">
        <v>5</v>
      </c>
      <c r="U1207" s="75">
        <v>0</v>
      </c>
      <c r="V1207" s="75">
        <v>67269</v>
      </c>
      <c r="W1207" s="75">
        <v>828</v>
      </c>
      <c r="X1207" s="76">
        <v>13220</v>
      </c>
    </row>
    <row r="1208" spans="2:24" ht="12.6" customHeight="1" x14ac:dyDescent="0.15">
      <c r="B1208" s="134"/>
      <c r="C1208" s="72" t="s">
        <v>16</v>
      </c>
      <c r="D1208" s="74">
        <v>0</v>
      </c>
      <c r="E1208" s="75">
        <v>0</v>
      </c>
      <c r="F1208" s="75">
        <v>0</v>
      </c>
      <c r="G1208" s="75">
        <v>0</v>
      </c>
      <c r="H1208" s="75">
        <v>0</v>
      </c>
      <c r="I1208" s="75">
        <v>0</v>
      </c>
      <c r="J1208" s="75">
        <v>0</v>
      </c>
      <c r="K1208" s="75">
        <v>0</v>
      </c>
      <c r="L1208" s="75">
        <v>0</v>
      </c>
      <c r="M1208" s="75">
        <v>0</v>
      </c>
      <c r="N1208" s="75">
        <v>0</v>
      </c>
      <c r="O1208" s="75">
        <v>0</v>
      </c>
      <c r="P1208" s="75">
        <v>0</v>
      </c>
      <c r="Q1208" s="75">
        <v>0</v>
      </c>
      <c r="R1208" s="75">
        <v>0</v>
      </c>
      <c r="S1208" s="75">
        <v>0</v>
      </c>
      <c r="T1208" s="75">
        <v>0</v>
      </c>
      <c r="U1208" s="75">
        <v>0</v>
      </c>
      <c r="V1208" s="75">
        <v>0</v>
      </c>
      <c r="W1208" s="75">
        <v>0</v>
      </c>
      <c r="X1208" s="76">
        <v>0</v>
      </c>
    </row>
    <row r="1209" spans="2:24" ht="12.6" customHeight="1" x14ac:dyDescent="0.15">
      <c r="B1209" s="71" t="s">
        <v>18</v>
      </c>
      <c r="C1209" s="73" t="s">
        <v>21</v>
      </c>
      <c r="D1209" s="74">
        <v>0</v>
      </c>
      <c r="E1209" s="75">
        <v>0</v>
      </c>
      <c r="F1209" s="75">
        <v>0</v>
      </c>
      <c r="G1209" s="75">
        <v>0</v>
      </c>
      <c r="H1209" s="75">
        <v>0</v>
      </c>
      <c r="I1209" s="75">
        <v>0</v>
      </c>
      <c r="J1209" s="75">
        <v>0</v>
      </c>
      <c r="K1209" s="75">
        <v>0</v>
      </c>
      <c r="L1209" s="75">
        <v>0</v>
      </c>
      <c r="M1209" s="75">
        <v>0</v>
      </c>
      <c r="N1209" s="75">
        <v>0</v>
      </c>
      <c r="O1209" s="75">
        <v>0</v>
      </c>
      <c r="P1209" s="75">
        <v>0</v>
      </c>
      <c r="Q1209" s="75">
        <v>0</v>
      </c>
      <c r="R1209" s="75">
        <v>0</v>
      </c>
      <c r="S1209" s="75">
        <v>0</v>
      </c>
      <c r="T1209" s="75">
        <v>0</v>
      </c>
      <c r="U1209" s="75">
        <v>0</v>
      </c>
      <c r="V1209" s="75">
        <v>0</v>
      </c>
      <c r="W1209" s="75">
        <v>0</v>
      </c>
      <c r="X1209" s="76">
        <v>0</v>
      </c>
    </row>
    <row r="1210" spans="2:24" ht="12.6" customHeight="1" x14ac:dyDescent="0.15">
      <c r="B1210" s="71" t="s">
        <v>25</v>
      </c>
      <c r="C1210" s="73" t="s">
        <v>8</v>
      </c>
      <c r="D1210" s="74">
        <v>0</v>
      </c>
      <c r="E1210" s="75">
        <v>0</v>
      </c>
      <c r="F1210" s="75">
        <v>0</v>
      </c>
      <c r="G1210" s="75">
        <v>0</v>
      </c>
      <c r="H1210" s="75">
        <v>0</v>
      </c>
      <c r="I1210" s="75">
        <v>0</v>
      </c>
      <c r="J1210" s="75">
        <v>0</v>
      </c>
      <c r="K1210" s="75">
        <v>0</v>
      </c>
      <c r="L1210" s="75">
        <v>0</v>
      </c>
      <c r="M1210" s="75">
        <v>0</v>
      </c>
      <c r="N1210" s="75">
        <v>0</v>
      </c>
      <c r="O1210" s="75">
        <v>0</v>
      </c>
      <c r="P1210" s="75">
        <v>0</v>
      </c>
      <c r="Q1210" s="75">
        <v>0</v>
      </c>
      <c r="R1210" s="75">
        <v>0</v>
      </c>
      <c r="S1210" s="75">
        <v>0</v>
      </c>
      <c r="T1210" s="75">
        <v>0</v>
      </c>
      <c r="U1210" s="75">
        <v>0</v>
      </c>
      <c r="V1210" s="75">
        <v>0</v>
      </c>
      <c r="W1210" s="75">
        <v>0</v>
      </c>
      <c r="X1210" s="76">
        <v>0</v>
      </c>
    </row>
    <row r="1211" spans="2:24" ht="12.6" customHeight="1" x14ac:dyDescent="0.15">
      <c r="B1211" s="71" t="s">
        <v>27</v>
      </c>
      <c r="C1211" s="73" t="s">
        <v>28</v>
      </c>
      <c r="D1211" s="74">
        <v>0</v>
      </c>
      <c r="E1211" s="75">
        <v>0</v>
      </c>
      <c r="F1211" s="75">
        <v>0</v>
      </c>
      <c r="G1211" s="75">
        <v>0</v>
      </c>
      <c r="H1211" s="75">
        <v>0</v>
      </c>
      <c r="I1211" s="75">
        <v>0</v>
      </c>
      <c r="J1211" s="75">
        <v>0</v>
      </c>
      <c r="K1211" s="75">
        <v>0</v>
      </c>
      <c r="L1211" s="75">
        <v>0</v>
      </c>
      <c r="M1211" s="75">
        <v>0</v>
      </c>
      <c r="N1211" s="75">
        <v>0</v>
      </c>
      <c r="O1211" s="75">
        <v>0</v>
      </c>
      <c r="P1211" s="75">
        <v>0</v>
      </c>
      <c r="Q1211" s="75">
        <v>0</v>
      </c>
      <c r="R1211" s="75">
        <v>0</v>
      </c>
      <c r="S1211" s="75">
        <v>0</v>
      </c>
      <c r="T1211" s="75">
        <v>0</v>
      </c>
      <c r="U1211" s="75">
        <v>0</v>
      </c>
      <c r="V1211" s="75">
        <v>0</v>
      </c>
      <c r="W1211" s="75">
        <v>0</v>
      </c>
      <c r="X1211" s="76">
        <v>0</v>
      </c>
    </row>
    <row r="1212" spans="2:24" ht="12.6" customHeight="1" x14ac:dyDescent="0.15">
      <c r="B1212" s="71" t="s">
        <v>29</v>
      </c>
      <c r="C1212" s="73" t="s">
        <v>30</v>
      </c>
      <c r="D1212" s="74">
        <v>0</v>
      </c>
      <c r="E1212" s="75">
        <v>0</v>
      </c>
      <c r="F1212" s="75">
        <v>0</v>
      </c>
      <c r="G1212" s="75">
        <v>0</v>
      </c>
      <c r="H1212" s="75">
        <v>0</v>
      </c>
      <c r="I1212" s="75">
        <v>0</v>
      </c>
      <c r="J1212" s="75">
        <v>0</v>
      </c>
      <c r="K1212" s="75">
        <v>0</v>
      </c>
      <c r="L1212" s="75">
        <v>0</v>
      </c>
      <c r="M1212" s="75">
        <v>0</v>
      </c>
      <c r="N1212" s="75">
        <v>0</v>
      </c>
      <c r="O1212" s="75">
        <v>0</v>
      </c>
      <c r="P1212" s="75">
        <v>0</v>
      </c>
      <c r="Q1212" s="75">
        <v>0</v>
      </c>
      <c r="R1212" s="75">
        <v>0</v>
      </c>
      <c r="S1212" s="75">
        <v>0</v>
      </c>
      <c r="T1212" s="75">
        <v>0</v>
      </c>
      <c r="U1212" s="75">
        <v>0</v>
      </c>
      <c r="V1212" s="75">
        <v>0</v>
      </c>
      <c r="W1212" s="75">
        <v>0</v>
      </c>
      <c r="X1212" s="76">
        <v>0</v>
      </c>
    </row>
    <row r="1213" spans="2:24" ht="12.6" customHeight="1" x14ac:dyDescent="0.15">
      <c r="B1213" s="71" t="s">
        <v>24</v>
      </c>
      <c r="C1213" s="73" t="s">
        <v>31</v>
      </c>
      <c r="D1213" s="74">
        <v>0</v>
      </c>
      <c r="E1213" s="75">
        <v>0</v>
      </c>
      <c r="F1213" s="75">
        <v>0</v>
      </c>
      <c r="G1213" s="75">
        <v>0</v>
      </c>
      <c r="H1213" s="75">
        <v>0</v>
      </c>
      <c r="I1213" s="75">
        <v>0</v>
      </c>
      <c r="J1213" s="75">
        <v>0</v>
      </c>
      <c r="K1213" s="75">
        <v>0</v>
      </c>
      <c r="L1213" s="75">
        <v>0</v>
      </c>
      <c r="M1213" s="75">
        <v>0</v>
      </c>
      <c r="N1213" s="75">
        <v>0</v>
      </c>
      <c r="O1213" s="75">
        <v>0</v>
      </c>
      <c r="P1213" s="75">
        <v>0</v>
      </c>
      <c r="Q1213" s="75">
        <v>0</v>
      </c>
      <c r="R1213" s="75">
        <v>0</v>
      </c>
      <c r="S1213" s="75">
        <v>0</v>
      </c>
      <c r="T1213" s="75">
        <v>0</v>
      </c>
      <c r="U1213" s="75">
        <v>0</v>
      </c>
      <c r="V1213" s="75">
        <v>0</v>
      </c>
      <c r="W1213" s="75">
        <v>0</v>
      </c>
      <c r="X1213" s="76">
        <v>0</v>
      </c>
    </row>
    <row r="1214" spans="2:24" ht="12.6" customHeight="1" x14ac:dyDescent="0.15">
      <c r="B1214" s="71" t="s">
        <v>26</v>
      </c>
      <c r="C1214" s="73" t="s">
        <v>6</v>
      </c>
      <c r="D1214" s="74">
        <v>0</v>
      </c>
      <c r="E1214" s="75">
        <v>0</v>
      </c>
      <c r="F1214" s="75">
        <v>0</v>
      </c>
      <c r="G1214" s="75">
        <v>0</v>
      </c>
      <c r="H1214" s="75">
        <v>0</v>
      </c>
      <c r="I1214" s="75">
        <v>0</v>
      </c>
      <c r="J1214" s="75">
        <v>0</v>
      </c>
      <c r="K1214" s="75">
        <v>0</v>
      </c>
      <c r="L1214" s="75">
        <v>0</v>
      </c>
      <c r="M1214" s="75">
        <v>0</v>
      </c>
      <c r="N1214" s="75">
        <v>0</v>
      </c>
      <c r="O1214" s="75">
        <v>0</v>
      </c>
      <c r="P1214" s="75">
        <v>0</v>
      </c>
      <c r="Q1214" s="75">
        <v>0</v>
      </c>
      <c r="R1214" s="75">
        <v>0</v>
      </c>
      <c r="S1214" s="75">
        <v>0</v>
      </c>
      <c r="T1214" s="75">
        <v>0</v>
      </c>
      <c r="U1214" s="75">
        <v>0</v>
      </c>
      <c r="V1214" s="75">
        <v>0</v>
      </c>
      <c r="W1214" s="75">
        <v>0</v>
      </c>
      <c r="X1214" s="76">
        <v>0</v>
      </c>
    </row>
    <row r="1215" spans="2:24" ht="12.6" customHeight="1" x14ac:dyDescent="0.15">
      <c r="B1215" s="146"/>
      <c r="C1215" s="72" t="s">
        <v>34</v>
      </c>
      <c r="D1215" s="74">
        <v>28</v>
      </c>
      <c r="E1215" s="75">
        <v>4</v>
      </c>
      <c r="F1215" s="75">
        <v>24</v>
      </c>
      <c r="G1215" s="75">
        <v>22</v>
      </c>
      <c r="H1215" s="75">
        <v>4</v>
      </c>
      <c r="I1215" s="75">
        <v>2</v>
      </c>
      <c r="J1215" s="75">
        <v>0</v>
      </c>
      <c r="K1215" s="75">
        <v>0</v>
      </c>
      <c r="L1215" s="75">
        <v>0</v>
      </c>
      <c r="M1215" s="75">
        <v>0</v>
      </c>
      <c r="N1215" s="75">
        <v>0</v>
      </c>
      <c r="O1215" s="75">
        <v>1141</v>
      </c>
      <c r="P1215" s="75">
        <v>56</v>
      </c>
      <c r="Q1215" s="75">
        <v>34</v>
      </c>
      <c r="R1215" s="75">
        <v>1</v>
      </c>
      <c r="S1215" s="75">
        <v>21</v>
      </c>
      <c r="T1215" s="75">
        <v>5</v>
      </c>
      <c r="U1215" s="75">
        <v>0</v>
      </c>
      <c r="V1215" s="75">
        <v>67269</v>
      </c>
      <c r="W1215" s="75">
        <v>828</v>
      </c>
      <c r="X1215" s="76">
        <v>13220</v>
      </c>
    </row>
    <row r="1216" spans="2:24" ht="12.6" customHeight="1" x14ac:dyDescent="0.15">
      <c r="B1216" s="71" t="s">
        <v>23</v>
      </c>
      <c r="C1216" s="73" t="s">
        <v>35</v>
      </c>
      <c r="D1216" s="74">
        <v>0</v>
      </c>
      <c r="E1216" s="75">
        <v>0</v>
      </c>
      <c r="F1216" s="75">
        <v>0</v>
      </c>
      <c r="G1216" s="75">
        <v>0</v>
      </c>
      <c r="H1216" s="75">
        <v>0</v>
      </c>
      <c r="I1216" s="75">
        <v>0</v>
      </c>
      <c r="J1216" s="75">
        <v>0</v>
      </c>
      <c r="K1216" s="75">
        <v>0</v>
      </c>
      <c r="L1216" s="75">
        <v>0</v>
      </c>
      <c r="M1216" s="75">
        <v>0</v>
      </c>
      <c r="N1216" s="75">
        <v>0</v>
      </c>
      <c r="O1216" s="75">
        <v>0</v>
      </c>
      <c r="P1216" s="75">
        <v>0</v>
      </c>
      <c r="Q1216" s="75">
        <v>0</v>
      </c>
      <c r="R1216" s="75">
        <v>0</v>
      </c>
      <c r="S1216" s="75">
        <v>0</v>
      </c>
      <c r="T1216" s="75">
        <v>0</v>
      </c>
      <c r="U1216" s="75">
        <v>0</v>
      </c>
      <c r="V1216" s="75">
        <v>0</v>
      </c>
      <c r="W1216" s="75">
        <v>0</v>
      </c>
      <c r="X1216" s="76">
        <v>0</v>
      </c>
    </row>
    <row r="1217" spans="2:24" ht="12.6" customHeight="1" x14ac:dyDescent="0.15">
      <c r="B1217" s="71" t="s">
        <v>15</v>
      </c>
      <c r="C1217" s="73" t="s">
        <v>19</v>
      </c>
      <c r="D1217" s="74">
        <v>2</v>
      </c>
      <c r="E1217" s="75">
        <v>0</v>
      </c>
      <c r="F1217" s="75">
        <v>2</v>
      </c>
      <c r="G1217" s="75">
        <v>2</v>
      </c>
      <c r="H1217" s="75">
        <v>0</v>
      </c>
      <c r="I1217" s="75">
        <v>0</v>
      </c>
      <c r="J1217" s="75">
        <v>0</v>
      </c>
      <c r="K1217" s="75">
        <v>0</v>
      </c>
      <c r="L1217" s="75">
        <v>0</v>
      </c>
      <c r="M1217" s="75">
        <v>0</v>
      </c>
      <c r="N1217" s="75">
        <v>0</v>
      </c>
      <c r="O1217" s="75">
        <v>44</v>
      </c>
      <c r="P1217" s="75">
        <v>2</v>
      </c>
      <c r="Q1217" s="75">
        <v>2</v>
      </c>
      <c r="R1217" s="75">
        <v>0</v>
      </c>
      <c r="S1217" s="75">
        <v>0</v>
      </c>
      <c r="T1217" s="75">
        <v>0</v>
      </c>
      <c r="U1217" s="75">
        <v>0</v>
      </c>
      <c r="V1217" s="75">
        <v>1020</v>
      </c>
      <c r="W1217" s="75">
        <v>0</v>
      </c>
      <c r="X1217" s="76">
        <v>600</v>
      </c>
    </row>
    <row r="1218" spans="2:24" ht="12.6" customHeight="1" x14ac:dyDescent="0.15">
      <c r="B1218" s="71" t="s">
        <v>36</v>
      </c>
      <c r="C1218" s="73" t="s">
        <v>38</v>
      </c>
      <c r="D1218" s="74">
        <v>18</v>
      </c>
      <c r="E1218" s="75">
        <v>1</v>
      </c>
      <c r="F1218" s="75">
        <v>17</v>
      </c>
      <c r="G1218" s="75">
        <v>15</v>
      </c>
      <c r="H1218" s="75">
        <v>2</v>
      </c>
      <c r="I1218" s="75">
        <v>1</v>
      </c>
      <c r="J1218" s="75">
        <v>0</v>
      </c>
      <c r="K1218" s="75">
        <v>0</v>
      </c>
      <c r="L1218" s="75">
        <v>0</v>
      </c>
      <c r="M1218" s="75">
        <v>0</v>
      </c>
      <c r="N1218" s="75">
        <v>0</v>
      </c>
      <c r="O1218" s="75">
        <v>750</v>
      </c>
      <c r="P1218" s="75">
        <v>33</v>
      </c>
      <c r="Q1218" s="75">
        <v>22</v>
      </c>
      <c r="R1218" s="75">
        <v>1</v>
      </c>
      <c r="S1218" s="75">
        <v>10</v>
      </c>
      <c r="T1218" s="75">
        <v>3</v>
      </c>
      <c r="U1218" s="75">
        <v>0</v>
      </c>
      <c r="V1218" s="75">
        <v>21854</v>
      </c>
      <c r="W1218" s="75">
        <v>15</v>
      </c>
      <c r="X1218" s="76">
        <v>2260</v>
      </c>
    </row>
    <row r="1219" spans="2:24" ht="12.6" customHeight="1" x14ac:dyDescent="0.15">
      <c r="B1219" s="71" t="s">
        <v>0</v>
      </c>
      <c r="C1219" s="73" t="s">
        <v>39</v>
      </c>
      <c r="D1219" s="74">
        <v>0</v>
      </c>
      <c r="E1219" s="75">
        <v>0</v>
      </c>
      <c r="F1219" s="75">
        <v>0</v>
      </c>
      <c r="G1219" s="75">
        <v>0</v>
      </c>
      <c r="H1219" s="75">
        <v>0</v>
      </c>
      <c r="I1219" s="75">
        <v>0</v>
      </c>
      <c r="J1219" s="75">
        <v>0</v>
      </c>
      <c r="K1219" s="75">
        <v>0</v>
      </c>
      <c r="L1219" s="75">
        <v>0</v>
      </c>
      <c r="M1219" s="75">
        <v>0</v>
      </c>
      <c r="N1219" s="75">
        <v>0</v>
      </c>
      <c r="O1219" s="75">
        <v>0</v>
      </c>
      <c r="P1219" s="75">
        <v>0</v>
      </c>
      <c r="Q1219" s="75">
        <v>0</v>
      </c>
      <c r="R1219" s="75">
        <v>0</v>
      </c>
      <c r="S1219" s="75">
        <v>0</v>
      </c>
      <c r="T1219" s="75">
        <v>0</v>
      </c>
      <c r="U1219" s="75">
        <v>0</v>
      </c>
      <c r="V1219" s="75">
        <v>0</v>
      </c>
      <c r="W1219" s="75">
        <v>0</v>
      </c>
      <c r="X1219" s="76">
        <v>0</v>
      </c>
    </row>
    <row r="1220" spans="2:24" ht="12.6" customHeight="1" x14ac:dyDescent="0.15">
      <c r="B1220" s="71" t="s">
        <v>40</v>
      </c>
      <c r="C1220" s="73" t="s">
        <v>784</v>
      </c>
      <c r="D1220" s="74">
        <v>2</v>
      </c>
      <c r="E1220" s="75">
        <v>0</v>
      </c>
      <c r="F1220" s="75">
        <v>2</v>
      </c>
      <c r="G1220" s="75">
        <v>1</v>
      </c>
      <c r="H1220" s="75">
        <v>1</v>
      </c>
      <c r="I1220" s="75">
        <v>0</v>
      </c>
      <c r="J1220" s="75">
        <v>0</v>
      </c>
      <c r="K1220" s="75">
        <v>0</v>
      </c>
      <c r="L1220" s="75">
        <v>0</v>
      </c>
      <c r="M1220" s="75">
        <v>0</v>
      </c>
      <c r="N1220" s="75">
        <v>0</v>
      </c>
      <c r="O1220" s="75">
        <v>101</v>
      </c>
      <c r="P1220" s="75">
        <v>5</v>
      </c>
      <c r="Q1220" s="75">
        <v>5</v>
      </c>
      <c r="R1220" s="75">
        <v>0</v>
      </c>
      <c r="S1220" s="75">
        <v>0</v>
      </c>
      <c r="T1220" s="75">
        <v>0</v>
      </c>
      <c r="U1220" s="75">
        <v>0</v>
      </c>
      <c r="V1220" s="75">
        <v>3740</v>
      </c>
      <c r="W1220" s="75">
        <v>70</v>
      </c>
      <c r="X1220" s="76">
        <v>483</v>
      </c>
    </row>
    <row r="1221" spans="2:24" ht="12.6" customHeight="1" x14ac:dyDescent="0.15">
      <c r="B1221" s="83" t="s">
        <v>33</v>
      </c>
      <c r="C1221" s="85" t="s">
        <v>42</v>
      </c>
      <c r="D1221" s="86">
        <v>6</v>
      </c>
      <c r="E1221" s="87">
        <v>3</v>
      </c>
      <c r="F1221" s="87">
        <v>3</v>
      </c>
      <c r="G1221" s="87">
        <v>4</v>
      </c>
      <c r="H1221" s="87">
        <v>1</v>
      </c>
      <c r="I1221" s="87">
        <v>1</v>
      </c>
      <c r="J1221" s="87">
        <v>0</v>
      </c>
      <c r="K1221" s="87">
        <v>0</v>
      </c>
      <c r="L1221" s="87">
        <v>0</v>
      </c>
      <c r="M1221" s="87">
        <v>0</v>
      </c>
      <c r="N1221" s="87">
        <v>0</v>
      </c>
      <c r="O1221" s="87">
        <v>246</v>
      </c>
      <c r="P1221" s="87">
        <v>16</v>
      </c>
      <c r="Q1221" s="87">
        <v>5</v>
      </c>
      <c r="R1221" s="87">
        <v>0</v>
      </c>
      <c r="S1221" s="87">
        <v>11</v>
      </c>
      <c r="T1221" s="87">
        <v>2</v>
      </c>
      <c r="U1221" s="87">
        <v>0</v>
      </c>
      <c r="V1221" s="87">
        <v>40655</v>
      </c>
      <c r="W1221" s="87">
        <v>743</v>
      </c>
      <c r="X1221" s="88">
        <v>9877</v>
      </c>
    </row>
    <row r="1222" spans="2:24" ht="12.6" customHeight="1" x14ac:dyDescent="0.15">
      <c r="O1222" s="147"/>
      <c r="P1222" s="147"/>
      <c r="Q1222" s="147"/>
      <c r="R1222" s="147"/>
      <c r="S1222" s="147"/>
    </row>
    <row r="1223" spans="2:24" ht="12.6" customHeight="1" x14ac:dyDescent="0.15">
      <c r="O1223" s="147"/>
      <c r="P1223" s="147"/>
      <c r="Q1223" s="147"/>
      <c r="R1223" s="147"/>
      <c r="S1223" s="147"/>
    </row>
    <row r="1224" spans="2:24" ht="12.6" customHeight="1" x14ac:dyDescent="0.15">
      <c r="O1224" s="147"/>
      <c r="P1224" s="147"/>
      <c r="Q1224" s="147"/>
      <c r="R1224" s="147"/>
      <c r="S1224" s="147"/>
    </row>
    <row r="1225" spans="2:24" ht="12.6" customHeight="1" x14ac:dyDescent="0.15">
      <c r="O1225" s="147"/>
      <c r="P1225" s="147"/>
      <c r="Q1225" s="147"/>
      <c r="R1225" s="147"/>
      <c r="S1225" s="147"/>
    </row>
    <row r="1226" spans="2:24" ht="12.6" customHeight="1" x14ac:dyDescent="0.15">
      <c r="O1226" s="147"/>
      <c r="P1226" s="147"/>
      <c r="Q1226" s="147"/>
      <c r="R1226" s="147"/>
      <c r="S1226" s="147"/>
    </row>
    <row r="1227" spans="2:24" ht="12.6" customHeight="1" x14ac:dyDescent="0.15">
      <c r="O1227" s="147"/>
      <c r="P1227" s="147"/>
      <c r="Q1227" s="147"/>
      <c r="R1227" s="147"/>
      <c r="S1227" s="147"/>
    </row>
    <row r="1228" spans="2:24" ht="12.6" customHeight="1" x14ac:dyDescent="0.15">
      <c r="O1228" s="147"/>
      <c r="P1228" s="147"/>
      <c r="Q1228" s="147"/>
      <c r="R1228" s="147"/>
      <c r="S1228" s="147"/>
    </row>
    <row r="1229" spans="2:24" ht="12.6" customHeight="1" x14ac:dyDescent="0.15">
      <c r="O1229" s="147"/>
      <c r="P1229" s="147"/>
      <c r="Q1229" s="147"/>
      <c r="R1229" s="147"/>
      <c r="S1229" s="147"/>
    </row>
    <row r="1230" spans="2:24" ht="12.6" customHeight="1" x14ac:dyDescent="0.15">
      <c r="O1230" s="147"/>
      <c r="P1230" s="147"/>
      <c r="Q1230" s="147"/>
      <c r="R1230" s="147"/>
      <c r="S1230" s="147"/>
    </row>
    <row r="1231" spans="2:24" ht="12.6" customHeight="1" x14ac:dyDescent="0.15">
      <c r="O1231" s="147"/>
      <c r="P1231" s="147"/>
      <c r="Q1231" s="147"/>
      <c r="R1231" s="147"/>
      <c r="S1231" s="147"/>
    </row>
    <row r="1232" spans="2:24" ht="12.6" customHeight="1" x14ac:dyDescent="0.15">
      <c r="O1232" s="147"/>
      <c r="P1232" s="147"/>
      <c r="Q1232" s="147"/>
      <c r="R1232" s="147"/>
      <c r="S1232" s="147"/>
    </row>
    <row r="1233" spans="15:19" ht="12.6" customHeight="1" x14ac:dyDescent="0.15">
      <c r="O1233" s="147"/>
      <c r="P1233" s="147"/>
      <c r="Q1233" s="147"/>
      <c r="R1233" s="147"/>
      <c r="S1233" s="147"/>
    </row>
    <row r="1234" spans="15:19" ht="12.6" customHeight="1" x14ac:dyDescent="0.15">
      <c r="O1234" s="147"/>
      <c r="P1234" s="147"/>
      <c r="Q1234" s="147"/>
      <c r="R1234" s="147"/>
      <c r="S1234" s="147"/>
    </row>
    <row r="1235" spans="15:19" ht="12.6" customHeight="1" x14ac:dyDescent="0.15">
      <c r="O1235" s="147"/>
      <c r="P1235" s="147"/>
      <c r="Q1235" s="147"/>
      <c r="R1235" s="147"/>
      <c r="S1235" s="147"/>
    </row>
    <row r="1236" spans="15:19" ht="12.6" customHeight="1" x14ac:dyDescent="0.15">
      <c r="O1236" s="147"/>
      <c r="P1236" s="147"/>
      <c r="Q1236" s="147"/>
      <c r="R1236" s="147"/>
      <c r="S1236" s="147"/>
    </row>
    <row r="1237" spans="15:19" ht="12.6" customHeight="1" x14ac:dyDescent="0.15">
      <c r="O1237" s="147"/>
      <c r="P1237" s="147"/>
      <c r="Q1237" s="147"/>
      <c r="R1237" s="147"/>
      <c r="S1237" s="147"/>
    </row>
    <row r="1238" spans="15:19" ht="12.6" customHeight="1" x14ac:dyDescent="0.15">
      <c r="O1238" s="147"/>
      <c r="P1238" s="147"/>
      <c r="Q1238" s="147"/>
      <c r="R1238" s="147"/>
      <c r="S1238" s="147"/>
    </row>
    <row r="1239" spans="15:19" ht="12.6" customHeight="1" x14ac:dyDescent="0.15">
      <c r="O1239" s="147"/>
      <c r="P1239" s="147"/>
      <c r="Q1239" s="147"/>
      <c r="R1239" s="147"/>
      <c r="S1239" s="147"/>
    </row>
    <row r="1240" spans="15:19" ht="12.6" customHeight="1" x14ac:dyDescent="0.15">
      <c r="O1240" s="147"/>
      <c r="P1240" s="147"/>
      <c r="Q1240" s="147"/>
      <c r="R1240" s="147"/>
      <c r="S1240" s="147"/>
    </row>
    <row r="1241" spans="15:19" ht="12.6" customHeight="1" x14ac:dyDescent="0.15">
      <c r="O1241" s="147"/>
      <c r="P1241" s="147"/>
      <c r="Q1241" s="147"/>
      <c r="R1241" s="147"/>
      <c r="S1241" s="147"/>
    </row>
    <row r="1242" spans="15:19" ht="12.6" customHeight="1" x14ac:dyDescent="0.15">
      <c r="O1242" s="147"/>
      <c r="P1242" s="147"/>
      <c r="Q1242" s="147"/>
      <c r="R1242" s="147"/>
      <c r="S1242" s="147"/>
    </row>
    <row r="1243" spans="15:19" ht="12.6" customHeight="1" x14ac:dyDescent="0.15">
      <c r="O1243" s="147"/>
      <c r="P1243" s="147"/>
      <c r="Q1243" s="147"/>
      <c r="R1243" s="147"/>
      <c r="S1243" s="147"/>
    </row>
    <row r="1244" spans="15:19" ht="12.6" customHeight="1" x14ac:dyDescent="0.15">
      <c r="O1244" s="147"/>
      <c r="P1244" s="147"/>
      <c r="Q1244" s="147"/>
      <c r="R1244" s="147"/>
      <c r="S1244" s="147"/>
    </row>
    <row r="1245" spans="15:19" ht="12.6" customHeight="1" x14ac:dyDescent="0.15">
      <c r="O1245" s="147"/>
      <c r="P1245" s="147"/>
      <c r="Q1245" s="147"/>
      <c r="R1245" s="147"/>
      <c r="S1245" s="147"/>
    </row>
    <row r="1246" spans="15:19" ht="12.6" customHeight="1" x14ac:dyDescent="0.15">
      <c r="O1246" s="147"/>
      <c r="P1246" s="147"/>
      <c r="Q1246" s="147"/>
      <c r="R1246" s="147"/>
      <c r="S1246" s="147"/>
    </row>
    <row r="1247" spans="15:19" ht="12.6" customHeight="1" x14ac:dyDescent="0.15">
      <c r="O1247" s="147"/>
      <c r="P1247" s="147"/>
      <c r="Q1247" s="147"/>
      <c r="R1247" s="147"/>
      <c r="S1247" s="147"/>
    </row>
    <row r="1248" spans="15:19" ht="12.6" customHeight="1" x14ac:dyDescent="0.15">
      <c r="O1248" s="147"/>
      <c r="P1248" s="147"/>
      <c r="Q1248" s="147"/>
      <c r="R1248" s="147"/>
      <c r="S1248" s="147"/>
    </row>
    <row r="1249" spans="15:19" ht="12.6" customHeight="1" x14ac:dyDescent="0.15">
      <c r="O1249" s="147"/>
      <c r="P1249" s="147"/>
      <c r="Q1249" s="147"/>
      <c r="R1249" s="147"/>
      <c r="S1249" s="147"/>
    </row>
    <row r="1250" spans="15:19" ht="12.6" customHeight="1" x14ac:dyDescent="0.15">
      <c r="O1250" s="147"/>
      <c r="P1250" s="147"/>
      <c r="Q1250" s="147"/>
      <c r="R1250" s="147"/>
      <c r="S1250" s="147"/>
    </row>
    <row r="1251" spans="15:19" ht="12.6" customHeight="1" x14ac:dyDescent="0.15">
      <c r="O1251" s="147"/>
      <c r="P1251" s="147"/>
      <c r="Q1251" s="147"/>
      <c r="R1251" s="147"/>
      <c r="S1251" s="147"/>
    </row>
    <row r="1252" spans="15:19" ht="12.6" customHeight="1" x14ac:dyDescent="0.15">
      <c r="O1252" s="147"/>
      <c r="P1252" s="147"/>
      <c r="Q1252" s="147"/>
      <c r="R1252" s="147"/>
      <c r="S1252" s="147"/>
    </row>
    <row r="1253" spans="15:19" ht="12.6" customHeight="1" x14ac:dyDescent="0.15">
      <c r="O1253" s="147"/>
      <c r="P1253" s="147"/>
      <c r="Q1253" s="147"/>
      <c r="R1253" s="147"/>
      <c r="S1253" s="147"/>
    </row>
    <row r="1254" spans="15:19" ht="12.6" customHeight="1" x14ac:dyDescent="0.15">
      <c r="O1254" s="147"/>
      <c r="P1254" s="147"/>
      <c r="Q1254" s="147"/>
      <c r="R1254" s="147"/>
      <c r="S1254" s="147"/>
    </row>
    <row r="1255" spans="15:19" ht="12.6" customHeight="1" x14ac:dyDescent="0.15">
      <c r="O1255" s="147"/>
      <c r="P1255" s="147"/>
      <c r="Q1255" s="147"/>
      <c r="R1255" s="147"/>
      <c r="S1255" s="147"/>
    </row>
    <row r="1256" spans="15:19" ht="12.6" customHeight="1" x14ac:dyDescent="0.15">
      <c r="O1256" s="147"/>
      <c r="P1256" s="147"/>
      <c r="Q1256" s="147"/>
      <c r="R1256" s="147"/>
      <c r="S1256" s="147"/>
    </row>
    <row r="1257" spans="15:19" ht="12.6" customHeight="1" x14ac:dyDescent="0.15">
      <c r="O1257" s="147"/>
      <c r="P1257" s="147"/>
      <c r="Q1257" s="147"/>
      <c r="R1257" s="147"/>
      <c r="S1257" s="147"/>
    </row>
    <row r="1258" spans="15:19" ht="12.6" customHeight="1" x14ac:dyDescent="0.15">
      <c r="O1258" s="147"/>
      <c r="P1258" s="147"/>
      <c r="Q1258" s="147"/>
      <c r="R1258" s="147"/>
      <c r="S1258" s="147"/>
    </row>
    <row r="1259" spans="15:19" ht="12.6" customHeight="1" x14ac:dyDescent="0.15">
      <c r="O1259" s="147"/>
      <c r="P1259" s="147"/>
      <c r="Q1259" s="147"/>
      <c r="R1259" s="147"/>
      <c r="S1259" s="147"/>
    </row>
    <row r="1260" spans="15:19" ht="12.6" customHeight="1" x14ac:dyDescent="0.15">
      <c r="O1260" s="147"/>
      <c r="P1260" s="147"/>
      <c r="Q1260" s="147"/>
      <c r="R1260" s="147"/>
      <c r="S1260" s="147"/>
    </row>
    <row r="1261" spans="15:19" ht="12.6" customHeight="1" x14ac:dyDescent="0.15">
      <c r="O1261" s="147"/>
      <c r="P1261" s="147"/>
      <c r="Q1261" s="147"/>
      <c r="R1261" s="147"/>
      <c r="S1261" s="147"/>
    </row>
    <row r="1262" spans="15:19" ht="12.6" customHeight="1" x14ac:dyDescent="0.15">
      <c r="O1262" s="147"/>
      <c r="P1262" s="147"/>
      <c r="Q1262" s="147"/>
      <c r="R1262" s="147"/>
      <c r="S1262" s="147"/>
    </row>
    <row r="1263" spans="15:19" ht="12.6" customHeight="1" x14ac:dyDescent="0.15">
      <c r="O1263" s="147"/>
      <c r="P1263" s="147"/>
      <c r="Q1263" s="147"/>
      <c r="R1263" s="147"/>
      <c r="S1263" s="147"/>
    </row>
    <row r="1264" spans="15:19" ht="12.6" customHeight="1" x14ac:dyDescent="0.15">
      <c r="O1264" s="147"/>
      <c r="P1264" s="147"/>
      <c r="Q1264" s="147"/>
      <c r="R1264" s="147"/>
      <c r="S1264" s="147"/>
    </row>
    <row r="1265" spans="15:19" ht="12.6" customHeight="1" x14ac:dyDescent="0.15">
      <c r="O1265" s="147"/>
      <c r="P1265" s="147"/>
      <c r="Q1265" s="147"/>
      <c r="R1265" s="147"/>
      <c r="S1265" s="147"/>
    </row>
    <row r="1266" spans="15:19" ht="12.6" customHeight="1" x14ac:dyDescent="0.15">
      <c r="O1266" s="147"/>
      <c r="P1266" s="147"/>
      <c r="Q1266" s="147"/>
      <c r="R1266" s="147"/>
      <c r="S1266" s="147"/>
    </row>
    <row r="1267" spans="15:19" ht="12.6" customHeight="1" x14ac:dyDescent="0.15">
      <c r="O1267" s="147"/>
      <c r="P1267" s="147"/>
      <c r="Q1267" s="147"/>
      <c r="R1267" s="147"/>
      <c r="S1267" s="147"/>
    </row>
    <row r="1268" spans="15:19" ht="12.6" customHeight="1" x14ac:dyDescent="0.15">
      <c r="O1268" s="147"/>
      <c r="P1268" s="147"/>
      <c r="Q1268" s="147"/>
      <c r="R1268" s="147"/>
      <c r="S1268" s="147"/>
    </row>
    <row r="1269" spans="15:19" ht="12.6" customHeight="1" x14ac:dyDescent="0.15">
      <c r="O1269" s="147"/>
      <c r="P1269" s="147"/>
      <c r="Q1269" s="147"/>
      <c r="R1269" s="147"/>
      <c r="S1269" s="147"/>
    </row>
    <row r="1270" spans="15:19" ht="12.6" customHeight="1" x14ac:dyDescent="0.15">
      <c r="O1270" s="147"/>
      <c r="P1270" s="147"/>
      <c r="Q1270" s="147"/>
      <c r="R1270" s="147"/>
      <c r="S1270" s="147"/>
    </row>
    <row r="1271" spans="15:19" ht="12.6" customHeight="1" x14ac:dyDescent="0.15">
      <c r="O1271" s="147"/>
      <c r="P1271" s="147"/>
      <c r="Q1271" s="147"/>
      <c r="R1271" s="147"/>
      <c r="S1271" s="147"/>
    </row>
    <row r="1272" spans="15:19" ht="12.6" customHeight="1" x14ac:dyDescent="0.15">
      <c r="O1272" s="147"/>
      <c r="P1272" s="147"/>
      <c r="Q1272" s="147"/>
      <c r="R1272" s="147"/>
      <c r="S1272" s="147"/>
    </row>
    <row r="1273" spans="15:19" ht="12.6" customHeight="1" x14ac:dyDescent="0.15">
      <c r="O1273" s="147"/>
      <c r="P1273" s="147"/>
      <c r="Q1273" s="147"/>
      <c r="R1273" s="147"/>
      <c r="S1273" s="147"/>
    </row>
    <row r="1274" spans="15:19" ht="12.6" customHeight="1" x14ac:dyDescent="0.15">
      <c r="O1274" s="147"/>
      <c r="P1274" s="147"/>
      <c r="Q1274" s="147"/>
      <c r="R1274" s="147"/>
      <c r="S1274" s="147"/>
    </row>
    <row r="1275" spans="15:19" ht="12.6" customHeight="1" x14ac:dyDescent="0.15">
      <c r="O1275" s="147"/>
      <c r="P1275" s="147"/>
      <c r="Q1275" s="147"/>
      <c r="R1275" s="147"/>
      <c r="S1275" s="147"/>
    </row>
    <row r="1276" spans="15:19" ht="12.6" customHeight="1" x14ac:dyDescent="0.15">
      <c r="O1276" s="147"/>
      <c r="P1276" s="147"/>
      <c r="Q1276" s="147"/>
      <c r="R1276" s="147"/>
      <c r="S1276" s="147"/>
    </row>
    <row r="1277" spans="15:19" ht="12.6" customHeight="1" x14ac:dyDescent="0.15">
      <c r="O1277" s="147"/>
      <c r="P1277" s="147"/>
      <c r="Q1277" s="147"/>
      <c r="R1277" s="147"/>
      <c r="S1277" s="147"/>
    </row>
    <row r="1278" spans="15:19" ht="12.6" customHeight="1" x14ac:dyDescent="0.15">
      <c r="O1278" s="147"/>
      <c r="P1278" s="147"/>
      <c r="Q1278" s="147"/>
      <c r="R1278" s="147"/>
      <c r="S1278" s="147"/>
    </row>
    <row r="1279" spans="15:19" ht="12.6" customHeight="1" x14ac:dyDescent="0.15">
      <c r="O1279" s="147"/>
      <c r="P1279" s="147"/>
      <c r="Q1279" s="147"/>
      <c r="R1279" s="147"/>
      <c r="S1279" s="147"/>
    </row>
    <row r="1280" spans="15:19" ht="12.6" customHeight="1" x14ac:dyDescent="0.15">
      <c r="O1280" s="147"/>
      <c r="P1280" s="147"/>
      <c r="Q1280" s="147"/>
      <c r="R1280" s="147"/>
      <c r="S1280" s="147"/>
    </row>
    <row r="1281" spans="15:19" ht="12.6" customHeight="1" x14ac:dyDescent="0.15">
      <c r="O1281" s="147"/>
      <c r="P1281" s="147"/>
      <c r="Q1281" s="147"/>
      <c r="R1281" s="147"/>
      <c r="S1281" s="147"/>
    </row>
    <row r="1282" spans="15:19" ht="12.6" customHeight="1" x14ac:dyDescent="0.15">
      <c r="O1282" s="147"/>
      <c r="P1282" s="147"/>
      <c r="Q1282" s="147"/>
      <c r="R1282" s="147"/>
      <c r="S1282" s="147"/>
    </row>
    <row r="1283" spans="15:19" ht="12.6" customHeight="1" x14ac:dyDescent="0.15">
      <c r="O1283" s="147"/>
      <c r="P1283" s="147"/>
      <c r="Q1283" s="147"/>
      <c r="R1283" s="147"/>
      <c r="S1283" s="147"/>
    </row>
    <row r="1284" spans="15:19" ht="12.6" customHeight="1" x14ac:dyDescent="0.15">
      <c r="O1284" s="147"/>
      <c r="P1284" s="147"/>
      <c r="Q1284" s="147"/>
      <c r="R1284" s="147"/>
      <c r="S1284" s="147"/>
    </row>
    <row r="1285" spans="15:19" ht="12.6" customHeight="1" x14ac:dyDescent="0.15">
      <c r="O1285" s="147"/>
      <c r="P1285" s="147"/>
      <c r="Q1285" s="147"/>
      <c r="R1285" s="147"/>
      <c r="S1285" s="147"/>
    </row>
    <row r="1286" spans="15:19" ht="12.6" customHeight="1" x14ac:dyDescent="0.15">
      <c r="O1286" s="147"/>
      <c r="P1286" s="147"/>
      <c r="Q1286" s="147"/>
      <c r="R1286" s="147"/>
      <c r="S1286" s="147"/>
    </row>
    <row r="1287" spans="15:19" ht="12.6" customHeight="1" x14ac:dyDescent="0.15">
      <c r="O1287" s="147"/>
      <c r="P1287" s="147"/>
      <c r="Q1287" s="147"/>
      <c r="R1287" s="147"/>
      <c r="S1287" s="147"/>
    </row>
    <row r="1288" spans="15:19" ht="12.6" customHeight="1" x14ac:dyDescent="0.15">
      <c r="O1288" s="147"/>
      <c r="P1288" s="147"/>
      <c r="Q1288" s="147"/>
      <c r="R1288" s="147"/>
      <c r="S1288" s="147"/>
    </row>
    <row r="1289" spans="15:19" ht="12.6" customHeight="1" x14ac:dyDescent="0.15">
      <c r="O1289" s="147"/>
      <c r="P1289" s="147"/>
      <c r="Q1289" s="147"/>
      <c r="R1289" s="147"/>
      <c r="S1289" s="147"/>
    </row>
    <row r="1290" spans="15:19" ht="12.6" customHeight="1" x14ac:dyDescent="0.15">
      <c r="O1290" s="147"/>
      <c r="P1290" s="147"/>
      <c r="Q1290" s="147"/>
      <c r="R1290" s="147"/>
      <c r="S1290" s="147"/>
    </row>
    <row r="1291" spans="15:19" ht="12.6" customHeight="1" x14ac:dyDescent="0.15">
      <c r="O1291" s="147"/>
      <c r="P1291" s="147"/>
      <c r="Q1291" s="147"/>
      <c r="R1291" s="147"/>
      <c r="S1291" s="147"/>
    </row>
    <row r="1292" spans="15:19" ht="12.6" customHeight="1" x14ac:dyDescent="0.15">
      <c r="O1292" s="147"/>
      <c r="P1292" s="147"/>
      <c r="Q1292" s="147"/>
      <c r="R1292" s="147"/>
      <c r="S1292" s="147"/>
    </row>
    <row r="1293" spans="15:19" ht="12.6" customHeight="1" x14ac:dyDescent="0.15">
      <c r="O1293" s="147"/>
      <c r="P1293" s="147"/>
      <c r="Q1293" s="147"/>
      <c r="R1293" s="147"/>
      <c r="S1293" s="147"/>
    </row>
    <row r="1294" spans="15:19" ht="12.6" customHeight="1" x14ac:dyDescent="0.15">
      <c r="O1294" s="147"/>
      <c r="P1294" s="147"/>
      <c r="Q1294" s="147"/>
      <c r="R1294" s="147"/>
      <c r="S1294" s="147"/>
    </row>
    <row r="1295" spans="15:19" ht="12.6" customHeight="1" x14ac:dyDescent="0.15">
      <c r="O1295" s="147"/>
      <c r="P1295" s="147"/>
      <c r="Q1295" s="147"/>
      <c r="R1295" s="147"/>
      <c r="S1295" s="147"/>
    </row>
    <row r="1296" spans="15:19" ht="12.6" customHeight="1" x14ac:dyDescent="0.15">
      <c r="O1296" s="147"/>
      <c r="P1296" s="147"/>
      <c r="Q1296" s="147"/>
      <c r="R1296" s="147"/>
      <c r="S1296" s="147"/>
    </row>
    <row r="1297" spans="15:19" ht="12.6" customHeight="1" x14ac:dyDescent="0.15">
      <c r="O1297" s="147"/>
      <c r="P1297" s="147"/>
      <c r="Q1297" s="147"/>
      <c r="R1297" s="147"/>
      <c r="S1297" s="147"/>
    </row>
    <row r="1298" spans="15:19" ht="12.6" customHeight="1" x14ac:dyDescent="0.15">
      <c r="O1298" s="147"/>
      <c r="P1298" s="147"/>
      <c r="Q1298" s="147"/>
      <c r="R1298" s="147"/>
      <c r="S1298" s="147"/>
    </row>
    <row r="1299" spans="15:19" ht="12.6" customHeight="1" x14ac:dyDescent="0.15">
      <c r="O1299" s="147"/>
      <c r="P1299" s="147"/>
      <c r="Q1299" s="147"/>
      <c r="R1299" s="147"/>
      <c r="S1299" s="147"/>
    </row>
    <row r="1300" spans="15:19" ht="12.6" customHeight="1" x14ac:dyDescent="0.15">
      <c r="O1300" s="147"/>
      <c r="P1300" s="147"/>
      <c r="Q1300" s="147"/>
      <c r="R1300" s="147"/>
      <c r="S1300" s="147"/>
    </row>
    <row r="1301" spans="15:19" ht="12.6" customHeight="1" x14ac:dyDescent="0.15">
      <c r="O1301" s="147"/>
      <c r="P1301" s="147"/>
      <c r="Q1301" s="147"/>
      <c r="R1301" s="147"/>
      <c r="S1301" s="147"/>
    </row>
    <row r="1302" spans="15:19" ht="12.6" customHeight="1" x14ac:dyDescent="0.15">
      <c r="O1302" s="147"/>
      <c r="P1302" s="147"/>
      <c r="Q1302" s="147"/>
      <c r="R1302" s="147"/>
      <c r="S1302" s="147"/>
    </row>
    <row r="1303" spans="15:19" ht="12.6" customHeight="1" x14ac:dyDescent="0.15">
      <c r="O1303" s="147"/>
      <c r="P1303" s="147"/>
      <c r="Q1303" s="147"/>
      <c r="R1303" s="147"/>
      <c r="S1303" s="147"/>
    </row>
    <row r="1304" spans="15:19" ht="12.6" customHeight="1" x14ac:dyDescent="0.15">
      <c r="O1304" s="147"/>
      <c r="P1304" s="147"/>
      <c r="Q1304" s="147"/>
      <c r="R1304" s="147"/>
      <c r="S1304" s="147"/>
    </row>
    <row r="1305" spans="15:19" ht="12.6" customHeight="1" x14ac:dyDescent="0.15">
      <c r="O1305" s="147"/>
      <c r="P1305" s="147"/>
      <c r="Q1305" s="147"/>
      <c r="R1305" s="147"/>
      <c r="S1305" s="147"/>
    </row>
    <row r="1306" spans="15:19" ht="12.6" customHeight="1" x14ac:dyDescent="0.15">
      <c r="O1306" s="147"/>
      <c r="P1306" s="147"/>
      <c r="Q1306" s="147"/>
      <c r="R1306" s="147"/>
      <c r="S1306" s="147"/>
    </row>
    <row r="1307" spans="15:19" ht="12.6" customHeight="1" x14ac:dyDescent="0.15">
      <c r="O1307" s="147"/>
      <c r="P1307" s="147"/>
      <c r="Q1307" s="147"/>
      <c r="R1307" s="147"/>
      <c r="S1307" s="147"/>
    </row>
    <row r="1308" spans="15:19" ht="12.6" customHeight="1" x14ac:dyDescent="0.15">
      <c r="O1308" s="147"/>
      <c r="P1308" s="147"/>
      <c r="Q1308" s="147"/>
      <c r="R1308" s="147"/>
      <c r="S1308" s="147"/>
    </row>
    <row r="1309" spans="15:19" ht="12.6" customHeight="1" x14ac:dyDescent="0.15">
      <c r="O1309" s="147"/>
      <c r="P1309" s="147"/>
      <c r="Q1309" s="147"/>
      <c r="R1309" s="147"/>
      <c r="S1309" s="147"/>
    </row>
    <row r="1310" spans="15:19" ht="12.6" customHeight="1" x14ac:dyDescent="0.15">
      <c r="O1310" s="147"/>
      <c r="P1310" s="147"/>
      <c r="Q1310" s="147"/>
      <c r="R1310" s="147"/>
      <c r="S1310" s="147"/>
    </row>
    <row r="1311" spans="15:19" ht="12.6" customHeight="1" x14ac:dyDescent="0.15">
      <c r="O1311" s="147"/>
      <c r="P1311" s="147"/>
      <c r="Q1311" s="147"/>
      <c r="R1311" s="147"/>
      <c r="S1311" s="147"/>
    </row>
    <row r="1312" spans="15:19" ht="12.6" customHeight="1" x14ac:dyDescent="0.15">
      <c r="O1312" s="147"/>
      <c r="P1312" s="147"/>
      <c r="Q1312" s="147"/>
      <c r="R1312" s="147"/>
      <c r="S1312" s="147"/>
    </row>
    <row r="1313" spans="15:19" ht="12.6" customHeight="1" x14ac:dyDescent="0.15">
      <c r="O1313" s="147"/>
      <c r="P1313" s="147"/>
      <c r="Q1313" s="147"/>
      <c r="R1313" s="147"/>
      <c r="S1313" s="147"/>
    </row>
    <row r="1314" spans="15:19" ht="12.6" customHeight="1" x14ac:dyDescent="0.15">
      <c r="O1314" s="147"/>
      <c r="P1314" s="147"/>
      <c r="Q1314" s="147"/>
      <c r="R1314" s="147"/>
      <c r="S1314" s="147"/>
    </row>
    <row r="1315" spans="15:19" ht="12.6" customHeight="1" x14ac:dyDescent="0.15">
      <c r="O1315" s="147"/>
      <c r="P1315" s="147"/>
      <c r="Q1315" s="147"/>
      <c r="R1315" s="147"/>
      <c r="S1315" s="147"/>
    </row>
    <row r="1316" spans="15:19" ht="12.6" customHeight="1" x14ac:dyDescent="0.15">
      <c r="O1316" s="147"/>
      <c r="P1316" s="147"/>
      <c r="Q1316" s="147"/>
      <c r="R1316" s="147"/>
      <c r="S1316" s="147"/>
    </row>
    <row r="1317" spans="15:19" ht="12.6" customHeight="1" x14ac:dyDescent="0.15">
      <c r="O1317" s="147"/>
      <c r="P1317" s="147"/>
      <c r="Q1317" s="147"/>
      <c r="R1317" s="147"/>
      <c r="S1317" s="147"/>
    </row>
    <row r="1318" spans="15:19" ht="12.6" customHeight="1" x14ac:dyDescent="0.15">
      <c r="O1318" s="147"/>
      <c r="P1318" s="147"/>
      <c r="Q1318" s="147"/>
      <c r="R1318" s="147"/>
      <c r="S1318" s="147"/>
    </row>
    <row r="1319" spans="15:19" ht="12.6" customHeight="1" x14ac:dyDescent="0.15">
      <c r="O1319" s="147"/>
      <c r="P1319" s="147"/>
      <c r="Q1319" s="147"/>
      <c r="R1319" s="147"/>
      <c r="S1319" s="147"/>
    </row>
    <row r="1320" spans="15:19" ht="12.6" customHeight="1" x14ac:dyDescent="0.15">
      <c r="O1320" s="147"/>
      <c r="P1320" s="147"/>
      <c r="Q1320" s="147"/>
      <c r="R1320" s="147"/>
      <c r="S1320" s="147"/>
    </row>
    <row r="1321" spans="15:19" ht="12.6" customHeight="1" x14ac:dyDescent="0.15">
      <c r="O1321" s="147"/>
      <c r="P1321" s="147"/>
      <c r="Q1321" s="147"/>
      <c r="R1321" s="147"/>
      <c r="S1321" s="147"/>
    </row>
    <row r="1322" spans="15:19" ht="12.6" customHeight="1" x14ac:dyDescent="0.15">
      <c r="O1322" s="147"/>
      <c r="P1322" s="147"/>
      <c r="Q1322" s="147"/>
      <c r="R1322" s="147"/>
      <c r="S1322" s="147"/>
    </row>
    <row r="1323" spans="15:19" ht="12.6" customHeight="1" x14ac:dyDescent="0.15">
      <c r="O1323" s="147"/>
      <c r="P1323" s="147"/>
      <c r="Q1323" s="147"/>
      <c r="R1323" s="147"/>
      <c r="S1323" s="147"/>
    </row>
    <row r="1324" spans="15:19" ht="12.6" customHeight="1" x14ac:dyDescent="0.15">
      <c r="O1324" s="147"/>
      <c r="P1324" s="147"/>
      <c r="Q1324" s="147"/>
      <c r="R1324" s="147"/>
      <c r="S1324" s="147"/>
    </row>
    <row r="1325" spans="15:19" ht="12.6" customHeight="1" x14ac:dyDescent="0.15">
      <c r="O1325" s="147"/>
      <c r="P1325" s="147"/>
      <c r="Q1325" s="147"/>
      <c r="R1325" s="147"/>
      <c r="S1325" s="147"/>
    </row>
    <row r="1326" spans="15:19" ht="12.6" customHeight="1" x14ac:dyDescent="0.15">
      <c r="O1326" s="147"/>
      <c r="P1326" s="147"/>
      <c r="Q1326" s="147"/>
      <c r="R1326" s="147"/>
      <c r="S1326" s="147"/>
    </row>
    <row r="1327" spans="15:19" ht="12.6" customHeight="1" x14ac:dyDescent="0.15">
      <c r="O1327" s="147"/>
      <c r="P1327" s="147"/>
      <c r="Q1327" s="147"/>
      <c r="R1327" s="147"/>
      <c r="S1327" s="147"/>
    </row>
    <row r="1328" spans="15:19" ht="12.6" customHeight="1" x14ac:dyDescent="0.15">
      <c r="O1328" s="147"/>
      <c r="P1328" s="147"/>
      <c r="Q1328" s="147"/>
      <c r="R1328" s="147"/>
      <c r="S1328" s="147"/>
    </row>
    <row r="1329" spans="15:19" ht="12.6" customHeight="1" x14ac:dyDescent="0.15">
      <c r="O1329" s="147"/>
      <c r="P1329" s="147"/>
      <c r="Q1329" s="147"/>
      <c r="R1329" s="147"/>
      <c r="S1329" s="147"/>
    </row>
    <row r="1330" spans="15:19" ht="12.6" customHeight="1" x14ac:dyDescent="0.15">
      <c r="O1330" s="147"/>
      <c r="P1330" s="147"/>
      <c r="Q1330" s="147"/>
      <c r="R1330" s="147"/>
      <c r="S1330" s="147"/>
    </row>
    <row r="1331" spans="15:19" ht="12.6" customHeight="1" x14ac:dyDescent="0.15">
      <c r="O1331" s="147"/>
      <c r="P1331" s="147"/>
      <c r="Q1331" s="147"/>
      <c r="R1331" s="147"/>
      <c r="S1331" s="147"/>
    </row>
    <row r="1332" spans="15:19" ht="12.6" customHeight="1" x14ac:dyDescent="0.15">
      <c r="O1332" s="147"/>
      <c r="P1332" s="147"/>
      <c r="Q1332" s="147"/>
      <c r="R1332" s="147"/>
      <c r="S1332" s="147"/>
    </row>
    <row r="1333" spans="15:19" ht="12.6" customHeight="1" x14ac:dyDescent="0.15">
      <c r="O1333" s="147"/>
      <c r="P1333" s="147"/>
      <c r="Q1333" s="147"/>
      <c r="R1333" s="147"/>
      <c r="S1333" s="147"/>
    </row>
    <row r="1334" spans="15:19" ht="12.6" customHeight="1" x14ac:dyDescent="0.15">
      <c r="O1334" s="147"/>
      <c r="P1334" s="147"/>
      <c r="Q1334" s="147"/>
      <c r="R1334" s="147"/>
      <c r="S1334" s="147"/>
    </row>
    <row r="1335" spans="15:19" ht="12.6" customHeight="1" x14ac:dyDescent="0.15">
      <c r="O1335" s="147"/>
      <c r="P1335" s="147"/>
      <c r="Q1335" s="147"/>
      <c r="R1335" s="147"/>
      <c r="S1335" s="147"/>
    </row>
    <row r="1336" spans="15:19" ht="12.6" customHeight="1" x14ac:dyDescent="0.15">
      <c r="O1336" s="147"/>
      <c r="P1336" s="147"/>
      <c r="Q1336" s="147"/>
      <c r="R1336" s="147"/>
      <c r="S1336" s="147"/>
    </row>
    <row r="1337" spans="15:19" ht="12.6" customHeight="1" x14ac:dyDescent="0.15">
      <c r="O1337" s="147"/>
      <c r="P1337" s="147"/>
      <c r="Q1337" s="147"/>
      <c r="R1337" s="147"/>
      <c r="S1337" s="147"/>
    </row>
    <row r="1338" spans="15:19" ht="12.6" customHeight="1" x14ac:dyDescent="0.15">
      <c r="O1338" s="147"/>
      <c r="P1338" s="147"/>
      <c r="Q1338" s="147"/>
      <c r="R1338" s="147"/>
      <c r="S1338" s="147"/>
    </row>
    <row r="1339" spans="15:19" ht="12.6" customHeight="1" x14ac:dyDescent="0.15">
      <c r="O1339" s="147"/>
      <c r="P1339" s="147"/>
      <c r="Q1339" s="147"/>
      <c r="R1339" s="147"/>
      <c r="S1339" s="147"/>
    </row>
    <row r="1340" spans="15:19" ht="12.6" customHeight="1" x14ac:dyDescent="0.15">
      <c r="O1340" s="147"/>
      <c r="P1340" s="147"/>
      <c r="Q1340" s="147"/>
      <c r="R1340" s="147"/>
      <c r="S1340" s="147"/>
    </row>
    <row r="1341" spans="15:19" ht="12.6" customHeight="1" x14ac:dyDescent="0.15">
      <c r="O1341" s="147"/>
      <c r="P1341" s="147"/>
      <c r="Q1341" s="147"/>
      <c r="R1341" s="147"/>
      <c r="S1341" s="147"/>
    </row>
    <row r="1342" spans="15:19" ht="12.6" customHeight="1" x14ac:dyDescent="0.15">
      <c r="O1342" s="147"/>
      <c r="P1342" s="147"/>
      <c r="Q1342" s="147"/>
      <c r="R1342" s="147"/>
      <c r="S1342" s="147"/>
    </row>
    <row r="1343" spans="15:19" ht="12.6" customHeight="1" x14ac:dyDescent="0.15">
      <c r="O1343" s="147"/>
      <c r="P1343" s="147"/>
      <c r="Q1343" s="147"/>
      <c r="R1343" s="147"/>
      <c r="S1343" s="147"/>
    </row>
    <row r="1344" spans="15:19" ht="12.6" customHeight="1" x14ac:dyDescent="0.15">
      <c r="O1344" s="147"/>
      <c r="P1344" s="147"/>
      <c r="Q1344" s="147"/>
      <c r="R1344" s="147"/>
      <c r="S1344" s="147"/>
    </row>
    <row r="1345" spans="15:19" ht="12.6" customHeight="1" x14ac:dyDescent="0.15">
      <c r="O1345" s="147"/>
      <c r="P1345" s="147"/>
      <c r="Q1345" s="147"/>
      <c r="R1345" s="147"/>
      <c r="S1345" s="147"/>
    </row>
    <row r="1346" spans="15:19" ht="12.6" customHeight="1" x14ac:dyDescent="0.15">
      <c r="O1346" s="147"/>
      <c r="P1346" s="147"/>
      <c r="Q1346" s="147"/>
      <c r="R1346" s="147"/>
      <c r="S1346" s="147"/>
    </row>
    <row r="1347" spans="15:19" ht="12.6" customHeight="1" x14ac:dyDescent="0.15">
      <c r="O1347" s="147"/>
      <c r="P1347" s="147"/>
      <c r="Q1347" s="147"/>
      <c r="R1347" s="147"/>
      <c r="S1347" s="147"/>
    </row>
    <row r="1348" spans="15:19" ht="12.6" customHeight="1" x14ac:dyDescent="0.15">
      <c r="O1348" s="147"/>
      <c r="P1348" s="147"/>
      <c r="Q1348" s="147"/>
      <c r="R1348" s="147"/>
      <c r="S1348" s="147"/>
    </row>
    <row r="1349" spans="15:19" ht="12.6" customHeight="1" x14ac:dyDescent="0.15">
      <c r="O1349" s="147"/>
      <c r="P1349" s="147"/>
      <c r="Q1349" s="147"/>
      <c r="R1349" s="147"/>
      <c r="S1349" s="147"/>
    </row>
    <row r="1350" spans="15:19" ht="12.6" customHeight="1" x14ac:dyDescent="0.15">
      <c r="O1350" s="147"/>
      <c r="P1350" s="147"/>
      <c r="Q1350" s="147"/>
      <c r="R1350" s="147"/>
      <c r="S1350" s="147"/>
    </row>
    <row r="1351" spans="15:19" ht="12.6" customHeight="1" x14ac:dyDescent="0.15">
      <c r="O1351" s="147"/>
      <c r="P1351" s="147"/>
      <c r="Q1351" s="147"/>
      <c r="R1351" s="147"/>
      <c r="S1351" s="147"/>
    </row>
    <row r="1352" spans="15:19" ht="12.6" customHeight="1" x14ac:dyDescent="0.15">
      <c r="O1352" s="147"/>
      <c r="P1352" s="147"/>
      <c r="Q1352" s="147"/>
      <c r="R1352" s="147"/>
      <c r="S1352" s="147"/>
    </row>
    <row r="1353" spans="15:19" ht="12.6" customHeight="1" x14ac:dyDescent="0.15">
      <c r="O1353" s="147"/>
      <c r="P1353" s="147"/>
      <c r="Q1353" s="147"/>
      <c r="R1353" s="147"/>
      <c r="S1353" s="147"/>
    </row>
    <row r="1354" spans="15:19" ht="12.6" customHeight="1" x14ac:dyDescent="0.15">
      <c r="O1354" s="147"/>
      <c r="P1354" s="147"/>
      <c r="Q1354" s="147"/>
      <c r="R1354" s="147"/>
      <c r="S1354" s="147"/>
    </row>
    <row r="1355" spans="15:19" ht="12.6" customHeight="1" x14ac:dyDescent="0.15">
      <c r="O1355" s="147"/>
      <c r="P1355" s="147"/>
      <c r="Q1355" s="147"/>
      <c r="R1355" s="147"/>
      <c r="S1355" s="147"/>
    </row>
    <row r="1356" spans="15:19" ht="12.6" customHeight="1" x14ac:dyDescent="0.15">
      <c r="O1356" s="147"/>
      <c r="P1356" s="147"/>
      <c r="Q1356" s="147"/>
      <c r="R1356" s="147"/>
      <c r="S1356" s="147"/>
    </row>
    <row r="1357" spans="15:19" ht="12.6" customHeight="1" x14ac:dyDescent="0.15">
      <c r="O1357" s="147"/>
      <c r="P1357" s="147"/>
      <c r="Q1357" s="147"/>
      <c r="R1357" s="147"/>
      <c r="S1357" s="147"/>
    </row>
    <row r="1358" spans="15:19" ht="12.6" customHeight="1" x14ac:dyDescent="0.15">
      <c r="O1358" s="147"/>
      <c r="P1358" s="147"/>
      <c r="Q1358" s="147"/>
      <c r="R1358" s="147"/>
      <c r="S1358" s="147"/>
    </row>
    <row r="1359" spans="15:19" ht="12.6" customHeight="1" x14ac:dyDescent="0.15">
      <c r="O1359" s="147"/>
      <c r="P1359" s="147"/>
      <c r="Q1359" s="147"/>
      <c r="R1359" s="147"/>
      <c r="S1359" s="147"/>
    </row>
    <row r="1360" spans="15:19" ht="12.6" customHeight="1" x14ac:dyDescent="0.15">
      <c r="O1360" s="147"/>
      <c r="P1360" s="147"/>
      <c r="Q1360" s="147"/>
      <c r="R1360" s="147"/>
      <c r="S1360" s="147"/>
    </row>
    <row r="1361" spans="15:19" ht="12.6" customHeight="1" x14ac:dyDescent="0.15">
      <c r="O1361" s="147"/>
      <c r="P1361" s="147"/>
      <c r="Q1361" s="147"/>
      <c r="R1361" s="147"/>
      <c r="S1361" s="147"/>
    </row>
    <row r="1362" spans="15:19" ht="12.6" customHeight="1" x14ac:dyDescent="0.15">
      <c r="O1362" s="147"/>
      <c r="P1362" s="147"/>
      <c r="Q1362" s="147"/>
      <c r="R1362" s="147"/>
      <c r="S1362" s="147"/>
    </row>
    <row r="1363" spans="15:19" ht="12.6" customHeight="1" x14ac:dyDescent="0.15">
      <c r="O1363" s="147"/>
      <c r="P1363" s="147"/>
      <c r="Q1363" s="147"/>
      <c r="R1363" s="147"/>
      <c r="S1363" s="147"/>
    </row>
    <row r="1364" spans="15:19" ht="12.6" customHeight="1" x14ac:dyDescent="0.15">
      <c r="O1364" s="147"/>
      <c r="P1364" s="147"/>
      <c r="Q1364" s="147"/>
      <c r="R1364" s="147"/>
      <c r="S1364" s="147"/>
    </row>
    <row r="1365" spans="15:19" ht="12.6" customHeight="1" x14ac:dyDescent="0.15">
      <c r="O1365" s="147"/>
      <c r="P1365" s="147"/>
      <c r="Q1365" s="147"/>
      <c r="R1365" s="147"/>
      <c r="S1365" s="147"/>
    </row>
    <row r="1366" spans="15:19" ht="12.6" customHeight="1" x14ac:dyDescent="0.15">
      <c r="O1366" s="147"/>
      <c r="P1366" s="147"/>
      <c r="Q1366" s="147"/>
      <c r="R1366" s="147"/>
      <c r="S1366" s="147"/>
    </row>
    <row r="1367" spans="15:19" ht="12.6" customHeight="1" x14ac:dyDescent="0.15">
      <c r="O1367" s="147"/>
      <c r="P1367" s="147"/>
      <c r="Q1367" s="147"/>
      <c r="R1367" s="147"/>
      <c r="S1367" s="147"/>
    </row>
    <row r="1368" spans="15:19" ht="12.6" customHeight="1" x14ac:dyDescent="0.15">
      <c r="O1368" s="147"/>
      <c r="P1368" s="147"/>
      <c r="Q1368" s="147"/>
      <c r="R1368" s="147"/>
      <c r="S1368" s="147"/>
    </row>
    <row r="1369" spans="15:19" ht="12.6" customHeight="1" x14ac:dyDescent="0.15">
      <c r="O1369" s="147"/>
      <c r="P1369" s="147"/>
      <c r="Q1369" s="147"/>
      <c r="R1369" s="147"/>
      <c r="S1369" s="147"/>
    </row>
    <row r="1370" spans="15:19" ht="12.6" customHeight="1" x14ac:dyDescent="0.15">
      <c r="O1370" s="147"/>
      <c r="P1370" s="147"/>
      <c r="Q1370" s="147"/>
      <c r="R1370" s="147"/>
      <c r="S1370" s="147"/>
    </row>
    <row r="1371" spans="15:19" ht="12.6" customHeight="1" x14ac:dyDescent="0.15">
      <c r="O1371" s="147"/>
      <c r="P1371" s="147"/>
      <c r="Q1371" s="147"/>
      <c r="R1371" s="147"/>
      <c r="S1371" s="147"/>
    </row>
    <row r="1372" spans="15:19" ht="12.6" customHeight="1" x14ac:dyDescent="0.15">
      <c r="O1372" s="147"/>
      <c r="P1372" s="147"/>
      <c r="Q1372" s="147"/>
      <c r="R1372" s="147"/>
      <c r="S1372" s="147"/>
    </row>
    <row r="1373" spans="15:19" ht="12.6" customHeight="1" x14ac:dyDescent="0.15">
      <c r="O1373" s="147"/>
      <c r="P1373" s="147"/>
      <c r="Q1373" s="147"/>
      <c r="R1373" s="147"/>
      <c r="S1373" s="147"/>
    </row>
    <row r="1374" spans="15:19" ht="12.6" customHeight="1" x14ac:dyDescent="0.15">
      <c r="O1374" s="147"/>
      <c r="P1374" s="147"/>
      <c r="Q1374" s="147"/>
      <c r="R1374" s="147"/>
      <c r="S1374" s="147"/>
    </row>
    <row r="1375" spans="15:19" ht="12.6" customHeight="1" x14ac:dyDescent="0.15">
      <c r="O1375" s="147"/>
      <c r="P1375" s="147"/>
      <c r="Q1375" s="147"/>
      <c r="R1375" s="147"/>
      <c r="S1375" s="147"/>
    </row>
    <row r="1376" spans="15:19" ht="12.6" customHeight="1" x14ac:dyDescent="0.15">
      <c r="O1376" s="147"/>
      <c r="P1376" s="147"/>
      <c r="Q1376" s="147"/>
      <c r="R1376" s="147"/>
      <c r="S1376" s="147"/>
    </row>
    <row r="1377" spans="15:19" ht="12.6" customHeight="1" x14ac:dyDescent="0.15">
      <c r="O1377" s="147"/>
      <c r="P1377" s="147"/>
      <c r="Q1377" s="147"/>
      <c r="R1377" s="147"/>
      <c r="S1377" s="147"/>
    </row>
    <row r="1378" spans="15:19" ht="12.6" customHeight="1" x14ac:dyDescent="0.15">
      <c r="O1378" s="147"/>
      <c r="P1378" s="147"/>
      <c r="Q1378" s="147"/>
      <c r="R1378" s="147"/>
      <c r="S1378" s="147"/>
    </row>
    <row r="1379" spans="15:19" ht="12.6" customHeight="1" x14ac:dyDescent="0.15">
      <c r="O1379" s="147"/>
      <c r="P1379" s="147"/>
      <c r="Q1379" s="147"/>
      <c r="R1379" s="147"/>
      <c r="S1379" s="147"/>
    </row>
    <row r="1380" spans="15:19" ht="12.6" customHeight="1" x14ac:dyDescent="0.15">
      <c r="O1380" s="147"/>
      <c r="P1380" s="147"/>
      <c r="Q1380" s="147"/>
      <c r="R1380" s="147"/>
      <c r="S1380" s="147"/>
    </row>
    <row r="1381" spans="15:19" ht="12.6" customHeight="1" x14ac:dyDescent="0.15">
      <c r="O1381" s="147"/>
      <c r="P1381" s="147"/>
      <c r="Q1381" s="147"/>
      <c r="R1381" s="147"/>
      <c r="S1381" s="147"/>
    </row>
    <row r="1382" spans="15:19" ht="12.6" customHeight="1" x14ac:dyDescent="0.15">
      <c r="O1382" s="147"/>
      <c r="P1382" s="147"/>
      <c r="Q1382" s="147"/>
      <c r="R1382" s="147"/>
      <c r="S1382" s="147"/>
    </row>
    <row r="1383" spans="15:19" ht="12.6" customHeight="1" x14ac:dyDescent="0.15">
      <c r="O1383" s="147"/>
      <c r="P1383" s="147"/>
      <c r="Q1383" s="147"/>
      <c r="R1383" s="147"/>
      <c r="S1383" s="147"/>
    </row>
    <row r="1384" spans="15:19" ht="12.6" customHeight="1" x14ac:dyDescent="0.15">
      <c r="O1384" s="147"/>
      <c r="P1384" s="147"/>
      <c r="Q1384" s="147"/>
      <c r="R1384" s="147"/>
      <c r="S1384" s="147"/>
    </row>
    <row r="1385" spans="15:19" ht="12.6" customHeight="1" x14ac:dyDescent="0.15">
      <c r="O1385" s="147"/>
      <c r="P1385" s="147"/>
      <c r="Q1385" s="147"/>
      <c r="R1385" s="147"/>
      <c r="S1385" s="147"/>
    </row>
    <row r="1386" spans="15:19" ht="12.6" customHeight="1" x14ac:dyDescent="0.15">
      <c r="O1386" s="147"/>
      <c r="P1386" s="147"/>
      <c r="Q1386" s="147"/>
      <c r="R1386" s="147"/>
      <c r="S1386" s="147"/>
    </row>
    <row r="1387" spans="15:19" ht="12.6" customHeight="1" x14ac:dyDescent="0.15">
      <c r="O1387" s="147"/>
      <c r="P1387" s="147"/>
      <c r="Q1387" s="147"/>
      <c r="R1387" s="147"/>
      <c r="S1387" s="147"/>
    </row>
    <row r="1388" spans="15:19" ht="12.6" customHeight="1" x14ac:dyDescent="0.15">
      <c r="O1388" s="147"/>
      <c r="P1388" s="147"/>
      <c r="Q1388" s="147"/>
      <c r="R1388" s="147"/>
      <c r="S1388" s="147"/>
    </row>
    <row r="1389" spans="15:19" ht="12.6" customHeight="1" x14ac:dyDescent="0.15">
      <c r="O1389" s="147"/>
      <c r="P1389" s="147"/>
      <c r="Q1389" s="147"/>
      <c r="R1389" s="147"/>
      <c r="S1389" s="147"/>
    </row>
    <row r="1390" spans="15:19" ht="12.6" customHeight="1" x14ac:dyDescent="0.15">
      <c r="O1390" s="147"/>
      <c r="P1390" s="147"/>
      <c r="Q1390" s="147"/>
      <c r="R1390" s="147"/>
      <c r="S1390" s="147"/>
    </row>
    <row r="1391" spans="15:19" ht="12.6" customHeight="1" x14ac:dyDescent="0.15">
      <c r="O1391" s="147"/>
      <c r="P1391" s="147"/>
      <c r="Q1391" s="147"/>
      <c r="R1391" s="147"/>
      <c r="S1391" s="147"/>
    </row>
    <row r="1392" spans="15:19" ht="12.6" customHeight="1" x14ac:dyDescent="0.15">
      <c r="O1392" s="147"/>
      <c r="P1392" s="147"/>
      <c r="Q1392" s="147"/>
      <c r="R1392" s="147"/>
      <c r="S1392" s="147"/>
    </row>
    <row r="1393" spans="15:19" ht="12.6" customHeight="1" x14ac:dyDescent="0.15">
      <c r="O1393" s="147"/>
      <c r="P1393" s="147"/>
      <c r="Q1393" s="147"/>
      <c r="R1393" s="147"/>
      <c r="S1393" s="147"/>
    </row>
    <row r="1394" spans="15:19" ht="12.6" customHeight="1" x14ac:dyDescent="0.15">
      <c r="O1394" s="147"/>
      <c r="P1394" s="147"/>
      <c r="Q1394" s="147"/>
      <c r="R1394" s="147"/>
      <c r="S1394" s="147"/>
    </row>
    <row r="1395" spans="15:19" ht="12.6" customHeight="1" x14ac:dyDescent="0.15">
      <c r="O1395" s="147"/>
      <c r="P1395" s="147"/>
      <c r="Q1395" s="147"/>
      <c r="R1395" s="147"/>
      <c r="S1395" s="147"/>
    </row>
    <row r="1396" spans="15:19" ht="12.6" customHeight="1" x14ac:dyDescent="0.15">
      <c r="O1396" s="147"/>
      <c r="P1396" s="147"/>
      <c r="Q1396" s="147"/>
      <c r="R1396" s="147"/>
      <c r="S1396" s="147"/>
    </row>
    <row r="1397" spans="15:19" ht="12.6" customHeight="1" x14ac:dyDescent="0.15">
      <c r="O1397" s="147"/>
      <c r="P1397" s="147"/>
      <c r="Q1397" s="147"/>
      <c r="R1397" s="147"/>
      <c r="S1397" s="147"/>
    </row>
    <row r="1398" spans="15:19" ht="12.6" customHeight="1" x14ac:dyDescent="0.15">
      <c r="O1398" s="147"/>
      <c r="P1398" s="147"/>
      <c r="Q1398" s="147"/>
      <c r="R1398" s="147"/>
      <c r="S1398" s="147"/>
    </row>
    <row r="1399" spans="15:19" ht="12.6" customHeight="1" x14ac:dyDescent="0.15">
      <c r="O1399" s="147"/>
      <c r="P1399" s="147"/>
      <c r="Q1399" s="147"/>
      <c r="R1399" s="147"/>
      <c r="S1399" s="147"/>
    </row>
    <row r="1400" spans="15:19" ht="12.6" customHeight="1" x14ac:dyDescent="0.15">
      <c r="O1400" s="147"/>
      <c r="P1400" s="147"/>
      <c r="Q1400" s="147"/>
      <c r="R1400" s="147"/>
      <c r="S1400" s="147"/>
    </row>
    <row r="1401" spans="15:19" ht="12.6" customHeight="1" x14ac:dyDescent="0.15">
      <c r="O1401" s="147"/>
      <c r="P1401" s="147"/>
      <c r="Q1401" s="147"/>
      <c r="R1401" s="147"/>
      <c r="S1401" s="147"/>
    </row>
    <row r="1402" spans="15:19" ht="12.6" customHeight="1" x14ac:dyDescent="0.15">
      <c r="O1402" s="147"/>
      <c r="P1402" s="147"/>
      <c r="Q1402" s="147"/>
      <c r="R1402" s="147"/>
      <c r="S1402" s="147"/>
    </row>
    <row r="1403" spans="15:19" ht="12.6" customHeight="1" x14ac:dyDescent="0.15">
      <c r="O1403" s="147"/>
      <c r="P1403" s="147"/>
      <c r="Q1403" s="147"/>
      <c r="R1403" s="147"/>
      <c r="S1403" s="147"/>
    </row>
    <row r="1404" spans="15:19" ht="12.6" customHeight="1" x14ac:dyDescent="0.15">
      <c r="O1404" s="147"/>
      <c r="P1404" s="147"/>
      <c r="Q1404" s="147"/>
      <c r="R1404" s="147"/>
      <c r="S1404" s="147"/>
    </row>
    <row r="1405" spans="15:19" ht="12.6" customHeight="1" x14ac:dyDescent="0.15">
      <c r="O1405" s="147"/>
      <c r="P1405" s="147"/>
      <c r="Q1405" s="147"/>
      <c r="R1405" s="147"/>
      <c r="S1405" s="147"/>
    </row>
    <row r="1406" spans="15:19" ht="12.6" customHeight="1" x14ac:dyDescent="0.15">
      <c r="O1406" s="147"/>
      <c r="P1406" s="147"/>
      <c r="Q1406" s="147"/>
      <c r="R1406" s="147"/>
      <c r="S1406" s="147"/>
    </row>
    <row r="1407" spans="15:19" ht="12.6" customHeight="1" x14ac:dyDescent="0.15">
      <c r="O1407" s="147"/>
      <c r="P1407" s="147"/>
      <c r="Q1407" s="147"/>
      <c r="R1407" s="147"/>
      <c r="S1407" s="147"/>
    </row>
    <row r="1408" spans="15:19" ht="12.6" customHeight="1" x14ac:dyDescent="0.15">
      <c r="O1408" s="147"/>
      <c r="P1408" s="147"/>
      <c r="Q1408" s="147"/>
      <c r="R1408" s="147"/>
      <c r="S1408" s="147"/>
    </row>
    <row r="1409" spans="15:19" ht="12.6" customHeight="1" x14ac:dyDescent="0.15">
      <c r="O1409" s="147"/>
      <c r="P1409" s="147"/>
      <c r="Q1409" s="147"/>
      <c r="R1409" s="147"/>
      <c r="S1409" s="147"/>
    </row>
    <row r="1410" spans="15:19" ht="12.6" customHeight="1" x14ac:dyDescent="0.15">
      <c r="O1410" s="147"/>
      <c r="P1410" s="147"/>
      <c r="Q1410" s="147"/>
      <c r="R1410" s="147"/>
      <c r="S1410" s="147"/>
    </row>
    <row r="1411" spans="15:19" ht="12.6" customHeight="1" x14ac:dyDescent="0.15">
      <c r="O1411" s="147"/>
      <c r="P1411" s="147"/>
      <c r="Q1411" s="147"/>
      <c r="R1411" s="147"/>
      <c r="S1411" s="147"/>
    </row>
    <row r="1412" spans="15:19" ht="12.6" customHeight="1" x14ac:dyDescent="0.15">
      <c r="O1412" s="147"/>
      <c r="P1412" s="147"/>
      <c r="Q1412" s="147"/>
      <c r="R1412" s="147"/>
      <c r="S1412" s="147"/>
    </row>
    <row r="1413" spans="15:19" ht="12.6" customHeight="1" x14ac:dyDescent="0.15">
      <c r="O1413" s="147"/>
      <c r="P1413" s="147"/>
      <c r="Q1413" s="147"/>
      <c r="R1413" s="147"/>
      <c r="S1413" s="147"/>
    </row>
    <row r="1414" spans="15:19" ht="12.6" customHeight="1" x14ac:dyDescent="0.15">
      <c r="O1414" s="147"/>
      <c r="P1414" s="147"/>
      <c r="Q1414" s="147"/>
      <c r="R1414" s="147"/>
      <c r="S1414" s="147"/>
    </row>
    <row r="1415" spans="15:19" ht="12.6" customHeight="1" x14ac:dyDescent="0.15">
      <c r="O1415" s="147"/>
      <c r="P1415" s="147"/>
      <c r="Q1415" s="147"/>
      <c r="R1415" s="147"/>
      <c r="S1415" s="147"/>
    </row>
    <row r="1416" spans="15:19" ht="12.6" customHeight="1" x14ac:dyDescent="0.15">
      <c r="O1416" s="147"/>
      <c r="P1416" s="147"/>
      <c r="Q1416" s="147"/>
      <c r="R1416" s="147"/>
      <c r="S1416" s="147"/>
    </row>
    <row r="1417" spans="15:19" ht="12.6" customHeight="1" x14ac:dyDescent="0.15">
      <c r="O1417" s="147"/>
      <c r="P1417" s="147"/>
      <c r="Q1417" s="147"/>
      <c r="R1417" s="147"/>
      <c r="S1417" s="147"/>
    </row>
    <row r="1418" spans="15:19" ht="12.6" customHeight="1" x14ac:dyDescent="0.15">
      <c r="O1418" s="147"/>
      <c r="P1418" s="147"/>
      <c r="Q1418" s="147"/>
      <c r="R1418" s="147"/>
      <c r="S1418" s="147"/>
    </row>
    <row r="1419" spans="15:19" ht="12.6" customHeight="1" x14ac:dyDescent="0.15">
      <c r="O1419" s="147"/>
      <c r="P1419" s="147"/>
      <c r="Q1419" s="147"/>
      <c r="R1419" s="147"/>
      <c r="S1419" s="147"/>
    </row>
    <row r="1420" spans="15:19" ht="12.6" customHeight="1" x14ac:dyDescent="0.15">
      <c r="O1420" s="147"/>
      <c r="P1420" s="147"/>
      <c r="Q1420" s="147"/>
      <c r="R1420" s="147"/>
      <c r="S1420" s="147"/>
    </row>
    <row r="1421" spans="15:19" ht="12.6" customHeight="1" x14ac:dyDescent="0.15">
      <c r="O1421" s="147"/>
      <c r="P1421" s="147"/>
      <c r="Q1421" s="147"/>
      <c r="R1421" s="147"/>
      <c r="S1421" s="147"/>
    </row>
    <row r="1422" spans="15:19" ht="12.6" customHeight="1" x14ac:dyDescent="0.15">
      <c r="O1422" s="147"/>
      <c r="P1422" s="147"/>
      <c r="Q1422" s="147"/>
      <c r="R1422" s="147"/>
      <c r="S1422" s="147"/>
    </row>
    <row r="1423" spans="15:19" ht="12.6" customHeight="1" x14ac:dyDescent="0.15">
      <c r="O1423" s="147"/>
      <c r="P1423" s="147"/>
      <c r="Q1423" s="147"/>
      <c r="R1423" s="147"/>
      <c r="S1423" s="147"/>
    </row>
    <row r="1424" spans="15:19" ht="12.6" customHeight="1" x14ac:dyDescent="0.15">
      <c r="O1424" s="147"/>
      <c r="P1424" s="147"/>
      <c r="Q1424" s="147"/>
      <c r="R1424" s="147"/>
      <c r="S1424" s="147"/>
    </row>
    <row r="1425" spans="15:19" ht="12.6" customHeight="1" x14ac:dyDescent="0.15">
      <c r="O1425" s="147"/>
      <c r="P1425" s="147"/>
      <c r="Q1425" s="147"/>
      <c r="R1425" s="147"/>
      <c r="S1425" s="147"/>
    </row>
    <row r="1426" spans="15:19" ht="12.6" customHeight="1" x14ac:dyDescent="0.15">
      <c r="O1426" s="147"/>
      <c r="P1426" s="147"/>
      <c r="Q1426" s="147"/>
      <c r="R1426" s="147"/>
      <c r="S1426" s="147"/>
    </row>
    <row r="1427" spans="15:19" ht="12.6" customHeight="1" x14ac:dyDescent="0.15">
      <c r="O1427" s="147"/>
      <c r="P1427" s="147"/>
      <c r="Q1427" s="147"/>
      <c r="R1427" s="147"/>
      <c r="S1427" s="147"/>
    </row>
    <row r="1428" spans="15:19" ht="12.6" customHeight="1" x14ac:dyDescent="0.15">
      <c r="O1428" s="147"/>
      <c r="P1428" s="147"/>
      <c r="Q1428" s="147"/>
      <c r="R1428" s="147"/>
      <c r="S1428" s="147"/>
    </row>
    <row r="1429" spans="15:19" ht="12.6" customHeight="1" x14ac:dyDescent="0.15">
      <c r="O1429" s="147"/>
      <c r="P1429" s="147"/>
      <c r="Q1429" s="147"/>
      <c r="R1429" s="147"/>
      <c r="S1429" s="147"/>
    </row>
    <row r="1430" spans="15:19" ht="12.6" customHeight="1" x14ac:dyDescent="0.15">
      <c r="O1430" s="147"/>
      <c r="P1430" s="147"/>
      <c r="Q1430" s="147"/>
      <c r="R1430" s="147"/>
      <c r="S1430" s="147"/>
    </row>
    <row r="1431" spans="15:19" ht="12.6" customHeight="1" x14ac:dyDescent="0.15">
      <c r="O1431" s="147"/>
      <c r="P1431" s="147"/>
      <c r="Q1431" s="147"/>
      <c r="R1431" s="147"/>
      <c r="S1431" s="147"/>
    </row>
    <row r="1432" spans="15:19" ht="12.6" customHeight="1" x14ac:dyDescent="0.15">
      <c r="O1432" s="147"/>
      <c r="P1432" s="147"/>
      <c r="Q1432" s="147"/>
      <c r="R1432" s="147"/>
      <c r="S1432" s="147"/>
    </row>
    <row r="1433" spans="15:19" ht="12.6" customHeight="1" x14ac:dyDescent="0.15">
      <c r="O1433" s="147"/>
      <c r="P1433" s="147"/>
      <c r="Q1433" s="147"/>
      <c r="R1433" s="147"/>
      <c r="S1433" s="147"/>
    </row>
    <row r="1434" spans="15:19" ht="12.6" customHeight="1" x14ac:dyDescent="0.15">
      <c r="O1434" s="147"/>
      <c r="P1434" s="147"/>
      <c r="Q1434" s="147"/>
      <c r="R1434" s="147"/>
      <c r="S1434" s="147"/>
    </row>
    <row r="1435" spans="15:19" ht="12.6" customHeight="1" x14ac:dyDescent="0.15">
      <c r="O1435" s="147"/>
      <c r="P1435" s="147"/>
      <c r="Q1435" s="147"/>
      <c r="R1435" s="147"/>
      <c r="S1435" s="147"/>
    </row>
    <row r="1436" spans="15:19" ht="12.6" customHeight="1" x14ac:dyDescent="0.15">
      <c r="O1436" s="147"/>
      <c r="P1436" s="147"/>
      <c r="Q1436" s="147"/>
      <c r="R1436" s="147"/>
      <c r="S1436" s="147"/>
    </row>
    <row r="1437" spans="15:19" ht="12.6" customHeight="1" x14ac:dyDescent="0.15">
      <c r="O1437" s="147"/>
      <c r="P1437" s="147"/>
      <c r="Q1437" s="147"/>
      <c r="R1437" s="147"/>
      <c r="S1437" s="147"/>
    </row>
    <row r="1438" spans="15:19" ht="12.6" customHeight="1" x14ac:dyDescent="0.15">
      <c r="O1438" s="147"/>
      <c r="P1438" s="147"/>
      <c r="Q1438" s="147"/>
      <c r="R1438" s="147"/>
      <c r="S1438" s="147"/>
    </row>
    <row r="1439" spans="15:19" ht="12.6" customHeight="1" x14ac:dyDescent="0.15">
      <c r="O1439" s="147"/>
      <c r="P1439" s="147"/>
      <c r="Q1439" s="147"/>
      <c r="R1439" s="147"/>
      <c r="S1439" s="147"/>
    </row>
    <row r="1440" spans="15:19" ht="12.6" customHeight="1" x14ac:dyDescent="0.15">
      <c r="O1440" s="147"/>
      <c r="P1440" s="147"/>
      <c r="Q1440" s="147"/>
      <c r="R1440" s="147"/>
      <c r="S1440" s="147"/>
    </row>
    <row r="1441" spans="15:19" ht="12.6" customHeight="1" x14ac:dyDescent="0.15">
      <c r="O1441" s="147"/>
      <c r="P1441" s="147"/>
      <c r="Q1441" s="147"/>
      <c r="R1441" s="147"/>
      <c r="S1441" s="147"/>
    </row>
    <row r="1442" spans="15:19" ht="12.6" customHeight="1" x14ac:dyDescent="0.15">
      <c r="O1442" s="147"/>
      <c r="P1442" s="147"/>
      <c r="Q1442" s="147"/>
      <c r="R1442" s="147"/>
      <c r="S1442" s="147"/>
    </row>
    <row r="1443" spans="15:19" ht="12.6" customHeight="1" x14ac:dyDescent="0.15">
      <c r="O1443" s="147"/>
      <c r="P1443" s="147"/>
      <c r="Q1443" s="147"/>
      <c r="R1443" s="147"/>
      <c r="S1443" s="147"/>
    </row>
    <row r="1444" spans="15:19" ht="12.6" customHeight="1" x14ac:dyDescent="0.15">
      <c r="O1444" s="147"/>
      <c r="P1444" s="147"/>
      <c r="Q1444" s="147"/>
      <c r="R1444" s="147"/>
      <c r="S1444" s="147"/>
    </row>
    <row r="1445" spans="15:19" ht="12.6" customHeight="1" x14ac:dyDescent="0.15">
      <c r="O1445" s="147"/>
      <c r="P1445" s="147"/>
      <c r="Q1445" s="147"/>
      <c r="R1445" s="147"/>
      <c r="S1445" s="147"/>
    </row>
    <row r="1446" spans="15:19" ht="12.6" customHeight="1" x14ac:dyDescent="0.15">
      <c r="O1446" s="147"/>
      <c r="P1446" s="147"/>
      <c r="Q1446" s="147"/>
      <c r="R1446" s="147"/>
      <c r="S1446" s="147"/>
    </row>
    <row r="1447" spans="15:19" ht="12.6" customHeight="1" x14ac:dyDescent="0.15">
      <c r="O1447" s="147"/>
      <c r="P1447" s="147"/>
      <c r="Q1447" s="147"/>
      <c r="R1447" s="147"/>
      <c r="S1447" s="147"/>
    </row>
    <row r="1448" spans="15:19" ht="12.6" customHeight="1" x14ac:dyDescent="0.15">
      <c r="O1448" s="147"/>
      <c r="P1448" s="147"/>
      <c r="Q1448" s="147"/>
      <c r="R1448" s="147"/>
      <c r="S1448" s="147"/>
    </row>
    <row r="1449" spans="15:19" ht="12.6" customHeight="1" x14ac:dyDescent="0.15">
      <c r="O1449" s="147"/>
      <c r="P1449" s="147"/>
      <c r="Q1449" s="147"/>
      <c r="R1449" s="147"/>
      <c r="S1449" s="147"/>
    </row>
    <row r="1450" spans="15:19" ht="12.6" customHeight="1" x14ac:dyDescent="0.15">
      <c r="O1450" s="147"/>
      <c r="P1450" s="147"/>
      <c r="Q1450" s="147"/>
      <c r="R1450" s="147"/>
      <c r="S1450" s="147"/>
    </row>
    <row r="1451" spans="15:19" ht="12.6" customHeight="1" x14ac:dyDescent="0.15">
      <c r="O1451" s="147"/>
      <c r="P1451" s="147"/>
      <c r="Q1451" s="147"/>
      <c r="R1451" s="147"/>
      <c r="S1451" s="147"/>
    </row>
    <row r="1452" spans="15:19" ht="12.6" customHeight="1" x14ac:dyDescent="0.15">
      <c r="O1452" s="147"/>
      <c r="P1452" s="147"/>
      <c r="Q1452" s="147"/>
      <c r="R1452" s="147"/>
      <c r="S1452" s="147"/>
    </row>
    <row r="1453" spans="15:19" ht="12.6" customHeight="1" x14ac:dyDescent="0.15">
      <c r="O1453" s="147"/>
      <c r="P1453" s="147"/>
      <c r="Q1453" s="147"/>
      <c r="R1453" s="147"/>
      <c r="S1453" s="147"/>
    </row>
    <row r="1454" spans="15:19" ht="12.6" customHeight="1" x14ac:dyDescent="0.15">
      <c r="O1454" s="147"/>
      <c r="P1454" s="147"/>
      <c r="Q1454" s="147"/>
      <c r="R1454" s="147"/>
      <c r="S1454" s="147"/>
    </row>
    <row r="1455" spans="15:19" ht="12.6" customHeight="1" x14ac:dyDescent="0.15">
      <c r="O1455" s="147"/>
      <c r="P1455" s="147"/>
      <c r="Q1455" s="147"/>
      <c r="R1455" s="147"/>
      <c r="S1455" s="147"/>
    </row>
    <row r="1456" spans="15:19" ht="12.6" customHeight="1" x14ac:dyDescent="0.15">
      <c r="O1456" s="147"/>
      <c r="P1456" s="147"/>
      <c r="Q1456" s="147"/>
      <c r="R1456" s="147"/>
      <c r="S1456" s="147"/>
    </row>
    <row r="1457" spans="15:19" ht="12.6" customHeight="1" x14ac:dyDescent="0.15">
      <c r="O1457" s="147"/>
      <c r="P1457" s="147"/>
      <c r="Q1457" s="147"/>
      <c r="R1457" s="147"/>
      <c r="S1457" s="147"/>
    </row>
    <row r="1458" spans="15:19" ht="12.6" customHeight="1" x14ac:dyDescent="0.15">
      <c r="O1458" s="147"/>
      <c r="P1458" s="147"/>
      <c r="Q1458" s="147"/>
      <c r="R1458" s="147"/>
      <c r="S1458" s="147"/>
    </row>
    <row r="1459" spans="15:19" ht="12.6" customHeight="1" x14ac:dyDescent="0.15">
      <c r="O1459" s="147"/>
      <c r="P1459" s="147"/>
      <c r="Q1459" s="147"/>
      <c r="R1459" s="147"/>
      <c r="S1459" s="147"/>
    </row>
    <row r="1460" spans="15:19" ht="12.6" customHeight="1" x14ac:dyDescent="0.15">
      <c r="O1460" s="147"/>
      <c r="P1460" s="147"/>
      <c r="Q1460" s="147"/>
      <c r="R1460" s="147"/>
      <c r="S1460" s="147"/>
    </row>
    <row r="1461" spans="15:19" ht="12.6" customHeight="1" x14ac:dyDescent="0.15">
      <c r="O1461" s="147"/>
      <c r="P1461" s="147"/>
      <c r="Q1461" s="147"/>
      <c r="R1461" s="147"/>
      <c r="S1461" s="147"/>
    </row>
    <row r="1462" spans="15:19" ht="12.6" customHeight="1" x14ac:dyDescent="0.15">
      <c r="O1462" s="147"/>
      <c r="P1462" s="147"/>
      <c r="Q1462" s="147"/>
      <c r="R1462" s="147"/>
      <c r="S1462" s="147"/>
    </row>
    <row r="1463" spans="15:19" ht="12.6" customHeight="1" x14ac:dyDescent="0.15">
      <c r="O1463" s="147"/>
      <c r="P1463" s="147"/>
      <c r="Q1463" s="147"/>
      <c r="R1463" s="147"/>
      <c r="S1463" s="147"/>
    </row>
    <row r="1464" spans="15:19" ht="12.6" customHeight="1" x14ac:dyDescent="0.15">
      <c r="O1464" s="147"/>
      <c r="P1464" s="147"/>
      <c r="Q1464" s="147"/>
      <c r="R1464" s="147"/>
      <c r="S1464" s="147"/>
    </row>
    <row r="1465" spans="15:19" ht="12.6" customHeight="1" x14ac:dyDescent="0.15">
      <c r="O1465" s="147"/>
      <c r="P1465" s="147"/>
      <c r="Q1465" s="147"/>
      <c r="R1465" s="147"/>
      <c r="S1465" s="147"/>
    </row>
    <row r="1466" spans="15:19" ht="12.6" customHeight="1" x14ac:dyDescent="0.15">
      <c r="O1466" s="147"/>
      <c r="P1466" s="147"/>
      <c r="Q1466" s="147"/>
      <c r="R1466" s="147"/>
      <c r="S1466" s="147"/>
    </row>
    <row r="1467" spans="15:19" ht="12.6" customHeight="1" x14ac:dyDescent="0.15">
      <c r="O1467" s="147"/>
      <c r="P1467" s="147"/>
      <c r="Q1467" s="147"/>
      <c r="R1467" s="147"/>
      <c r="S1467" s="147"/>
    </row>
    <row r="1468" spans="15:19" ht="12.6" customHeight="1" x14ac:dyDescent="0.15">
      <c r="O1468" s="147"/>
      <c r="P1468" s="147"/>
      <c r="Q1468" s="147"/>
      <c r="R1468" s="147"/>
      <c r="S1468" s="147"/>
    </row>
    <row r="1469" spans="15:19" ht="12.6" customHeight="1" x14ac:dyDescent="0.15">
      <c r="O1469" s="147"/>
      <c r="P1469" s="147"/>
      <c r="Q1469" s="147"/>
      <c r="R1469" s="147"/>
      <c r="S1469" s="147"/>
    </row>
    <row r="1470" spans="15:19" ht="12.6" customHeight="1" x14ac:dyDescent="0.15">
      <c r="O1470" s="147"/>
      <c r="P1470" s="147"/>
      <c r="Q1470" s="147"/>
      <c r="R1470" s="147"/>
      <c r="S1470" s="147"/>
    </row>
    <row r="1471" spans="15:19" ht="12.6" customHeight="1" x14ac:dyDescent="0.15">
      <c r="O1471" s="147"/>
      <c r="P1471" s="147"/>
      <c r="Q1471" s="147"/>
      <c r="R1471" s="147"/>
      <c r="S1471" s="147"/>
    </row>
    <row r="1472" spans="15:19" ht="12.6" customHeight="1" x14ac:dyDescent="0.15">
      <c r="O1472" s="147"/>
      <c r="P1472" s="147"/>
      <c r="Q1472" s="147"/>
      <c r="R1472" s="147"/>
      <c r="S1472" s="147"/>
    </row>
    <row r="1473" spans="15:19" ht="12.6" customHeight="1" x14ac:dyDescent="0.15">
      <c r="O1473" s="147"/>
      <c r="P1473" s="147"/>
      <c r="Q1473" s="147"/>
      <c r="R1473" s="147"/>
      <c r="S1473" s="147"/>
    </row>
    <row r="1474" spans="15:19" ht="12.6" customHeight="1" x14ac:dyDescent="0.15">
      <c r="O1474" s="147"/>
      <c r="P1474" s="147"/>
      <c r="Q1474" s="147"/>
      <c r="R1474" s="147"/>
      <c r="S1474" s="147"/>
    </row>
    <row r="1475" spans="15:19" ht="12.6" customHeight="1" x14ac:dyDescent="0.15">
      <c r="O1475" s="147"/>
      <c r="P1475" s="147"/>
      <c r="Q1475" s="147"/>
      <c r="R1475" s="147"/>
      <c r="S1475" s="147"/>
    </row>
    <row r="1476" spans="15:19" ht="12.6" customHeight="1" x14ac:dyDescent="0.15">
      <c r="O1476" s="147"/>
      <c r="P1476" s="147"/>
      <c r="Q1476" s="147"/>
      <c r="R1476" s="147"/>
      <c r="S1476" s="147"/>
    </row>
    <row r="1477" spans="15:19" ht="12.6" customHeight="1" x14ac:dyDescent="0.15">
      <c r="O1477" s="147"/>
      <c r="P1477" s="147"/>
      <c r="Q1477" s="147"/>
      <c r="R1477" s="147"/>
      <c r="S1477" s="147"/>
    </row>
    <row r="1478" spans="15:19" ht="12.6" customHeight="1" x14ac:dyDescent="0.15">
      <c r="O1478" s="147"/>
      <c r="P1478" s="147"/>
      <c r="Q1478" s="147"/>
      <c r="R1478" s="147"/>
      <c r="S1478" s="147"/>
    </row>
    <row r="1479" spans="15:19" ht="12.6" customHeight="1" x14ac:dyDescent="0.15">
      <c r="O1479" s="147"/>
      <c r="P1479" s="147"/>
      <c r="Q1479" s="147"/>
      <c r="R1479" s="147"/>
      <c r="S1479" s="147"/>
    </row>
    <row r="1480" spans="15:19" ht="12.6" customHeight="1" x14ac:dyDescent="0.15">
      <c r="O1480" s="147"/>
      <c r="P1480" s="147"/>
      <c r="Q1480" s="147"/>
      <c r="R1480" s="147"/>
      <c r="S1480" s="147"/>
    </row>
    <row r="1481" spans="15:19" ht="12.6" customHeight="1" x14ac:dyDescent="0.15">
      <c r="O1481" s="147"/>
      <c r="P1481" s="147"/>
      <c r="Q1481" s="147"/>
      <c r="R1481" s="147"/>
      <c r="S1481" s="147"/>
    </row>
    <row r="1482" spans="15:19" ht="12.6" customHeight="1" x14ac:dyDescent="0.15">
      <c r="O1482" s="147"/>
      <c r="P1482" s="147"/>
      <c r="Q1482" s="147"/>
      <c r="R1482" s="147"/>
      <c r="S1482" s="147"/>
    </row>
    <row r="1483" spans="15:19" ht="12.6" customHeight="1" x14ac:dyDescent="0.15">
      <c r="O1483" s="147"/>
      <c r="P1483" s="147"/>
      <c r="Q1483" s="147"/>
      <c r="R1483" s="147"/>
      <c r="S1483" s="147"/>
    </row>
    <row r="1484" spans="15:19" ht="12.6" customHeight="1" x14ac:dyDescent="0.15">
      <c r="O1484" s="147"/>
      <c r="P1484" s="147"/>
      <c r="Q1484" s="147"/>
      <c r="R1484" s="147"/>
      <c r="S1484" s="147"/>
    </row>
    <row r="1485" spans="15:19" ht="12.6" customHeight="1" x14ac:dyDescent="0.15">
      <c r="O1485" s="147"/>
      <c r="P1485" s="147"/>
      <c r="Q1485" s="147"/>
      <c r="R1485" s="147"/>
      <c r="S1485" s="147"/>
    </row>
    <row r="1486" spans="15:19" ht="12.6" customHeight="1" x14ac:dyDescent="0.15">
      <c r="O1486" s="147"/>
      <c r="P1486" s="147"/>
      <c r="Q1486" s="147"/>
      <c r="R1486" s="147"/>
      <c r="S1486" s="147"/>
    </row>
    <row r="1487" spans="15:19" ht="12.6" customHeight="1" x14ac:dyDescent="0.15">
      <c r="O1487" s="147"/>
      <c r="P1487" s="147"/>
      <c r="Q1487" s="147"/>
      <c r="R1487" s="147"/>
      <c r="S1487" s="147"/>
    </row>
    <row r="1488" spans="15:19" ht="12.6" customHeight="1" x14ac:dyDescent="0.15">
      <c r="O1488" s="147"/>
      <c r="P1488" s="147"/>
      <c r="Q1488" s="147"/>
      <c r="R1488" s="147"/>
      <c r="S1488" s="147"/>
    </row>
    <row r="1489" spans="15:19" ht="12.6" customHeight="1" x14ac:dyDescent="0.15">
      <c r="O1489" s="147"/>
      <c r="P1489" s="147"/>
      <c r="Q1489" s="147"/>
      <c r="R1489" s="147"/>
      <c r="S1489" s="147"/>
    </row>
    <row r="1490" spans="15:19" ht="12.6" customHeight="1" x14ac:dyDescent="0.15">
      <c r="O1490" s="147"/>
      <c r="P1490" s="147"/>
      <c r="Q1490" s="147"/>
      <c r="R1490" s="147"/>
      <c r="S1490" s="147"/>
    </row>
    <row r="1491" spans="15:19" ht="12.6" customHeight="1" x14ac:dyDescent="0.15">
      <c r="O1491" s="147"/>
      <c r="P1491" s="147"/>
      <c r="Q1491" s="147"/>
      <c r="R1491" s="147"/>
      <c r="S1491" s="147"/>
    </row>
    <row r="1492" spans="15:19" ht="12.6" customHeight="1" x14ac:dyDescent="0.15">
      <c r="O1492" s="147"/>
      <c r="P1492" s="147"/>
      <c r="Q1492" s="147"/>
      <c r="R1492" s="147"/>
      <c r="S1492" s="147"/>
    </row>
    <row r="1493" spans="15:19" ht="12.6" customHeight="1" x14ac:dyDescent="0.15">
      <c r="O1493" s="147"/>
      <c r="P1493" s="147"/>
      <c r="Q1493" s="147"/>
      <c r="R1493" s="147"/>
      <c r="S1493" s="147"/>
    </row>
    <row r="1494" spans="15:19" ht="12.6" customHeight="1" x14ac:dyDescent="0.15">
      <c r="O1494" s="147"/>
      <c r="P1494" s="147"/>
      <c r="Q1494" s="147"/>
      <c r="R1494" s="147"/>
      <c r="S1494" s="147"/>
    </row>
    <row r="1495" spans="15:19" ht="12.6" customHeight="1" x14ac:dyDescent="0.15">
      <c r="O1495" s="147"/>
      <c r="P1495" s="147"/>
      <c r="Q1495" s="147"/>
      <c r="R1495" s="147"/>
      <c r="S1495" s="147"/>
    </row>
    <row r="1496" spans="15:19" ht="12.6" customHeight="1" x14ac:dyDescent="0.15">
      <c r="O1496" s="147"/>
      <c r="P1496" s="147"/>
      <c r="Q1496" s="147"/>
      <c r="R1496" s="147"/>
      <c r="S1496" s="147"/>
    </row>
    <row r="1497" spans="15:19" ht="12.6" customHeight="1" x14ac:dyDescent="0.15">
      <c r="O1497" s="147"/>
      <c r="P1497" s="147"/>
      <c r="Q1497" s="147"/>
      <c r="R1497" s="147"/>
      <c r="S1497" s="147"/>
    </row>
    <row r="1498" spans="15:19" ht="12.6" customHeight="1" x14ac:dyDescent="0.15">
      <c r="O1498" s="147"/>
      <c r="P1498" s="147"/>
      <c r="Q1498" s="147"/>
      <c r="R1498" s="147"/>
      <c r="S1498" s="147"/>
    </row>
    <row r="1499" spans="15:19" ht="12.6" customHeight="1" x14ac:dyDescent="0.15">
      <c r="O1499" s="147"/>
      <c r="P1499" s="147"/>
      <c r="Q1499" s="147"/>
      <c r="R1499" s="147"/>
      <c r="S1499" s="147"/>
    </row>
    <row r="1500" spans="15:19" ht="12.6" customHeight="1" x14ac:dyDescent="0.15">
      <c r="O1500" s="147"/>
      <c r="P1500" s="147"/>
      <c r="Q1500" s="147"/>
      <c r="R1500" s="147"/>
      <c r="S1500" s="147"/>
    </row>
    <row r="1501" spans="15:19" ht="12.6" customHeight="1" x14ac:dyDescent="0.15">
      <c r="O1501" s="147"/>
      <c r="P1501" s="147"/>
      <c r="Q1501" s="147"/>
      <c r="R1501" s="147"/>
      <c r="S1501" s="147"/>
    </row>
    <row r="1502" spans="15:19" ht="12.6" customHeight="1" x14ac:dyDescent="0.15">
      <c r="O1502" s="147"/>
      <c r="P1502" s="147"/>
      <c r="Q1502" s="147"/>
      <c r="R1502" s="147"/>
      <c r="S1502" s="147"/>
    </row>
    <row r="1503" spans="15:19" ht="12.6" customHeight="1" x14ac:dyDescent="0.15">
      <c r="O1503" s="147"/>
      <c r="P1503" s="147"/>
      <c r="Q1503" s="147"/>
      <c r="R1503" s="147"/>
      <c r="S1503" s="147"/>
    </row>
    <row r="1504" spans="15:19" ht="12.6" customHeight="1" x14ac:dyDescent="0.15">
      <c r="O1504" s="147"/>
      <c r="P1504" s="147"/>
      <c r="Q1504" s="147"/>
      <c r="R1504" s="147"/>
      <c r="S1504" s="147"/>
    </row>
    <row r="1505" spans="15:19" ht="12.6" customHeight="1" x14ac:dyDescent="0.15">
      <c r="O1505" s="147"/>
      <c r="P1505" s="147"/>
      <c r="Q1505" s="147"/>
      <c r="R1505" s="147"/>
      <c r="S1505" s="147"/>
    </row>
    <row r="1506" spans="15:19" ht="12.6" customHeight="1" x14ac:dyDescent="0.15">
      <c r="O1506" s="147"/>
      <c r="P1506" s="147"/>
      <c r="Q1506" s="147"/>
      <c r="R1506" s="147"/>
      <c r="S1506" s="147"/>
    </row>
    <row r="1507" spans="15:19" ht="12.6" customHeight="1" x14ac:dyDescent="0.15">
      <c r="O1507" s="147"/>
      <c r="P1507" s="147"/>
      <c r="Q1507" s="147"/>
      <c r="R1507" s="147"/>
      <c r="S1507" s="147"/>
    </row>
    <row r="1508" spans="15:19" ht="12.6" customHeight="1" x14ac:dyDescent="0.15">
      <c r="O1508" s="147"/>
      <c r="P1508" s="147"/>
      <c r="Q1508" s="147"/>
      <c r="R1508" s="147"/>
      <c r="S1508" s="147"/>
    </row>
    <row r="1509" spans="15:19" ht="12.6" customHeight="1" x14ac:dyDescent="0.15">
      <c r="O1509" s="147"/>
      <c r="P1509" s="147"/>
      <c r="Q1509" s="147"/>
      <c r="R1509" s="147"/>
      <c r="S1509" s="147"/>
    </row>
    <row r="1510" spans="15:19" ht="12.6" customHeight="1" x14ac:dyDescent="0.15">
      <c r="O1510" s="147"/>
      <c r="P1510" s="147"/>
      <c r="Q1510" s="147"/>
      <c r="R1510" s="147"/>
      <c r="S1510" s="147"/>
    </row>
    <row r="1511" spans="15:19" ht="12.6" customHeight="1" x14ac:dyDescent="0.15">
      <c r="O1511" s="147"/>
      <c r="P1511" s="147"/>
      <c r="Q1511" s="147"/>
      <c r="R1511" s="147"/>
      <c r="S1511" s="147"/>
    </row>
    <row r="1512" spans="15:19" ht="12.6" customHeight="1" x14ac:dyDescent="0.15">
      <c r="O1512" s="147"/>
      <c r="P1512" s="147"/>
      <c r="Q1512" s="147"/>
      <c r="R1512" s="147"/>
      <c r="S1512" s="147"/>
    </row>
    <row r="1513" spans="15:19" ht="12.6" customHeight="1" x14ac:dyDescent="0.15">
      <c r="O1513" s="147"/>
      <c r="P1513" s="147"/>
      <c r="Q1513" s="147"/>
      <c r="R1513" s="147"/>
      <c r="S1513" s="147"/>
    </row>
    <row r="1514" spans="15:19" ht="12.6" customHeight="1" x14ac:dyDescent="0.15">
      <c r="O1514" s="147"/>
      <c r="P1514" s="147"/>
      <c r="Q1514" s="147"/>
      <c r="R1514" s="147"/>
      <c r="S1514" s="147"/>
    </row>
    <row r="1515" spans="15:19" ht="12.6" customHeight="1" x14ac:dyDescent="0.15">
      <c r="O1515" s="147"/>
      <c r="P1515" s="147"/>
      <c r="Q1515" s="147"/>
      <c r="R1515" s="147"/>
      <c r="S1515" s="147"/>
    </row>
    <row r="1516" spans="15:19" ht="12.6" customHeight="1" x14ac:dyDescent="0.15">
      <c r="O1516" s="147"/>
      <c r="P1516" s="147"/>
      <c r="Q1516" s="147"/>
      <c r="R1516" s="147"/>
      <c r="S1516" s="147"/>
    </row>
    <row r="1517" spans="15:19" ht="12.6" customHeight="1" x14ac:dyDescent="0.15">
      <c r="O1517" s="147"/>
      <c r="P1517" s="147"/>
      <c r="Q1517" s="147"/>
      <c r="R1517" s="147"/>
      <c r="S1517" s="147"/>
    </row>
    <row r="1518" spans="15:19" ht="12.6" customHeight="1" x14ac:dyDescent="0.15">
      <c r="O1518" s="147"/>
      <c r="P1518" s="147"/>
      <c r="Q1518" s="147"/>
      <c r="R1518" s="147"/>
      <c r="S1518" s="147"/>
    </row>
    <row r="1519" spans="15:19" ht="12.6" customHeight="1" x14ac:dyDescent="0.15">
      <c r="O1519" s="147"/>
      <c r="P1519" s="147"/>
      <c r="Q1519" s="147"/>
      <c r="R1519" s="147"/>
      <c r="S1519" s="147"/>
    </row>
    <row r="1520" spans="15:19" ht="12.6" customHeight="1" x14ac:dyDescent="0.15">
      <c r="O1520" s="147"/>
      <c r="P1520" s="147"/>
      <c r="Q1520" s="147"/>
      <c r="R1520" s="147"/>
      <c r="S1520" s="147"/>
    </row>
    <row r="1521" spans="15:19" ht="12.6" customHeight="1" x14ac:dyDescent="0.15">
      <c r="O1521" s="147"/>
      <c r="P1521" s="147"/>
      <c r="Q1521" s="147"/>
      <c r="R1521" s="147"/>
      <c r="S1521" s="147"/>
    </row>
    <row r="1522" spans="15:19" ht="12.6" customHeight="1" x14ac:dyDescent="0.15">
      <c r="O1522" s="147"/>
      <c r="P1522" s="147"/>
      <c r="Q1522" s="147"/>
      <c r="R1522" s="147"/>
      <c r="S1522" s="147"/>
    </row>
    <row r="1523" spans="15:19" ht="12.6" customHeight="1" x14ac:dyDescent="0.15">
      <c r="O1523" s="147"/>
      <c r="P1523" s="147"/>
      <c r="Q1523" s="147"/>
      <c r="R1523" s="147"/>
      <c r="S1523" s="147"/>
    </row>
    <row r="1524" spans="15:19" ht="12.6" customHeight="1" x14ac:dyDescent="0.15">
      <c r="O1524" s="147"/>
      <c r="P1524" s="147"/>
      <c r="Q1524" s="147"/>
      <c r="R1524" s="147"/>
      <c r="S1524" s="147"/>
    </row>
    <row r="1525" spans="15:19" ht="12.6" customHeight="1" x14ac:dyDescent="0.15">
      <c r="O1525" s="147"/>
      <c r="P1525" s="147"/>
      <c r="Q1525" s="147"/>
      <c r="R1525" s="147"/>
      <c r="S1525" s="147"/>
    </row>
    <row r="1526" spans="15:19" ht="12.6" customHeight="1" x14ac:dyDescent="0.15">
      <c r="O1526" s="147"/>
      <c r="P1526" s="147"/>
      <c r="Q1526" s="147"/>
      <c r="R1526" s="147"/>
      <c r="S1526" s="147"/>
    </row>
    <row r="1527" spans="15:19" ht="12.6" customHeight="1" x14ac:dyDescent="0.15">
      <c r="O1527" s="147"/>
      <c r="P1527" s="147"/>
      <c r="Q1527" s="147"/>
      <c r="R1527" s="147"/>
      <c r="S1527" s="147"/>
    </row>
    <row r="1528" spans="15:19" ht="12.6" customHeight="1" x14ac:dyDescent="0.15">
      <c r="O1528" s="147"/>
      <c r="P1528" s="147"/>
      <c r="Q1528" s="147"/>
      <c r="R1528" s="147"/>
      <c r="S1528" s="147"/>
    </row>
    <row r="1529" spans="15:19" ht="12.6" customHeight="1" x14ac:dyDescent="0.15">
      <c r="O1529" s="147"/>
      <c r="P1529" s="147"/>
      <c r="Q1529" s="147"/>
      <c r="R1529" s="147"/>
      <c r="S1529" s="147"/>
    </row>
    <row r="1530" spans="15:19" ht="12.6" customHeight="1" x14ac:dyDescent="0.15">
      <c r="O1530" s="147"/>
      <c r="P1530" s="147"/>
      <c r="Q1530" s="147"/>
      <c r="R1530" s="147"/>
      <c r="S1530" s="147"/>
    </row>
    <row r="1531" spans="15:19" ht="12.6" customHeight="1" x14ac:dyDescent="0.15">
      <c r="O1531" s="147"/>
      <c r="P1531" s="147"/>
      <c r="Q1531" s="147"/>
      <c r="R1531" s="147"/>
      <c r="S1531" s="147"/>
    </row>
    <row r="1532" spans="15:19" ht="12.6" customHeight="1" x14ac:dyDescent="0.15">
      <c r="O1532" s="147"/>
      <c r="P1532" s="147"/>
      <c r="Q1532" s="147"/>
      <c r="R1532" s="147"/>
      <c r="S1532" s="147"/>
    </row>
    <row r="1533" spans="15:19" ht="12.6" customHeight="1" x14ac:dyDescent="0.15">
      <c r="O1533" s="147"/>
      <c r="P1533" s="147"/>
      <c r="Q1533" s="147"/>
      <c r="R1533" s="147"/>
      <c r="S1533" s="147"/>
    </row>
    <row r="1534" spans="15:19" ht="12.6" customHeight="1" x14ac:dyDescent="0.15">
      <c r="O1534" s="147"/>
      <c r="P1534" s="147"/>
      <c r="Q1534" s="147"/>
      <c r="R1534" s="147"/>
      <c r="S1534" s="147"/>
    </row>
    <row r="1535" spans="15:19" ht="12.6" customHeight="1" x14ac:dyDescent="0.15">
      <c r="O1535" s="147"/>
      <c r="P1535" s="147"/>
      <c r="Q1535" s="147"/>
      <c r="R1535" s="147"/>
      <c r="S1535" s="147"/>
    </row>
    <row r="1536" spans="15:19" ht="12.6" customHeight="1" x14ac:dyDescent="0.15">
      <c r="O1536" s="147"/>
      <c r="P1536" s="147"/>
      <c r="Q1536" s="147"/>
      <c r="R1536" s="147"/>
      <c r="S1536" s="147"/>
    </row>
    <row r="1537" spans="15:19" ht="12.6" customHeight="1" x14ac:dyDescent="0.15">
      <c r="O1537" s="147"/>
      <c r="P1537" s="147"/>
      <c r="Q1537" s="147"/>
      <c r="R1537" s="147"/>
      <c r="S1537" s="147"/>
    </row>
    <row r="1538" spans="15:19" ht="12.6" customHeight="1" x14ac:dyDescent="0.15">
      <c r="O1538" s="147"/>
      <c r="P1538" s="147"/>
      <c r="Q1538" s="147"/>
      <c r="R1538" s="147"/>
      <c r="S1538" s="147"/>
    </row>
    <row r="1539" spans="15:19" ht="12.6" customHeight="1" x14ac:dyDescent="0.15">
      <c r="O1539" s="147"/>
      <c r="P1539" s="147"/>
      <c r="Q1539" s="147"/>
      <c r="R1539" s="147"/>
      <c r="S1539" s="147"/>
    </row>
    <row r="1540" spans="15:19" ht="12.6" customHeight="1" x14ac:dyDescent="0.15">
      <c r="O1540" s="147"/>
      <c r="P1540" s="147"/>
      <c r="Q1540" s="147"/>
      <c r="R1540" s="147"/>
      <c r="S1540" s="147"/>
    </row>
    <row r="1541" spans="15:19" ht="12.6" customHeight="1" x14ac:dyDescent="0.15">
      <c r="O1541" s="147"/>
      <c r="P1541" s="147"/>
      <c r="Q1541" s="147"/>
      <c r="R1541" s="147"/>
      <c r="S1541" s="147"/>
    </row>
    <row r="1542" spans="15:19" ht="12.6" customHeight="1" x14ac:dyDescent="0.15">
      <c r="O1542" s="147"/>
      <c r="P1542" s="147"/>
      <c r="Q1542" s="147"/>
      <c r="R1542" s="147"/>
      <c r="S1542" s="147"/>
    </row>
    <row r="1543" spans="15:19" ht="12.6" customHeight="1" x14ac:dyDescent="0.15">
      <c r="O1543" s="147"/>
      <c r="P1543" s="147"/>
      <c r="Q1543" s="147"/>
      <c r="R1543" s="147"/>
      <c r="S1543" s="147"/>
    </row>
    <row r="1544" spans="15:19" ht="12.6" customHeight="1" x14ac:dyDescent="0.15">
      <c r="O1544" s="147"/>
      <c r="P1544" s="147"/>
      <c r="Q1544" s="147"/>
      <c r="R1544" s="147"/>
      <c r="S1544" s="147"/>
    </row>
    <row r="1545" spans="15:19" ht="12.6" customHeight="1" x14ac:dyDescent="0.15">
      <c r="O1545" s="147"/>
      <c r="P1545" s="147"/>
      <c r="Q1545" s="147"/>
      <c r="R1545" s="147"/>
      <c r="S1545" s="147"/>
    </row>
    <row r="1546" spans="15:19" ht="12.6" customHeight="1" x14ac:dyDescent="0.15">
      <c r="O1546" s="147"/>
      <c r="P1546" s="147"/>
      <c r="Q1546" s="147"/>
      <c r="R1546" s="147"/>
      <c r="S1546" s="147"/>
    </row>
    <row r="1547" spans="15:19" ht="12.6" customHeight="1" x14ac:dyDescent="0.15">
      <c r="O1547" s="147"/>
      <c r="P1547" s="147"/>
      <c r="Q1547" s="147"/>
      <c r="R1547" s="147"/>
      <c r="S1547" s="147"/>
    </row>
    <row r="1548" spans="15:19" ht="12.6" customHeight="1" x14ac:dyDescent="0.15">
      <c r="O1548" s="147"/>
      <c r="P1548" s="147"/>
      <c r="Q1548" s="147"/>
      <c r="R1548" s="147"/>
      <c r="S1548" s="147"/>
    </row>
    <row r="1549" spans="15:19" ht="12.6" customHeight="1" x14ac:dyDescent="0.15">
      <c r="O1549" s="147"/>
      <c r="P1549" s="147"/>
      <c r="Q1549" s="147"/>
      <c r="R1549" s="147"/>
      <c r="S1549" s="147"/>
    </row>
    <row r="1550" spans="15:19" ht="12.6" customHeight="1" x14ac:dyDescent="0.15">
      <c r="O1550" s="147"/>
      <c r="P1550" s="147"/>
      <c r="Q1550" s="147"/>
      <c r="R1550" s="147"/>
      <c r="S1550" s="147"/>
    </row>
    <row r="1551" spans="15:19" ht="12.6" customHeight="1" x14ac:dyDescent="0.15">
      <c r="O1551" s="147"/>
      <c r="P1551" s="147"/>
      <c r="Q1551" s="147"/>
      <c r="R1551" s="147"/>
      <c r="S1551" s="147"/>
    </row>
    <row r="1552" spans="15:19" ht="12.6" customHeight="1" x14ac:dyDescent="0.15">
      <c r="O1552" s="147"/>
      <c r="P1552" s="147"/>
      <c r="Q1552" s="147"/>
      <c r="R1552" s="147"/>
      <c r="S1552" s="147"/>
    </row>
    <row r="1553" spans="15:19" ht="12.6" customHeight="1" x14ac:dyDescent="0.15">
      <c r="O1553" s="147"/>
      <c r="P1553" s="147"/>
      <c r="Q1553" s="147"/>
      <c r="R1553" s="147"/>
      <c r="S1553" s="147"/>
    </row>
    <row r="1554" spans="15:19" ht="12.6" customHeight="1" x14ac:dyDescent="0.15">
      <c r="O1554" s="147"/>
      <c r="P1554" s="147"/>
      <c r="Q1554" s="147"/>
      <c r="R1554" s="147"/>
      <c r="S1554" s="147"/>
    </row>
    <row r="1555" spans="15:19" ht="12.6" customHeight="1" x14ac:dyDescent="0.15">
      <c r="O1555" s="147"/>
      <c r="P1555" s="147"/>
      <c r="Q1555" s="147"/>
      <c r="R1555" s="147"/>
      <c r="S1555" s="147"/>
    </row>
    <row r="1556" spans="15:19" ht="12.6" customHeight="1" x14ac:dyDescent="0.15">
      <c r="O1556" s="147"/>
      <c r="P1556" s="147"/>
      <c r="Q1556" s="147"/>
      <c r="R1556" s="147"/>
      <c r="S1556" s="147"/>
    </row>
    <row r="1557" spans="15:19" ht="12.6" customHeight="1" x14ac:dyDescent="0.15">
      <c r="O1557" s="147"/>
      <c r="P1557" s="147"/>
      <c r="Q1557" s="147"/>
      <c r="R1557" s="147"/>
      <c r="S1557" s="147"/>
    </row>
    <row r="1558" spans="15:19" ht="12.6" customHeight="1" x14ac:dyDescent="0.15">
      <c r="O1558" s="147"/>
      <c r="P1558" s="147"/>
      <c r="Q1558" s="147"/>
      <c r="R1558" s="147"/>
      <c r="S1558" s="147"/>
    </row>
    <row r="1559" spans="15:19" ht="12.6" customHeight="1" x14ac:dyDescent="0.15">
      <c r="O1559" s="147"/>
      <c r="P1559" s="147"/>
      <c r="Q1559" s="147"/>
      <c r="R1559" s="147"/>
      <c r="S1559" s="147"/>
    </row>
    <row r="1560" spans="15:19" ht="12.6" customHeight="1" x14ac:dyDescent="0.15">
      <c r="O1560" s="147"/>
      <c r="P1560" s="147"/>
      <c r="Q1560" s="147"/>
      <c r="R1560" s="147"/>
      <c r="S1560" s="147"/>
    </row>
    <row r="1561" spans="15:19" ht="12.6" customHeight="1" x14ac:dyDescent="0.15">
      <c r="O1561" s="147"/>
      <c r="P1561" s="147"/>
      <c r="Q1561" s="147"/>
      <c r="R1561" s="147"/>
      <c r="S1561" s="147"/>
    </row>
    <row r="1562" spans="15:19" ht="12.6" customHeight="1" x14ac:dyDescent="0.15">
      <c r="O1562" s="147"/>
      <c r="P1562" s="147"/>
      <c r="Q1562" s="147"/>
      <c r="R1562" s="147"/>
      <c r="S1562" s="147"/>
    </row>
    <row r="1563" spans="15:19" ht="12.6" customHeight="1" x14ac:dyDescent="0.15">
      <c r="O1563" s="147"/>
      <c r="P1563" s="147"/>
      <c r="Q1563" s="147"/>
      <c r="R1563" s="147"/>
      <c r="S1563" s="147"/>
    </row>
    <row r="1564" spans="15:19" ht="12.6" customHeight="1" x14ac:dyDescent="0.15">
      <c r="O1564" s="147"/>
      <c r="P1564" s="147"/>
      <c r="Q1564" s="147"/>
      <c r="R1564" s="147"/>
      <c r="S1564" s="147"/>
    </row>
    <row r="1565" spans="15:19" ht="12.6" customHeight="1" x14ac:dyDescent="0.15">
      <c r="O1565" s="147"/>
      <c r="P1565" s="147"/>
      <c r="Q1565" s="147"/>
      <c r="R1565" s="147"/>
      <c r="S1565" s="147"/>
    </row>
    <row r="1566" spans="15:19" ht="12.6" customHeight="1" x14ac:dyDescent="0.15">
      <c r="O1566" s="147"/>
      <c r="P1566" s="147"/>
      <c r="Q1566" s="147"/>
      <c r="R1566" s="147"/>
      <c r="S1566" s="147"/>
    </row>
    <row r="1567" spans="15:19" ht="12.6" customHeight="1" x14ac:dyDescent="0.15">
      <c r="O1567" s="147"/>
      <c r="P1567" s="147"/>
      <c r="Q1567" s="147"/>
      <c r="R1567" s="147"/>
      <c r="S1567" s="147"/>
    </row>
    <row r="1568" spans="15:19" ht="12.6" customHeight="1" x14ac:dyDescent="0.15">
      <c r="O1568" s="147"/>
      <c r="P1568" s="147"/>
      <c r="Q1568" s="147"/>
      <c r="R1568" s="147"/>
      <c r="S1568" s="147"/>
    </row>
    <row r="1569" spans="15:19" ht="12.6" customHeight="1" x14ac:dyDescent="0.15">
      <c r="O1569" s="147"/>
      <c r="P1569" s="147"/>
      <c r="Q1569" s="147"/>
      <c r="R1569" s="147"/>
      <c r="S1569" s="147"/>
    </row>
    <row r="1570" spans="15:19" ht="12.6" customHeight="1" x14ac:dyDescent="0.15">
      <c r="O1570" s="147"/>
      <c r="P1570" s="147"/>
      <c r="Q1570" s="147"/>
      <c r="R1570" s="147"/>
      <c r="S1570" s="147"/>
    </row>
    <row r="1571" spans="15:19" ht="12.6" customHeight="1" x14ac:dyDescent="0.15">
      <c r="O1571" s="147"/>
      <c r="P1571" s="147"/>
      <c r="Q1571" s="147"/>
      <c r="R1571" s="147"/>
      <c r="S1571" s="147"/>
    </row>
    <row r="1572" spans="15:19" ht="12.6" customHeight="1" x14ac:dyDescent="0.15">
      <c r="O1572" s="147"/>
      <c r="P1572" s="147"/>
      <c r="Q1572" s="147"/>
      <c r="R1572" s="147"/>
      <c r="S1572" s="147"/>
    </row>
    <row r="1573" spans="15:19" ht="12.6" customHeight="1" x14ac:dyDescent="0.15">
      <c r="O1573" s="147"/>
      <c r="P1573" s="147"/>
      <c r="Q1573" s="147"/>
      <c r="R1573" s="147"/>
      <c r="S1573" s="147"/>
    </row>
    <row r="1574" spans="15:19" ht="12.6" customHeight="1" x14ac:dyDescent="0.15">
      <c r="O1574" s="147"/>
      <c r="P1574" s="147"/>
      <c r="Q1574" s="147"/>
      <c r="R1574" s="147"/>
      <c r="S1574" s="147"/>
    </row>
    <row r="1575" spans="15:19" ht="12.6" customHeight="1" x14ac:dyDescent="0.15">
      <c r="O1575" s="147"/>
      <c r="P1575" s="147"/>
      <c r="Q1575" s="147"/>
      <c r="R1575" s="147"/>
      <c r="S1575" s="147"/>
    </row>
    <row r="1576" spans="15:19" ht="12.6" customHeight="1" x14ac:dyDescent="0.15">
      <c r="O1576" s="147"/>
      <c r="P1576" s="147"/>
      <c r="Q1576" s="147"/>
      <c r="R1576" s="147"/>
      <c r="S1576" s="147"/>
    </row>
    <row r="1577" spans="15:19" ht="12.6" customHeight="1" x14ac:dyDescent="0.15">
      <c r="O1577" s="147"/>
      <c r="P1577" s="147"/>
      <c r="Q1577" s="147"/>
      <c r="R1577" s="147"/>
      <c r="S1577" s="147"/>
    </row>
    <row r="1578" spans="15:19" ht="12.6" customHeight="1" x14ac:dyDescent="0.15">
      <c r="O1578" s="147"/>
      <c r="P1578" s="147"/>
      <c r="Q1578" s="147"/>
      <c r="R1578" s="147"/>
      <c r="S1578" s="147"/>
    </row>
    <row r="1579" spans="15:19" ht="12.6" customHeight="1" x14ac:dyDescent="0.15">
      <c r="O1579" s="147"/>
      <c r="P1579" s="147"/>
      <c r="Q1579" s="147"/>
      <c r="R1579" s="147"/>
      <c r="S1579" s="147"/>
    </row>
    <row r="1580" spans="15:19" ht="12.6" customHeight="1" x14ac:dyDescent="0.15">
      <c r="O1580" s="147"/>
      <c r="P1580" s="147"/>
      <c r="Q1580" s="147"/>
      <c r="R1580" s="147"/>
      <c r="S1580" s="147"/>
    </row>
    <row r="1581" spans="15:19" ht="12.6" customHeight="1" x14ac:dyDescent="0.15">
      <c r="O1581" s="147"/>
      <c r="P1581" s="147"/>
      <c r="Q1581" s="147"/>
      <c r="R1581" s="147"/>
      <c r="S1581" s="147"/>
    </row>
    <row r="1582" spans="15:19" ht="12.6" customHeight="1" x14ac:dyDescent="0.15">
      <c r="O1582" s="147"/>
      <c r="P1582" s="147"/>
      <c r="Q1582" s="147"/>
      <c r="R1582" s="147"/>
      <c r="S1582" s="147"/>
    </row>
    <row r="1583" spans="15:19" ht="12.6" customHeight="1" x14ac:dyDescent="0.15">
      <c r="O1583" s="147"/>
      <c r="P1583" s="147"/>
      <c r="Q1583" s="147"/>
      <c r="R1583" s="147"/>
      <c r="S1583" s="147"/>
    </row>
    <row r="1584" spans="15:19" ht="12.6" customHeight="1" x14ac:dyDescent="0.15">
      <c r="O1584" s="147"/>
      <c r="P1584" s="147"/>
      <c r="Q1584" s="147"/>
      <c r="R1584" s="147"/>
      <c r="S1584" s="147"/>
    </row>
    <row r="1585" spans="15:19" ht="12.6" customHeight="1" x14ac:dyDescent="0.15">
      <c r="O1585" s="147"/>
      <c r="P1585" s="147"/>
      <c r="Q1585" s="147"/>
      <c r="R1585" s="147"/>
      <c r="S1585" s="147"/>
    </row>
    <row r="1586" spans="15:19" ht="12.6" customHeight="1" x14ac:dyDescent="0.15">
      <c r="O1586" s="147"/>
      <c r="P1586" s="147"/>
      <c r="Q1586" s="147"/>
      <c r="R1586" s="147"/>
      <c r="S1586" s="147"/>
    </row>
    <row r="1587" spans="15:19" ht="12.6" customHeight="1" x14ac:dyDescent="0.15">
      <c r="O1587" s="147"/>
      <c r="P1587" s="147"/>
      <c r="Q1587" s="147"/>
      <c r="R1587" s="147"/>
      <c r="S1587" s="147"/>
    </row>
    <row r="1588" spans="15:19" ht="12.6" customHeight="1" x14ac:dyDescent="0.15">
      <c r="O1588" s="147"/>
      <c r="P1588" s="147"/>
      <c r="Q1588" s="147"/>
      <c r="R1588" s="147"/>
      <c r="S1588" s="147"/>
    </row>
    <row r="1589" spans="15:19" ht="12.6" customHeight="1" x14ac:dyDescent="0.15">
      <c r="O1589" s="147"/>
      <c r="P1589" s="147"/>
      <c r="Q1589" s="147"/>
      <c r="R1589" s="147"/>
      <c r="S1589" s="147"/>
    </row>
    <row r="1590" spans="15:19" ht="12.6" customHeight="1" x14ac:dyDescent="0.15">
      <c r="O1590" s="147"/>
      <c r="P1590" s="147"/>
      <c r="Q1590" s="147"/>
      <c r="R1590" s="147"/>
      <c r="S1590" s="147"/>
    </row>
    <row r="1591" spans="15:19" ht="12.6" customHeight="1" x14ac:dyDescent="0.15">
      <c r="O1591" s="147"/>
      <c r="P1591" s="147"/>
      <c r="Q1591" s="147"/>
      <c r="R1591" s="147"/>
      <c r="S1591" s="147"/>
    </row>
    <row r="1592" spans="15:19" ht="12.6" customHeight="1" x14ac:dyDescent="0.15">
      <c r="O1592" s="147"/>
      <c r="P1592" s="147"/>
      <c r="Q1592" s="147"/>
      <c r="R1592" s="147"/>
      <c r="S1592" s="147"/>
    </row>
    <row r="1593" spans="15:19" ht="12.6" customHeight="1" x14ac:dyDescent="0.15">
      <c r="O1593" s="147"/>
      <c r="P1593" s="147"/>
      <c r="Q1593" s="147"/>
      <c r="R1593" s="147"/>
      <c r="S1593" s="147"/>
    </row>
    <row r="1594" spans="15:19" ht="12.6" customHeight="1" x14ac:dyDescent="0.15">
      <c r="O1594" s="147"/>
      <c r="P1594" s="147"/>
      <c r="Q1594" s="147"/>
      <c r="R1594" s="147"/>
      <c r="S1594" s="147"/>
    </row>
    <row r="1595" spans="15:19" ht="12.6" customHeight="1" x14ac:dyDescent="0.15">
      <c r="O1595" s="147"/>
      <c r="P1595" s="147"/>
      <c r="Q1595" s="147"/>
      <c r="R1595" s="147"/>
      <c r="S1595" s="147"/>
    </row>
    <row r="1596" spans="15:19" ht="12.6" customHeight="1" x14ac:dyDescent="0.15">
      <c r="O1596" s="147"/>
      <c r="P1596" s="147"/>
      <c r="Q1596" s="147"/>
      <c r="R1596" s="147"/>
      <c r="S1596" s="147"/>
    </row>
    <row r="1597" spans="15:19" ht="12.6" customHeight="1" x14ac:dyDescent="0.15">
      <c r="O1597" s="147"/>
      <c r="P1597" s="147"/>
      <c r="Q1597" s="147"/>
      <c r="R1597" s="147"/>
      <c r="S1597" s="147"/>
    </row>
    <row r="1598" spans="15:19" ht="12.6" customHeight="1" x14ac:dyDescent="0.15">
      <c r="O1598" s="147"/>
      <c r="P1598" s="147"/>
      <c r="Q1598" s="147"/>
      <c r="R1598" s="147"/>
      <c r="S1598" s="147"/>
    </row>
    <row r="1599" spans="15:19" ht="12.6" customHeight="1" x14ac:dyDescent="0.15">
      <c r="O1599" s="147"/>
      <c r="P1599" s="147"/>
      <c r="Q1599" s="147"/>
      <c r="R1599" s="147"/>
      <c r="S1599" s="147"/>
    </row>
    <row r="1600" spans="15:19" ht="12.6" customHeight="1" x14ac:dyDescent="0.15">
      <c r="O1600" s="147"/>
      <c r="P1600" s="147"/>
      <c r="Q1600" s="147"/>
      <c r="R1600" s="147"/>
      <c r="S1600" s="147"/>
    </row>
    <row r="1601" spans="15:19" ht="12.6" customHeight="1" x14ac:dyDescent="0.15">
      <c r="O1601" s="147"/>
      <c r="P1601" s="147"/>
      <c r="Q1601" s="147"/>
      <c r="R1601" s="147"/>
      <c r="S1601" s="147"/>
    </row>
    <row r="1602" spans="15:19" ht="12.6" customHeight="1" x14ac:dyDescent="0.15">
      <c r="O1602" s="147"/>
      <c r="P1602" s="147"/>
      <c r="Q1602" s="147"/>
      <c r="R1602" s="147"/>
      <c r="S1602" s="147"/>
    </row>
    <row r="1603" spans="15:19" ht="12.6" customHeight="1" x14ac:dyDescent="0.15">
      <c r="O1603" s="147"/>
      <c r="P1603" s="147"/>
      <c r="Q1603" s="147"/>
      <c r="R1603" s="147"/>
      <c r="S1603" s="147"/>
    </row>
    <row r="1604" spans="15:19" ht="12.6" customHeight="1" x14ac:dyDescent="0.15">
      <c r="O1604" s="147"/>
      <c r="P1604" s="147"/>
      <c r="Q1604" s="147"/>
      <c r="R1604" s="147"/>
      <c r="S1604" s="147"/>
    </row>
    <row r="1605" spans="15:19" ht="12.6" customHeight="1" x14ac:dyDescent="0.15">
      <c r="O1605" s="147"/>
      <c r="P1605" s="147"/>
      <c r="Q1605" s="147"/>
      <c r="R1605" s="147"/>
      <c r="S1605" s="147"/>
    </row>
    <row r="1606" spans="15:19" ht="12.6" customHeight="1" x14ac:dyDescent="0.15">
      <c r="O1606" s="147"/>
      <c r="P1606" s="147"/>
      <c r="Q1606" s="147"/>
      <c r="R1606" s="147"/>
      <c r="S1606" s="147"/>
    </row>
    <row r="1607" spans="15:19" ht="12.6" customHeight="1" x14ac:dyDescent="0.15">
      <c r="O1607" s="147"/>
      <c r="P1607" s="147"/>
      <c r="Q1607" s="147"/>
      <c r="R1607" s="147"/>
      <c r="S1607" s="147"/>
    </row>
    <row r="1608" spans="15:19" ht="12.6" customHeight="1" x14ac:dyDescent="0.15">
      <c r="O1608" s="147"/>
      <c r="P1608" s="147"/>
      <c r="Q1608" s="147"/>
      <c r="R1608" s="147"/>
      <c r="S1608" s="147"/>
    </row>
    <row r="1609" spans="15:19" ht="12.6" customHeight="1" x14ac:dyDescent="0.15">
      <c r="O1609" s="147"/>
      <c r="P1609" s="147"/>
      <c r="Q1609" s="147"/>
      <c r="R1609" s="147"/>
      <c r="S1609" s="147"/>
    </row>
    <row r="1610" spans="15:19" ht="12.6" customHeight="1" x14ac:dyDescent="0.15">
      <c r="O1610" s="147"/>
      <c r="P1610" s="147"/>
      <c r="Q1610" s="147"/>
      <c r="R1610" s="147"/>
      <c r="S1610" s="147"/>
    </row>
    <row r="1611" spans="15:19" ht="12.6" customHeight="1" x14ac:dyDescent="0.15">
      <c r="O1611" s="147"/>
      <c r="P1611" s="147"/>
      <c r="Q1611" s="147"/>
      <c r="R1611" s="147"/>
      <c r="S1611" s="147"/>
    </row>
    <row r="1612" spans="15:19" ht="12.6" customHeight="1" x14ac:dyDescent="0.15">
      <c r="O1612" s="147"/>
      <c r="P1612" s="147"/>
      <c r="Q1612" s="147"/>
      <c r="R1612" s="147"/>
      <c r="S1612" s="147"/>
    </row>
    <row r="1613" spans="15:19" ht="12.6" customHeight="1" x14ac:dyDescent="0.15">
      <c r="O1613" s="147"/>
      <c r="P1613" s="147"/>
      <c r="Q1613" s="147"/>
      <c r="R1613" s="147"/>
      <c r="S1613" s="147"/>
    </row>
    <row r="1614" spans="15:19" ht="12.6" customHeight="1" x14ac:dyDescent="0.15">
      <c r="O1614" s="147"/>
      <c r="P1614" s="147"/>
      <c r="Q1614" s="147"/>
      <c r="R1614" s="147"/>
      <c r="S1614" s="147"/>
    </row>
    <row r="1615" spans="15:19" ht="12.6" customHeight="1" x14ac:dyDescent="0.15">
      <c r="O1615" s="147"/>
      <c r="P1615" s="147"/>
      <c r="Q1615" s="147"/>
      <c r="R1615" s="147"/>
      <c r="S1615" s="147"/>
    </row>
    <row r="1616" spans="15:19" ht="12.6" customHeight="1" x14ac:dyDescent="0.15">
      <c r="O1616" s="147"/>
      <c r="P1616" s="147"/>
      <c r="Q1616" s="147"/>
      <c r="R1616" s="147"/>
      <c r="S1616" s="147"/>
    </row>
    <row r="1617" spans="15:19" ht="12.6" customHeight="1" x14ac:dyDescent="0.15">
      <c r="O1617" s="147"/>
      <c r="P1617" s="147"/>
      <c r="Q1617" s="147"/>
      <c r="R1617" s="147"/>
      <c r="S1617" s="147"/>
    </row>
    <row r="1618" spans="15:19" ht="12.6" customHeight="1" x14ac:dyDescent="0.15">
      <c r="O1618" s="147"/>
      <c r="P1618" s="147"/>
      <c r="Q1618" s="147"/>
      <c r="R1618" s="147"/>
      <c r="S1618" s="147"/>
    </row>
    <row r="1619" spans="15:19" ht="12.6" customHeight="1" x14ac:dyDescent="0.15">
      <c r="O1619" s="147"/>
      <c r="P1619" s="147"/>
      <c r="Q1619" s="147"/>
      <c r="R1619" s="147"/>
      <c r="S1619" s="147"/>
    </row>
    <row r="1620" spans="15:19" ht="12.6" customHeight="1" x14ac:dyDescent="0.15">
      <c r="O1620" s="147"/>
      <c r="P1620" s="147"/>
      <c r="Q1620" s="147"/>
      <c r="R1620" s="147"/>
      <c r="S1620" s="147"/>
    </row>
    <row r="1621" spans="15:19" ht="12.6" customHeight="1" x14ac:dyDescent="0.15">
      <c r="O1621" s="147"/>
      <c r="P1621" s="147"/>
      <c r="Q1621" s="147"/>
      <c r="R1621" s="147"/>
      <c r="S1621" s="147"/>
    </row>
    <row r="1622" spans="15:19" ht="12.6" customHeight="1" x14ac:dyDescent="0.15">
      <c r="O1622" s="147"/>
      <c r="P1622" s="147"/>
      <c r="Q1622" s="147"/>
      <c r="R1622" s="147"/>
      <c r="S1622" s="147"/>
    </row>
    <row r="1623" spans="15:19" ht="12.6" customHeight="1" x14ac:dyDescent="0.15">
      <c r="O1623" s="147"/>
      <c r="P1623" s="147"/>
      <c r="Q1623" s="147"/>
      <c r="R1623" s="147"/>
      <c r="S1623" s="147"/>
    </row>
    <row r="1624" spans="15:19" ht="12.6" customHeight="1" x14ac:dyDescent="0.15">
      <c r="O1624" s="147"/>
      <c r="P1624" s="147"/>
      <c r="Q1624" s="147"/>
      <c r="R1624" s="147"/>
      <c r="S1624" s="147"/>
    </row>
    <row r="1625" spans="15:19" ht="12.6" customHeight="1" x14ac:dyDescent="0.15">
      <c r="O1625" s="147"/>
      <c r="P1625" s="147"/>
      <c r="Q1625" s="147"/>
      <c r="R1625" s="147"/>
      <c r="S1625" s="147"/>
    </row>
    <row r="1626" spans="15:19" ht="12.6" customHeight="1" x14ac:dyDescent="0.15">
      <c r="O1626" s="147"/>
      <c r="P1626" s="147"/>
      <c r="Q1626" s="147"/>
      <c r="R1626" s="147"/>
      <c r="S1626" s="147"/>
    </row>
    <row r="1627" spans="15:19" ht="12.6" customHeight="1" x14ac:dyDescent="0.15">
      <c r="O1627" s="147"/>
      <c r="P1627" s="147"/>
      <c r="Q1627" s="147"/>
      <c r="R1627" s="147"/>
      <c r="S1627" s="147"/>
    </row>
    <row r="1628" spans="15:19" ht="12.6" customHeight="1" x14ac:dyDescent="0.15">
      <c r="O1628" s="147"/>
      <c r="P1628" s="147"/>
      <c r="Q1628" s="147"/>
      <c r="R1628" s="147"/>
      <c r="S1628" s="147"/>
    </row>
    <row r="1629" spans="15:19" ht="12.6" customHeight="1" x14ac:dyDescent="0.15">
      <c r="O1629" s="147"/>
      <c r="P1629" s="147"/>
      <c r="Q1629" s="147"/>
      <c r="R1629" s="147"/>
      <c r="S1629" s="147"/>
    </row>
    <row r="1630" spans="15:19" ht="12.6" customHeight="1" x14ac:dyDescent="0.15">
      <c r="O1630" s="147"/>
      <c r="P1630" s="147"/>
      <c r="Q1630" s="147"/>
      <c r="R1630" s="147"/>
      <c r="S1630" s="147"/>
    </row>
    <row r="1631" spans="15:19" ht="12.6" customHeight="1" x14ac:dyDescent="0.15">
      <c r="O1631" s="147"/>
      <c r="P1631" s="147"/>
      <c r="Q1631" s="147"/>
      <c r="R1631" s="147"/>
      <c r="S1631" s="147"/>
    </row>
    <row r="1632" spans="15:19" ht="12.6" customHeight="1" x14ac:dyDescent="0.15">
      <c r="O1632" s="147"/>
      <c r="P1632" s="147"/>
      <c r="Q1632" s="147"/>
      <c r="R1632" s="147"/>
      <c r="S1632" s="147"/>
    </row>
    <row r="1633" spans="15:19" ht="12.6" customHeight="1" x14ac:dyDescent="0.15">
      <c r="O1633" s="147"/>
      <c r="P1633" s="147"/>
      <c r="Q1633" s="147"/>
      <c r="R1633" s="147"/>
      <c r="S1633" s="147"/>
    </row>
    <row r="1634" spans="15:19" ht="12.6" customHeight="1" x14ac:dyDescent="0.15">
      <c r="O1634" s="147"/>
      <c r="P1634" s="147"/>
      <c r="Q1634" s="147"/>
      <c r="R1634" s="147"/>
      <c r="S1634" s="147"/>
    </row>
    <row r="1635" spans="15:19" ht="12.6" customHeight="1" x14ac:dyDescent="0.15">
      <c r="O1635" s="147"/>
      <c r="P1635" s="147"/>
      <c r="Q1635" s="147"/>
      <c r="R1635" s="147"/>
      <c r="S1635" s="147"/>
    </row>
    <row r="1636" spans="15:19" ht="12.6" customHeight="1" x14ac:dyDescent="0.15">
      <c r="O1636" s="147"/>
      <c r="P1636" s="147"/>
      <c r="Q1636" s="147"/>
      <c r="R1636" s="147"/>
      <c r="S1636" s="147"/>
    </row>
    <row r="1637" spans="15:19" ht="12.6" customHeight="1" x14ac:dyDescent="0.15">
      <c r="O1637" s="147"/>
      <c r="P1637" s="147"/>
      <c r="Q1637" s="147"/>
      <c r="R1637" s="147"/>
      <c r="S1637" s="147"/>
    </row>
    <row r="1638" spans="15:19" ht="12.6" customHeight="1" x14ac:dyDescent="0.15">
      <c r="O1638" s="147"/>
      <c r="P1638" s="147"/>
      <c r="Q1638" s="147"/>
      <c r="R1638" s="147"/>
      <c r="S1638" s="147"/>
    </row>
    <row r="1639" spans="15:19" ht="12.6" customHeight="1" x14ac:dyDescent="0.15">
      <c r="O1639" s="147"/>
      <c r="P1639" s="147"/>
      <c r="Q1639" s="147"/>
      <c r="R1639" s="147"/>
      <c r="S1639" s="147"/>
    </row>
    <row r="1640" spans="15:19" ht="12.6" customHeight="1" x14ac:dyDescent="0.15">
      <c r="O1640" s="147"/>
      <c r="P1640" s="147"/>
      <c r="Q1640" s="147"/>
      <c r="R1640" s="147"/>
      <c r="S1640" s="147"/>
    </row>
    <row r="1641" spans="15:19" ht="12.6" customHeight="1" x14ac:dyDescent="0.15">
      <c r="O1641" s="147"/>
      <c r="P1641" s="147"/>
      <c r="Q1641" s="147"/>
      <c r="R1641" s="147"/>
      <c r="S1641" s="147"/>
    </row>
    <row r="1642" spans="15:19" ht="12.6" customHeight="1" x14ac:dyDescent="0.15">
      <c r="O1642" s="147"/>
      <c r="P1642" s="147"/>
      <c r="Q1642" s="147"/>
      <c r="R1642" s="147"/>
      <c r="S1642" s="147"/>
    </row>
    <row r="1643" spans="15:19" ht="12.6" customHeight="1" x14ac:dyDescent="0.15">
      <c r="O1643" s="147"/>
      <c r="P1643" s="147"/>
      <c r="Q1643" s="147"/>
      <c r="R1643" s="147"/>
      <c r="S1643" s="147"/>
    </row>
    <row r="1644" spans="15:19" ht="12.6" customHeight="1" x14ac:dyDescent="0.15">
      <c r="O1644" s="147"/>
      <c r="P1644" s="147"/>
      <c r="Q1644" s="147"/>
      <c r="R1644" s="147"/>
      <c r="S1644" s="147"/>
    </row>
    <row r="1645" spans="15:19" ht="12.6" customHeight="1" x14ac:dyDescent="0.15">
      <c r="O1645" s="147"/>
      <c r="P1645" s="147"/>
      <c r="Q1645" s="147"/>
      <c r="R1645" s="147"/>
      <c r="S1645" s="147"/>
    </row>
    <row r="1646" spans="15:19" ht="12.6" customHeight="1" x14ac:dyDescent="0.15">
      <c r="O1646" s="147"/>
      <c r="P1646" s="147"/>
      <c r="Q1646" s="147"/>
      <c r="R1646" s="147"/>
      <c r="S1646" s="147"/>
    </row>
    <row r="1647" spans="15:19" ht="12.6" customHeight="1" x14ac:dyDescent="0.15">
      <c r="O1647" s="147"/>
      <c r="P1647" s="147"/>
      <c r="Q1647" s="147"/>
      <c r="R1647" s="147"/>
      <c r="S1647" s="147"/>
    </row>
    <row r="1648" spans="15:19" ht="12.6" customHeight="1" x14ac:dyDescent="0.15">
      <c r="O1648" s="147"/>
      <c r="P1648" s="147"/>
      <c r="Q1648" s="147"/>
      <c r="R1648" s="147"/>
      <c r="S1648" s="147"/>
    </row>
    <row r="1649" spans="15:19" ht="12.6" customHeight="1" x14ac:dyDescent="0.15">
      <c r="O1649" s="147"/>
      <c r="P1649" s="147"/>
      <c r="Q1649" s="147"/>
      <c r="R1649" s="147"/>
      <c r="S1649" s="147"/>
    </row>
    <row r="1650" spans="15:19" ht="12.6" customHeight="1" x14ac:dyDescent="0.15">
      <c r="O1650" s="147"/>
      <c r="P1650" s="147"/>
      <c r="Q1650" s="147"/>
      <c r="R1650" s="147"/>
      <c r="S1650" s="147"/>
    </row>
    <row r="1651" spans="15:19" ht="12.6" customHeight="1" x14ac:dyDescent="0.15">
      <c r="O1651" s="147"/>
      <c r="P1651" s="147"/>
      <c r="Q1651" s="147"/>
      <c r="R1651" s="147"/>
      <c r="S1651" s="147"/>
    </row>
    <row r="1652" spans="15:19" ht="12.6" customHeight="1" x14ac:dyDescent="0.15">
      <c r="O1652" s="147"/>
      <c r="P1652" s="147"/>
      <c r="Q1652" s="147"/>
      <c r="R1652" s="147"/>
      <c r="S1652" s="147"/>
    </row>
    <row r="1653" spans="15:19" ht="12.6" customHeight="1" x14ac:dyDescent="0.15">
      <c r="O1653" s="147"/>
      <c r="P1653" s="147"/>
      <c r="Q1653" s="147"/>
      <c r="R1653" s="147"/>
      <c r="S1653" s="147"/>
    </row>
    <row r="1654" spans="15:19" ht="12.6" customHeight="1" x14ac:dyDescent="0.15">
      <c r="O1654" s="147"/>
      <c r="P1654" s="147"/>
      <c r="Q1654" s="147"/>
      <c r="R1654" s="147"/>
      <c r="S1654" s="147"/>
    </row>
    <row r="1655" spans="15:19" ht="12.6" customHeight="1" x14ac:dyDescent="0.15">
      <c r="O1655" s="147"/>
      <c r="P1655" s="147"/>
      <c r="Q1655" s="147"/>
      <c r="R1655" s="147"/>
      <c r="S1655" s="147"/>
    </row>
    <row r="1656" spans="15:19" ht="12.6" customHeight="1" x14ac:dyDescent="0.15">
      <c r="O1656" s="147"/>
      <c r="P1656" s="147"/>
      <c r="Q1656" s="147"/>
      <c r="R1656" s="147"/>
      <c r="S1656" s="147"/>
    </row>
    <row r="1657" spans="15:19" ht="12.6" customHeight="1" x14ac:dyDescent="0.15">
      <c r="O1657" s="147"/>
      <c r="P1657" s="147"/>
      <c r="Q1657" s="147"/>
      <c r="R1657" s="147"/>
      <c r="S1657" s="147"/>
    </row>
    <row r="1658" spans="15:19" ht="12.6" customHeight="1" x14ac:dyDescent="0.15">
      <c r="O1658" s="147"/>
      <c r="P1658" s="147"/>
      <c r="Q1658" s="147"/>
      <c r="R1658" s="147"/>
      <c r="S1658" s="147"/>
    </row>
    <row r="1659" spans="15:19" ht="12.6" customHeight="1" x14ac:dyDescent="0.15">
      <c r="O1659" s="147"/>
      <c r="P1659" s="147"/>
      <c r="Q1659" s="147"/>
      <c r="R1659" s="147"/>
      <c r="S1659" s="147"/>
    </row>
    <row r="1660" spans="15:19" ht="12.6" customHeight="1" x14ac:dyDescent="0.15">
      <c r="O1660" s="147"/>
      <c r="P1660" s="147"/>
      <c r="Q1660" s="147"/>
      <c r="R1660" s="147"/>
      <c r="S1660" s="147"/>
    </row>
    <row r="1661" spans="15:19" ht="12.6" customHeight="1" x14ac:dyDescent="0.15">
      <c r="O1661" s="147"/>
      <c r="P1661" s="147"/>
      <c r="Q1661" s="147"/>
      <c r="R1661" s="147"/>
      <c r="S1661" s="147"/>
    </row>
    <row r="1662" spans="15:19" ht="12.6" customHeight="1" x14ac:dyDescent="0.15">
      <c r="O1662" s="147"/>
      <c r="P1662" s="147"/>
      <c r="Q1662" s="147"/>
      <c r="R1662" s="147"/>
      <c r="S1662" s="147"/>
    </row>
    <row r="1663" spans="15:19" ht="12.6" customHeight="1" x14ac:dyDescent="0.15">
      <c r="O1663" s="147"/>
      <c r="P1663" s="147"/>
      <c r="Q1663" s="147"/>
      <c r="R1663" s="147"/>
      <c r="S1663" s="147"/>
    </row>
    <row r="1664" spans="15:19" ht="12.6" customHeight="1" x14ac:dyDescent="0.15">
      <c r="O1664" s="147"/>
      <c r="P1664" s="147"/>
      <c r="Q1664" s="147"/>
      <c r="R1664" s="147"/>
      <c r="S1664" s="147"/>
    </row>
    <row r="1665" spans="15:19" ht="12.6" customHeight="1" x14ac:dyDescent="0.15">
      <c r="O1665" s="147"/>
      <c r="P1665" s="147"/>
      <c r="Q1665" s="147"/>
      <c r="R1665" s="147"/>
      <c r="S1665" s="147"/>
    </row>
    <row r="1666" spans="15:19" ht="12.6" customHeight="1" x14ac:dyDescent="0.15">
      <c r="O1666" s="147"/>
      <c r="P1666" s="147"/>
      <c r="Q1666" s="147"/>
      <c r="R1666" s="147"/>
      <c r="S1666" s="147"/>
    </row>
    <row r="1667" spans="15:19" ht="12.6" customHeight="1" x14ac:dyDescent="0.15">
      <c r="O1667" s="147"/>
      <c r="P1667" s="147"/>
      <c r="Q1667" s="147"/>
      <c r="R1667" s="147"/>
      <c r="S1667" s="147"/>
    </row>
    <row r="1668" spans="15:19" ht="12.6" customHeight="1" x14ac:dyDescent="0.15">
      <c r="O1668" s="147"/>
      <c r="P1668" s="147"/>
      <c r="Q1668" s="147"/>
      <c r="R1668" s="147"/>
      <c r="S1668" s="147"/>
    </row>
    <row r="1669" spans="15:19" ht="12.6" customHeight="1" x14ac:dyDescent="0.15">
      <c r="O1669" s="147"/>
      <c r="P1669" s="147"/>
      <c r="Q1669" s="147"/>
      <c r="R1669" s="147"/>
      <c r="S1669" s="147"/>
    </row>
    <row r="1670" spans="15:19" ht="12.6" customHeight="1" x14ac:dyDescent="0.15">
      <c r="O1670" s="147"/>
      <c r="P1670" s="147"/>
      <c r="Q1670" s="147"/>
      <c r="R1670" s="147"/>
      <c r="S1670" s="147"/>
    </row>
    <row r="1671" spans="15:19" ht="12.6" customHeight="1" x14ac:dyDescent="0.15">
      <c r="O1671" s="147"/>
      <c r="P1671" s="147"/>
      <c r="Q1671" s="147"/>
      <c r="R1671" s="147"/>
      <c r="S1671" s="147"/>
    </row>
    <row r="1672" spans="15:19" ht="12.6" customHeight="1" x14ac:dyDescent="0.15">
      <c r="O1672" s="147"/>
      <c r="P1672" s="147"/>
      <c r="Q1672" s="147"/>
      <c r="R1672" s="147"/>
      <c r="S1672" s="147"/>
    </row>
    <row r="1673" spans="15:19" ht="12.6" customHeight="1" x14ac:dyDescent="0.15">
      <c r="O1673" s="147"/>
      <c r="P1673" s="147"/>
      <c r="Q1673" s="147"/>
      <c r="R1673" s="147"/>
      <c r="S1673" s="147"/>
    </row>
    <row r="1674" spans="15:19" ht="12.6" customHeight="1" x14ac:dyDescent="0.15">
      <c r="O1674" s="147"/>
      <c r="P1674" s="147"/>
      <c r="Q1674" s="147"/>
      <c r="R1674" s="147"/>
      <c r="S1674" s="147"/>
    </row>
    <row r="1675" spans="15:19" ht="12.6" customHeight="1" x14ac:dyDescent="0.15">
      <c r="O1675" s="147"/>
      <c r="P1675" s="147"/>
      <c r="Q1675" s="147"/>
      <c r="R1675" s="147"/>
      <c r="S1675" s="147"/>
    </row>
    <row r="1676" spans="15:19" ht="12.6" customHeight="1" x14ac:dyDescent="0.15">
      <c r="O1676" s="147"/>
      <c r="P1676" s="147"/>
      <c r="Q1676" s="147"/>
      <c r="R1676" s="147"/>
      <c r="S1676" s="147"/>
    </row>
    <row r="1677" spans="15:19" ht="12.6" customHeight="1" x14ac:dyDescent="0.15">
      <c r="O1677" s="147"/>
      <c r="P1677" s="147"/>
      <c r="Q1677" s="147"/>
      <c r="R1677" s="147"/>
      <c r="S1677" s="147"/>
    </row>
    <row r="1678" spans="15:19" ht="12.6" customHeight="1" x14ac:dyDescent="0.15">
      <c r="O1678" s="147"/>
      <c r="P1678" s="147"/>
      <c r="Q1678" s="147"/>
      <c r="R1678" s="147"/>
      <c r="S1678" s="147"/>
    </row>
    <row r="1679" spans="15:19" ht="12.6" customHeight="1" x14ac:dyDescent="0.15">
      <c r="O1679" s="147"/>
      <c r="P1679" s="147"/>
      <c r="Q1679" s="147"/>
      <c r="R1679" s="147"/>
      <c r="S1679" s="147"/>
    </row>
    <row r="1680" spans="15:19" ht="12.6" customHeight="1" x14ac:dyDescent="0.15">
      <c r="O1680" s="147"/>
      <c r="P1680" s="147"/>
      <c r="Q1680" s="147"/>
      <c r="R1680" s="147"/>
      <c r="S1680" s="147"/>
    </row>
    <row r="1681" spans="15:19" ht="12.6" customHeight="1" x14ac:dyDescent="0.15">
      <c r="O1681" s="147"/>
      <c r="P1681" s="147"/>
      <c r="Q1681" s="147"/>
      <c r="R1681" s="147"/>
      <c r="S1681" s="147"/>
    </row>
  </sheetData>
  <mergeCells count="14">
    <mergeCell ref="X3:X5"/>
    <mergeCell ref="D4:D5"/>
    <mergeCell ref="E4:F4"/>
    <mergeCell ref="G4:N4"/>
    <mergeCell ref="P4:P5"/>
    <mergeCell ref="Q4:Q5"/>
    <mergeCell ref="R4:R5"/>
    <mergeCell ref="S4:S5"/>
    <mergeCell ref="B3:C5"/>
    <mergeCell ref="D3:N3"/>
    <mergeCell ref="P3:S3"/>
    <mergeCell ref="U3:U5"/>
    <mergeCell ref="V3:V5"/>
    <mergeCell ref="W3:W5"/>
  </mergeCells>
  <phoneticPr fontId="6"/>
  <pageMargins left="0.59055118110236227" right="0.19685039370078741" top="0.39370078740157483" bottom="0.39370078740157483" header="0" footer="0"/>
  <pageSetup paperSize="8" scale="76" fitToHeight="19" orientation="landscape" r:id="rId1"/>
  <headerFooter alignWithMargins="0">
    <oddHeader xml:space="preserve">&amp;R&amp;P / &amp;N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034B-DE64-4F29-8427-FA047C23DE3D}">
  <dimension ref="B1:S68"/>
  <sheetViews>
    <sheetView workbookViewId="0">
      <selection activeCell="T33" sqref="T33"/>
    </sheetView>
  </sheetViews>
  <sheetFormatPr defaultRowHeight="12.6" customHeight="1" x14ac:dyDescent="0.15"/>
  <cols>
    <col min="1" max="1" width="3.875" style="44" customWidth="1"/>
    <col min="2" max="2" width="1.25" style="44" customWidth="1"/>
    <col min="3" max="3" width="4.25" style="45" bestFit="1" customWidth="1"/>
    <col min="4" max="4" width="52.875" style="44" customWidth="1"/>
    <col min="5" max="5" width="12.625" style="46" customWidth="1"/>
    <col min="6" max="6" width="13.375" style="46" bestFit="1" customWidth="1"/>
    <col min="7" max="8" width="15.625" style="46" hidden="1" customWidth="1"/>
    <col min="9" max="9" width="13.375" style="46" bestFit="1" customWidth="1"/>
    <col min="10" max="10" width="13.375" style="46" customWidth="1"/>
    <col min="11" max="11" width="6.5" style="46" bestFit="1" customWidth="1"/>
    <col min="12" max="12" width="13.375" style="46" customWidth="1"/>
    <col min="13" max="13" width="6.5" style="44" bestFit="1" customWidth="1"/>
    <col min="14" max="14" width="13.375" style="44" customWidth="1"/>
    <col min="15" max="15" width="6.875" style="44" bestFit="1" customWidth="1"/>
    <col min="16" max="16" width="13.375" style="44" customWidth="1"/>
    <col min="17" max="17" width="6.875" style="44" bestFit="1" customWidth="1"/>
    <col min="18" max="18" width="13.375" style="44" customWidth="1"/>
    <col min="19" max="19" width="6.5" style="44" bestFit="1" customWidth="1"/>
    <col min="20" max="256" width="9" style="44" bestFit="1" customWidth="1"/>
    <col min="257" max="257" width="9" style="44" customWidth="1"/>
    <col min="258" max="16384" width="9" style="44"/>
  </cols>
  <sheetData>
    <row r="1" spans="2:19" ht="12.6" customHeight="1" x14ac:dyDescent="0.15">
      <c r="D1" s="46" t="s">
        <v>865</v>
      </c>
      <c r="H1" s="148"/>
      <c r="M1" s="46"/>
      <c r="N1" s="46"/>
      <c r="O1" s="46"/>
      <c r="P1" s="46"/>
      <c r="Q1" s="46"/>
      <c r="R1" s="46"/>
      <c r="S1" s="46"/>
    </row>
    <row r="2" spans="2:19" ht="12.6" customHeight="1" x14ac:dyDescent="0.15">
      <c r="H2" s="148"/>
      <c r="M2" s="46"/>
      <c r="N2" s="46"/>
      <c r="O2" s="46"/>
      <c r="P2" s="46"/>
      <c r="Q2" s="46"/>
      <c r="R2" s="46"/>
      <c r="S2" s="46"/>
    </row>
    <row r="3" spans="2:19" ht="12.6" customHeight="1" x14ac:dyDescent="0.15">
      <c r="B3" s="47" t="s">
        <v>17</v>
      </c>
      <c r="C3" s="48"/>
      <c r="D3" s="49"/>
      <c r="E3" s="47" t="s">
        <v>866</v>
      </c>
      <c r="F3" s="48"/>
      <c r="G3" s="48"/>
      <c r="H3" s="48"/>
      <c r="I3" s="49"/>
      <c r="J3" s="50" t="s">
        <v>867</v>
      </c>
      <c r="K3" s="51"/>
      <c r="L3" s="51"/>
      <c r="M3" s="51"/>
      <c r="N3" s="51"/>
      <c r="O3" s="51"/>
      <c r="P3" s="51"/>
      <c r="Q3" s="51"/>
      <c r="R3" s="51"/>
      <c r="S3" s="52"/>
    </row>
    <row r="4" spans="2:19" ht="12.6" customHeight="1" x14ac:dyDescent="0.15">
      <c r="B4" s="57"/>
      <c r="C4" s="58"/>
      <c r="D4" s="59"/>
      <c r="E4" s="57"/>
      <c r="F4" s="58"/>
      <c r="G4" s="58"/>
      <c r="H4" s="58"/>
      <c r="I4" s="59"/>
      <c r="J4" s="90" t="s">
        <v>868</v>
      </c>
      <c r="K4" s="91"/>
      <c r="L4" s="90" t="s">
        <v>869</v>
      </c>
      <c r="M4" s="90"/>
      <c r="N4" s="47" t="s">
        <v>870</v>
      </c>
      <c r="O4" s="48"/>
      <c r="P4" s="47" t="s">
        <v>871</v>
      </c>
      <c r="Q4" s="49"/>
      <c r="R4" s="89" t="s">
        <v>872</v>
      </c>
      <c r="S4" s="91"/>
    </row>
    <row r="5" spans="2:19" ht="12.6" customHeight="1" x14ac:dyDescent="0.15">
      <c r="B5" s="57"/>
      <c r="C5" s="58"/>
      <c r="D5" s="59"/>
      <c r="E5" s="61"/>
      <c r="F5" s="62"/>
      <c r="G5" s="62"/>
      <c r="H5" s="62"/>
      <c r="I5" s="63"/>
      <c r="J5" s="62"/>
      <c r="K5" s="63"/>
      <c r="L5" s="62"/>
      <c r="M5" s="62"/>
      <c r="N5" s="61"/>
      <c r="O5" s="62"/>
      <c r="P5" s="61"/>
      <c r="Q5" s="63"/>
      <c r="R5" s="105"/>
      <c r="S5" s="107"/>
    </row>
    <row r="6" spans="2:19" ht="12.6" customHeight="1" x14ac:dyDescent="0.15">
      <c r="B6" s="61"/>
      <c r="C6" s="62"/>
      <c r="D6" s="63"/>
      <c r="E6" s="113" t="s">
        <v>873</v>
      </c>
      <c r="F6" s="149" t="s">
        <v>874</v>
      </c>
      <c r="G6" s="150"/>
      <c r="H6" s="151"/>
      <c r="I6" s="149" t="s">
        <v>875</v>
      </c>
      <c r="J6" s="152" t="s">
        <v>876</v>
      </c>
      <c r="K6" s="153" t="s">
        <v>877</v>
      </c>
      <c r="L6" s="113" t="s">
        <v>876</v>
      </c>
      <c r="M6" s="153" t="s">
        <v>877</v>
      </c>
      <c r="N6" s="152" t="s">
        <v>876</v>
      </c>
      <c r="O6" s="153" t="s">
        <v>877</v>
      </c>
      <c r="P6" s="152" t="s">
        <v>876</v>
      </c>
      <c r="Q6" s="153" t="s">
        <v>877</v>
      </c>
      <c r="R6" s="152" t="s">
        <v>876</v>
      </c>
      <c r="S6" s="153" t="s">
        <v>877</v>
      </c>
    </row>
    <row r="7" spans="2:19" ht="12.6" customHeight="1" x14ac:dyDescent="0.15">
      <c r="B7" s="71"/>
      <c r="C7" s="72"/>
      <c r="D7" s="73"/>
      <c r="E7" s="74"/>
      <c r="F7" s="154" t="s">
        <v>878</v>
      </c>
      <c r="G7" s="75"/>
      <c r="H7" s="155"/>
      <c r="I7" s="76" t="s">
        <v>879</v>
      </c>
      <c r="J7" s="74" t="s">
        <v>878</v>
      </c>
      <c r="K7" s="156" t="s">
        <v>879</v>
      </c>
      <c r="L7" s="74" t="s">
        <v>878</v>
      </c>
      <c r="M7" s="156" t="s">
        <v>879</v>
      </c>
      <c r="N7" s="74" t="s">
        <v>878</v>
      </c>
      <c r="O7" s="156" t="s">
        <v>879</v>
      </c>
      <c r="P7" s="74" t="s">
        <v>878</v>
      </c>
      <c r="Q7" s="156" t="s">
        <v>879</v>
      </c>
      <c r="R7" s="74" t="s">
        <v>878</v>
      </c>
      <c r="S7" s="156" t="s">
        <v>879</v>
      </c>
    </row>
    <row r="8" spans="2:19" ht="12.6" customHeight="1" x14ac:dyDescent="0.15">
      <c r="B8" s="71"/>
      <c r="C8" s="72"/>
      <c r="D8" s="73" t="s">
        <v>37</v>
      </c>
      <c r="E8" s="127">
        <f>E9+E32</f>
        <v>8010</v>
      </c>
      <c r="F8" s="157">
        <f>F9+F32</f>
        <v>149589116</v>
      </c>
      <c r="G8" s="158">
        <f>G9+G32</f>
        <v>149589116</v>
      </c>
      <c r="H8" s="155" t="str">
        <f t="shared" ref="H8:H66" si="0">IF(F8-G8=0,"OK","×")</f>
        <v>OK</v>
      </c>
      <c r="I8" s="159">
        <f t="shared" ref="I8:I33" si="1">F8/G8%</f>
        <v>100</v>
      </c>
      <c r="J8" s="127">
        <f>J9+J32</f>
        <v>4428929</v>
      </c>
      <c r="K8" s="160">
        <f t="shared" ref="K8:K33" si="2">ROUND(J8/F8%,1)</f>
        <v>3</v>
      </c>
      <c r="L8" s="158">
        <f>L9+L32</f>
        <v>52039195</v>
      </c>
      <c r="M8" s="160">
        <f t="shared" ref="M8:M33" si="3">ROUND(L8/F8%,1)</f>
        <v>34.799999999999997</v>
      </c>
      <c r="N8" s="158">
        <f>N9+N32</f>
        <v>58221888</v>
      </c>
      <c r="O8" s="160">
        <f t="shared" ref="O8:O33" si="4">ROUND(N8/F8%,1)</f>
        <v>38.9</v>
      </c>
      <c r="P8" s="158">
        <f>P9+P32</f>
        <v>34836010</v>
      </c>
      <c r="Q8" s="160">
        <f t="shared" ref="Q8:Q33" si="5">ROUND(P8/F8%,1)</f>
        <v>23.3</v>
      </c>
      <c r="R8" s="158">
        <f>R9+R32</f>
        <v>63094</v>
      </c>
      <c r="S8" s="161">
        <f t="shared" ref="S8:S33" si="6">ROUND(R8/F8%,1)</f>
        <v>0</v>
      </c>
    </row>
    <row r="9" spans="2:19" ht="12.6" customHeight="1" x14ac:dyDescent="0.15">
      <c r="B9" s="71" t="s">
        <v>2</v>
      </c>
      <c r="C9" s="72"/>
      <c r="D9" s="73" t="s">
        <v>16</v>
      </c>
      <c r="E9" s="127">
        <f>E10+E12+E15+E18+E23+E28</f>
        <v>2335</v>
      </c>
      <c r="F9" s="157">
        <f>F10+F12+F15+F18+F23+F28</f>
        <v>148625414</v>
      </c>
      <c r="G9" s="158">
        <f>G10+G12+G15+G18+G23+G28</f>
        <v>148625414</v>
      </c>
      <c r="H9" s="155" t="str">
        <f t="shared" si="0"/>
        <v>OK</v>
      </c>
      <c r="I9" s="159">
        <f t="shared" si="1"/>
        <v>100</v>
      </c>
      <c r="J9" s="127">
        <f>J10+J12+J15+J18+J23+J28</f>
        <v>4373194</v>
      </c>
      <c r="K9" s="160">
        <f t="shared" si="2"/>
        <v>2.9</v>
      </c>
      <c r="L9" s="158">
        <f>L10+L12+L15+L18+L23+L28</f>
        <v>51918330</v>
      </c>
      <c r="M9" s="160">
        <f t="shared" si="3"/>
        <v>34.9</v>
      </c>
      <c r="N9" s="158">
        <f>N10+N12+N15+N18+N23+N28</f>
        <v>57651848</v>
      </c>
      <c r="O9" s="160">
        <f t="shared" si="4"/>
        <v>38.799999999999997</v>
      </c>
      <c r="P9" s="158">
        <f>P10+P12+P15+P18+P23+P28</f>
        <v>34618948</v>
      </c>
      <c r="Q9" s="160">
        <f t="shared" si="5"/>
        <v>23.3</v>
      </c>
      <c r="R9" s="158">
        <f>R10+R12+R15+R18+R23+R28</f>
        <v>63094</v>
      </c>
      <c r="S9" s="161">
        <f t="shared" si="6"/>
        <v>0</v>
      </c>
    </row>
    <row r="10" spans="2:19" ht="12.6" customHeight="1" x14ac:dyDescent="0.15">
      <c r="B10" s="71" t="s">
        <v>18</v>
      </c>
      <c r="C10" s="72"/>
      <c r="D10" s="73" t="s">
        <v>21</v>
      </c>
      <c r="E10" s="127">
        <f>E11</f>
        <v>10</v>
      </c>
      <c r="F10" s="157">
        <f>F11</f>
        <v>1579629</v>
      </c>
      <c r="G10" s="158">
        <f>G11</f>
        <v>1579629</v>
      </c>
      <c r="H10" s="155" t="str">
        <f t="shared" si="0"/>
        <v>OK</v>
      </c>
      <c r="I10" s="159">
        <f t="shared" si="1"/>
        <v>100</v>
      </c>
      <c r="J10" s="127">
        <f>J11</f>
        <v>3087</v>
      </c>
      <c r="K10" s="160">
        <f t="shared" si="2"/>
        <v>0.2</v>
      </c>
      <c r="L10" s="158">
        <f>L11</f>
        <v>362781</v>
      </c>
      <c r="M10" s="160">
        <f t="shared" si="3"/>
        <v>23</v>
      </c>
      <c r="N10" s="158">
        <f>N11</f>
        <v>776684</v>
      </c>
      <c r="O10" s="160">
        <f t="shared" si="4"/>
        <v>49.2</v>
      </c>
      <c r="P10" s="158">
        <f>P11</f>
        <v>437077</v>
      </c>
      <c r="Q10" s="160">
        <f t="shared" si="5"/>
        <v>27.7</v>
      </c>
      <c r="R10" s="77">
        <f>R11</f>
        <v>0</v>
      </c>
      <c r="S10" s="161">
        <f t="shared" si="6"/>
        <v>0</v>
      </c>
    </row>
    <row r="11" spans="2:19" ht="12.6" customHeight="1" x14ac:dyDescent="0.15">
      <c r="B11" s="71"/>
      <c r="C11" s="72" t="s">
        <v>51</v>
      </c>
      <c r="D11" s="73" t="s">
        <v>52</v>
      </c>
      <c r="E11" s="74">
        <v>10</v>
      </c>
      <c r="F11" s="154">
        <v>1579629</v>
      </c>
      <c r="G11" s="75">
        <f>J11+L11+N11+P11+R11</f>
        <v>1579629</v>
      </c>
      <c r="H11" s="155" t="str">
        <f t="shared" si="0"/>
        <v>OK</v>
      </c>
      <c r="I11" s="159">
        <f t="shared" si="1"/>
        <v>100</v>
      </c>
      <c r="J11" s="127">
        <v>3087</v>
      </c>
      <c r="K11" s="160">
        <f t="shared" si="2"/>
        <v>0.2</v>
      </c>
      <c r="L11" s="158">
        <v>362781</v>
      </c>
      <c r="M11" s="160">
        <f t="shared" si="3"/>
        <v>23</v>
      </c>
      <c r="N11" s="158">
        <v>776684</v>
      </c>
      <c r="O11" s="160">
        <f t="shared" si="4"/>
        <v>49.2</v>
      </c>
      <c r="P11" s="158">
        <v>437077</v>
      </c>
      <c r="Q11" s="160">
        <f t="shared" si="5"/>
        <v>27.7</v>
      </c>
      <c r="R11" s="77">
        <v>0</v>
      </c>
      <c r="S11" s="161">
        <f t="shared" si="6"/>
        <v>0</v>
      </c>
    </row>
    <row r="12" spans="2:19" ht="12.6" customHeight="1" x14ac:dyDescent="0.15">
      <c r="B12" s="71" t="s">
        <v>25</v>
      </c>
      <c r="C12" s="72"/>
      <c r="D12" s="73" t="s">
        <v>8</v>
      </c>
      <c r="E12" s="127">
        <f>SUM(E13:E14)</f>
        <v>65</v>
      </c>
      <c r="F12" s="157">
        <f>SUM(F13:F14)</f>
        <v>1607140</v>
      </c>
      <c r="G12" s="158">
        <f>SUM(G13:G14)</f>
        <v>1607140</v>
      </c>
      <c r="H12" s="155" t="str">
        <f t="shared" si="0"/>
        <v>OK</v>
      </c>
      <c r="I12" s="159">
        <f t="shared" si="1"/>
        <v>100</v>
      </c>
      <c r="J12" s="127">
        <f>SUM(J13:J14)</f>
        <v>81340</v>
      </c>
      <c r="K12" s="160">
        <f t="shared" si="2"/>
        <v>5.0999999999999996</v>
      </c>
      <c r="L12" s="158">
        <f>SUM(L13:L14)</f>
        <v>308385</v>
      </c>
      <c r="M12" s="160">
        <f t="shared" si="3"/>
        <v>19.2</v>
      </c>
      <c r="N12" s="158">
        <f>SUM(N13:N14)</f>
        <v>956698</v>
      </c>
      <c r="O12" s="160">
        <f t="shared" si="4"/>
        <v>59.5</v>
      </c>
      <c r="P12" s="158">
        <f>SUM(P13:P14)</f>
        <v>260717</v>
      </c>
      <c r="Q12" s="160">
        <f t="shared" si="5"/>
        <v>16.2</v>
      </c>
      <c r="R12" s="77">
        <f>SUM(R13:R14)</f>
        <v>0</v>
      </c>
      <c r="S12" s="161">
        <f t="shared" si="6"/>
        <v>0</v>
      </c>
    </row>
    <row r="13" spans="2:19" ht="12.6" customHeight="1" x14ac:dyDescent="0.15">
      <c r="B13" s="71"/>
      <c r="C13" s="72" t="s">
        <v>57</v>
      </c>
      <c r="D13" s="73" t="s">
        <v>58</v>
      </c>
      <c r="E13" s="127">
        <v>5</v>
      </c>
      <c r="F13" s="157">
        <v>101781</v>
      </c>
      <c r="G13" s="75">
        <f>J13+L13+N13+P13+R13</f>
        <v>101781</v>
      </c>
      <c r="H13" s="155" t="str">
        <f t="shared" si="0"/>
        <v>OK</v>
      </c>
      <c r="I13" s="159">
        <f t="shared" si="1"/>
        <v>100</v>
      </c>
      <c r="J13" s="127">
        <v>2200</v>
      </c>
      <c r="K13" s="160">
        <f t="shared" si="2"/>
        <v>2.2000000000000002</v>
      </c>
      <c r="L13" s="77">
        <v>0</v>
      </c>
      <c r="M13" s="161">
        <f t="shared" si="3"/>
        <v>0</v>
      </c>
      <c r="N13" s="158">
        <v>687</v>
      </c>
      <c r="O13" s="160">
        <f t="shared" si="4"/>
        <v>0.7</v>
      </c>
      <c r="P13" s="158">
        <v>98894</v>
      </c>
      <c r="Q13" s="160">
        <f t="shared" si="5"/>
        <v>97.2</v>
      </c>
      <c r="R13" s="77">
        <v>0</v>
      </c>
      <c r="S13" s="161">
        <f t="shared" si="6"/>
        <v>0</v>
      </c>
    </row>
    <row r="14" spans="2:19" ht="12.6" customHeight="1" x14ac:dyDescent="0.15">
      <c r="B14" s="71"/>
      <c r="C14" s="72" t="s">
        <v>67</v>
      </c>
      <c r="D14" s="73" t="s">
        <v>68</v>
      </c>
      <c r="E14" s="127">
        <v>60</v>
      </c>
      <c r="F14" s="157">
        <v>1505359</v>
      </c>
      <c r="G14" s="75">
        <f>J14+L14+N14+P14+R14</f>
        <v>1505359</v>
      </c>
      <c r="H14" s="155" t="str">
        <f t="shared" si="0"/>
        <v>OK</v>
      </c>
      <c r="I14" s="159">
        <f t="shared" si="1"/>
        <v>100</v>
      </c>
      <c r="J14" s="127">
        <v>79140</v>
      </c>
      <c r="K14" s="160">
        <f t="shared" si="2"/>
        <v>5.3</v>
      </c>
      <c r="L14" s="158">
        <v>308385</v>
      </c>
      <c r="M14" s="160">
        <f t="shared" si="3"/>
        <v>20.5</v>
      </c>
      <c r="N14" s="158">
        <v>956011</v>
      </c>
      <c r="O14" s="160">
        <f t="shared" si="4"/>
        <v>63.5</v>
      </c>
      <c r="P14" s="158">
        <v>161823</v>
      </c>
      <c r="Q14" s="160">
        <f t="shared" si="5"/>
        <v>10.7</v>
      </c>
      <c r="R14" s="77">
        <v>0</v>
      </c>
      <c r="S14" s="161">
        <f t="shared" si="6"/>
        <v>0</v>
      </c>
    </row>
    <row r="15" spans="2:19" ht="12.6" customHeight="1" x14ac:dyDescent="0.15">
      <c r="B15" s="71" t="s">
        <v>27</v>
      </c>
      <c r="C15" s="72"/>
      <c r="D15" s="73" t="s">
        <v>28</v>
      </c>
      <c r="E15" s="127">
        <f>SUM(E16:E17)</f>
        <v>584</v>
      </c>
      <c r="F15" s="157">
        <f>SUM(F16:F17)</f>
        <v>63179066</v>
      </c>
      <c r="G15" s="75">
        <f>SUM(G16:G17)</f>
        <v>63179066</v>
      </c>
      <c r="H15" s="155" t="str">
        <f t="shared" si="0"/>
        <v>OK</v>
      </c>
      <c r="I15" s="159">
        <f t="shared" si="1"/>
        <v>100</v>
      </c>
      <c r="J15" s="127">
        <f>SUM(J16:J17)</f>
        <v>666124</v>
      </c>
      <c r="K15" s="160">
        <f t="shared" si="2"/>
        <v>1.1000000000000001</v>
      </c>
      <c r="L15" s="158">
        <f>SUM(L16:L17)</f>
        <v>33291918</v>
      </c>
      <c r="M15" s="160">
        <f t="shared" si="3"/>
        <v>52.7</v>
      </c>
      <c r="N15" s="158">
        <f>SUM(N16:N17)</f>
        <v>25995832</v>
      </c>
      <c r="O15" s="160">
        <f t="shared" si="4"/>
        <v>41.1</v>
      </c>
      <c r="P15" s="158">
        <f>SUM(P16:P17)</f>
        <v>3225192</v>
      </c>
      <c r="Q15" s="160">
        <f t="shared" si="5"/>
        <v>5.0999999999999996</v>
      </c>
      <c r="R15" s="77">
        <f>SUM(R16:R17)</f>
        <v>0</v>
      </c>
      <c r="S15" s="161">
        <f t="shared" si="6"/>
        <v>0</v>
      </c>
    </row>
    <row r="16" spans="2:19" ht="12.6" customHeight="1" x14ac:dyDescent="0.15">
      <c r="B16" s="71"/>
      <c r="C16" s="72" t="s">
        <v>85</v>
      </c>
      <c r="D16" s="73" t="s">
        <v>86</v>
      </c>
      <c r="E16" s="127">
        <v>227</v>
      </c>
      <c r="F16" s="157">
        <v>37617499</v>
      </c>
      <c r="G16" s="75">
        <f>J16+L16+N16+P16+R16</f>
        <v>37617499</v>
      </c>
      <c r="H16" s="155" t="str">
        <f t="shared" si="0"/>
        <v>OK</v>
      </c>
      <c r="I16" s="159">
        <f t="shared" si="1"/>
        <v>100</v>
      </c>
      <c r="J16" s="127">
        <v>268071</v>
      </c>
      <c r="K16" s="160">
        <f t="shared" si="2"/>
        <v>0.7</v>
      </c>
      <c r="L16" s="158">
        <v>25225491</v>
      </c>
      <c r="M16" s="160">
        <f t="shared" si="3"/>
        <v>67.099999999999994</v>
      </c>
      <c r="N16" s="158">
        <v>11004835</v>
      </c>
      <c r="O16" s="160">
        <f t="shared" si="4"/>
        <v>29.3</v>
      </c>
      <c r="P16" s="158">
        <v>1119102</v>
      </c>
      <c r="Q16" s="160">
        <f t="shared" si="5"/>
        <v>3</v>
      </c>
      <c r="R16" s="77">
        <v>0</v>
      </c>
      <c r="S16" s="161">
        <f t="shared" si="6"/>
        <v>0</v>
      </c>
    </row>
    <row r="17" spans="2:19" ht="12.6" customHeight="1" x14ac:dyDescent="0.15">
      <c r="B17" s="71"/>
      <c r="C17" s="72" t="s">
        <v>101</v>
      </c>
      <c r="D17" s="73" t="s">
        <v>102</v>
      </c>
      <c r="E17" s="127">
        <v>357</v>
      </c>
      <c r="F17" s="157">
        <v>25561567</v>
      </c>
      <c r="G17" s="75">
        <f>J17+L17+N17+P17+R17</f>
        <v>25561567</v>
      </c>
      <c r="H17" s="155" t="str">
        <f t="shared" si="0"/>
        <v>OK</v>
      </c>
      <c r="I17" s="159">
        <f t="shared" si="1"/>
        <v>100</v>
      </c>
      <c r="J17" s="127">
        <v>398053</v>
      </c>
      <c r="K17" s="160">
        <f t="shared" si="2"/>
        <v>1.6</v>
      </c>
      <c r="L17" s="158">
        <v>8066427</v>
      </c>
      <c r="M17" s="160">
        <f t="shared" si="3"/>
        <v>31.6</v>
      </c>
      <c r="N17" s="158">
        <v>14990997</v>
      </c>
      <c r="O17" s="160">
        <f t="shared" si="4"/>
        <v>58.6</v>
      </c>
      <c r="P17" s="158">
        <v>2106090</v>
      </c>
      <c r="Q17" s="160">
        <f t="shared" si="5"/>
        <v>8.1999999999999993</v>
      </c>
      <c r="R17" s="77">
        <v>0</v>
      </c>
      <c r="S17" s="161">
        <f t="shared" si="6"/>
        <v>0</v>
      </c>
    </row>
    <row r="18" spans="2:19" ht="12.6" customHeight="1" x14ac:dyDescent="0.15">
      <c r="B18" s="71" t="s">
        <v>29</v>
      </c>
      <c r="C18" s="72"/>
      <c r="D18" s="73" t="s">
        <v>30</v>
      </c>
      <c r="E18" s="127">
        <f>SUM(E19:E22)</f>
        <v>615</v>
      </c>
      <c r="F18" s="157">
        <f>SUM(F19:F22)</f>
        <v>31193063</v>
      </c>
      <c r="G18" s="158">
        <f>SUM(G19:G22)</f>
        <v>31193063</v>
      </c>
      <c r="H18" s="155" t="str">
        <f t="shared" si="0"/>
        <v>OK</v>
      </c>
      <c r="I18" s="159">
        <f t="shared" si="1"/>
        <v>100</v>
      </c>
      <c r="J18" s="127">
        <f>SUM(J19:J22)</f>
        <v>997999</v>
      </c>
      <c r="K18" s="160">
        <f t="shared" si="2"/>
        <v>3.2</v>
      </c>
      <c r="L18" s="158">
        <f>SUM(L19:L22)</f>
        <v>9364051</v>
      </c>
      <c r="M18" s="160">
        <f t="shared" si="3"/>
        <v>30</v>
      </c>
      <c r="N18" s="158">
        <f>SUM(N19:N22)</f>
        <v>7591319</v>
      </c>
      <c r="O18" s="160">
        <f t="shared" si="4"/>
        <v>24.3</v>
      </c>
      <c r="P18" s="158">
        <f>SUM(P19:P22)</f>
        <v>13225636</v>
      </c>
      <c r="Q18" s="160">
        <f t="shared" si="5"/>
        <v>42.4</v>
      </c>
      <c r="R18" s="158">
        <f>SUM(R19:R22)</f>
        <v>14058</v>
      </c>
      <c r="S18" s="161">
        <f t="shared" si="6"/>
        <v>0</v>
      </c>
    </row>
    <row r="19" spans="2:19" ht="12.6" customHeight="1" x14ac:dyDescent="0.15">
      <c r="B19" s="71"/>
      <c r="C19" s="72" t="s">
        <v>121</v>
      </c>
      <c r="D19" s="73" t="s">
        <v>122</v>
      </c>
      <c r="E19" s="127">
        <v>393</v>
      </c>
      <c r="F19" s="157">
        <v>17423603</v>
      </c>
      <c r="G19" s="75">
        <f>J19+L19+N19+P19+R19</f>
        <v>17423603</v>
      </c>
      <c r="H19" s="155" t="str">
        <f t="shared" si="0"/>
        <v>OK</v>
      </c>
      <c r="I19" s="159">
        <f t="shared" si="1"/>
        <v>100</v>
      </c>
      <c r="J19" s="127">
        <v>519263</v>
      </c>
      <c r="K19" s="160">
        <f t="shared" si="2"/>
        <v>3</v>
      </c>
      <c r="L19" s="158">
        <v>5540618</v>
      </c>
      <c r="M19" s="160">
        <f t="shared" si="3"/>
        <v>31.8</v>
      </c>
      <c r="N19" s="158">
        <v>3527749</v>
      </c>
      <c r="O19" s="160">
        <f t="shared" si="4"/>
        <v>20.2</v>
      </c>
      <c r="P19" s="158">
        <v>7833915</v>
      </c>
      <c r="Q19" s="160">
        <f t="shared" si="5"/>
        <v>45</v>
      </c>
      <c r="R19" s="158">
        <v>2058</v>
      </c>
      <c r="S19" s="161">
        <f t="shared" si="6"/>
        <v>0</v>
      </c>
    </row>
    <row r="20" spans="2:19" ht="12.6" customHeight="1" x14ac:dyDescent="0.15">
      <c r="B20" s="71"/>
      <c r="C20" s="72" t="s">
        <v>131</v>
      </c>
      <c r="D20" s="73" t="s">
        <v>132</v>
      </c>
      <c r="E20" s="127">
        <v>82</v>
      </c>
      <c r="F20" s="157">
        <v>3359224</v>
      </c>
      <c r="G20" s="75">
        <f>J20+L20+N20+P20+R20</f>
        <v>3359224</v>
      </c>
      <c r="H20" s="155" t="str">
        <f t="shared" si="0"/>
        <v>OK</v>
      </c>
      <c r="I20" s="159">
        <f t="shared" si="1"/>
        <v>100</v>
      </c>
      <c r="J20" s="127">
        <v>158953</v>
      </c>
      <c r="K20" s="160">
        <f t="shared" si="2"/>
        <v>4.7</v>
      </c>
      <c r="L20" s="158">
        <v>978085</v>
      </c>
      <c r="M20" s="160">
        <f t="shared" si="3"/>
        <v>29.1</v>
      </c>
      <c r="N20" s="158">
        <v>657465</v>
      </c>
      <c r="O20" s="160">
        <f t="shared" si="4"/>
        <v>19.600000000000001</v>
      </c>
      <c r="P20" s="158">
        <v>1564721</v>
      </c>
      <c r="Q20" s="160">
        <f t="shared" si="5"/>
        <v>46.6</v>
      </c>
      <c r="R20" s="77">
        <v>0</v>
      </c>
      <c r="S20" s="161">
        <f t="shared" si="6"/>
        <v>0</v>
      </c>
    </row>
    <row r="21" spans="2:19" ht="12.6" customHeight="1" x14ac:dyDescent="0.15">
      <c r="B21" s="71"/>
      <c r="C21" s="72" t="s">
        <v>141</v>
      </c>
      <c r="D21" s="73" t="s">
        <v>142</v>
      </c>
      <c r="E21" s="127">
        <v>106</v>
      </c>
      <c r="F21" s="157">
        <v>9900463</v>
      </c>
      <c r="G21" s="75">
        <f>J21+L21+N21+P21+R21</f>
        <v>9900463</v>
      </c>
      <c r="H21" s="155" t="str">
        <f t="shared" si="0"/>
        <v>OK</v>
      </c>
      <c r="I21" s="159">
        <f t="shared" si="1"/>
        <v>100</v>
      </c>
      <c r="J21" s="127">
        <v>310674</v>
      </c>
      <c r="K21" s="160">
        <f t="shared" si="2"/>
        <v>3.1</v>
      </c>
      <c r="L21" s="158">
        <v>2573180</v>
      </c>
      <c r="M21" s="160">
        <f t="shared" si="3"/>
        <v>26</v>
      </c>
      <c r="N21" s="158">
        <v>3391533</v>
      </c>
      <c r="O21" s="160">
        <f t="shared" si="4"/>
        <v>34.299999999999997</v>
      </c>
      <c r="P21" s="158">
        <v>3613076</v>
      </c>
      <c r="Q21" s="160">
        <f t="shared" si="5"/>
        <v>36.5</v>
      </c>
      <c r="R21" s="158">
        <v>12000</v>
      </c>
      <c r="S21" s="160">
        <f t="shared" si="6"/>
        <v>0.1</v>
      </c>
    </row>
    <row r="22" spans="2:19" ht="12.6" customHeight="1" x14ac:dyDescent="0.15">
      <c r="B22" s="71"/>
      <c r="C22" s="72" t="s">
        <v>151</v>
      </c>
      <c r="D22" s="73" t="s">
        <v>152</v>
      </c>
      <c r="E22" s="127">
        <v>34</v>
      </c>
      <c r="F22" s="157">
        <v>509773</v>
      </c>
      <c r="G22" s="75">
        <f>J22+L22+N22+P22+R22</f>
        <v>509773</v>
      </c>
      <c r="H22" s="155" t="str">
        <f t="shared" si="0"/>
        <v>OK</v>
      </c>
      <c r="I22" s="159">
        <f t="shared" si="1"/>
        <v>100.00000000000001</v>
      </c>
      <c r="J22" s="127">
        <v>9109</v>
      </c>
      <c r="K22" s="160">
        <f t="shared" si="2"/>
        <v>1.8</v>
      </c>
      <c r="L22" s="158">
        <v>272168</v>
      </c>
      <c r="M22" s="160">
        <f t="shared" si="3"/>
        <v>53.4</v>
      </c>
      <c r="N22" s="158">
        <v>14572</v>
      </c>
      <c r="O22" s="160">
        <f t="shared" si="4"/>
        <v>2.9</v>
      </c>
      <c r="P22" s="158">
        <v>213924</v>
      </c>
      <c r="Q22" s="160">
        <f t="shared" si="5"/>
        <v>42</v>
      </c>
      <c r="R22" s="77">
        <v>0</v>
      </c>
      <c r="S22" s="161">
        <f t="shared" si="6"/>
        <v>0</v>
      </c>
    </row>
    <row r="23" spans="2:19" ht="12.6" customHeight="1" x14ac:dyDescent="0.15">
      <c r="B23" s="71" t="s">
        <v>24</v>
      </c>
      <c r="C23" s="72"/>
      <c r="D23" s="73" t="s">
        <v>31</v>
      </c>
      <c r="E23" s="127">
        <f>SUM(E24:E27)</f>
        <v>651</v>
      </c>
      <c r="F23" s="157">
        <f>SUM(F24:F27)</f>
        <v>27451780</v>
      </c>
      <c r="G23" s="158">
        <f>SUM(G24:G27)</f>
        <v>27451780</v>
      </c>
      <c r="H23" s="155" t="str">
        <f t="shared" si="0"/>
        <v>OK</v>
      </c>
      <c r="I23" s="159">
        <f t="shared" si="1"/>
        <v>100</v>
      </c>
      <c r="J23" s="127">
        <f>SUM(J24:J27)</f>
        <v>2237826</v>
      </c>
      <c r="K23" s="160">
        <f t="shared" si="2"/>
        <v>8.1999999999999993</v>
      </c>
      <c r="L23" s="158">
        <f>SUM(L24:L27)</f>
        <v>6116226</v>
      </c>
      <c r="M23" s="160">
        <f t="shared" si="3"/>
        <v>22.3</v>
      </c>
      <c r="N23" s="158">
        <f>SUM(N24:N27)</f>
        <v>9364434</v>
      </c>
      <c r="O23" s="160">
        <f t="shared" si="4"/>
        <v>34.1</v>
      </c>
      <c r="P23" s="158">
        <f>SUM(P24:P27)</f>
        <v>9684533</v>
      </c>
      <c r="Q23" s="160">
        <f t="shared" si="5"/>
        <v>35.299999999999997</v>
      </c>
      <c r="R23" s="158">
        <f>SUM(R24:R27)</f>
        <v>48761</v>
      </c>
      <c r="S23" s="160">
        <f t="shared" si="6"/>
        <v>0.2</v>
      </c>
    </row>
    <row r="24" spans="2:19" ht="12.6" customHeight="1" x14ac:dyDescent="0.15">
      <c r="B24" s="71"/>
      <c r="C24" s="72" t="s">
        <v>163</v>
      </c>
      <c r="D24" s="73" t="s">
        <v>164</v>
      </c>
      <c r="E24" s="127">
        <v>243</v>
      </c>
      <c r="F24" s="157">
        <v>9145245</v>
      </c>
      <c r="G24" s="75">
        <f>J24+L24+N24+P24+R24</f>
        <v>9145245</v>
      </c>
      <c r="H24" s="155" t="str">
        <f t="shared" si="0"/>
        <v>OK</v>
      </c>
      <c r="I24" s="159">
        <f t="shared" si="1"/>
        <v>100</v>
      </c>
      <c r="J24" s="127">
        <v>544938</v>
      </c>
      <c r="K24" s="160">
        <f t="shared" si="2"/>
        <v>6</v>
      </c>
      <c r="L24" s="158">
        <v>2151472</v>
      </c>
      <c r="M24" s="160">
        <f t="shared" si="3"/>
        <v>23.5</v>
      </c>
      <c r="N24" s="158">
        <v>2833150</v>
      </c>
      <c r="O24" s="160">
        <f t="shared" si="4"/>
        <v>31</v>
      </c>
      <c r="P24" s="158">
        <v>3605212</v>
      </c>
      <c r="Q24" s="160">
        <f t="shared" si="5"/>
        <v>39.4</v>
      </c>
      <c r="R24" s="158">
        <v>10473</v>
      </c>
      <c r="S24" s="160">
        <f t="shared" si="6"/>
        <v>0.1</v>
      </c>
    </row>
    <row r="25" spans="2:19" ht="12.6" customHeight="1" x14ac:dyDescent="0.15">
      <c r="B25" s="71"/>
      <c r="C25" s="72" t="s">
        <v>175</v>
      </c>
      <c r="D25" s="73" t="s">
        <v>176</v>
      </c>
      <c r="E25" s="127">
        <v>162</v>
      </c>
      <c r="F25" s="157">
        <v>6705704</v>
      </c>
      <c r="G25" s="75">
        <f>J25+L25+N25+P25+R25</f>
        <v>6705704</v>
      </c>
      <c r="H25" s="155" t="str">
        <f t="shared" si="0"/>
        <v>OK</v>
      </c>
      <c r="I25" s="159">
        <f t="shared" si="1"/>
        <v>100.00000000000001</v>
      </c>
      <c r="J25" s="127">
        <v>1105322</v>
      </c>
      <c r="K25" s="160">
        <f t="shared" si="2"/>
        <v>16.5</v>
      </c>
      <c r="L25" s="158">
        <v>1339652</v>
      </c>
      <c r="M25" s="160">
        <f t="shared" si="3"/>
        <v>20</v>
      </c>
      <c r="N25" s="158">
        <v>2503193</v>
      </c>
      <c r="O25" s="160">
        <f t="shared" si="4"/>
        <v>37.299999999999997</v>
      </c>
      <c r="P25" s="158">
        <v>1719249</v>
      </c>
      <c r="Q25" s="160">
        <f t="shared" si="5"/>
        <v>25.6</v>
      </c>
      <c r="R25" s="158">
        <v>38288</v>
      </c>
      <c r="S25" s="160">
        <f t="shared" si="6"/>
        <v>0.6</v>
      </c>
    </row>
    <row r="26" spans="2:19" ht="12.6" customHeight="1" x14ac:dyDescent="0.15">
      <c r="B26" s="71"/>
      <c r="C26" s="72" t="s">
        <v>183</v>
      </c>
      <c r="D26" s="73" t="s">
        <v>184</v>
      </c>
      <c r="E26" s="127">
        <v>159</v>
      </c>
      <c r="F26" s="157">
        <v>7907117</v>
      </c>
      <c r="G26" s="75">
        <f>J26+L26+N26+P26+R26</f>
        <v>7907117</v>
      </c>
      <c r="H26" s="155" t="str">
        <f t="shared" si="0"/>
        <v>OK</v>
      </c>
      <c r="I26" s="159">
        <f t="shared" si="1"/>
        <v>100</v>
      </c>
      <c r="J26" s="127">
        <v>567719</v>
      </c>
      <c r="K26" s="160">
        <f t="shared" si="2"/>
        <v>7.2</v>
      </c>
      <c r="L26" s="158">
        <v>1938347</v>
      </c>
      <c r="M26" s="160">
        <f t="shared" si="3"/>
        <v>24.5</v>
      </c>
      <c r="N26" s="158">
        <v>2910838</v>
      </c>
      <c r="O26" s="160">
        <f t="shared" si="4"/>
        <v>36.799999999999997</v>
      </c>
      <c r="P26" s="158">
        <v>2490213</v>
      </c>
      <c r="Q26" s="160">
        <f t="shared" si="5"/>
        <v>31.5</v>
      </c>
      <c r="R26" s="77">
        <v>0</v>
      </c>
      <c r="S26" s="161">
        <f t="shared" si="6"/>
        <v>0</v>
      </c>
    </row>
    <row r="27" spans="2:19" ht="12.6" customHeight="1" x14ac:dyDescent="0.15">
      <c r="B27" s="71"/>
      <c r="C27" s="72" t="s">
        <v>189</v>
      </c>
      <c r="D27" s="73" t="s">
        <v>190</v>
      </c>
      <c r="E27" s="127">
        <v>87</v>
      </c>
      <c r="F27" s="157">
        <v>3693714</v>
      </c>
      <c r="G27" s="75">
        <f>J27+L27+N27+P27+R27</f>
        <v>3693714</v>
      </c>
      <c r="H27" s="155" t="str">
        <f t="shared" si="0"/>
        <v>OK</v>
      </c>
      <c r="I27" s="159">
        <f t="shared" si="1"/>
        <v>100</v>
      </c>
      <c r="J27" s="127">
        <v>19847</v>
      </c>
      <c r="K27" s="160">
        <f t="shared" si="2"/>
        <v>0.5</v>
      </c>
      <c r="L27" s="158">
        <v>686755</v>
      </c>
      <c r="M27" s="160">
        <f t="shared" si="3"/>
        <v>18.600000000000001</v>
      </c>
      <c r="N27" s="158">
        <v>1117253</v>
      </c>
      <c r="O27" s="160">
        <f t="shared" si="4"/>
        <v>30.2</v>
      </c>
      <c r="P27" s="158">
        <v>1869859</v>
      </c>
      <c r="Q27" s="160">
        <f t="shared" si="5"/>
        <v>50.6</v>
      </c>
      <c r="R27" s="77">
        <v>0</v>
      </c>
      <c r="S27" s="161">
        <f t="shared" si="6"/>
        <v>0</v>
      </c>
    </row>
    <row r="28" spans="2:19" ht="12.6" customHeight="1" x14ac:dyDescent="0.15">
      <c r="B28" s="71" t="s">
        <v>26</v>
      </c>
      <c r="C28" s="72"/>
      <c r="D28" s="73" t="s">
        <v>6</v>
      </c>
      <c r="E28" s="127">
        <f>SUM(E29:E31)</f>
        <v>410</v>
      </c>
      <c r="F28" s="157">
        <f>SUM(F29:F31)</f>
        <v>23614736</v>
      </c>
      <c r="G28" s="158">
        <f>SUM(G29:G31)</f>
        <v>23614736</v>
      </c>
      <c r="H28" s="155" t="str">
        <f t="shared" si="0"/>
        <v>OK</v>
      </c>
      <c r="I28" s="159">
        <f t="shared" si="1"/>
        <v>100</v>
      </c>
      <c r="J28" s="127">
        <f>SUM(J29:J31)</f>
        <v>386818</v>
      </c>
      <c r="K28" s="160">
        <f t="shared" si="2"/>
        <v>1.6</v>
      </c>
      <c r="L28" s="158">
        <f>SUM(L29:L31)</f>
        <v>2474969</v>
      </c>
      <c r="M28" s="160">
        <f t="shared" si="3"/>
        <v>10.5</v>
      </c>
      <c r="N28" s="158">
        <f>SUM(N29:N31)</f>
        <v>12966881</v>
      </c>
      <c r="O28" s="160">
        <f t="shared" si="4"/>
        <v>54.9</v>
      </c>
      <c r="P28" s="158">
        <f>SUM(P29:P31)</f>
        <v>7785793</v>
      </c>
      <c r="Q28" s="160">
        <f t="shared" si="5"/>
        <v>33</v>
      </c>
      <c r="R28" s="158">
        <f>SUM(R29:R31)</f>
        <v>275</v>
      </c>
      <c r="S28" s="161">
        <f t="shared" si="6"/>
        <v>0</v>
      </c>
    </row>
    <row r="29" spans="2:19" ht="12.6" customHeight="1" x14ac:dyDescent="0.15">
      <c r="B29" s="71"/>
      <c r="C29" s="72" t="s">
        <v>197</v>
      </c>
      <c r="D29" s="73" t="s">
        <v>198</v>
      </c>
      <c r="E29" s="127">
        <v>77</v>
      </c>
      <c r="F29" s="157">
        <v>2133829</v>
      </c>
      <c r="G29" s="75">
        <f>J29+L29+N29+P29+R29</f>
        <v>2133829</v>
      </c>
      <c r="H29" s="155" t="str">
        <f t="shared" si="0"/>
        <v>OK</v>
      </c>
      <c r="I29" s="159">
        <f t="shared" si="1"/>
        <v>100</v>
      </c>
      <c r="J29" s="127">
        <v>5616</v>
      </c>
      <c r="K29" s="160">
        <f t="shared" si="2"/>
        <v>0.3</v>
      </c>
      <c r="L29" s="158">
        <v>552312</v>
      </c>
      <c r="M29" s="160">
        <f t="shared" si="3"/>
        <v>25.9</v>
      </c>
      <c r="N29" s="158">
        <v>895850</v>
      </c>
      <c r="O29" s="160">
        <f t="shared" si="4"/>
        <v>42</v>
      </c>
      <c r="P29" s="158">
        <v>680051</v>
      </c>
      <c r="Q29" s="160">
        <f t="shared" si="5"/>
        <v>31.9</v>
      </c>
      <c r="R29" s="77">
        <v>0</v>
      </c>
      <c r="S29" s="161">
        <f t="shared" si="6"/>
        <v>0</v>
      </c>
    </row>
    <row r="30" spans="2:19" ht="12.6" customHeight="1" x14ac:dyDescent="0.15">
      <c r="B30" s="71"/>
      <c r="C30" s="72" t="s">
        <v>211</v>
      </c>
      <c r="D30" s="73" t="s">
        <v>212</v>
      </c>
      <c r="E30" s="127">
        <v>118</v>
      </c>
      <c r="F30" s="157">
        <v>12770828</v>
      </c>
      <c r="G30" s="75">
        <f>J30+L30+N30+P30+R30</f>
        <v>12770828</v>
      </c>
      <c r="H30" s="155" t="str">
        <f t="shared" si="0"/>
        <v>OK</v>
      </c>
      <c r="I30" s="159">
        <f t="shared" si="1"/>
        <v>100</v>
      </c>
      <c r="J30" s="127">
        <v>143932</v>
      </c>
      <c r="K30" s="160">
        <f t="shared" si="2"/>
        <v>1.1000000000000001</v>
      </c>
      <c r="L30" s="158">
        <v>741936</v>
      </c>
      <c r="M30" s="160">
        <f t="shared" si="3"/>
        <v>5.8</v>
      </c>
      <c r="N30" s="158">
        <v>7564122</v>
      </c>
      <c r="O30" s="160">
        <f t="shared" si="4"/>
        <v>59.2</v>
      </c>
      <c r="P30" s="158">
        <v>4320613</v>
      </c>
      <c r="Q30" s="160">
        <f t="shared" si="5"/>
        <v>33.799999999999997</v>
      </c>
      <c r="R30" s="158">
        <v>225</v>
      </c>
      <c r="S30" s="161">
        <f t="shared" si="6"/>
        <v>0</v>
      </c>
    </row>
    <row r="31" spans="2:19" ht="12.6" customHeight="1" x14ac:dyDescent="0.15">
      <c r="B31" s="71"/>
      <c r="C31" s="72" t="s">
        <v>221</v>
      </c>
      <c r="D31" s="73" t="s">
        <v>222</v>
      </c>
      <c r="E31" s="127">
        <v>215</v>
      </c>
      <c r="F31" s="157">
        <v>8710079</v>
      </c>
      <c r="G31" s="75">
        <f>J31+L31+N31+P31+R31</f>
        <v>8710079</v>
      </c>
      <c r="H31" s="155" t="str">
        <f t="shared" si="0"/>
        <v>OK</v>
      </c>
      <c r="I31" s="159">
        <f t="shared" si="1"/>
        <v>100.00000000000001</v>
      </c>
      <c r="J31" s="127">
        <v>237270</v>
      </c>
      <c r="K31" s="160">
        <f t="shared" si="2"/>
        <v>2.7</v>
      </c>
      <c r="L31" s="158">
        <v>1180721</v>
      </c>
      <c r="M31" s="160">
        <f t="shared" si="3"/>
        <v>13.6</v>
      </c>
      <c r="N31" s="158">
        <v>4506909</v>
      </c>
      <c r="O31" s="160">
        <f t="shared" si="4"/>
        <v>51.7</v>
      </c>
      <c r="P31" s="158">
        <v>2785129</v>
      </c>
      <c r="Q31" s="160">
        <f t="shared" si="5"/>
        <v>32</v>
      </c>
      <c r="R31" s="158">
        <v>50</v>
      </c>
      <c r="S31" s="161">
        <f t="shared" si="6"/>
        <v>0</v>
      </c>
    </row>
    <row r="32" spans="2:19" ht="12.6" customHeight="1" x14ac:dyDescent="0.15">
      <c r="B32" s="71" t="s">
        <v>32</v>
      </c>
      <c r="C32" s="72"/>
      <c r="D32" s="73" t="s">
        <v>34</v>
      </c>
      <c r="E32" s="127">
        <f>E33+E36+E42+E51+E54+E58</f>
        <v>5675</v>
      </c>
      <c r="F32" s="157">
        <f>F33+F36+F42+F51+F54+F58</f>
        <v>963702</v>
      </c>
      <c r="G32" s="75">
        <f>G33+G36+G42+G51+G54+G58</f>
        <v>963702</v>
      </c>
      <c r="H32" s="155" t="str">
        <f t="shared" si="0"/>
        <v>OK</v>
      </c>
      <c r="I32" s="159">
        <f t="shared" si="1"/>
        <v>100</v>
      </c>
      <c r="J32" s="74">
        <f>J33+J36+J42+J51+J54+J58</f>
        <v>55735</v>
      </c>
      <c r="K32" s="160">
        <f t="shared" si="2"/>
        <v>5.8</v>
      </c>
      <c r="L32" s="158">
        <f>L33+L36+L42+L51+L54+L58</f>
        <v>120865</v>
      </c>
      <c r="M32" s="160">
        <f t="shared" si="3"/>
        <v>12.5</v>
      </c>
      <c r="N32" s="158">
        <f>N33+N36+N42+N51+N54+N58</f>
        <v>570040</v>
      </c>
      <c r="O32" s="160">
        <f t="shared" si="4"/>
        <v>59.2</v>
      </c>
      <c r="P32" s="158">
        <f>P33+P36+P42+P51+P54+P58</f>
        <v>217062</v>
      </c>
      <c r="Q32" s="160">
        <f t="shared" si="5"/>
        <v>22.5</v>
      </c>
      <c r="R32" s="77">
        <f>R33+R36+R42+R51+R54+R58</f>
        <v>0</v>
      </c>
      <c r="S32" s="161">
        <f t="shared" si="6"/>
        <v>0</v>
      </c>
    </row>
    <row r="33" spans="2:19" ht="12.6" customHeight="1" x14ac:dyDescent="0.15">
      <c r="B33" s="71" t="s">
        <v>23</v>
      </c>
      <c r="C33" s="72"/>
      <c r="D33" s="73" t="s">
        <v>35</v>
      </c>
      <c r="E33" s="127">
        <f>SUM(E34:E35)</f>
        <v>23</v>
      </c>
      <c r="F33" s="157">
        <f>SUM(F34:F35)</f>
        <v>2650</v>
      </c>
      <c r="G33" s="75">
        <f>SUM(G34:G35)</f>
        <v>2650</v>
      </c>
      <c r="H33" s="155" t="str">
        <f t="shared" si="0"/>
        <v>OK</v>
      </c>
      <c r="I33" s="159">
        <f t="shared" si="1"/>
        <v>100</v>
      </c>
      <c r="J33" s="162">
        <f>SUM(J34:J35)</f>
        <v>0</v>
      </c>
      <c r="K33" s="161">
        <f t="shared" si="2"/>
        <v>0</v>
      </c>
      <c r="L33" s="158">
        <f>SUM(L34:L35)</f>
        <v>171</v>
      </c>
      <c r="M33" s="160">
        <f t="shared" si="3"/>
        <v>6.5</v>
      </c>
      <c r="N33" s="158">
        <f>SUM(N34:N35)</f>
        <v>131</v>
      </c>
      <c r="O33" s="160">
        <f t="shared" si="4"/>
        <v>4.9000000000000004</v>
      </c>
      <c r="P33" s="158">
        <f>SUM(P34:P35)</f>
        <v>2348</v>
      </c>
      <c r="Q33" s="160">
        <f t="shared" si="5"/>
        <v>88.6</v>
      </c>
      <c r="R33" s="77">
        <f>SUM(R34:R35)</f>
        <v>0</v>
      </c>
      <c r="S33" s="161">
        <f t="shared" si="6"/>
        <v>0</v>
      </c>
    </row>
    <row r="34" spans="2:19" ht="12.6" customHeight="1" x14ac:dyDescent="0.15">
      <c r="B34" s="71"/>
      <c r="C34" s="72" t="s">
        <v>239</v>
      </c>
      <c r="D34" s="73" t="s">
        <v>240</v>
      </c>
      <c r="E34" s="127">
        <v>0</v>
      </c>
      <c r="F34" s="163">
        <v>0</v>
      </c>
      <c r="G34" s="77">
        <f>J34+L34+N34+P34+R34</f>
        <v>0</v>
      </c>
      <c r="H34" s="77" t="str">
        <f t="shared" si="0"/>
        <v>OK</v>
      </c>
      <c r="I34" s="78">
        <v>0</v>
      </c>
      <c r="J34" s="162">
        <v>0</v>
      </c>
      <c r="K34" s="161">
        <v>0</v>
      </c>
      <c r="L34" s="77">
        <v>0</v>
      </c>
      <c r="M34" s="161">
        <v>0</v>
      </c>
      <c r="N34" s="77">
        <v>0</v>
      </c>
      <c r="O34" s="161">
        <v>0</v>
      </c>
      <c r="P34" s="77">
        <v>0</v>
      </c>
      <c r="Q34" s="161">
        <v>0</v>
      </c>
      <c r="R34" s="77">
        <v>0</v>
      </c>
      <c r="S34" s="161">
        <v>0</v>
      </c>
    </row>
    <row r="35" spans="2:19" ht="12.6" customHeight="1" x14ac:dyDescent="0.15">
      <c r="B35" s="71"/>
      <c r="C35" s="72" t="s">
        <v>243</v>
      </c>
      <c r="D35" s="138" t="s">
        <v>244</v>
      </c>
      <c r="E35" s="127">
        <v>23</v>
      </c>
      <c r="F35" s="157">
        <v>2650</v>
      </c>
      <c r="G35" s="75">
        <f>J35+L35+N35+P35+R35</f>
        <v>2650</v>
      </c>
      <c r="H35" s="155" t="str">
        <f t="shared" si="0"/>
        <v>OK</v>
      </c>
      <c r="I35" s="159">
        <f t="shared" ref="I35:I52" si="7">F35/G35%</f>
        <v>100</v>
      </c>
      <c r="J35" s="162">
        <v>0</v>
      </c>
      <c r="K35" s="161">
        <f t="shared" ref="K35:K52" si="8">ROUND(J35/F35%,1)</f>
        <v>0</v>
      </c>
      <c r="L35" s="158">
        <v>171</v>
      </c>
      <c r="M35" s="160">
        <f t="shared" ref="M35:M52" si="9">ROUND(L35/F35%,1)</f>
        <v>6.5</v>
      </c>
      <c r="N35" s="158">
        <v>131</v>
      </c>
      <c r="O35" s="160">
        <f t="shared" ref="O35:O52" si="10">ROUND(N35/F35%,1)</f>
        <v>4.9000000000000004</v>
      </c>
      <c r="P35" s="158">
        <v>2348</v>
      </c>
      <c r="Q35" s="160">
        <f t="shared" ref="Q35:Q52" si="11">ROUND(P35/F35%,1)</f>
        <v>88.6</v>
      </c>
      <c r="R35" s="77">
        <v>0</v>
      </c>
      <c r="S35" s="161">
        <f t="shared" ref="S35:S52" si="12">ROUND(R35/F35%,1)</f>
        <v>0</v>
      </c>
    </row>
    <row r="36" spans="2:19" ht="12.6" customHeight="1" x14ac:dyDescent="0.15">
      <c r="B36" s="71" t="s">
        <v>15</v>
      </c>
      <c r="C36" s="72"/>
      <c r="D36" s="73" t="s">
        <v>19</v>
      </c>
      <c r="E36" s="127">
        <f>SUM(E37:E41)</f>
        <v>924</v>
      </c>
      <c r="F36" s="157">
        <f>SUM(F37:F41)</f>
        <v>15886</v>
      </c>
      <c r="G36" s="75">
        <f>SUM(G37:G41)</f>
        <v>15886</v>
      </c>
      <c r="H36" s="155" t="str">
        <f t="shared" si="0"/>
        <v>OK</v>
      </c>
      <c r="I36" s="159">
        <f t="shared" si="7"/>
        <v>99.999999999999986</v>
      </c>
      <c r="J36" s="127">
        <f>SUM(J37:J41)</f>
        <v>2234</v>
      </c>
      <c r="K36" s="160">
        <f t="shared" si="8"/>
        <v>14.1</v>
      </c>
      <c r="L36" s="158">
        <f>SUM(L37:L41)</f>
        <v>3320</v>
      </c>
      <c r="M36" s="160">
        <f t="shared" si="9"/>
        <v>20.9</v>
      </c>
      <c r="N36" s="158">
        <f>SUM(N37:N41)</f>
        <v>7864</v>
      </c>
      <c r="O36" s="160">
        <f t="shared" si="10"/>
        <v>49.5</v>
      </c>
      <c r="P36" s="158">
        <f>SUM(P37:P41)</f>
        <v>2468</v>
      </c>
      <c r="Q36" s="160">
        <f t="shared" si="11"/>
        <v>15.5</v>
      </c>
      <c r="R36" s="77">
        <f>SUM(R37:R41)</f>
        <v>0</v>
      </c>
      <c r="S36" s="161">
        <f t="shared" si="12"/>
        <v>0</v>
      </c>
    </row>
    <row r="37" spans="2:19" ht="12.6" customHeight="1" x14ac:dyDescent="0.15">
      <c r="B37" s="71"/>
      <c r="C37" s="72" t="s">
        <v>247</v>
      </c>
      <c r="D37" s="73" t="s">
        <v>248</v>
      </c>
      <c r="E37" s="127">
        <v>176</v>
      </c>
      <c r="F37" s="157">
        <v>10231</v>
      </c>
      <c r="G37" s="75">
        <f>J37+L37+N37+P37+R37</f>
        <v>10231</v>
      </c>
      <c r="H37" s="155" t="str">
        <f t="shared" si="0"/>
        <v>OK</v>
      </c>
      <c r="I37" s="159">
        <f t="shared" si="7"/>
        <v>100</v>
      </c>
      <c r="J37" s="127">
        <v>1934</v>
      </c>
      <c r="K37" s="160">
        <f t="shared" si="8"/>
        <v>18.899999999999999</v>
      </c>
      <c r="L37" s="158">
        <v>3253</v>
      </c>
      <c r="M37" s="160">
        <f t="shared" si="9"/>
        <v>31.8</v>
      </c>
      <c r="N37" s="158">
        <v>2698</v>
      </c>
      <c r="O37" s="160">
        <f t="shared" si="10"/>
        <v>26.4</v>
      </c>
      <c r="P37" s="158">
        <v>2346</v>
      </c>
      <c r="Q37" s="160">
        <f t="shared" si="11"/>
        <v>22.9</v>
      </c>
      <c r="R37" s="77">
        <v>0</v>
      </c>
      <c r="S37" s="161">
        <f t="shared" si="12"/>
        <v>0</v>
      </c>
    </row>
    <row r="38" spans="2:19" ht="12.6" customHeight="1" x14ac:dyDescent="0.15">
      <c r="B38" s="71"/>
      <c r="C38" s="72" t="s">
        <v>253</v>
      </c>
      <c r="D38" s="73" t="s">
        <v>254</v>
      </c>
      <c r="E38" s="127">
        <v>104</v>
      </c>
      <c r="F38" s="157">
        <v>491</v>
      </c>
      <c r="G38" s="75">
        <f>J38+L38+N38+P38+R38</f>
        <v>491</v>
      </c>
      <c r="H38" s="155" t="str">
        <f t="shared" si="0"/>
        <v>OK</v>
      </c>
      <c r="I38" s="159">
        <f t="shared" si="7"/>
        <v>100</v>
      </c>
      <c r="J38" s="162">
        <v>0</v>
      </c>
      <c r="K38" s="161">
        <f t="shared" si="8"/>
        <v>0</v>
      </c>
      <c r="L38" s="77">
        <v>0</v>
      </c>
      <c r="M38" s="161">
        <f t="shared" si="9"/>
        <v>0</v>
      </c>
      <c r="N38" s="158">
        <v>491</v>
      </c>
      <c r="O38" s="160">
        <f t="shared" si="10"/>
        <v>100</v>
      </c>
      <c r="P38" s="77">
        <v>0</v>
      </c>
      <c r="Q38" s="161">
        <f t="shared" si="11"/>
        <v>0</v>
      </c>
      <c r="R38" s="77">
        <v>0</v>
      </c>
      <c r="S38" s="161">
        <f t="shared" si="12"/>
        <v>0</v>
      </c>
    </row>
    <row r="39" spans="2:19" ht="12.6" customHeight="1" x14ac:dyDescent="0.15">
      <c r="B39" s="71"/>
      <c r="C39" s="72" t="s">
        <v>257</v>
      </c>
      <c r="D39" s="73" t="s">
        <v>258</v>
      </c>
      <c r="E39" s="127">
        <v>433</v>
      </c>
      <c r="F39" s="157">
        <v>1000</v>
      </c>
      <c r="G39" s="75">
        <f>J39+L39+N39+P39+R39</f>
        <v>1000</v>
      </c>
      <c r="H39" s="155" t="str">
        <f t="shared" si="0"/>
        <v>OK</v>
      </c>
      <c r="I39" s="159">
        <f t="shared" si="7"/>
        <v>100</v>
      </c>
      <c r="J39" s="162">
        <v>0</v>
      </c>
      <c r="K39" s="161">
        <f t="shared" si="8"/>
        <v>0</v>
      </c>
      <c r="L39" s="77">
        <v>0</v>
      </c>
      <c r="M39" s="161">
        <f t="shared" si="9"/>
        <v>0</v>
      </c>
      <c r="N39" s="158">
        <v>1000</v>
      </c>
      <c r="O39" s="160">
        <f t="shared" si="10"/>
        <v>100</v>
      </c>
      <c r="P39" s="77">
        <v>0</v>
      </c>
      <c r="Q39" s="161">
        <f t="shared" si="11"/>
        <v>0</v>
      </c>
      <c r="R39" s="77">
        <v>0</v>
      </c>
      <c r="S39" s="161">
        <f t="shared" si="12"/>
        <v>0</v>
      </c>
    </row>
    <row r="40" spans="2:19" ht="12.6" customHeight="1" x14ac:dyDescent="0.15">
      <c r="B40" s="71"/>
      <c r="C40" s="72" t="s">
        <v>263</v>
      </c>
      <c r="D40" s="73" t="s">
        <v>264</v>
      </c>
      <c r="E40" s="127">
        <v>68</v>
      </c>
      <c r="F40" s="157">
        <v>2524</v>
      </c>
      <c r="G40" s="75">
        <f>J40+L40+N40+P40+R40</f>
        <v>2524</v>
      </c>
      <c r="H40" s="155" t="str">
        <f t="shared" si="0"/>
        <v>OK</v>
      </c>
      <c r="I40" s="159">
        <f t="shared" si="7"/>
        <v>100</v>
      </c>
      <c r="J40" s="162">
        <v>0</v>
      </c>
      <c r="K40" s="161">
        <f t="shared" si="8"/>
        <v>0</v>
      </c>
      <c r="L40" s="77">
        <v>0</v>
      </c>
      <c r="M40" s="161">
        <f t="shared" si="9"/>
        <v>0</v>
      </c>
      <c r="N40" s="158">
        <v>2402</v>
      </c>
      <c r="O40" s="160">
        <f t="shared" si="10"/>
        <v>95.2</v>
      </c>
      <c r="P40" s="158">
        <v>122</v>
      </c>
      <c r="Q40" s="160">
        <f t="shared" si="11"/>
        <v>4.8</v>
      </c>
      <c r="R40" s="77">
        <v>0</v>
      </c>
      <c r="S40" s="161">
        <f t="shared" si="12"/>
        <v>0</v>
      </c>
    </row>
    <row r="41" spans="2:19" ht="12.6" customHeight="1" x14ac:dyDescent="0.15">
      <c r="B41" s="71"/>
      <c r="C41" s="72" t="s">
        <v>269</v>
      </c>
      <c r="D41" s="73" t="s">
        <v>270</v>
      </c>
      <c r="E41" s="127">
        <v>143</v>
      </c>
      <c r="F41" s="157">
        <v>1640</v>
      </c>
      <c r="G41" s="75">
        <f>J41+L41+N41+P41+R41</f>
        <v>1640</v>
      </c>
      <c r="H41" s="155" t="str">
        <f t="shared" si="0"/>
        <v>OK</v>
      </c>
      <c r="I41" s="159">
        <f t="shared" si="7"/>
        <v>100.00000000000001</v>
      </c>
      <c r="J41" s="127">
        <v>300</v>
      </c>
      <c r="K41" s="160">
        <f t="shared" si="8"/>
        <v>18.3</v>
      </c>
      <c r="L41" s="158">
        <v>67</v>
      </c>
      <c r="M41" s="160">
        <f t="shared" si="9"/>
        <v>4.0999999999999996</v>
      </c>
      <c r="N41" s="158">
        <v>1273</v>
      </c>
      <c r="O41" s="160">
        <f t="shared" si="10"/>
        <v>77.599999999999994</v>
      </c>
      <c r="P41" s="77">
        <v>0</v>
      </c>
      <c r="Q41" s="161">
        <f t="shared" si="11"/>
        <v>0</v>
      </c>
      <c r="R41" s="77">
        <v>0</v>
      </c>
      <c r="S41" s="161">
        <f t="shared" si="12"/>
        <v>0</v>
      </c>
    </row>
    <row r="42" spans="2:19" ht="12.6" customHeight="1" x14ac:dyDescent="0.15">
      <c r="B42" s="71" t="s">
        <v>36</v>
      </c>
      <c r="C42" s="72"/>
      <c r="D42" s="73" t="s">
        <v>38</v>
      </c>
      <c r="E42" s="127">
        <f>SUM(E43:E50)</f>
        <v>1464</v>
      </c>
      <c r="F42" s="157">
        <f>SUM(F43:F50)</f>
        <v>242174</v>
      </c>
      <c r="G42" s="75">
        <f>SUM(G43:G50)</f>
        <v>242174</v>
      </c>
      <c r="H42" s="155" t="str">
        <f t="shared" si="0"/>
        <v>OK</v>
      </c>
      <c r="I42" s="159">
        <f t="shared" si="7"/>
        <v>100.00000000000001</v>
      </c>
      <c r="J42" s="127">
        <f>SUM(J43:J50)</f>
        <v>1702</v>
      </c>
      <c r="K42" s="160">
        <f t="shared" si="8"/>
        <v>0.7</v>
      </c>
      <c r="L42" s="158">
        <f>SUM(L43:L50)</f>
        <v>18910</v>
      </c>
      <c r="M42" s="160">
        <f t="shared" si="9"/>
        <v>7.8</v>
      </c>
      <c r="N42" s="158">
        <f>SUM(N43:N50)</f>
        <v>172535</v>
      </c>
      <c r="O42" s="160">
        <f t="shared" si="10"/>
        <v>71.2</v>
      </c>
      <c r="P42" s="158">
        <f>SUM(P43:P50)</f>
        <v>49027</v>
      </c>
      <c r="Q42" s="160">
        <f t="shared" si="11"/>
        <v>20.2</v>
      </c>
      <c r="R42" s="77">
        <f>SUM(R43:R50)</f>
        <v>0</v>
      </c>
      <c r="S42" s="161">
        <f t="shared" si="12"/>
        <v>0</v>
      </c>
    </row>
    <row r="43" spans="2:19" ht="12.6" customHeight="1" x14ac:dyDescent="0.15">
      <c r="B43" s="71"/>
      <c r="C43" s="72" t="s">
        <v>277</v>
      </c>
      <c r="D43" s="73" t="s">
        <v>278</v>
      </c>
      <c r="E43" s="127">
        <v>224</v>
      </c>
      <c r="F43" s="157">
        <v>21481</v>
      </c>
      <c r="G43" s="75">
        <f t="shared" ref="G43:G50" si="13">J43+L43+N43+P43+R43</f>
        <v>21481</v>
      </c>
      <c r="H43" s="155" t="str">
        <f t="shared" si="0"/>
        <v>OK</v>
      </c>
      <c r="I43" s="159">
        <f t="shared" si="7"/>
        <v>100</v>
      </c>
      <c r="J43" s="162">
        <v>0</v>
      </c>
      <c r="K43" s="161">
        <f t="shared" si="8"/>
        <v>0</v>
      </c>
      <c r="L43" s="158">
        <v>1829</v>
      </c>
      <c r="M43" s="160">
        <f t="shared" si="9"/>
        <v>8.5</v>
      </c>
      <c r="N43" s="158">
        <v>15039</v>
      </c>
      <c r="O43" s="160">
        <f t="shared" si="10"/>
        <v>70</v>
      </c>
      <c r="P43" s="158">
        <v>4613</v>
      </c>
      <c r="Q43" s="160">
        <f t="shared" si="11"/>
        <v>21.5</v>
      </c>
      <c r="R43" s="77">
        <v>0</v>
      </c>
      <c r="S43" s="161">
        <f t="shared" si="12"/>
        <v>0</v>
      </c>
    </row>
    <row r="44" spans="2:19" ht="12.6" customHeight="1" x14ac:dyDescent="0.15">
      <c r="B44" s="71"/>
      <c r="C44" s="72" t="s">
        <v>281</v>
      </c>
      <c r="D44" s="73" t="s">
        <v>282</v>
      </c>
      <c r="E44" s="127">
        <v>199</v>
      </c>
      <c r="F44" s="157">
        <v>25331</v>
      </c>
      <c r="G44" s="75">
        <f t="shared" si="13"/>
        <v>25331</v>
      </c>
      <c r="H44" s="155" t="str">
        <f t="shared" si="0"/>
        <v>OK</v>
      </c>
      <c r="I44" s="159">
        <f t="shared" si="7"/>
        <v>100</v>
      </c>
      <c r="J44" s="162">
        <v>0</v>
      </c>
      <c r="K44" s="161">
        <f t="shared" si="8"/>
        <v>0</v>
      </c>
      <c r="L44" s="158">
        <v>175</v>
      </c>
      <c r="M44" s="160">
        <f t="shared" si="9"/>
        <v>0.7</v>
      </c>
      <c r="N44" s="158">
        <v>23468</v>
      </c>
      <c r="O44" s="160">
        <f t="shared" si="10"/>
        <v>92.6</v>
      </c>
      <c r="P44" s="158">
        <v>1688</v>
      </c>
      <c r="Q44" s="160">
        <f t="shared" si="11"/>
        <v>6.7</v>
      </c>
      <c r="R44" s="77">
        <v>0</v>
      </c>
      <c r="S44" s="161">
        <f t="shared" si="12"/>
        <v>0</v>
      </c>
    </row>
    <row r="45" spans="2:19" ht="12.6" customHeight="1" x14ac:dyDescent="0.15">
      <c r="B45" s="71"/>
      <c r="C45" s="72" t="s">
        <v>285</v>
      </c>
      <c r="D45" s="73" t="s">
        <v>286</v>
      </c>
      <c r="E45" s="127">
        <v>32</v>
      </c>
      <c r="F45" s="157">
        <v>1857</v>
      </c>
      <c r="G45" s="75">
        <f t="shared" si="13"/>
        <v>1857</v>
      </c>
      <c r="H45" s="155" t="str">
        <f t="shared" si="0"/>
        <v>OK</v>
      </c>
      <c r="I45" s="159">
        <f t="shared" si="7"/>
        <v>100</v>
      </c>
      <c r="J45" s="162">
        <v>0</v>
      </c>
      <c r="K45" s="161">
        <f t="shared" si="8"/>
        <v>0</v>
      </c>
      <c r="L45" s="158">
        <v>98</v>
      </c>
      <c r="M45" s="160">
        <f t="shared" si="9"/>
        <v>5.3</v>
      </c>
      <c r="N45" s="158">
        <v>74</v>
      </c>
      <c r="O45" s="160">
        <f t="shared" si="10"/>
        <v>4</v>
      </c>
      <c r="P45" s="158">
        <v>1685</v>
      </c>
      <c r="Q45" s="160">
        <f t="shared" si="11"/>
        <v>90.7</v>
      </c>
      <c r="R45" s="77">
        <v>0</v>
      </c>
      <c r="S45" s="161">
        <f t="shared" si="12"/>
        <v>0</v>
      </c>
    </row>
    <row r="46" spans="2:19" ht="12.6" customHeight="1" x14ac:dyDescent="0.15">
      <c r="B46" s="71"/>
      <c r="C46" s="72" t="s">
        <v>291</v>
      </c>
      <c r="D46" s="73" t="s">
        <v>292</v>
      </c>
      <c r="E46" s="127">
        <v>40</v>
      </c>
      <c r="F46" s="157">
        <v>5200</v>
      </c>
      <c r="G46" s="75">
        <f t="shared" si="13"/>
        <v>5200</v>
      </c>
      <c r="H46" s="155" t="str">
        <f t="shared" si="0"/>
        <v>OK</v>
      </c>
      <c r="I46" s="159">
        <f t="shared" si="7"/>
        <v>100</v>
      </c>
      <c r="J46" s="162">
        <v>0</v>
      </c>
      <c r="K46" s="161">
        <f t="shared" si="8"/>
        <v>0</v>
      </c>
      <c r="L46" s="158">
        <v>259</v>
      </c>
      <c r="M46" s="160">
        <f t="shared" si="9"/>
        <v>5</v>
      </c>
      <c r="N46" s="158">
        <v>2797</v>
      </c>
      <c r="O46" s="160">
        <f t="shared" si="10"/>
        <v>53.8</v>
      </c>
      <c r="P46" s="158">
        <v>2144</v>
      </c>
      <c r="Q46" s="160">
        <f t="shared" si="11"/>
        <v>41.2</v>
      </c>
      <c r="R46" s="77">
        <v>0</v>
      </c>
      <c r="S46" s="161">
        <f t="shared" si="12"/>
        <v>0</v>
      </c>
    </row>
    <row r="47" spans="2:19" ht="12.6" customHeight="1" x14ac:dyDescent="0.15">
      <c r="B47" s="71"/>
      <c r="C47" s="72" t="s">
        <v>295</v>
      </c>
      <c r="D47" s="73" t="s">
        <v>296</v>
      </c>
      <c r="E47" s="127">
        <v>36</v>
      </c>
      <c r="F47" s="157">
        <v>350</v>
      </c>
      <c r="G47" s="75">
        <f t="shared" si="13"/>
        <v>350</v>
      </c>
      <c r="H47" s="155" t="str">
        <f t="shared" si="0"/>
        <v>OK</v>
      </c>
      <c r="I47" s="159">
        <f t="shared" si="7"/>
        <v>100</v>
      </c>
      <c r="J47" s="162">
        <v>0</v>
      </c>
      <c r="K47" s="161">
        <f t="shared" si="8"/>
        <v>0</v>
      </c>
      <c r="L47" s="77">
        <v>0</v>
      </c>
      <c r="M47" s="161">
        <f t="shared" si="9"/>
        <v>0</v>
      </c>
      <c r="N47" s="77">
        <v>0</v>
      </c>
      <c r="O47" s="161">
        <f t="shared" si="10"/>
        <v>0</v>
      </c>
      <c r="P47" s="158">
        <v>350</v>
      </c>
      <c r="Q47" s="160">
        <f t="shared" si="11"/>
        <v>100</v>
      </c>
      <c r="R47" s="77">
        <v>0</v>
      </c>
      <c r="S47" s="161">
        <f t="shared" si="12"/>
        <v>0</v>
      </c>
    </row>
    <row r="48" spans="2:19" ht="12.6" customHeight="1" x14ac:dyDescent="0.15">
      <c r="B48" s="71"/>
      <c r="C48" s="72" t="s">
        <v>301</v>
      </c>
      <c r="D48" s="73" t="s">
        <v>302</v>
      </c>
      <c r="E48" s="127">
        <v>209</v>
      </c>
      <c r="F48" s="157">
        <v>21215</v>
      </c>
      <c r="G48" s="75">
        <f t="shared" si="13"/>
        <v>21215</v>
      </c>
      <c r="H48" s="155" t="str">
        <f t="shared" si="0"/>
        <v>OK</v>
      </c>
      <c r="I48" s="159">
        <f t="shared" si="7"/>
        <v>100</v>
      </c>
      <c r="J48" s="127">
        <v>840</v>
      </c>
      <c r="K48" s="160">
        <f t="shared" si="8"/>
        <v>4</v>
      </c>
      <c r="L48" s="158">
        <v>3731</v>
      </c>
      <c r="M48" s="160">
        <f t="shared" si="9"/>
        <v>17.600000000000001</v>
      </c>
      <c r="N48" s="158">
        <v>15244</v>
      </c>
      <c r="O48" s="160">
        <f t="shared" si="10"/>
        <v>71.900000000000006</v>
      </c>
      <c r="P48" s="158">
        <v>1400</v>
      </c>
      <c r="Q48" s="160">
        <f t="shared" si="11"/>
        <v>6.6</v>
      </c>
      <c r="R48" s="77">
        <v>0</v>
      </c>
      <c r="S48" s="161">
        <f t="shared" si="12"/>
        <v>0</v>
      </c>
    </row>
    <row r="49" spans="2:19" ht="12.6" customHeight="1" x14ac:dyDescent="0.15">
      <c r="B49" s="71"/>
      <c r="C49" s="72" t="s">
        <v>311</v>
      </c>
      <c r="D49" s="73" t="s">
        <v>312</v>
      </c>
      <c r="E49" s="127">
        <v>48</v>
      </c>
      <c r="F49" s="157">
        <v>17959</v>
      </c>
      <c r="G49" s="75">
        <f t="shared" si="13"/>
        <v>17959</v>
      </c>
      <c r="H49" s="155" t="str">
        <f t="shared" si="0"/>
        <v>OK</v>
      </c>
      <c r="I49" s="159">
        <f t="shared" si="7"/>
        <v>100</v>
      </c>
      <c r="J49" s="162">
        <v>0</v>
      </c>
      <c r="K49" s="161">
        <f t="shared" si="8"/>
        <v>0</v>
      </c>
      <c r="L49" s="158">
        <v>1760</v>
      </c>
      <c r="M49" s="160">
        <f t="shared" si="9"/>
        <v>9.8000000000000007</v>
      </c>
      <c r="N49" s="158">
        <v>15211</v>
      </c>
      <c r="O49" s="160">
        <f t="shared" si="10"/>
        <v>84.7</v>
      </c>
      <c r="P49" s="158">
        <v>988</v>
      </c>
      <c r="Q49" s="160">
        <f t="shared" si="11"/>
        <v>5.5</v>
      </c>
      <c r="R49" s="77">
        <v>0</v>
      </c>
      <c r="S49" s="161">
        <f t="shared" si="12"/>
        <v>0</v>
      </c>
    </row>
    <row r="50" spans="2:19" ht="12.6" customHeight="1" x14ac:dyDescent="0.15">
      <c r="B50" s="71"/>
      <c r="C50" s="72" t="s">
        <v>315</v>
      </c>
      <c r="D50" s="73" t="s">
        <v>316</v>
      </c>
      <c r="E50" s="127">
        <v>676</v>
      </c>
      <c r="F50" s="157">
        <v>148781</v>
      </c>
      <c r="G50" s="75">
        <f t="shared" si="13"/>
        <v>148781</v>
      </c>
      <c r="H50" s="155" t="str">
        <f t="shared" si="0"/>
        <v>OK</v>
      </c>
      <c r="I50" s="159">
        <f t="shared" si="7"/>
        <v>100</v>
      </c>
      <c r="J50" s="127">
        <v>862</v>
      </c>
      <c r="K50" s="160">
        <f t="shared" si="8"/>
        <v>0.6</v>
      </c>
      <c r="L50" s="158">
        <v>11058</v>
      </c>
      <c r="M50" s="160">
        <f t="shared" si="9"/>
        <v>7.4</v>
      </c>
      <c r="N50" s="158">
        <v>100702</v>
      </c>
      <c r="O50" s="160">
        <f t="shared" si="10"/>
        <v>67.7</v>
      </c>
      <c r="P50" s="158">
        <v>36159</v>
      </c>
      <c r="Q50" s="160">
        <f t="shared" si="11"/>
        <v>24.3</v>
      </c>
      <c r="R50" s="77">
        <v>0</v>
      </c>
      <c r="S50" s="161">
        <f t="shared" si="12"/>
        <v>0</v>
      </c>
    </row>
    <row r="51" spans="2:19" ht="12.6" customHeight="1" x14ac:dyDescent="0.15">
      <c r="B51" s="71" t="s">
        <v>0</v>
      </c>
      <c r="C51" s="72"/>
      <c r="D51" s="73" t="s">
        <v>39</v>
      </c>
      <c r="E51" s="127">
        <f>SUM(E52:E53)</f>
        <v>475</v>
      </c>
      <c r="F51" s="157">
        <f>SUM(F52:F53)</f>
        <v>243072</v>
      </c>
      <c r="G51" s="75">
        <f>SUM(G52:G53)</f>
        <v>243072</v>
      </c>
      <c r="H51" s="155" t="str">
        <f t="shared" si="0"/>
        <v>OK</v>
      </c>
      <c r="I51" s="159">
        <f t="shared" si="7"/>
        <v>100.00000000000001</v>
      </c>
      <c r="J51" s="127">
        <f>SUM(J52:J53)</f>
        <v>4437</v>
      </c>
      <c r="K51" s="160">
        <f t="shared" si="8"/>
        <v>1.8</v>
      </c>
      <c r="L51" s="158">
        <f>SUM(L52:L53)</f>
        <v>43948</v>
      </c>
      <c r="M51" s="160">
        <f t="shared" si="9"/>
        <v>18.100000000000001</v>
      </c>
      <c r="N51" s="158">
        <f>SUM(N52:N53)</f>
        <v>104371</v>
      </c>
      <c r="O51" s="160">
        <f t="shared" si="10"/>
        <v>42.9</v>
      </c>
      <c r="P51" s="158">
        <f>SUM(P52:P53)</f>
        <v>90316</v>
      </c>
      <c r="Q51" s="160">
        <f t="shared" si="11"/>
        <v>37.200000000000003</v>
      </c>
      <c r="R51" s="77">
        <f>SUM(R52:R53)</f>
        <v>0</v>
      </c>
      <c r="S51" s="161">
        <f t="shared" si="12"/>
        <v>0</v>
      </c>
    </row>
    <row r="52" spans="2:19" ht="12.6" customHeight="1" x14ac:dyDescent="0.15">
      <c r="B52" s="71"/>
      <c r="C52" s="72" t="s">
        <v>333</v>
      </c>
      <c r="D52" s="73" t="s">
        <v>334</v>
      </c>
      <c r="E52" s="127">
        <v>460</v>
      </c>
      <c r="F52" s="157">
        <v>243072</v>
      </c>
      <c r="G52" s="75">
        <f>J52+L52+N52+P52+R52</f>
        <v>243072</v>
      </c>
      <c r="H52" s="155" t="str">
        <f t="shared" si="0"/>
        <v>OK</v>
      </c>
      <c r="I52" s="159">
        <f t="shared" si="7"/>
        <v>100.00000000000001</v>
      </c>
      <c r="J52" s="127">
        <v>4437</v>
      </c>
      <c r="K52" s="160">
        <f t="shared" si="8"/>
        <v>1.8</v>
      </c>
      <c r="L52" s="158">
        <v>43948</v>
      </c>
      <c r="M52" s="160">
        <f t="shared" si="9"/>
        <v>18.100000000000001</v>
      </c>
      <c r="N52" s="158">
        <v>104371</v>
      </c>
      <c r="O52" s="160">
        <f t="shared" si="10"/>
        <v>42.9</v>
      </c>
      <c r="P52" s="158">
        <v>90316</v>
      </c>
      <c r="Q52" s="160">
        <f t="shared" si="11"/>
        <v>37.200000000000003</v>
      </c>
      <c r="R52" s="77">
        <v>0</v>
      </c>
      <c r="S52" s="161">
        <f t="shared" si="12"/>
        <v>0</v>
      </c>
    </row>
    <row r="53" spans="2:19" ht="12.6" customHeight="1" x14ac:dyDescent="0.15">
      <c r="B53" s="71"/>
      <c r="C53" s="72" t="s">
        <v>343</v>
      </c>
      <c r="D53" s="73" t="s">
        <v>344</v>
      </c>
      <c r="E53" s="127">
        <v>15</v>
      </c>
      <c r="F53" s="163">
        <v>0</v>
      </c>
      <c r="G53" s="77">
        <f>J53+L53+N53+P53+R53</f>
        <v>0</v>
      </c>
      <c r="H53" s="77" t="str">
        <f t="shared" si="0"/>
        <v>OK</v>
      </c>
      <c r="I53" s="78">
        <v>0</v>
      </c>
      <c r="J53" s="162">
        <v>0</v>
      </c>
      <c r="K53" s="161">
        <v>0</v>
      </c>
      <c r="L53" s="77">
        <v>0</v>
      </c>
      <c r="M53" s="161">
        <v>0</v>
      </c>
      <c r="N53" s="77">
        <v>0</v>
      </c>
      <c r="O53" s="161">
        <v>0</v>
      </c>
      <c r="P53" s="77">
        <v>0</v>
      </c>
      <c r="Q53" s="161">
        <v>0</v>
      </c>
      <c r="R53" s="77">
        <v>0</v>
      </c>
      <c r="S53" s="161">
        <v>0</v>
      </c>
    </row>
    <row r="54" spans="2:19" ht="12.6" customHeight="1" x14ac:dyDescent="0.15">
      <c r="B54" s="71" t="s">
        <v>40</v>
      </c>
      <c r="C54" s="72"/>
      <c r="D54" s="73" t="s">
        <v>4</v>
      </c>
      <c r="E54" s="127">
        <f>SUM(E55:E57)</f>
        <v>453</v>
      </c>
      <c r="F54" s="157">
        <f>SUM(F55:F57)</f>
        <v>37680</v>
      </c>
      <c r="G54" s="75">
        <f>SUM(G55:G57)</f>
        <v>37680</v>
      </c>
      <c r="H54" s="155" t="str">
        <f t="shared" si="0"/>
        <v>OK</v>
      </c>
      <c r="I54" s="159">
        <f t="shared" ref="I54:I63" si="14">F54/G54%</f>
        <v>100</v>
      </c>
      <c r="J54" s="127">
        <f>SUM(J55:J57)</f>
        <v>1054</v>
      </c>
      <c r="K54" s="160">
        <f t="shared" ref="K54:K63" si="15">ROUND(J54/F54%,1)</f>
        <v>2.8</v>
      </c>
      <c r="L54" s="158">
        <f>SUM(L55:L57)</f>
        <v>5171</v>
      </c>
      <c r="M54" s="160">
        <f t="shared" ref="M54:M63" si="16">ROUND(L54/F54%,1)</f>
        <v>13.7</v>
      </c>
      <c r="N54" s="158">
        <f>SUM(N55:N57)</f>
        <v>25308</v>
      </c>
      <c r="O54" s="160">
        <f t="shared" ref="O54:O63" si="17">ROUND(N54/F54%,1)</f>
        <v>67.2</v>
      </c>
      <c r="P54" s="158">
        <f>SUM(P55:P57)</f>
        <v>6147</v>
      </c>
      <c r="Q54" s="160">
        <f t="shared" ref="Q54:Q63" si="18">ROUND(P54/F54%,1)</f>
        <v>16.3</v>
      </c>
      <c r="R54" s="77">
        <f>SUM(R55:R57)</f>
        <v>0</v>
      </c>
      <c r="S54" s="161">
        <f t="shared" ref="S54:S63" si="19">ROUND(R54/F54%,1)</f>
        <v>0</v>
      </c>
    </row>
    <row r="55" spans="2:19" ht="12.6" customHeight="1" x14ac:dyDescent="0.15">
      <c r="B55" s="71"/>
      <c r="C55" s="72" t="s">
        <v>347</v>
      </c>
      <c r="D55" s="73" t="s">
        <v>348</v>
      </c>
      <c r="E55" s="127">
        <v>103</v>
      </c>
      <c r="F55" s="157">
        <v>12259</v>
      </c>
      <c r="G55" s="75">
        <f>J55+L55+N55+P55+R55</f>
        <v>12259</v>
      </c>
      <c r="H55" s="155" t="str">
        <f t="shared" si="0"/>
        <v>OK</v>
      </c>
      <c r="I55" s="159">
        <f t="shared" si="14"/>
        <v>100</v>
      </c>
      <c r="J55" s="162">
        <v>0</v>
      </c>
      <c r="K55" s="161">
        <f t="shared" si="15"/>
        <v>0</v>
      </c>
      <c r="L55" s="158">
        <v>1268</v>
      </c>
      <c r="M55" s="160">
        <f t="shared" si="16"/>
        <v>10.3</v>
      </c>
      <c r="N55" s="158">
        <v>7734</v>
      </c>
      <c r="O55" s="160">
        <f t="shared" si="17"/>
        <v>63.1</v>
      </c>
      <c r="P55" s="158">
        <v>3257</v>
      </c>
      <c r="Q55" s="160">
        <f t="shared" si="18"/>
        <v>26.6</v>
      </c>
      <c r="R55" s="77">
        <v>0</v>
      </c>
      <c r="S55" s="161">
        <f t="shared" si="19"/>
        <v>0</v>
      </c>
    </row>
    <row r="56" spans="2:19" ht="12.6" customHeight="1" x14ac:dyDescent="0.15">
      <c r="B56" s="71"/>
      <c r="C56" s="72" t="s">
        <v>357</v>
      </c>
      <c r="D56" s="73" t="s">
        <v>358</v>
      </c>
      <c r="E56" s="127">
        <v>256</v>
      </c>
      <c r="F56" s="157">
        <v>3928</v>
      </c>
      <c r="G56" s="75">
        <f>J56+L56+N56+P56+R56</f>
        <v>3928</v>
      </c>
      <c r="H56" s="155" t="str">
        <f t="shared" si="0"/>
        <v>OK</v>
      </c>
      <c r="I56" s="159">
        <f t="shared" si="14"/>
        <v>100</v>
      </c>
      <c r="J56" s="127">
        <v>1054</v>
      </c>
      <c r="K56" s="160">
        <f t="shared" si="15"/>
        <v>26.8</v>
      </c>
      <c r="L56" s="158">
        <v>1050</v>
      </c>
      <c r="M56" s="160">
        <f t="shared" si="16"/>
        <v>26.7</v>
      </c>
      <c r="N56" s="158">
        <v>1057</v>
      </c>
      <c r="O56" s="160">
        <f t="shared" si="17"/>
        <v>26.9</v>
      </c>
      <c r="P56" s="158">
        <v>767</v>
      </c>
      <c r="Q56" s="160">
        <f t="shared" si="18"/>
        <v>19.5</v>
      </c>
      <c r="R56" s="77">
        <v>0</v>
      </c>
      <c r="S56" s="161">
        <f t="shared" si="19"/>
        <v>0</v>
      </c>
    </row>
    <row r="57" spans="2:19" ht="12.6" customHeight="1" x14ac:dyDescent="0.15">
      <c r="B57" s="71"/>
      <c r="C57" s="72" t="s">
        <v>365</v>
      </c>
      <c r="D57" s="73" t="s">
        <v>366</v>
      </c>
      <c r="E57" s="127">
        <v>94</v>
      </c>
      <c r="F57" s="157">
        <v>21493</v>
      </c>
      <c r="G57" s="75">
        <f>J57+L57+N57+P57+R57</f>
        <v>21493</v>
      </c>
      <c r="H57" s="155" t="str">
        <f t="shared" si="0"/>
        <v>OK</v>
      </c>
      <c r="I57" s="159">
        <f t="shared" si="14"/>
        <v>100</v>
      </c>
      <c r="J57" s="162">
        <v>0</v>
      </c>
      <c r="K57" s="161">
        <f t="shared" si="15"/>
        <v>0</v>
      </c>
      <c r="L57" s="158">
        <v>2853</v>
      </c>
      <c r="M57" s="160">
        <f t="shared" si="16"/>
        <v>13.3</v>
      </c>
      <c r="N57" s="158">
        <v>16517</v>
      </c>
      <c r="O57" s="160">
        <f t="shared" si="17"/>
        <v>76.8</v>
      </c>
      <c r="P57" s="158">
        <v>2123</v>
      </c>
      <c r="Q57" s="160">
        <f t="shared" si="18"/>
        <v>9.9</v>
      </c>
      <c r="R57" s="77">
        <v>0</v>
      </c>
      <c r="S57" s="161">
        <f t="shared" si="19"/>
        <v>0</v>
      </c>
    </row>
    <row r="58" spans="2:19" ht="12.6" customHeight="1" x14ac:dyDescent="0.15">
      <c r="B58" s="71" t="s">
        <v>33</v>
      </c>
      <c r="C58" s="72"/>
      <c r="D58" s="73" t="s">
        <v>42</v>
      </c>
      <c r="E58" s="127">
        <f>SUM(E59:E66)</f>
        <v>2336</v>
      </c>
      <c r="F58" s="157">
        <f>SUM(F59:F66)</f>
        <v>422240</v>
      </c>
      <c r="G58" s="75">
        <f>SUM(G59:G66)</f>
        <v>422240</v>
      </c>
      <c r="H58" s="155" t="str">
        <f t="shared" si="0"/>
        <v>OK</v>
      </c>
      <c r="I58" s="159">
        <f t="shared" si="14"/>
        <v>100.00000000000001</v>
      </c>
      <c r="J58" s="127">
        <f>SUM(J59:J66)</f>
        <v>46308</v>
      </c>
      <c r="K58" s="160">
        <f t="shared" si="15"/>
        <v>11</v>
      </c>
      <c r="L58" s="158">
        <f>SUM(L59:L66)</f>
        <v>49345</v>
      </c>
      <c r="M58" s="160">
        <f t="shared" si="16"/>
        <v>11.7</v>
      </c>
      <c r="N58" s="158">
        <f>SUM(N59:N66)</f>
        <v>259831</v>
      </c>
      <c r="O58" s="160">
        <f t="shared" si="17"/>
        <v>61.5</v>
      </c>
      <c r="P58" s="158">
        <f>SUM(P59:P66)</f>
        <v>66756</v>
      </c>
      <c r="Q58" s="160">
        <f t="shared" si="18"/>
        <v>15.8</v>
      </c>
      <c r="R58" s="77">
        <f>SUM(R59:R66)</f>
        <v>0</v>
      </c>
      <c r="S58" s="161">
        <f t="shared" si="19"/>
        <v>0</v>
      </c>
    </row>
    <row r="59" spans="2:19" ht="12.6" customHeight="1" x14ac:dyDescent="0.15">
      <c r="B59" s="71"/>
      <c r="C59" s="72" t="s">
        <v>375</v>
      </c>
      <c r="D59" s="73" t="s">
        <v>376</v>
      </c>
      <c r="E59" s="74">
        <v>532</v>
      </c>
      <c r="F59" s="154">
        <v>12039</v>
      </c>
      <c r="G59" s="75">
        <f t="shared" ref="G59:G66" si="20">J59+L59+N59+P59+R59</f>
        <v>12039</v>
      </c>
      <c r="H59" s="155" t="str">
        <f t="shared" si="0"/>
        <v>OK</v>
      </c>
      <c r="I59" s="159">
        <f t="shared" si="14"/>
        <v>100</v>
      </c>
      <c r="J59" s="127">
        <v>267</v>
      </c>
      <c r="K59" s="160">
        <f t="shared" si="15"/>
        <v>2.2000000000000002</v>
      </c>
      <c r="L59" s="158">
        <v>3514</v>
      </c>
      <c r="M59" s="160">
        <f t="shared" si="16"/>
        <v>29.2</v>
      </c>
      <c r="N59" s="158">
        <v>4528</v>
      </c>
      <c r="O59" s="160">
        <f t="shared" si="17"/>
        <v>37.6</v>
      </c>
      <c r="P59" s="158">
        <v>3730</v>
      </c>
      <c r="Q59" s="160">
        <f t="shared" si="18"/>
        <v>31</v>
      </c>
      <c r="R59" s="77">
        <v>0</v>
      </c>
      <c r="S59" s="161">
        <f t="shared" si="19"/>
        <v>0</v>
      </c>
    </row>
    <row r="60" spans="2:19" ht="12.6" customHeight="1" x14ac:dyDescent="0.15">
      <c r="B60" s="71"/>
      <c r="C60" s="72" t="s">
        <v>383</v>
      </c>
      <c r="D60" s="73" t="s">
        <v>384</v>
      </c>
      <c r="E60" s="74">
        <v>177</v>
      </c>
      <c r="F60" s="154">
        <v>31737</v>
      </c>
      <c r="G60" s="75">
        <f t="shared" si="20"/>
        <v>31737</v>
      </c>
      <c r="H60" s="155" t="str">
        <f t="shared" si="0"/>
        <v>OK</v>
      </c>
      <c r="I60" s="159">
        <f t="shared" si="14"/>
        <v>100</v>
      </c>
      <c r="J60" s="127">
        <v>230</v>
      </c>
      <c r="K60" s="160">
        <f t="shared" si="15"/>
        <v>0.7</v>
      </c>
      <c r="L60" s="158">
        <v>5322</v>
      </c>
      <c r="M60" s="160">
        <f t="shared" si="16"/>
        <v>16.8</v>
      </c>
      <c r="N60" s="158">
        <v>22553</v>
      </c>
      <c r="O60" s="160">
        <f t="shared" si="17"/>
        <v>71.099999999999994</v>
      </c>
      <c r="P60" s="158">
        <v>3632</v>
      </c>
      <c r="Q60" s="160">
        <f t="shared" si="18"/>
        <v>11.4</v>
      </c>
      <c r="R60" s="77">
        <v>0</v>
      </c>
      <c r="S60" s="161">
        <f t="shared" si="19"/>
        <v>0</v>
      </c>
    </row>
    <row r="61" spans="2:19" ht="12.6" customHeight="1" x14ac:dyDescent="0.15">
      <c r="B61" s="71"/>
      <c r="C61" s="72" t="s">
        <v>391</v>
      </c>
      <c r="D61" s="73" t="s">
        <v>392</v>
      </c>
      <c r="E61" s="74">
        <v>710</v>
      </c>
      <c r="F61" s="154">
        <v>269440</v>
      </c>
      <c r="G61" s="75">
        <f t="shared" si="20"/>
        <v>269440</v>
      </c>
      <c r="H61" s="155" t="str">
        <f t="shared" si="0"/>
        <v>OK</v>
      </c>
      <c r="I61" s="159">
        <f t="shared" si="14"/>
        <v>100</v>
      </c>
      <c r="J61" s="127">
        <v>30777</v>
      </c>
      <c r="K61" s="160">
        <f t="shared" si="15"/>
        <v>11.4</v>
      </c>
      <c r="L61" s="158">
        <v>28466</v>
      </c>
      <c r="M61" s="160">
        <f t="shared" si="16"/>
        <v>10.6</v>
      </c>
      <c r="N61" s="158">
        <v>168980</v>
      </c>
      <c r="O61" s="160">
        <f t="shared" si="17"/>
        <v>62.7</v>
      </c>
      <c r="P61" s="158">
        <v>41217</v>
      </c>
      <c r="Q61" s="160">
        <f t="shared" si="18"/>
        <v>15.3</v>
      </c>
      <c r="R61" s="77">
        <v>0</v>
      </c>
      <c r="S61" s="161">
        <f t="shared" si="19"/>
        <v>0</v>
      </c>
    </row>
    <row r="62" spans="2:19" ht="12.6" customHeight="1" x14ac:dyDescent="0.15">
      <c r="B62" s="71"/>
      <c r="C62" s="72" t="s">
        <v>397</v>
      </c>
      <c r="D62" s="73" t="s">
        <v>398</v>
      </c>
      <c r="E62" s="74">
        <v>222</v>
      </c>
      <c r="F62" s="154">
        <v>9760</v>
      </c>
      <c r="G62" s="75">
        <f t="shared" si="20"/>
        <v>9760</v>
      </c>
      <c r="H62" s="155" t="str">
        <f t="shared" si="0"/>
        <v>OK</v>
      </c>
      <c r="I62" s="159">
        <f t="shared" si="14"/>
        <v>100</v>
      </c>
      <c r="J62" s="162">
        <v>0</v>
      </c>
      <c r="K62" s="161">
        <f t="shared" si="15"/>
        <v>0</v>
      </c>
      <c r="L62" s="158">
        <v>933</v>
      </c>
      <c r="M62" s="160">
        <f t="shared" si="16"/>
        <v>9.6</v>
      </c>
      <c r="N62" s="158">
        <v>8017</v>
      </c>
      <c r="O62" s="160">
        <f t="shared" si="17"/>
        <v>82.1</v>
      </c>
      <c r="P62" s="158">
        <v>810</v>
      </c>
      <c r="Q62" s="160">
        <f t="shared" si="18"/>
        <v>8.3000000000000007</v>
      </c>
      <c r="R62" s="77">
        <v>0</v>
      </c>
      <c r="S62" s="161">
        <f t="shared" si="19"/>
        <v>0</v>
      </c>
    </row>
    <row r="63" spans="2:19" ht="12.6" customHeight="1" x14ac:dyDescent="0.15">
      <c r="B63" s="71"/>
      <c r="C63" s="72" t="s">
        <v>405</v>
      </c>
      <c r="D63" s="73" t="s">
        <v>406</v>
      </c>
      <c r="E63" s="74">
        <v>158</v>
      </c>
      <c r="F63" s="154">
        <v>3500</v>
      </c>
      <c r="G63" s="75">
        <f t="shared" si="20"/>
        <v>3500</v>
      </c>
      <c r="H63" s="155" t="str">
        <f t="shared" si="0"/>
        <v>OK</v>
      </c>
      <c r="I63" s="159">
        <f t="shared" si="14"/>
        <v>100</v>
      </c>
      <c r="J63" s="162">
        <v>0</v>
      </c>
      <c r="K63" s="161">
        <f t="shared" si="15"/>
        <v>0</v>
      </c>
      <c r="L63" s="158">
        <v>190</v>
      </c>
      <c r="M63" s="160">
        <f t="shared" si="16"/>
        <v>5.4</v>
      </c>
      <c r="N63" s="158">
        <v>145</v>
      </c>
      <c r="O63" s="160">
        <f t="shared" si="17"/>
        <v>4.0999999999999996</v>
      </c>
      <c r="P63" s="158">
        <v>3165</v>
      </c>
      <c r="Q63" s="160">
        <f t="shared" si="18"/>
        <v>90.4</v>
      </c>
      <c r="R63" s="77">
        <v>0</v>
      </c>
      <c r="S63" s="161">
        <f t="shared" si="19"/>
        <v>0</v>
      </c>
    </row>
    <row r="64" spans="2:19" ht="12.6" customHeight="1" x14ac:dyDescent="0.15">
      <c r="B64" s="71"/>
      <c r="C64" s="72" t="s">
        <v>413</v>
      </c>
      <c r="D64" s="73" t="s">
        <v>414</v>
      </c>
      <c r="E64" s="74">
        <v>35</v>
      </c>
      <c r="F64" s="163">
        <v>0</v>
      </c>
      <c r="G64" s="77">
        <f t="shared" si="20"/>
        <v>0</v>
      </c>
      <c r="H64" s="77" t="str">
        <f t="shared" si="0"/>
        <v>OK</v>
      </c>
      <c r="I64" s="78">
        <v>0</v>
      </c>
      <c r="J64" s="162">
        <v>0</v>
      </c>
      <c r="K64" s="161">
        <v>0</v>
      </c>
      <c r="L64" s="77">
        <v>0</v>
      </c>
      <c r="M64" s="161">
        <v>0</v>
      </c>
      <c r="N64" s="77">
        <v>0</v>
      </c>
      <c r="O64" s="161">
        <v>0</v>
      </c>
      <c r="P64" s="77">
        <v>0</v>
      </c>
      <c r="Q64" s="161">
        <v>0</v>
      </c>
      <c r="R64" s="77">
        <v>0</v>
      </c>
      <c r="S64" s="161">
        <v>0</v>
      </c>
    </row>
    <row r="65" spans="2:19" ht="12.6" customHeight="1" x14ac:dyDescent="0.15">
      <c r="B65" s="71"/>
      <c r="C65" s="72" t="s">
        <v>417</v>
      </c>
      <c r="D65" s="73" t="s">
        <v>418</v>
      </c>
      <c r="E65" s="74">
        <v>107</v>
      </c>
      <c r="F65" s="154">
        <v>17665</v>
      </c>
      <c r="G65" s="75">
        <f t="shared" si="20"/>
        <v>17665</v>
      </c>
      <c r="H65" s="155" t="str">
        <f t="shared" si="0"/>
        <v>OK</v>
      </c>
      <c r="I65" s="159">
        <f>F65/G65%</f>
        <v>100</v>
      </c>
      <c r="J65" s="162">
        <v>0</v>
      </c>
      <c r="K65" s="161">
        <f>ROUND(J65/F65%,1)</f>
        <v>0</v>
      </c>
      <c r="L65" s="158">
        <v>1793</v>
      </c>
      <c r="M65" s="160">
        <f>ROUND(L65/F65%,1)</f>
        <v>10.199999999999999</v>
      </c>
      <c r="N65" s="158">
        <v>4787</v>
      </c>
      <c r="O65" s="160">
        <f>ROUND(N65/F65%,1)</f>
        <v>27.1</v>
      </c>
      <c r="P65" s="158">
        <v>11085</v>
      </c>
      <c r="Q65" s="160">
        <f>ROUND(P65/F65%,1)</f>
        <v>62.8</v>
      </c>
      <c r="R65" s="77">
        <v>0</v>
      </c>
      <c r="S65" s="161">
        <f>ROUND(R65/F65%,1)</f>
        <v>0</v>
      </c>
    </row>
    <row r="66" spans="2:19" ht="12.6" customHeight="1" x14ac:dyDescent="0.15">
      <c r="B66" s="83"/>
      <c r="C66" s="84" t="s">
        <v>421</v>
      </c>
      <c r="D66" s="85" t="s">
        <v>422</v>
      </c>
      <c r="E66" s="86">
        <v>395</v>
      </c>
      <c r="F66" s="164">
        <v>78099</v>
      </c>
      <c r="G66" s="86">
        <f t="shared" si="20"/>
        <v>78099</v>
      </c>
      <c r="H66" s="165" t="str">
        <f t="shared" si="0"/>
        <v>OK</v>
      </c>
      <c r="I66" s="166">
        <f>F66/G66%</f>
        <v>100</v>
      </c>
      <c r="J66" s="167">
        <v>15034</v>
      </c>
      <c r="K66" s="168">
        <f>ROUND(J66/F66%,1)</f>
        <v>19.2</v>
      </c>
      <c r="L66" s="169">
        <v>9127</v>
      </c>
      <c r="M66" s="168">
        <f>ROUND(L66/F66%,1)</f>
        <v>11.7</v>
      </c>
      <c r="N66" s="169">
        <v>50821</v>
      </c>
      <c r="O66" s="168">
        <f>ROUND(N66/F66%,1)</f>
        <v>65.099999999999994</v>
      </c>
      <c r="P66" s="169">
        <v>3117</v>
      </c>
      <c r="Q66" s="168">
        <f>ROUND(P66/F66%,1)</f>
        <v>4</v>
      </c>
      <c r="R66" s="170">
        <v>0</v>
      </c>
      <c r="S66" s="171">
        <f>ROUND(R66/F66%,1)</f>
        <v>0</v>
      </c>
    </row>
    <row r="67" spans="2:19" ht="12.6" customHeight="1" x14ac:dyDescent="0.15">
      <c r="H67" s="148"/>
      <c r="M67" s="46"/>
      <c r="N67" s="46"/>
      <c r="O67" s="46"/>
      <c r="P67" s="46"/>
      <c r="Q67" s="46"/>
      <c r="R67" s="46"/>
      <c r="S67" s="46"/>
    </row>
    <row r="68" spans="2:19" ht="12.6" customHeight="1" x14ac:dyDescent="0.15">
      <c r="H68" s="148"/>
      <c r="M68" s="46"/>
      <c r="N68" s="46"/>
      <c r="O68" s="46"/>
      <c r="P68" s="46"/>
      <c r="Q68" s="46"/>
      <c r="R68" s="46"/>
      <c r="S68" s="46"/>
    </row>
  </sheetData>
  <mergeCells count="8">
    <mergeCell ref="B3:D6"/>
    <mergeCell ref="E3:I5"/>
    <mergeCell ref="J3:S3"/>
    <mergeCell ref="J4:K5"/>
    <mergeCell ref="L4:M5"/>
    <mergeCell ref="N4:O5"/>
    <mergeCell ref="P4:Q5"/>
    <mergeCell ref="R4:S5"/>
  </mergeCells>
  <phoneticPr fontId="6"/>
  <pageMargins left="0.59055118110236227" right="0.19685039370078741" top="0.39370078740157483" bottom="0.39370078740157483" header="0" footer="0"/>
  <pageSetup paperSize="8" scale="95" orientation="landscape" r:id="rId1"/>
  <headerFooter alignWithMargins="0">
    <oddHeader>&amp;R&amp;P /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CFA1-FDC3-45B4-83A3-7205E9A0E0A9}">
  <dimension ref="B1:BG87"/>
  <sheetViews>
    <sheetView workbookViewId="0">
      <selection activeCell="J34" sqref="J34"/>
    </sheetView>
  </sheetViews>
  <sheetFormatPr defaultRowHeight="12.6" customHeight="1" x14ac:dyDescent="0.15"/>
  <cols>
    <col min="1" max="1" width="1.25" style="44" customWidth="1"/>
    <col min="2" max="2" width="4" style="44" customWidth="1"/>
    <col min="3" max="3" width="13.25" style="44" customWidth="1"/>
    <col min="4" max="5" width="9.625" style="46" customWidth="1"/>
    <col min="6" max="6" width="11.75" style="46" bestFit="1" customWidth="1"/>
    <col min="7" max="7" width="14" style="46" bestFit="1" customWidth="1"/>
    <col min="8" max="10" width="9.625" style="46" customWidth="1"/>
    <col min="11" max="11" width="14" style="46" customWidth="1"/>
    <col min="12" max="14" width="9.625" style="46" customWidth="1"/>
    <col min="15" max="15" width="14" style="46" customWidth="1"/>
    <col min="16" max="18" width="9.625" style="46" customWidth="1"/>
    <col min="19" max="19" width="14" style="46" customWidth="1"/>
    <col min="20" max="22" width="9.625" style="46" customWidth="1"/>
    <col min="23" max="23" width="14" style="46" customWidth="1"/>
    <col min="24" max="26" width="9.625" style="46" customWidth="1"/>
    <col min="27" max="27" width="14" style="46" customWidth="1"/>
    <col min="28" max="30" width="9.625" style="46" customWidth="1"/>
    <col min="31" max="31" width="14" style="46" customWidth="1"/>
    <col min="32" max="34" width="9.625" style="46" customWidth="1"/>
    <col min="35" max="35" width="14" style="46" customWidth="1"/>
    <col min="36" max="38" width="9.625" style="46" customWidth="1"/>
    <col min="39" max="39" width="14" style="46" customWidth="1"/>
    <col min="40" max="42" width="9.625" style="46" customWidth="1"/>
    <col min="43" max="43" width="14" style="46" customWidth="1"/>
    <col min="44" max="46" width="9.625" style="46" customWidth="1"/>
    <col min="47" max="47" width="14" style="46" customWidth="1"/>
    <col min="48" max="50" width="9.625" style="46" customWidth="1"/>
    <col min="51" max="51" width="14" style="46" customWidth="1"/>
    <col min="52" max="54" width="9.625" style="46" customWidth="1"/>
    <col min="55" max="55" width="14" style="46" customWidth="1"/>
    <col min="56" max="58" width="9.625" style="46" customWidth="1"/>
    <col min="59" max="59" width="14" style="46" customWidth="1"/>
    <col min="60" max="256" width="9" style="44" bestFit="1" customWidth="1"/>
    <col min="257" max="257" width="9" style="44" customWidth="1"/>
    <col min="258" max="16384" width="9" style="44"/>
  </cols>
  <sheetData>
    <row r="1" spans="2:59" ht="12.6" customHeight="1" x14ac:dyDescent="0.15">
      <c r="C1" s="46" t="s">
        <v>880</v>
      </c>
    </row>
    <row r="3" spans="2:59" ht="12.6" customHeight="1" x14ac:dyDescent="0.15">
      <c r="B3" s="47" t="s">
        <v>881</v>
      </c>
      <c r="C3" s="49"/>
      <c r="D3" s="53" t="s">
        <v>37</v>
      </c>
      <c r="E3" s="53"/>
      <c r="F3" s="53"/>
      <c r="G3" s="53"/>
      <c r="H3" s="53" t="s">
        <v>882</v>
      </c>
      <c r="I3" s="53"/>
      <c r="J3" s="53"/>
      <c r="K3" s="53"/>
      <c r="L3" s="53" t="s">
        <v>883</v>
      </c>
      <c r="M3" s="53"/>
      <c r="N3" s="53"/>
      <c r="O3" s="53"/>
      <c r="P3" s="53" t="s">
        <v>884</v>
      </c>
      <c r="Q3" s="53"/>
      <c r="R3" s="53"/>
      <c r="S3" s="53"/>
      <c r="T3" s="53" t="s">
        <v>885</v>
      </c>
      <c r="U3" s="53"/>
      <c r="V3" s="53"/>
      <c r="W3" s="53"/>
      <c r="X3" s="53" t="s">
        <v>886</v>
      </c>
      <c r="Y3" s="53"/>
      <c r="Z3" s="53"/>
      <c r="AA3" s="53"/>
      <c r="AB3" s="53" t="s">
        <v>887</v>
      </c>
      <c r="AC3" s="53"/>
      <c r="AD3" s="53"/>
      <c r="AE3" s="53"/>
      <c r="AF3" s="53" t="s">
        <v>888</v>
      </c>
      <c r="AG3" s="53"/>
      <c r="AH3" s="53"/>
      <c r="AI3" s="53"/>
      <c r="AJ3" s="53" t="s">
        <v>889</v>
      </c>
      <c r="AK3" s="53"/>
      <c r="AL3" s="53"/>
      <c r="AM3" s="53"/>
      <c r="AN3" s="53" t="s">
        <v>890</v>
      </c>
      <c r="AO3" s="53"/>
      <c r="AP3" s="53"/>
      <c r="AQ3" s="53"/>
      <c r="AR3" s="53" t="s">
        <v>891</v>
      </c>
      <c r="AS3" s="53"/>
      <c r="AT3" s="53"/>
      <c r="AU3" s="53"/>
      <c r="AV3" s="53" t="s">
        <v>892</v>
      </c>
      <c r="AW3" s="53"/>
      <c r="AX3" s="53"/>
      <c r="AY3" s="53"/>
      <c r="AZ3" s="53" t="s">
        <v>893</v>
      </c>
      <c r="BA3" s="53"/>
      <c r="BB3" s="53"/>
      <c r="BC3" s="53"/>
      <c r="BD3" s="50" t="s">
        <v>894</v>
      </c>
      <c r="BE3" s="51"/>
      <c r="BF3" s="51"/>
      <c r="BG3" s="52"/>
    </row>
    <row r="4" spans="2:59" ht="12.6" customHeight="1" x14ac:dyDescent="0.15">
      <c r="B4" s="57"/>
      <c r="C4" s="59"/>
      <c r="D4" s="53" t="s">
        <v>873</v>
      </c>
      <c r="E4" s="53" t="s">
        <v>3</v>
      </c>
      <c r="F4" s="53" t="s">
        <v>9</v>
      </c>
      <c r="G4" s="54" t="s">
        <v>41</v>
      </c>
      <c r="H4" s="53" t="s">
        <v>873</v>
      </c>
      <c r="I4" s="53" t="s">
        <v>3</v>
      </c>
      <c r="J4" s="53" t="s">
        <v>9</v>
      </c>
      <c r="K4" s="54" t="s">
        <v>41</v>
      </c>
      <c r="L4" s="53" t="s">
        <v>873</v>
      </c>
      <c r="M4" s="53" t="s">
        <v>3</v>
      </c>
      <c r="N4" s="53" t="s">
        <v>9</v>
      </c>
      <c r="O4" s="54" t="s">
        <v>41</v>
      </c>
      <c r="P4" s="53" t="s">
        <v>873</v>
      </c>
      <c r="Q4" s="53" t="s">
        <v>3</v>
      </c>
      <c r="R4" s="53" t="s">
        <v>9</v>
      </c>
      <c r="S4" s="54" t="s">
        <v>41</v>
      </c>
      <c r="T4" s="53" t="s">
        <v>873</v>
      </c>
      <c r="U4" s="53" t="s">
        <v>3</v>
      </c>
      <c r="V4" s="53" t="s">
        <v>9</v>
      </c>
      <c r="W4" s="54" t="s">
        <v>41</v>
      </c>
      <c r="X4" s="53" t="s">
        <v>873</v>
      </c>
      <c r="Y4" s="53" t="s">
        <v>3</v>
      </c>
      <c r="Z4" s="53" t="s">
        <v>9</v>
      </c>
      <c r="AA4" s="54" t="s">
        <v>41</v>
      </c>
      <c r="AB4" s="53" t="s">
        <v>873</v>
      </c>
      <c r="AC4" s="53" t="s">
        <v>3</v>
      </c>
      <c r="AD4" s="53" t="s">
        <v>9</v>
      </c>
      <c r="AE4" s="54" t="s">
        <v>41</v>
      </c>
      <c r="AF4" s="53" t="s">
        <v>873</v>
      </c>
      <c r="AG4" s="53" t="s">
        <v>3</v>
      </c>
      <c r="AH4" s="53" t="s">
        <v>9</v>
      </c>
      <c r="AI4" s="54" t="s">
        <v>41</v>
      </c>
      <c r="AJ4" s="53" t="s">
        <v>873</v>
      </c>
      <c r="AK4" s="53" t="s">
        <v>3</v>
      </c>
      <c r="AL4" s="53" t="s">
        <v>9</v>
      </c>
      <c r="AM4" s="54" t="s">
        <v>41</v>
      </c>
      <c r="AN4" s="53" t="s">
        <v>873</v>
      </c>
      <c r="AO4" s="53" t="s">
        <v>3</v>
      </c>
      <c r="AP4" s="53" t="s">
        <v>9</v>
      </c>
      <c r="AQ4" s="54" t="s">
        <v>41</v>
      </c>
      <c r="AR4" s="53" t="s">
        <v>873</v>
      </c>
      <c r="AS4" s="53" t="s">
        <v>3</v>
      </c>
      <c r="AT4" s="53" t="s">
        <v>9</v>
      </c>
      <c r="AU4" s="54" t="s">
        <v>41</v>
      </c>
      <c r="AV4" s="53" t="s">
        <v>873</v>
      </c>
      <c r="AW4" s="53" t="s">
        <v>3</v>
      </c>
      <c r="AX4" s="53" t="s">
        <v>9</v>
      </c>
      <c r="AY4" s="54" t="s">
        <v>41</v>
      </c>
      <c r="AZ4" s="53" t="s">
        <v>873</v>
      </c>
      <c r="BA4" s="53" t="s">
        <v>3</v>
      </c>
      <c r="BB4" s="53" t="s">
        <v>9</v>
      </c>
      <c r="BC4" s="54" t="s">
        <v>41</v>
      </c>
      <c r="BD4" s="53" t="s">
        <v>873</v>
      </c>
      <c r="BE4" s="53" t="s">
        <v>3</v>
      </c>
      <c r="BF4" s="53" t="s">
        <v>9</v>
      </c>
      <c r="BG4" s="54" t="s">
        <v>41</v>
      </c>
    </row>
    <row r="5" spans="2:59" ht="12.6" customHeight="1" x14ac:dyDescent="0.15">
      <c r="B5" s="61"/>
      <c r="C5" s="63"/>
      <c r="D5" s="55"/>
      <c r="E5" s="55"/>
      <c r="F5" s="55"/>
      <c r="G5" s="56"/>
      <c r="H5" s="55"/>
      <c r="I5" s="55"/>
      <c r="J5" s="55"/>
      <c r="K5" s="56"/>
      <c r="L5" s="55"/>
      <c r="M5" s="55"/>
      <c r="N5" s="55"/>
      <c r="O5" s="56"/>
      <c r="P5" s="55"/>
      <c r="Q5" s="55"/>
      <c r="R5" s="55"/>
      <c r="S5" s="56"/>
      <c r="T5" s="55"/>
      <c r="U5" s="55"/>
      <c r="V5" s="55"/>
      <c r="W5" s="56"/>
      <c r="X5" s="55"/>
      <c r="Y5" s="55"/>
      <c r="Z5" s="55"/>
      <c r="AA5" s="56"/>
      <c r="AB5" s="55"/>
      <c r="AC5" s="55"/>
      <c r="AD5" s="55"/>
      <c r="AE5" s="56"/>
      <c r="AF5" s="55"/>
      <c r="AG5" s="55"/>
      <c r="AH5" s="55"/>
      <c r="AI5" s="56"/>
      <c r="AJ5" s="55"/>
      <c r="AK5" s="55"/>
      <c r="AL5" s="55"/>
      <c r="AM5" s="56"/>
      <c r="AN5" s="55"/>
      <c r="AO5" s="55"/>
      <c r="AP5" s="55"/>
      <c r="AQ5" s="56"/>
      <c r="AR5" s="55"/>
      <c r="AS5" s="55"/>
      <c r="AT5" s="55"/>
      <c r="AU5" s="56"/>
      <c r="AV5" s="55"/>
      <c r="AW5" s="55"/>
      <c r="AX5" s="55"/>
      <c r="AY5" s="56"/>
      <c r="AZ5" s="55"/>
      <c r="BA5" s="55"/>
      <c r="BB5" s="55"/>
      <c r="BC5" s="56"/>
      <c r="BD5" s="55"/>
      <c r="BE5" s="55"/>
      <c r="BF5" s="55"/>
      <c r="BG5" s="56"/>
    </row>
    <row r="6" spans="2:59" ht="12.6" customHeight="1" x14ac:dyDescent="0.15">
      <c r="B6" s="65"/>
      <c r="C6" s="67"/>
      <c r="D6" s="68"/>
      <c r="E6" s="69" t="s">
        <v>895</v>
      </c>
      <c r="F6" s="69" t="s">
        <v>896</v>
      </c>
      <c r="G6" s="69" t="s">
        <v>878</v>
      </c>
      <c r="H6" s="69"/>
      <c r="I6" s="69" t="s">
        <v>895</v>
      </c>
      <c r="J6" s="69" t="s">
        <v>896</v>
      </c>
      <c r="K6" s="69" t="s">
        <v>878</v>
      </c>
      <c r="L6" s="69"/>
      <c r="M6" s="69" t="s">
        <v>895</v>
      </c>
      <c r="N6" s="69" t="s">
        <v>896</v>
      </c>
      <c r="O6" s="69" t="s">
        <v>878</v>
      </c>
      <c r="P6" s="69"/>
      <c r="Q6" s="69" t="s">
        <v>895</v>
      </c>
      <c r="R6" s="69" t="s">
        <v>896</v>
      </c>
      <c r="S6" s="69" t="s">
        <v>878</v>
      </c>
      <c r="T6" s="69"/>
      <c r="U6" s="69" t="s">
        <v>895</v>
      </c>
      <c r="V6" s="69" t="s">
        <v>896</v>
      </c>
      <c r="W6" s="69" t="s">
        <v>878</v>
      </c>
      <c r="X6" s="69"/>
      <c r="Y6" s="69" t="s">
        <v>895</v>
      </c>
      <c r="Z6" s="69" t="s">
        <v>896</v>
      </c>
      <c r="AA6" s="69" t="s">
        <v>878</v>
      </c>
      <c r="AB6" s="69"/>
      <c r="AC6" s="69" t="s">
        <v>895</v>
      </c>
      <c r="AD6" s="69" t="s">
        <v>896</v>
      </c>
      <c r="AE6" s="69" t="s">
        <v>878</v>
      </c>
      <c r="AF6" s="69"/>
      <c r="AG6" s="69" t="s">
        <v>895</v>
      </c>
      <c r="AH6" s="69" t="s">
        <v>896</v>
      </c>
      <c r="AI6" s="69" t="s">
        <v>878</v>
      </c>
      <c r="AJ6" s="69"/>
      <c r="AK6" s="69" t="s">
        <v>895</v>
      </c>
      <c r="AL6" s="69" t="s">
        <v>896</v>
      </c>
      <c r="AM6" s="69" t="s">
        <v>878</v>
      </c>
      <c r="AN6" s="69"/>
      <c r="AO6" s="69" t="s">
        <v>895</v>
      </c>
      <c r="AP6" s="69" t="s">
        <v>896</v>
      </c>
      <c r="AQ6" s="69" t="s">
        <v>878</v>
      </c>
      <c r="AR6" s="69"/>
      <c r="AS6" s="69" t="s">
        <v>895</v>
      </c>
      <c r="AT6" s="69" t="s">
        <v>896</v>
      </c>
      <c r="AU6" s="69" t="s">
        <v>878</v>
      </c>
      <c r="AV6" s="69"/>
      <c r="AW6" s="69" t="s">
        <v>895</v>
      </c>
      <c r="AX6" s="69" t="s">
        <v>896</v>
      </c>
      <c r="AY6" s="69" t="s">
        <v>878</v>
      </c>
      <c r="AZ6" s="69"/>
      <c r="BA6" s="69" t="s">
        <v>895</v>
      </c>
      <c r="BB6" s="69" t="s">
        <v>896</v>
      </c>
      <c r="BC6" s="69" t="s">
        <v>878</v>
      </c>
      <c r="BD6" s="69"/>
      <c r="BE6" s="69" t="s">
        <v>895</v>
      </c>
      <c r="BF6" s="69" t="s">
        <v>896</v>
      </c>
      <c r="BG6" s="70" t="s">
        <v>878</v>
      </c>
    </row>
    <row r="7" spans="2:59" ht="12.6" customHeight="1" x14ac:dyDescent="0.15">
      <c r="B7" s="71" t="s">
        <v>783</v>
      </c>
      <c r="C7" s="73"/>
      <c r="D7" s="74">
        <f t="shared" ref="D7:BG7" si="0">D8+D18</f>
        <v>14995</v>
      </c>
      <c r="E7" s="75">
        <f t="shared" si="0"/>
        <v>75123</v>
      </c>
      <c r="F7" s="75">
        <f t="shared" si="0"/>
        <v>1566034</v>
      </c>
      <c r="G7" s="75">
        <f t="shared" si="0"/>
        <v>118177931</v>
      </c>
      <c r="H7" s="75">
        <f t="shared" si="0"/>
        <v>553</v>
      </c>
      <c r="I7" s="75">
        <f t="shared" si="0"/>
        <v>1144</v>
      </c>
      <c r="J7" s="75">
        <f t="shared" si="0"/>
        <v>3360</v>
      </c>
      <c r="K7" s="75">
        <f t="shared" si="0"/>
        <v>523997</v>
      </c>
      <c r="L7" s="75">
        <f t="shared" si="0"/>
        <v>1619</v>
      </c>
      <c r="M7" s="75">
        <f t="shared" si="0"/>
        <v>3729</v>
      </c>
      <c r="N7" s="75">
        <f t="shared" si="0"/>
        <v>22622</v>
      </c>
      <c r="O7" s="75">
        <f t="shared" si="0"/>
        <v>2685016</v>
      </c>
      <c r="P7" s="75">
        <f t="shared" si="0"/>
        <v>1745</v>
      </c>
      <c r="Q7" s="75">
        <f t="shared" si="0"/>
        <v>3916</v>
      </c>
      <c r="R7" s="75">
        <f t="shared" si="0"/>
        <v>40998</v>
      </c>
      <c r="S7" s="75">
        <f t="shared" si="0"/>
        <v>3315277</v>
      </c>
      <c r="T7" s="75">
        <f t="shared" si="0"/>
        <v>3049</v>
      </c>
      <c r="U7" s="75">
        <f t="shared" si="0"/>
        <v>7857</v>
      </c>
      <c r="V7" s="75">
        <f t="shared" si="0"/>
        <v>113121</v>
      </c>
      <c r="W7" s="75">
        <f t="shared" si="0"/>
        <v>7466051</v>
      </c>
      <c r="X7" s="75">
        <f t="shared" si="0"/>
        <v>3115</v>
      </c>
      <c r="Y7" s="75">
        <f t="shared" si="0"/>
        <v>11041</v>
      </c>
      <c r="Z7" s="75">
        <f t="shared" si="0"/>
        <v>212176</v>
      </c>
      <c r="AA7" s="75">
        <f t="shared" si="0"/>
        <v>13391487</v>
      </c>
      <c r="AB7" s="75">
        <f t="shared" si="0"/>
        <v>1513</v>
      </c>
      <c r="AC7" s="75">
        <f t="shared" si="0"/>
        <v>9209</v>
      </c>
      <c r="AD7" s="75">
        <f t="shared" si="0"/>
        <v>217465</v>
      </c>
      <c r="AE7" s="75">
        <f t="shared" si="0"/>
        <v>14356745</v>
      </c>
      <c r="AF7" s="75">
        <f t="shared" si="0"/>
        <v>499</v>
      </c>
      <c r="AG7" s="75">
        <f t="shared" si="0"/>
        <v>4490</v>
      </c>
      <c r="AH7" s="75">
        <f t="shared" si="0"/>
        <v>179159</v>
      </c>
      <c r="AI7" s="75">
        <f t="shared" si="0"/>
        <v>8615143</v>
      </c>
      <c r="AJ7" s="75">
        <f t="shared" si="0"/>
        <v>265</v>
      </c>
      <c r="AK7" s="75">
        <f t="shared" si="0"/>
        <v>4000</v>
      </c>
      <c r="AL7" s="75">
        <f t="shared" si="0"/>
        <v>196403</v>
      </c>
      <c r="AM7" s="75">
        <f t="shared" si="0"/>
        <v>9822362</v>
      </c>
      <c r="AN7" s="75">
        <f t="shared" si="0"/>
        <v>84</v>
      </c>
      <c r="AO7" s="75">
        <f t="shared" si="0"/>
        <v>2494</v>
      </c>
      <c r="AP7" s="75">
        <f t="shared" si="0"/>
        <v>103488</v>
      </c>
      <c r="AQ7" s="75">
        <f t="shared" si="0"/>
        <v>5805834</v>
      </c>
      <c r="AR7" s="75">
        <f t="shared" si="0"/>
        <v>79</v>
      </c>
      <c r="AS7" s="75">
        <f t="shared" si="0"/>
        <v>3432</v>
      </c>
      <c r="AT7" s="75">
        <f t="shared" si="0"/>
        <v>165307</v>
      </c>
      <c r="AU7" s="75">
        <f t="shared" si="0"/>
        <v>8020204</v>
      </c>
      <c r="AV7" s="75">
        <f t="shared" si="0"/>
        <v>25</v>
      </c>
      <c r="AW7" s="75">
        <f t="shared" si="0"/>
        <v>1626</v>
      </c>
      <c r="AX7" s="75">
        <f t="shared" si="0"/>
        <v>98717</v>
      </c>
      <c r="AY7" s="75">
        <f t="shared" si="0"/>
        <v>3908285</v>
      </c>
      <c r="AZ7" s="75">
        <f t="shared" si="0"/>
        <v>20</v>
      </c>
      <c r="BA7" s="75">
        <f t="shared" si="0"/>
        <v>4398</v>
      </c>
      <c r="BB7" s="75">
        <f t="shared" si="0"/>
        <v>213218</v>
      </c>
      <c r="BC7" s="75">
        <f t="shared" si="0"/>
        <v>10278799</v>
      </c>
      <c r="BD7" s="75">
        <f t="shared" si="0"/>
        <v>2429</v>
      </c>
      <c r="BE7" s="75">
        <f t="shared" si="0"/>
        <v>17787</v>
      </c>
      <c r="BF7" s="172">
        <f t="shared" si="0"/>
        <v>0</v>
      </c>
      <c r="BG7" s="76">
        <f t="shared" si="0"/>
        <v>29988731</v>
      </c>
    </row>
    <row r="8" spans="2:59" ht="12.6" customHeight="1" x14ac:dyDescent="0.15">
      <c r="B8" s="71" t="s">
        <v>785</v>
      </c>
      <c r="C8" s="73"/>
      <c r="D8" s="129">
        <f t="shared" ref="D8:BG8" si="1">SUM(D9:D17)</f>
        <v>8588</v>
      </c>
      <c r="E8" s="172">
        <f t="shared" si="1"/>
        <v>49725</v>
      </c>
      <c r="F8" s="172">
        <f t="shared" si="1"/>
        <v>1078594</v>
      </c>
      <c r="G8" s="172">
        <f t="shared" si="1"/>
        <v>84233997</v>
      </c>
      <c r="H8" s="172">
        <f t="shared" si="1"/>
        <v>315</v>
      </c>
      <c r="I8" s="172">
        <f t="shared" si="1"/>
        <v>741</v>
      </c>
      <c r="J8" s="172">
        <f t="shared" si="1"/>
        <v>1884</v>
      </c>
      <c r="K8" s="172">
        <f t="shared" si="1"/>
        <v>381794</v>
      </c>
      <c r="L8" s="172">
        <f t="shared" si="1"/>
        <v>940</v>
      </c>
      <c r="M8" s="172">
        <f t="shared" si="1"/>
        <v>2359</v>
      </c>
      <c r="N8" s="172">
        <f t="shared" si="1"/>
        <v>13103</v>
      </c>
      <c r="O8" s="172">
        <f t="shared" si="1"/>
        <v>1893944</v>
      </c>
      <c r="P8" s="172">
        <f t="shared" si="1"/>
        <v>987</v>
      </c>
      <c r="Q8" s="172">
        <f t="shared" si="1"/>
        <v>2358</v>
      </c>
      <c r="R8" s="172">
        <f t="shared" si="1"/>
        <v>23231</v>
      </c>
      <c r="S8" s="172">
        <f t="shared" si="1"/>
        <v>2238608</v>
      </c>
      <c r="T8" s="172">
        <f t="shared" si="1"/>
        <v>1702</v>
      </c>
      <c r="U8" s="172">
        <f t="shared" si="1"/>
        <v>4769</v>
      </c>
      <c r="V8" s="172">
        <f t="shared" si="1"/>
        <v>63299</v>
      </c>
      <c r="W8" s="172">
        <f t="shared" si="1"/>
        <v>4843714</v>
      </c>
      <c r="X8" s="172">
        <f t="shared" si="1"/>
        <v>1801</v>
      </c>
      <c r="Y8" s="172">
        <f t="shared" si="1"/>
        <v>6885</v>
      </c>
      <c r="Z8" s="172">
        <f t="shared" si="1"/>
        <v>123528</v>
      </c>
      <c r="AA8" s="172">
        <f t="shared" si="1"/>
        <v>8527896</v>
      </c>
      <c r="AB8" s="172">
        <f t="shared" si="1"/>
        <v>922</v>
      </c>
      <c r="AC8" s="172">
        <f t="shared" si="1"/>
        <v>5857</v>
      </c>
      <c r="AD8" s="172">
        <f t="shared" si="1"/>
        <v>132407</v>
      </c>
      <c r="AE8" s="172">
        <f t="shared" si="1"/>
        <v>9308953</v>
      </c>
      <c r="AF8" s="172">
        <f t="shared" si="1"/>
        <v>292</v>
      </c>
      <c r="AG8" s="172">
        <f t="shared" si="1"/>
        <v>2751</v>
      </c>
      <c r="AH8" s="172">
        <f t="shared" si="1"/>
        <v>104355</v>
      </c>
      <c r="AI8" s="172">
        <f t="shared" si="1"/>
        <v>5729335</v>
      </c>
      <c r="AJ8" s="172">
        <f t="shared" si="1"/>
        <v>173</v>
      </c>
      <c r="AK8" s="172">
        <f t="shared" si="1"/>
        <v>2567</v>
      </c>
      <c r="AL8" s="172">
        <f t="shared" si="1"/>
        <v>130713</v>
      </c>
      <c r="AM8" s="172">
        <f t="shared" si="1"/>
        <v>6479012</v>
      </c>
      <c r="AN8" s="172">
        <f t="shared" si="1"/>
        <v>68</v>
      </c>
      <c r="AO8" s="172">
        <f t="shared" si="1"/>
        <v>2150</v>
      </c>
      <c r="AP8" s="172">
        <f t="shared" si="1"/>
        <v>84745</v>
      </c>
      <c r="AQ8" s="172">
        <f t="shared" si="1"/>
        <v>5193596</v>
      </c>
      <c r="AR8" s="172">
        <f t="shared" si="1"/>
        <v>58</v>
      </c>
      <c r="AS8" s="172">
        <f t="shared" si="1"/>
        <v>2689</v>
      </c>
      <c r="AT8" s="172">
        <f t="shared" si="1"/>
        <v>123245</v>
      </c>
      <c r="AU8" s="172">
        <f t="shared" si="1"/>
        <v>6309349</v>
      </c>
      <c r="AV8" s="172">
        <f t="shared" si="1"/>
        <v>23</v>
      </c>
      <c r="AW8" s="172">
        <f t="shared" si="1"/>
        <v>1421</v>
      </c>
      <c r="AX8" s="172">
        <f t="shared" si="1"/>
        <v>90880</v>
      </c>
      <c r="AY8" s="172">
        <f t="shared" si="1"/>
        <v>3317049</v>
      </c>
      <c r="AZ8" s="172">
        <f t="shared" si="1"/>
        <v>18</v>
      </c>
      <c r="BA8" s="172">
        <f t="shared" si="1"/>
        <v>4013</v>
      </c>
      <c r="BB8" s="172">
        <f t="shared" si="1"/>
        <v>187204</v>
      </c>
      <c r="BC8" s="172">
        <f t="shared" si="1"/>
        <v>9254987</v>
      </c>
      <c r="BD8" s="172">
        <f t="shared" si="1"/>
        <v>1289</v>
      </c>
      <c r="BE8" s="172">
        <f t="shared" si="1"/>
        <v>11165</v>
      </c>
      <c r="BF8" s="172">
        <f t="shared" si="1"/>
        <v>0</v>
      </c>
      <c r="BG8" s="131">
        <f t="shared" si="1"/>
        <v>20755760</v>
      </c>
    </row>
    <row r="9" spans="2:59" ht="12.6" customHeight="1" x14ac:dyDescent="0.15">
      <c r="B9" s="71"/>
      <c r="C9" s="73" t="s">
        <v>786</v>
      </c>
      <c r="D9" s="129">
        <f t="shared" ref="D9:G17" si="2">H9+L9+P9+T9+X9+AB9+AF9+AJ9+AN9+AR9+AV9+AZ9+BD9</f>
        <v>3453</v>
      </c>
      <c r="E9" s="172">
        <f t="shared" si="2"/>
        <v>21836</v>
      </c>
      <c r="F9" s="172">
        <f t="shared" si="2"/>
        <v>449639</v>
      </c>
      <c r="G9" s="172">
        <f t="shared" si="2"/>
        <v>37877756</v>
      </c>
      <c r="H9" s="172">
        <v>145</v>
      </c>
      <c r="I9" s="172">
        <v>397</v>
      </c>
      <c r="J9" s="172">
        <v>849</v>
      </c>
      <c r="K9" s="172">
        <v>233940</v>
      </c>
      <c r="L9" s="172">
        <v>435</v>
      </c>
      <c r="M9" s="172">
        <v>1201</v>
      </c>
      <c r="N9" s="172">
        <v>6004</v>
      </c>
      <c r="O9" s="172">
        <v>1096082</v>
      </c>
      <c r="P9" s="172">
        <v>368</v>
      </c>
      <c r="Q9" s="172">
        <v>923</v>
      </c>
      <c r="R9" s="172">
        <v>8642</v>
      </c>
      <c r="S9" s="172">
        <v>960387</v>
      </c>
      <c r="T9" s="172">
        <v>647</v>
      </c>
      <c r="U9" s="172">
        <v>2041</v>
      </c>
      <c r="V9" s="172">
        <v>24046</v>
      </c>
      <c r="W9" s="172">
        <v>2141662</v>
      </c>
      <c r="X9" s="172">
        <v>737</v>
      </c>
      <c r="Y9" s="172">
        <v>3086</v>
      </c>
      <c r="Z9" s="172">
        <v>50572</v>
      </c>
      <c r="AA9" s="172">
        <v>3814405</v>
      </c>
      <c r="AB9" s="172">
        <v>379</v>
      </c>
      <c r="AC9" s="172">
        <v>2612</v>
      </c>
      <c r="AD9" s="172">
        <v>53071</v>
      </c>
      <c r="AE9" s="172">
        <v>3755877</v>
      </c>
      <c r="AF9" s="172">
        <v>132</v>
      </c>
      <c r="AG9" s="172">
        <v>1323</v>
      </c>
      <c r="AH9" s="172">
        <v>47073</v>
      </c>
      <c r="AI9" s="172">
        <v>2864478</v>
      </c>
      <c r="AJ9" s="172">
        <v>57</v>
      </c>
      <c r="AK9" s="172">
        <v>815</v>
      </c>
      <c r="AL9" s="172">
        <v>40752</v>
      </c>
      <c r="AM9" s="172">
        <v>2115328</v>
      </c>
      <c r="AN9" s="172">
        <v>28</v>
      </c>
      <c r="AO9" s="172">
        <v>1272</v>
      </c>
      <c r="AP9" s="172">
        <v>35315</v>
      </c>
      <c r="AQ9" s="172">
        <v>2755717</v>
      </c>
      <c r="AR9" s="172">
        <v>26</v>
      </c>
      <c r="AS9" s="172">
        <v>1285</v>
      </c>
      <c r="AT9" s="172">
        <v>58243</v>
      </c>
      <c r="AU9" s="172">
        <v>2882145</v>
      </c>
      <c r="AV9" s="172">
        <v>8</v>
      </c>
      <c r="AW9" s="172">
        <v>366</v>
      </c>
      <c r="AX9" s="172">
        <v>31162</v>
      </c>
      <c r="AY9" s="172">
        <v>927799</v>
      </c>
      <c r="AZ9" s="172">
        <v>8</v>
      </c>
      <c r="BA9" s="172">
        <v>1948</v>
      </c>
      <c r="BB9" s="172">
        <v>93910</v>
      </c>
      <c r="BC9" s="172">
        <v>4843239</v>
      </c>
      <c r="BD9" s="172">
        <v>483</v>
      </c>
      <c r="BE9" s="172">
        <v>4567</v>
      </c>
      <c r="BF9" s="172">
        <v>0</v>
      </c>
      <c r="BG9" s="131">
        <v>9486697</v>
      </c>
    </row>
    <row r="10" spans="2:59" ht="12.6" customHeight="1" x14ac:dyDescent="0.15">
      <c r="B10" s="71"/>
      <c r="C10" s="73" t="s">
        <v>787</v>
      </c>
      <c r="D10" s="129">
        <f t="shared" si="2"/>
        <v>723</v>
      </c>
      <c r="E10" s="172">
        <f t="shared" si="2"/>
        <v>4067</v>
      </c>
      <c r="F10" s="172">
        <f t="shared" si="2"/>
        <v>103753</v>
      </c>
      <c r="G10" s="172">
        <f t="shared" si="2"/>
        <v>6830341</v>
      </c>
      <c r="H10" s="172">
        <v>14</v>
      </c>
      <c r="I10" s="172">
        <v>25</v>
      </c>
      <c r="J10" s="172">
        <v>94</v>
      </c>
      <c r="K10" s="172">
        <v>7119</v>
      </c>
      <c r="L10" s="172">
        <v>74</v>
      </c>
      <c r="M10" s="172">
        <v>179</v>
      </c>
      <c r="N10" s="172">
        <v>1068</v>
      </c>
      <c r="O10" s="172">
        <v>164567</v>
      </c>
      <c r="P10" s="172">
        <v>86</v>
      </c>
      <c r="Q10" s="172">
        <v>201</v>
      </c>
      <c r="R10" s="172">
        <v>2058</v>
      </c>
      <c r="S10" s="172">
        <v>205402</v>
      </c>
      <c r="T10" s="172">
        <v>149</v>
      </c>
      <c r="U10" s="172">
        <v>476</v>
      </c>
      <c r="V10" s="172">
        <v>5559</v>
      </c>
      <c r="W10" s="172">
        <v>444052</v>
      </c>
      <c r="X10" s="172">
        <v>161</v>
      </c>
      <c r="Y10" s="172">
        <v>596</v>
      </c>
      <c r="Z10" s="172">
        <v>11296</v>
      </c>
      <c r="AA10" s="172">
        <v>692997</v>
      </c>
      <c r="AB10" s="172">
        <v>78</v>
      </c>
      <c r="AC10" s="172">
        <v>462</v>
      </c>
      <c r="AD10" s="172">
        <v>11542</v>
      </c>
      <c r="AE10" s="172">
        <v>731002</v>
      </c>
      <c r="AF10" s="172">
        <v>23</v>
      </c>
      <c r="AG10" s="172">
        <v>225</v>
      </c>
      <c r="AH10" s="172">
        <v>8617</v>
      </c>
      <c r="AI10" s="172">
        <v>506402</v>
      </c>
      <c r="AJ10" s="172">
        <v>15</v>
      </c>
      <c r="AK10" s="172">
        <v>263</v>
      </c>
      <c r="AL10" s="172">
        <v>11686</v>
      </c>
      <c r="AM10" s="172">
        <v>713556</v>
      </c>
      <c r="AN10" s="172">
        <v>5</v>
      </c>
      <c r="AO10" s="172">
        <v>43</v>
      </c>
      <c r="AP10" s="172">
        <v>6318</v>
      </c>
      <c r="AQ10" s="172">
        <v>142376</v>
      </c>
      <c r="AR10" s="172">
        <v>4</v>
      </c>
      <c r="AS10" s="82">
        <v>181</v>
      </c>
      <c r="AT10" s="82">
        <v>9084</v>
      </c>
      <c r="AU10" s="82">
        <v>404798</v>
      </c>
      <c r="AV10" s="172">
        <v>4</v>
      </c>
      <c r="AW10" s="172">
        <v>236</v>
      </c>
      <c r="AX10" s="172">
        <v>16746</v>
      </c>
      <c r="AY10" s="172">
        <v>530107</v>
      </c>
      <c r="AZ10" s="172">
        <v>2</v>
      </c>
      <c r="BA10" s="82">
        <v>326</v>
      </c>
      <c r="BB10" s="82">
        <v>19685</v>
      </c>
      <c r="BC10" s="82">
        <v>642599</v>
      </c>
      <c r="BD10" s="172">
        <v>108</v>
      </c>
      <c r="BE10" s="172">
        <v>854</v>
      </c>
      <c r="BF10" s="172">
        <v>0</v>
      </c>
      <c r="BG10" s="131">
        <v>1645364</v>
      </c>
    </row>
    <row r="11" spans="2:59" ht="12.6" customHeight="1" x14ac:dyDescent="0.15">
      <c r="B11" s="71"/>
      <c r="C11" s="73" t="s">
        <v>788</v>
      </c>
      <c r="D11" s="129">
        <f t="shared" si="2"/>
        <v>696</v>
      </c>
      <c r="E11" s="172">
        <f t="shared" si="2"/>
        <v>4233</v>
      </c>
      <c r="F11" s="172">
        <f t="shared" si="2"/>
        <v>109146</v>
      </c>
      <c r="G11" s="172">
        <f t="shared" si="2"/>
        <v>7683858</v>
      </c>
      <c r="H11" s="172">
        <v>18</v>
      </c>
      <c r="I11" s="172">
        <v>29</v>
      </c>
      <c r="J11" s="172">
        <v>112</v>
      </c>
      <c r="K11" s="172">
        <v>7863</v>
      </c>
      <c r="L11" s="172">
        <v>63</v>
      </c>
      <c r="M11" s="172">
        <v>107</v>
      </c>
      <c r="N11" s="172">
        <v>892</v>
      </c>
      <c r="O11" s="172">
        <v>55857</v>
      </c>
      <c r="P11" s="172">
        <v>77</v>
      </c>
      <c r="Q11" s="172">
        <v>190</v>
      </c>
      <c r="R11" s="172">
        <v>1809</v>
      </c>
      <c r="S11" s="172">
        <v>181186</v>
      </c>
      <c r="T11" s="172">
        <v>134</v>
      </c>
      <c r="U11" s="172">
        <v>361</v>
      </c>
      <c r="V11" s="172">
        <v>4943</v>
      </c>
      <c r="W11" s="172">
        <v>471334</v>
      </c>
      <c r="X11" s="172">
        <v>146</v>
      </c>
      <c r="Y11" s="172">
        <v>571</v>
      </c>
      <c r="Z11" s="172">
        <v>9981</v>
      </c>
      <c r="AA11" s="172">
        <v>739026</v>
      </c>
      <c r="AB11" s="172">
        <v>77</v>
      </c>
      <c r="AC11" s="172">
        <v>456</v>
      </c>
      <c r="AD11" s="172">
        <v>11376</v>
      </c>
      <c r="AE11" s="172">
        <v>897827</v>
      </c>
      <c r="AF11" s="172">
        <v>22</v>
      </c>
      <c r="AG11" s="172">
        <v>162</v>
      </c>
      <c r="AH11" s="172">
        <v>8354</v>
      </c>
      <c r="AI11" s="172">
        <v>396198</v>
      </c>
      <c r="AJ11" s="172">
        <v>18</v>
      </c>
      <c r="AK11" s="172">
        <v>307</v>
      </c>
      <c r="AL11" s="172">
        <v>14217</v>
      </c>
      <c r="AM11" s="172">
        <v>697077</v>
      </c>
      <c r="AN11" s="172">
        <v>11</v>
      </c>
      <c r="AO11" s="172">
        <v>257</v>
      </c>
      <c r="AP11" s="172">
        <v>13902</v>
      </c>
      <c r="AQ11" s="172">
        <v>683119</v>
      </c>
      <c r="AR11" s="172">
        <v>4</v>
      </c>
      <c r="AS11" s="172">
        <v>122</v>
      </c>
      <c r="AT11" s="172">
        <v>9188</v>
      </c>
      <c r="AU11" s="172">
        <v>383944</v>
      </c>
      <c r="AV11" s="172">
        <v>1</v>
      </c>
      <c r="AW11" s="82">
        <v>39</v>
      </c>
      <c r="AX11" s="82">
        <v>3600</v>
      </c>
      <c r="AY11" s="82">
        <v>107249</v>
      </c>
      <c r="AZ11" s="172">
        <v>3</v>
      </c>
      <c r="BA11" s="82">
        <v>688</v>
      </c>
      <c r="BB11" s="82">
        <v>30772</v>
      </c>
      <c r="BC11" s="82">
        <v>1351246</v>
      </c>
      <c r="BD11" s="172">
        <v>122</v>
      </c>
      <c r="BE11" s="172">
        <v>944</v>
      </c>
      <c r="BF11" s="172">
        <v>0</v>
      </c>
      <c r="BG11" s="131">
        <v>1711932</v>
      </c>
    </row>
    <row r="12" spans="2:59" ht="12.6" customHeight="1" x14ac:dyDescent="0.15">
      <c r="B12" s="71"/>
      <c r="C12" s="73" t="s">
        <v>789</v>
      </c>
      <c r="D12" s="129">
        <f t="shared" si="2"/>
        <v>838</v>
      </c>
      <c r="E12" s="172">
        <f t="shared" si="2"/>
        <v>4550</v>
      </c>
      <c r="F12" s="172">
        <f t="shared" si="2"/>
        <v>95145</v>
      </c>
      <c r="G12" s="172">
        <f t="shared" si="2"/>
        <v>7336146</v>
      </c>
      <c r="H12" s="172">
        <v>28</v>
      </c>
      <c r="I12" s="172">
        <v>77</v>
      </c>
      <c r="J12" s="172">
        <v>135</v>
      </c>
      <c r="K12" s="172">
        <v>47151</v>
      </c>
      <c r="L12" s="172">
        <v>75</v>
      </c>
      <c r="M12" s="172">
        <v>200</v>
      </c>
      <c r="N12" s="172">
        <v>993</v>
      </c>
      <c r="O12" s="172">
        <v>123504</v>
      </c>
      <c r="P12" s="172">
        <v>86</v>
      </c>
      <c r="Q12" s="172">
        <v>202</v>
      </c>
      <c r="R12" s="172">
        <v>1994</v>
      </c>
      <c r="S12" s="172">
        <v>213222</v>
      </c>
      <c r="T12" s="172">
        <v>190</v>
      </c>
      <c r="U12" s="172">
        <v>475</v>
      </c>
      <c r="V12" s="172">
        <v>7074</v>
      </c>
      <c r="W12" s="172">
        <v>421373</v>
      </c>
      <c r="X12" s="172">
        <v>171</v>
      </c>
      <c r="Y12" s="172">
        <v>580</v>
      </c>
      <c r="Z12" s="172">
        <v>12004</v>
      </c>
      <c r="AA12" s="172">
        <v>667329</v>
      </c>
      <c r="AB12" s="172">
        <v>94</v>
      </c>
      <c r="AC12" s="172">
        <v>536</v>
      </c>
      <c r="AD12" s="172">
        <v>13389</v>
      </c>
      <c r="AE12" s="172">
        <v>932988</v>
      </c>
      <c r="AF12" s="172">
        <v>34</v>
      </c>
      <c r="AG12" s="172">
        <v>308</v>
      </c>
      <c r="AH12" s="172">
        <v>12252</v>
      </c>
      <c r="AI12" s="172">
        <v>577093</v>
      </c>
      <c r="AJ12" s="172">
        <v>21</v>
      </c>
      <c r="AK12" s="172">
        <v>265</v>
      </c>
      <c r="AL12" s="172">
        <v>16900</v>
      </c>
      <c r="AM12" s="172">
        <v>548741</v>
      </c>
      <c r="AN12" s="172">
        <v>3</v>
      </c>
      <c r="AO12" s="172">
        <v>71</v>
      </c>
      <c r="AP12" s="172">
        <v>4119</v>
      </c>
      <c r="AQ12" s="172">
        <v>276917</v>
      </c>
      <c r="AR12" s="172">
        <v>4</v>
      </c>
      <c r="AS12" s="172">
        <v>225</v>
      </c>
      <c r="AT12" s="172">
        <v>6892</v>
      </c>
      <c r="AU12" s="172">
        <v>363801</v>
      </c>
      <c r="AV12" s="172">
        <v>1</v>
      </c>
      <c r="AW12" s="82">
        <v>51</v>
      </c>
      <c r="AX12" s="82">
        <v>3078</v>
      </c>
      <c r="AY12" s="82">
        <v>142899</v>
      </c>
      <c r="AZ12" s="172">
        <v>2</v>
      </c>
      <c r="BA12" s="82">
        <v>503</v>
      </c>
      <c r="BB12" s="82">
        <v>16315</v>
      </c>
      <c r="BC12" s="82">
        <v>1149026</v>
      </c>
      <c r="BD12" s="172">
        <v>129</v>
      </c>
      <c r="BE12" s="172">
        <v>1057</v>
      </c>
      <c r="BF12" s="172">
        <v>0</v>
      </c>
      <c r="BG12" s="131">
        <v>1872102</v>
      </c>
    </row>
    <row r="13" spans="2:59" ht="12.6" customHeight="1" x14ac:dyDescent="0.15">
      <c r="B13" s="71"/>
      <c r="C13" s="73" t="s">
        <v>790</v>
      </c>
      <c r="D13" s="129">
        <f t="shared" si="2"/>
        <v>733</v>
      </c>
      <c r="E13" s="172">
        <f t="shared" si="2"/>
        <v>3875</v>
      </c>
      <c r="F13" s="172">
        <f t="shared" si="2"/>
        <v>81031</v>
      </c>
      <c r="G13" s="172">
        <f t="shared" si="2"/>
        <v>6806236</v>
      </c>
      <c r="H13" s="172">
        <v>51</v>
      </c>
      <c r="I13" s="172">
        <v>69</v>
      </c>
      <c r="J13" s="172">
        <v>317</v>
      </c>
      <c r="K13" s="172">
        <v>20413</v>
      </c>
      <c r="L13" s="172">
        <v>73</v>
      </c>
      <c r="M13" s="172">
        <v>156</v>
      </c>
      <c r="N13" s="172">
        <v>1061</v>
      </c>
      <c r="O13" s="172">
        <v>94621</v>
      </c>
      <c r="P13" s="172">
        <v>79</v>
      </c>
      <c r="Q13" s="172">
        <v>175</v>
      </c>
      <c r="R13" s="172">
        <v>1889</v>
      </c>
      <c r="S13" s="172">
        <v>146900</v>
      </c>
      <c r="T13" s="172">
        <v>147</v>
      </c>
      <c r="U13" s="172">
        <v>361</v>
      </c>
      <c r="V13" s="172">
        <v>5621</v>
      </c>
      <c r="W13" s="172">
        <v>296434</v>
      </c>
      <c r="X13" s="172">
        <v>152</v>
      </c>
      <c r="Y13" s="172">
        <v>605</v>
      </c>
      <c r="Z13" s="172">
        <v>10406</v>
      </c>
      <c r="AA13" s="172">
        <v>759307</v>
      </c>
      <c r="AB13" s="172">
        <v>75</v>
      </c>
      <c r="AC13" s="172">
        <v>447</v>
      </c>
      <c r="AD13" s="172">
        <v>10942</v>
      </c>
      <c r="AE13" s="172">
        <v>901036</v>
      </c>
      <c r="AF13" s="172">
        <v>17</v>
      </c>
      <c r="AG13" s="172">
        <v>157</v>
      </c>
      <c r="AH13" s="172">
        <v>6160</v>
      </c>
      <c r="AI13" s="172">
        <v>370999</v>
      </c>
      <c r="AJ13" s="172">
        <v>19</v>
      </c>
      <c r="AK13" s="172">
        <v>309</v>
      </c>
      <c r="AL13" s="172">
        <v>15100</v>
      </c>
      <c r="AM13" s="172">
        <v>859452</v>
      </c>
      <c r="AN13" s="172">
        <v>4</v>
      </c>
      <c r="AO13" s="172">
        <v>82</v>
      </c>
      <c r="AP13" s="172">
        <v>4744</v>
      </c>
      <c r="AQ13" s="172">
        <v>303610</v>
      </c>
      <c r="AR13" s="172">
        <v>4</v>
      </c>
      <c r="AS13" s="172">
        <v>196</v>
      </c>
      <c r="AT13" s="172">
        <v>9011</v>
      </c>
      <c r="AU13" s="172">
        <v>554892</v>
      </c>
      <c r="AV13" s="172">
        <v>2</v>
      </c>
      <c r="AW13" s="82">
        <v>163</v>
      </c>
      <c r="AX13" s="82">
        <v>8361</v>
      </c>
      <c r="AY13" s="82">
        <v>323946</v>
      </c>
      <c r="AZ13" s="172">
        <v>1</v>
      </c>
      <c r="BA13" s="82">
        <v>135</v>
      </c>
      <c r="BB13" s="82">
        <v>7419</v>
      </c>
      <c r="BC13" s="82">
        <v>349325</v>
      </c>
      <c r="BD13" s="172">
        <v>109</v>
      </c>
      <c r="BE13" s="172">
        <v>1020</v>
      </c>
      <c r="BF13" s="172">
        <v>0</v>
      </c>
      <c r="BG13" s="131">
        <v>1825301</v>
      </c>
    </row>
    <row r="14" spans="2:59" ht="12.6" customHeight="1" x14ac:dyDescent="0.15">
      <c r="B14" s="71"/>
      <c r="C14" s="73" t="s">
        <v>791</v>
      </c>
      <c r="D14" s="129">
        <f t="shared" si="2"/>
        <v>423</v>
      </c>
      <c r="E14" s="172">
        <f t="shared" si="2"/>
        <v>2074</v>
      </c>
      <c r="F14" s="172">
        <f t="shared" si="2"/>
        <v>51062</v>
      </c>
      <c r="G14" s="172">
        <f t="shared" si="2"/>
        <v>2899345</v>
      </c>
      <c r="H14" s="172">
        <v>11</v>
      </c>
      <c r="I14" s="172">
        <v>41</v>
      </c>
      <c r="J14" s="172">
        <v>74</v>
      </c>
      <c r="K14" s="172">
        <v>8836</v>
      </c>
      <c r="L14" s="172">
        <v>40</v>
      </c>
      <c r="M14" s="172">
        <v>116</v>
      </c>
      <c r="N14" s="172">
        <v>566</v>
      </c>
      <c r="O14" s="172">
        <v>49296</v>
      </c>
      <c r="P14" s="172">
        <v>47</v>
      </c>
      <c r="Q14" s="172">
        <v>99</v>
      </c>
      <c r="R14" s="172">
        <v>1117</v>
      </c>
      <c r="S14" s="172">
        <v>89339</v>
      </c>
      <c r="T14" s="172">
        <v>96</v>
      </c>
      <c r="U14" s="172">
        <v>213</v>
      </c>
      <c r="V14" s="172">
        <v>3505</v>
      </c>
      <c r="W14" s="172">
        <v>267259</v>
      </c>
      <c r="X14" s="172">
        <v>86</v>
      </c>
      <c r="Y14" s="172">
        <v>245</v>
      </c>
      <c r="Z14" s="172">
        <v>5554</v>
      </c>
      <c r="AA14" s="172">
        <v>301610</v>
      </c>
      <c r="AB14" s="172">
        <v>42</v>
      </c>
      <c r="AC14" s="172">
        <v>217</v>
      </c>
      <c r="AD14" s="172">
        <v>6081</v>
      </c>
      <c r="AE14" s="172">
        <v>263282</v>
      </c>
      <c r="AF14" s="172">
        <v>14</v>
      </c>
      <c r="AG14" s="172">
        <v>123</v>
      </c>
      <c r="AH14" s="172">
        <v>4407</v>
      </c>
      <c r="AI14" s="172">
        <v>149921</v>
      </c>
      <c r="AJ14" s="172">
        <v>6</v>
      </c>
      <c r="AK14" s="172">
        <v>38</v>
      </c>
      <c r="AL14" s="172">
        <v>4349</v>
      </c>
      <c r="AM14" s="172">
        <v>73452</v>
      </c>
      <c r="AN14" s="172">
        <v>1</v>
      </c>
      <c r="AO14" s="82">
        <v>12</v>
      </c>
      <c r="AP14" s="82">
        <v>1079</v>
      </c>
      <c r="AQ14" s="82">
        <v>9431</v>
      </c>
      <c r="AR14" s="172">
        <v>3</v>
      </c>
      <c r="AS14" s="172">
        <v>149</v>
      </c>
      <c r="AT14" s="172">
        <v>6392</v>
      </c>
      <c r="AU14" s="172">
        <v>241433</v>
      </c>
      <c r="AV14" s="172">
        <v>2</v>
      </c>
      <c r="AW14" s="82">
        <v>145</v>
      </c>
      <c r="AX14" s="82">
        <v>9384</v>
      </c>
      <c r="AY14" s="82">
        <v>311242</v>
      </c>
      <c r="AZ14" s="172">
        <v>1</v>
      </c>
      <c r="BA14" s="82">
        <v>243</v>
      </c>
      <c r="BB14" s="82">
        <v>8554</v>
      </c>
      <c r="BC14" s="82">
        <v>577564</v>
      </c>
      <c r="BD14" s="172">
        <v>74</v>
      </c>
      <c r="BE14" s="172">
        <v>433</v>
      </c>
      <c r="BF14" s="172">
        <v>0</v>
      </c>
      <c r="BG14" s="131">
        <v>556680</v>
      </c>
    </row>
    <row r="15" spans="2:59" ht="12.6" customHeight="1" x14ac:dyDescent="0.15">
      <c r="B15" s="71"/>
      <c r="C15" s="73" t="s">
        <v>792</v>
      </c>
      <c r="D15" s="129">
        <f t="shared" si="2"/>
        <v>525</v>
      </c>
      <c r="E15" s="172">
        <f t="shared" si="2"/>
        <v>2698</v>
      </c>
      <c r="F15" s="172">
        <f t="shared" si="2"/>
        <v>56179</v>
      </c>
      <c r="G15" s="172">
        <f t="shared" si="2"/>
        <v>4206401</v>
      </c>
      <c r="H15" s="172">
        <v>16</v>
      </c>
      <c r="I15" s="172">
        <v>20</v>
      </c>
      <c r="J15" s="172">
        <v>90</v>
      </c>
      <c r="K15" s="172">
        <v>7707</v>
      </c>
      <c r="L15" s="172">
        <v>54</v>
      </c>
      <c r="M15" s="172">
        <v>99</v>
      </c>
      <c r="N15" s="172">
        <v>757</v>
      </c>
      <c r="O15" s="172">
        <v>46690</v>
      </c>
      <c r="P15" s="172">
        <v>97</v>
      </c>
      <c r="Q15" s="172">
        <v>221</v>
      </c>
      <c r="R15" s="172">
        <v>2238</v>
      </c>
      <c r="S15" s="172">
        <v>177490</v>
      </c>
      <c r="T15" s="172">
        <v>97</v>
      </c>
      <c r="U15" s="172">
        <v>235</v>
      </c>
      <c r="V15" s="172">
        <v>3549</v>
      </c>
      <c r="W15" s="172">
        <v>210544</v>
      </c>
      <c r="X15" s="172">
        <v>94</v>
      </c>
      <c r="Y15" s="172">
        <v>293</v>
      </c>
      <c r="Z15" s="172">
        <v>6551</v>
      </c>
      <c r="AA15" s="172">
        <v>331802</v>
      </c>
      <c r="AB15" s="172">
        <v>44</v>
      </c>
      <c r="AC15" s="172">
        <v>276</v>
      </c>
      <c r="AD15" s="172">
        <v>6345</v>
      </c>
      <c r="AE15" s="172">
        <v>492062</v>
      </c>
      <c r="AF15" s="172">
        <v>17</v>
      </c>
      <c r="AG15" s="172">
        <v>194</v>
      </c>
      <c r="AH15" s="172">
        <v>6306</v>
      </c>
      <c r="AI15" s="172">
        <v>367168</v>
      </c>
      <c r="AJ15" s="172">
        <v>8</v>
      </c>
      <c r="AK15" s="172">
        <v>83</v>
      </c>
      <c r="AL15" s="172">
        <v>6137</v>
      </c>
      <c r="AM15" s="172">
        <v>290011</v>
      </c>
      <c r="AN15" s="172">
        <v>3</v>
      </c>
      <c r="AO15" s="172">
        <v>111</v>
      </c>
      <c r="AP15" s="172">
        <v>3640</v>
      </c>
      <c r="AQ15" s="172">
        <v>258847</v>
      </c>
      <c r="AR15" s="172">
        <v>4</v>
      </c>
      <c r="AS15" s="172">
        <v>171</v>
      </c>
      <c r="AT15" s="172">
        <v>9100</v>
      </c>
      <c r="AU15" s="172">
        <v>403881</v>
      </c>
      <c r="AV15" s="172">
        <v>3</v>
      </c>
      <c r="AW15" s="172">
        <v>184</v>
      </c>
      <c r="AX15" s="172">
        <v>11466</v>
      </c>
      <c r="AY15" s="172">
        <v>347781</v>
      </c>
      <c r="AZ15" s="172">
        <v>0</v>
      </c>
      <c r="BA15" s="172">
        <v>0</v>
      </c>
      <c r="BB15" s="172">
        <v>0</v>
      </c>
      <c r="BC15" s="172">
        <v>0</v>
      </c>
      <c r="BD15" s="172">
        <v>88</v>
      </c>
      <c r="BE15" s="172">
        <v>811</v>
      </c>
      <c r="BF15" s="172">
        <v>0</v>
      </c>
      <c r="BG15" s="131">
        <v>1272418</v>
      </c>
    </row>
    <row r="16" spans="2:59" ht="12.6" customHeight="1" x14ac:dyDescent="0.15">
      <c r="B16" s="71"/>
      <c r="C16" s="73" t="s">
        <v>793</v>
      </c>
      <c r="D16" s="129">
        <f t="shared" si="2"/>
        <v>699</v>
      </c>
      <c r="E16" s="172">
        <f t="shared" si="2"/>
        <v>3888</v>
      </c>
      <c r="F16" s="172">
        <f t="shared" si="2"/>
        <v>87371</v>
      </c>
      <c r="G16" s="172">
        <f t="shared" si="2"/>
        <v>6883940</v>
      </c>
      <c r="H16" s="172">
        <v>20</v>
      </c>
      <c r="I16" s="172">
        <v>62</v>
      </c>
      <c r="J16" s="172">
        <v>131</v>
      </c>
      <c r="K16" s="172">
        <v>37876</v>
      </c>
      <c r="L16" s="172">
        <v>78</v>
      </c>
      <c r="M16" s="172">
        <v>188</v>
      </c>
      <c r="N16" s="172">
        <v>1104</v>
      </c>
      <c r="O16" s="172">
        <v>179844</v>
      </c>
      <c r="P16" s="172">
        <v>90</v>
      </c>
      <c r="Q16" s="172">
        <v>206</v>
      </c>
      <c r="R16" s="172">
        <v>2169</v>
      </c>
      <c r="S16" s="172">
        <v>149190</v>
      </c>
      <c r="T16" s="172">
        <v>139</v>
      </c>
      <c r="U16" s="172">
        <v>345</v>
      </c>
      <c r="V16" s="172">
        <v>5146</v>
      </c>
      <c r="W16" s="172">
        <v>341370</v>
      </c>
      <c r="X16" s="172">
        <v>139</v>
      </c>
      <c r="Y16" s="172">
        <v>506</v>
      </c>
      <c r="Z16" s="172">
        <v>9241</v>
      </c>
      <c r="AA16" s="172">
        <v>701898</v>
      </c>
      <c r="AB16" s="172">
        <v>73</v>
      </c>
      <c r="AC16" s="172">
        <v>469</v>
      </c>
      <c r="AD16" s="172">
        <v>10658</v>
      </c>
      <c r="AE16" s="172">
        <v>703146</v>
      </c>
      <c r="AF16" s="172">
        <v>19</v>
      </c>
      <c r="AG16" s="172">
        <v>168</v>
      </c>
      <c r="AH16" s="172">
        <v>6733</v>
      </c>
      <c r="AI16" s="172">
        <v>349079</v>
      </c>
      <c r="AJ16" s="172">
        <v>20</v>
      </c>
      <c r="AK16" s="172">
        <v>332</v>
      </c>
      <c r="AL16" s="172">
        <v>14476</v>
      </c>
      <c r="AM16" s="172">
        <v>752173</v>
      </c>
      <c r="AN16" s="172">
        <v>12</v>
      </c>
      <c r="AO16" s="172">
        <v>262</v>
      </c>
      <c r="AP16" s="172">
        <v>14443</v>
      </c>
      <c r="AQ16" s="172">
        <v>685847</v>
      </c>
      <c r="AR16" s="172">
        <v>6</v>
      </c>
      <c r="AS16" s="172">
        <v>229</v>
      </c>
      <c r="AT16" s="172">
        <v>9638</v>
      </c>
      <c r="AU16" s="172">
        <v>739368</v>
      </c>
      <c r="AV16" s="172">
        <v>1</v>
      </c>
      <c r="AW16" s="82">
        <v>137</v>
      </c>
      <c r="AX16" s="82">
        <v>3083</v>
      </c>
      <c r="AY16" s="82">
        <v>374682</v>
      </c>
      <c r="AZ16" s="172">
        <v>1</v>
      </c>
      <c r="BA16" s="82">
        <v>170</v>
      </c>
      <c r="BB16" s="82">
        <v>10549</v>
      </c>
      <c r="BC16" s="82">
        <v>341988</v>
      </c>
      <c r="BD16" s="172">
        <v>101</v>
      </c>
      <c r="BE16" s="172">
        <v>814</v>
      </c>
      <c r="BF16" s="172">
        <v>0</v>
      </c>
      <c r="BG16" s="131">
        <v>1527479</v>
      </c>
    </row>
    <row r="17" spans="2:59" ht="12.6" customHeight="1" x14ac:dyDescent="0.15">
      <c r="B17" s="71"/>
      <c r="C17" s="73" t="s">
        <v>794</v>
      </c>
      <c r="D17" s="129">
        <f t="shared" si="2"/>
        <v>498</v>
      </c>
      <c r="E17" s="172">
        <f t="shared" si="2"/>
        <v>2504</v>
      </c>
      <c r="F17" s="172">
        <f t="shared" si="2"/>
        <v>45268</v>
      </c>
      <c r="G17" s="172">
        <f t="shared" si="2"/>
        <v>3709974</v>
      </c>
      <c r="H17" s="172">
        <v>12</v>
      </c>
      <c r="I17" s="172">
        <v>21</v>
      </c>
      <c r="J17" s="172">
        <v>82</v>
      </c>
      <c r="K17" s="172">
        <v>10889</v>
      </c>
      <c r="L17" s="172">
        <v>48</v>
      </c>
      <c r="M17" s="172">
        <v>113</v>
      </c>
      <c r="N17" s="172">
        <v>658</v>
      </c>
      <c r="O17" s="172">
        <v>83483</v>
      </c>
      <c r="P17" s="172">
        <v>57</v>
      </c>
      <c r="Q17" s="172">
        <v>141</v>
      </c>
      <c r="R17" s="172">
        <v>1315</v>
      </c>
      <c r="S17" s="172">
        <v>115492</v>
      </c>
      <c r="T17" s="172">
        <v>103</v>
      </c>
      <c r="U17" s="172">
        <v>262</v>
      </c>
      <c r="V17" s="172">
        <v>3856</v>
      </c>
      <c r="W17" s="172">
        <v>249686</v>
      </c>
      <c r="X17" s="172">
        <v>115</v>
      </c>
      <c r="Y17" s="172">
        <v>403</v>
      </c>
      <c r="Z17" s="172">
        <v>7923</v>
      </c>
      <c r="AA17" s="172">
        <v>519522</v>
      </c>
      <c r="AB17" s="172">
        <v>60</v>
      </c>
      <c r="AC17" s="172">
        <v>382</v>
      </c>
      <c r="AD17" s="172">
        <v>9003</v>
      </c>
      <c r="AE17" s="172">
        <v>631733</v>
      </c>
      <c r="AF17" s="172">
        <v>14</v>
      </c>
      <c r="AG17" s="172">
        <v>91</v>
      </c>
      <c r="AH17" s="172">
        <v>4453</v>
      </c>
      <c r="AI17" s="172">
        <v>147997</v>
      </c>
      <c r="AJ17" s="172">
        <v>9</v>
      </c>
      <c r="AK17" s="172">
        <v>155</v>
      </c>
      <c r="AL17" s="172">
        <v>7096</v>
      </c>
      <c r="AM17" s="172">
        <v>429222</v>
      </c>
      <c r="AN17" s="172">
        <v>1</v>
      </c>
      <c r="AO17" s="82">
        <v>40</v>
      </c>
      <c r="AP17" s="82">
        <v>1185</v>
      </c>
      <c r="AQ17" s="82">
        <v>77732</v>
      </c>
      <c r="AR17" s="172">
        <v>3</v>
      </c>
      <c r="AS17" s="82">
        <v>131</v>
      </c>
      <c r="AT17" s="82">
        <v>5697</v>
      </c>
      <c r="AU17" s="82">
        <v>335087</v>
      </c>
      <c r="AV17" s="172">
        <v>1</v>
      </c>
      <c r="AW17" s="82">
        <v>100</v>
      </c>
      <c r="AX17" s="82">
        <v>4000</v>
      </c>
      <c r="AY17" s="82">
        <v>251344</v>
      </c>
      <c r="AZ17" s="172">
        <v>0</v>
      </c>
      <c r="BA17" s="172">
        <v>0</v>
      </c>
      <c r="BB17" s="172">
        <v>0</v>
      </c>
      <c r="BC17" s="172">
        <v>0</v>
      </c>
      <c r="BD17" s="172">
        <v>75</v>
      </c>
      <c r="BE17" s="172">
        <v>665</v>
      </c>
      <c r="BF17" s="172">
        <v>0</v>
      </c>
      <c r="BG17" s="131">
        <v>857787</v>
      </c>
    </row>
    <row r="18" spans="2:59" ht="12.6" customHeight="1" x14ac:dyDescent="0.15">
      <c r="B18" s="71" t="s">
        <v>795</v>
      </c>
      <c r="C18" s="73"/>
      <c r="D18" s="129">
        <f t="shared" ref="D18:BG18" si="3">D19+D21+D29+D37+D46+D49+D60+D74+D82</f>
        <v>6407</v>
      </c>
      <c r="E18" s="172">
        <f t="shared" si="3"/>
        <v>25398</v>
      </c>
      <c r="F18" s="172">
        <f t="shared" si="3"/>
        <v>487440</v>
      </c>
      <c r="G18" s="172">
        <f t="shared" si="3"/>
        <v>33943934</v>
      </c>
      <c r="H18" s="172">
        <f t="shared" si="3"/>
        <v>238</v>
      </c>
      <c r="I18" s="172">
        <f t="shared" si="3"/>
        <v>403</v>
      </c>
      <c r="J18" s="172">
        <f t="shared" si="3"/>
        <v>1476</v>
      </c>
      <c r="K18" s="172">
        <f t="shared" si="3"/>
        <v>142203</v>
      </c>
      <c r="L18" s="172">
        <f t="shared" si="3"/>
        <v>679</v>
      </c>
      <c r="M18" s="172">
        <f t="shared" si="3"/>
        <v>1370</v>
      </c>
      <c r="N18" s="172">
        <f t="shared" si="3"/>
        <v>9519</v>
      </c>
      <c r="O18" s="172">
        <f t="shared" si="3"/>
        <v>791072</v>
      </c>
      <c r="P18" s="172">
        <f t="shared" si="3"/>
        <v>758</v>
      </c>
      <c r="Q18" s="172">
        <f t="shared" si="3"/>
        <v>1558</v>
      </c>
      <c r="R18" s="172">
        <f t="shared" si="3"/>
        <v>17767</v>
      </c>
      <c r="S18" s="172">
        <f t="shared" si="3"/>
        <v>1076669</v>
      </c>
      <c r="T18" s="172">
        <f t="shared" si="3"/>
        <v>1347</v>
      </c>
      <c r="U18" s="172">
        <f t="shared" si="3"/>
        <v>3088</v>
      </c>
      <c r="V18" s="172">
        <f t="shared" si="3"/>
        <v>49822</v>
      </c>
      <c r="W18" s="172">
        <f t="shared" si="3"/>
        <v>2622337</v>
      </c>
      <c r="X18" s="172">
        <f t="shared" si="3"/>
        <v>1314</v>
      </c>
      <c r="Y18" s="172">
        <f t="shared" si="3"/>
        <v>4156</v>
      </c>
      <c r="Z18" s="172">
        <f t="shared" si="3"/>
        <v>88648</v>
      </c>
      <c r="AA18" s="172">
        <f t="shared" si="3"/>
        <v>4863591</v>
      </c>
      <c r="AB18" s="172">
        <f t="shared" si="3"/>
        <v>591</v>
      </c>
      <c r="AC18" s="172">
        <f t="shared" si="3"/>
        <v>3352</v>
      </c>
      <c r="AD18" s="172">
        <f t="shared" si="3"/>
        <v>85058</v>
      </c>
      <c r="AE18" s="172">
        <f t="shared" si="3"/>
        <v>5047792</v>
      </c>
      <c r="AF18" s="172">
        <f t="shared" si="3"/>
        <v>207</v>
      </c>
      <c r="AG18" s="172">
        <f t="shared" si="3"/>
        <v>1739</v>
      </c>
      <c r="AH18" s="172">
        <f t="shared" si="3"/>
        <v>74804</v>
      </c>
      <c r="AI18" s="172">
        <f t="shared" si="3"/>
        <v>2885808</v>
      </c>
      <c r="AJ18" s="172">
        <f t="shared" si="3"/>
        <v>92</v>
      </c>
      <c r="AK18" s="172">
        <f t="shared" si="3"/>
        <v>1433</v>
      </c>
      <c r="AL18" s="172">
        <f t="shared" si="3"/>
        <v>65690</v>
      </c>
      <c r="AM18" s="172">
        <f t="shared" si="3"/>
        <v>3343350</v>
      </c>
      <c r="AN18" s="172">
        <f t="shared" si="3"/>
        <v>16</v>
      </c>
      <c r="AO18" s="172">
        <f t="shared" si="3"/>
        <v>344</v>
      </c>
      <c r="AP18" s="172">
        <f t="shared" si="3"/>
        <v>18743</v>
      </c>
      <c r="AQ18" s="172">
        <f t="shared" si="3"/>
        <v>612238</v>
      </c>
      <c r="AR18" s="172">
        <f t="shared" si="3"/>
        <v>21</v>
      </c>
      <c r="AS18" s="172">
        <f t="shared" si="3"/>
        <v>743</v>
      </c>
      <c r="AT18" s="172">
        <f t="shared" si="3"/>
        <v>42062</v>
      </c>
      <c r="AU18" s="172">
        <f t="shared" si="3"/>
        <v>1710855</v>
      </c>
      <c r="AV18" s="172">
        <f t="shared" si="3"/>
        <v>2</v>
      </c>
      <c r="AW18" s="172">
        <f t="shared" si="3"/>
        <v>205</v>
      </c>
      <c r="AX18" s="172">
        <f t="shared" si="3"/>
        <v>7837</v>
      </c>
      <c r="AY18" s="172">
        <f t="shared" si="3"/>
        <v>591236</v>
      </c>
      <c r="AZ18" s="172">
        <f t="shared" si="3"/>
        <v>2</v>
      </c>
      <c r="BA18" s="172">
        <f t="shared" si="3"/>
        <v>385</v>
      </c>
      <c r="BB18" s="172">
        <f t="shared" si="3"/>
        <v>26014</v>
      </c>
      <c r="BC18" s="172">
        <f t="shared" si="3"/>
        <v>1023812</v>
      </c>
      <c r="BD18" s="172">
        <f t="shared" si="3"/>
        <v>1140</v>
      </c>
      <c r="BE18" s="172">
        <f t="shared" si="3"/>
        <v>6622</v>
      </c>
      <c r="BF18" s="172">
        <f t="shared" si="3"/>
        <v>0</v>
      </c>
      <c r="BG18" s="131">
        <f t="shared" si="3"/>
        <v>9232971</v>
      </c>
    </row>
    <row r="19" spans="2:59" ht="12.6" customHeight="1" x14ac:dyDescent="0.15">
      <c r="B19" s="71" t="s">
        <v>796</v>
      </c>
      <c r="C19" s="73"/>
      <c r="D19" s="129">
        <f t="shared" ref="D19:BG19" si="4">D20</f>
        <v>85</v>
      </c>
      <c r="E19" s="172">
        <f t="shared" si="4"/>
        <v>314</v>
      </c>
      <c r="F19" s="172">
        <f t="shared" si="4"/>
        <v>5353</v>
      </c>
      <c r="G19" s="172">
        <f t="shared" si="4"/>
        <v>311681</v>
      </c>
      <c r="H19" s="172">
        <f t="shared" si="4"/>
        <v>6</v>
      </c>
      <c r="I19" s="172">
        <f t="shared" si="4"/>
        <v>7</v>
      </c>
      <c r="J19" s="172">
        <f t="shared" si="4"/>
        <v>32</v>
      </c>
      <c r="K19" s="172">
        <f t="shared" si="4"/>
        <v>1595</v>
      </c>
      <c r="L19" s="172">
        <f t="shared" si="4"/>
        <v>8</v>
      </c>
      <c r="M19" s="172">
        <f t="shared" si="4"/>
        <v>21</v>
      </c>
      <c r="N19" s="172">
        <f t="shared" si="4"/>
        <v>104</v>
      </c>
      <c r="O19" s="172">
        <f t="shared" si="4"/>
        <v>22520</v>
      </c>
      <c r="P19" s="172">
        <f t="shared" si="4"/>
        <v>8</v>
      </c>
      <c r="Q19" s="172">
        <f t="shared" si="4"/>
        <v>24</v>
      </c>
      <c r="R19" s="172">
        <f t="shared" si="4"/>
        <v>183</v>
      </c>
      <c r="S19" s="172">
        <f t="shared" si="4"/>
        <v>17568</v>
      </c>
      <c r="T19" s="172">
        <f t="shared" si="4"/>
        <v>22</v>
      </c>
      <c r="U19" s="172">
        <f t="shared" si="4"/>
        <v>45</v>
      </c>
      <c r="V19" s="172">
        <f t="shared" si="4"/>
        <v>836</v>
      </c>
      <c r="W19" s="172">
        <f t="shared" si="4"/>
        <v>34601</v>
      </c>
      <c r="X19" s="172">
        <f t="shared" si="4"/>
        <v>13</v>
      </c>
      <c r="Y19" s="172">
        <f t="shared" si="4"/>
        <v>37</v>
      </c>
      <c r="Z19" s="172">
        <f t="shared" si="4"/>
        <v>891</v>
      </c>
      <c r="AA19" s="172">
        <f t="shared" si="4"/>
        <v>29147</v>
      </c>
      <c r="AB19" s="172">
        <f t="shared" si="4"/>
        <v>10</v>
      </c>
      <c r="AC19" s="172">
        <f t="shared" si="4"/>
        <v>33</v>
      </c>
      <c r="AD19" s="172">
        <f t="shared" si="4"/>
        <v>1197</v>
      </c>
      <c r="AE19" s="172">
        <f t="shared" si="4"/>
        <v>46857</v>
      </c>
      <c r="AF19" s="172">
        <f t="shared" si="4"/>
        <v>2</v>
      </c>
      <c r="AG19" s="82">
        <f t="shared" si="4"/>
        <v>4</v>
      </c>
      <c r="AH19" s="82">
        <f t="shared" si="4"/>
        <v>798</v>
      </c>
      <c r="AI19" s="82">
        <f t="shared" si="4"/>
        <v>5338</v>
      </c>
      <c r="AJ19" s="172">
        <f t="shared" si="4"/>
        <v>0</v>
      </c>
      <c r="AK19" s="172">
        <f t="shared" si="4"/>
        <v>0</v>
      </c>
      <c r="AL19" s="172">
        <f t="shared" si="4"/>
        <v>0</v>
      </c>
      <c r="AM19" s="172">
        <f t="shared" si="4"/>
        <v>0</v>
      </c>
      <c r="AN19" s="172">
        <f t="shared" si="4"/>
        <v>1</v>
      </c>
      <c r="AO19" s="82">
        <f t="shared" si="4"/>
        <v>45</v>
      </c>
      <c r="AP19" s="82">
        <f t="shared" si="4"/>
        <v>1312</v>
      </c>
      <c r="AQ19" s="82">
        <f t="shared" si="4"/>
        <v>4600</v>
      </c>
      <c r="AR19" s="172">
        <f t="shared" si="4"/>
        <v>0</v>
      </c>
      <c r="AS19" s="172">
        <f t="shared" si="4"/>
        <v>0</v>
      </c>
      <c r="AT19" s="172">
        <f t="shared" si="4"/>
        <v>0</v>
      </c>
      <c r="AU19" s="172">
        <f t="shared" si="4"/>
        <v>0</v>
      </c>
      <c r="AV19" s="172">
        <f t="shared" si="4"/>
        <v>0</v>
      </c>
      <c r="AW19" s="172">
        <f t="shared" si="4"/>
        <v>0</v>
      </c>
      <c r="AX19" s="172">
        <f t="shared" si="4"/>
        <v>0</v>
      </c>
      <c r="AY19" s="172">
        <f t="shared" si="4"/>
        <v>0</v>
      </c>
      <c r="AZ19" s="172">
        <f t="shared" si="4"/>
        <v>0</v>
      </c>
      <c r="BA19" s="172">
        <f t="shared" si="4"/>
        <v>0</v>
      </c>
      <c r="BB19" s="172">
        <f t="shared" si="4"/>
        <v>0</v>
      </c>
      <c r="BC19" s="172">
        <f t="shared" si="4"/>
        <v>0</v>
      </c>
      <c r="BD19" s="172">
        <f t="shared" si="4"/>
        <v>15</v>
      </c>
      <c r="BE19" s="172">
        <f t="shared" si="4"/>
        <v>98</v>
      </c>
      <c r="BF19" s="172">
        <f t="shared" si="4"/>
        <v>0</v>
      </c>
      <c r="BG19" s="131">
        <f t="shared" si="4"/>
        <v>149455</v>
      </c>
    </row>
    <row r="20" spans="2:59" ht="12.6" customHeight="1" x14ac:dyDescent="0.15">
      <c r="B20" s="71"/>
      <c r="C20" s="73" t="s">
        <v>797</v>
      </c>
      <c r="D20" s="129">
        <f>H20+L20+P20+T20+X20+AB20+AF20+AJ20+AN20+AR20+AV20+AZ20+BD20</f>
        <v>85</v>
      </c>
      <c r="E20" s="172">
        <f>I20+M20+Q20+U20+Y20+AC20+AG20+AK20+AO20+AS20+AW20+BA20+BE20</f>
        <v>314</v>
      </c>
      <c r="F20" s="172">
        <f>J20+N20+R20+V20+Z20+AD20+AH20+AL20+AP20+AT20+AX20+BB20+BF20</f>
        <v>5353</v>
      </c>
      <c r="G20" s="172">
        <f>K20+O20+S20+W20+AA20+AE20+AI20+AM20+AQ20+AU20+AY20+BC20+BG20</f>
        <v>311681</v>
      </c>
      <c r="H20" s="172">
        <v>6</v>
      </c>
      <c r="I20" s="172">
        <v>7</v>
      </c>
      <c r="J20" s="172">
        <v>32</v>
      </c>
      <c r="K20" s="172">
        <v>1595</v>
      </c>
      <c r="L20" s="172">
        <v>8</v>
      </c>
      <c r="M20" s="172">
        <v>21</v>
      </c>
      <c r="N20" s="172">
        <v>104</v>
      </c>
      <c r="O20" s="172">
        <v>22520</v>
      </c>
      <c r="P20" s="172">
        <v>8</v>
      </c>
      <c r="Q20" s="172">
        <v>24</v>
      </c>
      <c r="R20" s="172">
        <v>183</v>
      </c>
      <c r="S20" s="172">
        <v>17568</v>
      </c>
      <c r="T20" s="172">
        <v>22</v>
      </c>
      <c r="U20" s="172">
        <v>45</v>
      </c>
      <c r="V20" s="172">
        <v>836</v>
      </c>
      <c r="W20" s="172">
        <v>34601</v>
      </c>
      <c r="X20" s="172">
        <v>13</v>
      </c>
      <c r="Y20" s="172">
        <v>37</v>
      </c>
      <c r="Z20" s="172">
        <v>891</v>
      </c>
      <c r="AA20" s="172">
        <v>29147</v>
      </c>
      <c r="AB20" s="172">
        <v>10</v>
      </c>
      <c r="AC20" s="172">
        <v>33</v>
      </c>
      <c r="AD20" s="172">
        <v>1197</v>
      </c>
      <c r="AE20" s="172">
        <v>46857</v>
      </c>
      <c r="AF20" s="172">
        <v>2</v>
      </c>
      <c r="AG20" s="82">
        <v>4</v>
      </c>
      <c r="AH20" s="82">
        <v>798</v>
      </c>
      <c r="AI20" s="82">
        <v>5338</v>
      </c>
      <c r="AJ20" s="172">
        <v>0</v>
      </c>
      <c r="AK20" s="172">
        <v>0</v>
      </c>
      <c r="AL20" s="172">
        <v>0</v>
      </c>
      <c r="AM20" s="172">
        <v>0</v>
      </c>
      <c r="AN20" s="172">
        <v>1</v>
      </c>
      <c r="AO20" s="82">
        <v>45</v>
      </c>
      <c r="AP20" s="82">
        <v>1312</v>
      </c>
      <c r="AQ20" s="82">
        <v>4600</v>
      </c>
      <c r="AR20" s="172">
        <v>0</v>
      </c>
      <c r="AS20" s="172">
        <v>0</v>
      </c>
      <c r="AT20" s="172">
        <v>0</v>
      </c>
      <c r="AU20" s="172">
        <v>0</v>
      </c>
      <c r="AV20" s="172">
        <v>0</v>
      </c>
      <c r="AW20" s="172">
        <v>0</v>
      </c>
      <c r="AX20" s="172">
        <v>0</v>
      </c>
      <c r="AY20" s="172">
        <v>0</v>
      </c>
      <c r="AZ20" s="172">
        <v>0</v>
      </c>
      <c r="BA20" s="172">
        <v>0</v>
      </c>
      <c r="BB20" s="172">
        <v>0</v>
      </c>
      <c r="BC20" s="172">
        <v>0</v>
      </c>
      <c r="BD20" s="172">
        <v>15</v>
      </c>
      <c r="BE20" s="172">
        <v>98</v>
      </c>
      <c r="BF20" s="172">
        <v>0</v>
      </c>
      <c r="BG20" s="131">
        <v>149455</v>
      </c>
    </row>
    <row r="21" spans="2:59" ht="12.6" customHeight="1" x14ac:dyDescent="0.15">
      <c r="B21" s="71" t="s">
        <v>798</v>
      </c>
      <c r="C21" s="73"/>
      <c r="D21" s="129">
        <f t="shared" ref="D21:BG21" si="5">SUM(D22:D28)</f>
        <v>797</v>
      </c>
      <c r="E21" s="172">
        <f t="shared" si="5"/>
        <v>3175</v>
      </c>
      <c r="F21" s="172">
        <f t="shared" si="5"/>
        <v>65920</v>
      </c>
      <c r="G21" s="172">
        <f t="shared" si="5"/>
        <v>4416146</v>
      </c>
      <c r="H21" s="172">
        <f t="shared" si="5"/>
        <v>30</v>
      </c>
      <c r="I21" s="172">
        <f t="shared" si="5"/>
        <v>56</v>
      </c>
      <c r="J21" s="172">
        <f t="shared" si="5"/>
        <v>173</v>
      </c>
      <c r="K21" s="172">
        <f t="shared" si="5"/>
        <v>19432</v>
      </c>
      <c r="L21" s="172">
        <f t="shared" si="5"/>
        <v>76</v>
      </c>
      <c r="M21" s="172">
        <f t="shared" si="5"/>
        <v>139</v>
      </c>
      <c r="N21" s="172">
        <f t="shared" si="5"/>
        <v>1059</v>
      </c>
      <c r="O21" s="172">
        <f t="shared" si="5"/>
        <v>91295</v>
      </c>
      <c r="P21" s="172">
        <f t="shared" si="5"/>
        <v>89</v>
      </c>
      <c r="Q21" s="172">
        <f t="shared" si="5"/>
        <v>195</v>
      </c>
      <c r="R21" s="172">
        <f t="shared" si="5"/>
        <v>2056</v>
      </c>
      <c r="S21" s="172">
        <f t="shared" si="5"/>
        <v>134024</v>
      </c>
      <c r="T21" s="172">
        <f t="shared" si="5"/>
        <v>180</v>
      </c>
      <c r="U21" s="172">
        <f t="shared" si="5"/>
        <v>423</v>
      </c>
      <c r="V21" s="172">
        <f t="shared" si="5"/>
        <v>6681</v>
      </c>
      <c r="W21" s="172">
        <f t="shared" si="5"/>
        <v>456413</v>
      </c>
      <c r="X21" s="172">
        <f t="shared" si="5"/>
        <v>177</v>
      </c>
      <c r="Y21" s="172">
        <f t="shared" si="5"/>
        <v>583</v>
      </c>
      <c r="Z21" s="172">
        <f t="shared" si="5"/>
        <v>11943</v>
      </c>
      <c r="AA21" s="172">
        <f t="shared" si="5"/>
        <v>708182</v>
      </c>
      <c r="AB21" s="172">
        <f t="shared" si="5"/>
        <v>79</v>
      </c>
      <c r="AC21" s="172">
        <f t="shared" si="5"/>
        <v>452</v>
      </c>
      <c r="AD21" s="172">
        <f t="shared" si="5"/>
        <v>11880</v>
      </c>
      <c r="AE21" s="172">
        <f t="shared" si="5"/>
        <v>815951</v>
      </c>
      <c r="AF21" s="172">
        <f t="shared" si="5"/>
        <v>35</v>
      </c>
      <c r="AG21" s="172">
        <f t="shared" si="5"/>
        <v>258</v>
      </c>
      <c r="AH21" s="172">
        <f t="shared" si="5"/>
        <v>12446</v>
      </c>
      <c r="AI21" s="172">
        <f t="shared" si="5"/>
        <v>350671</v>
      </c>
      <c r="AJ21" s="172">
        <f t="shared" si="5"/>
        <v>17</v>
      </c>
      <c r="AK21" s="172">
        <f t="shared" si="5"/>
        <v>240</v>
      </c>
      <c r="AL21" s="172">
        <f t="shared" si="5"/>
        <v>12912</v>
      </c>
      <c r="AM21" s="172">
        <f t="shared" si="5"/>
        <v>644887</v>
      </c>
      <c r="AN21" s="172">
        <f t="shared" si="5"/>
        <v>1</v>
      </c>
      <c r="AO21" s="82">
        <f t="shared" si="5"/>
        <v>19</v>
      </c>
      <c r="AP21" s="82">
        <f t="shared" si="5"/>
        <v>1140</v>
      </c>
      <c r="AQ21" s="82">
        <f t="shared" si="5"/>
        <v>33000</v>
      </c>
      <c r="AR21" s="172">
        <f t="shared" si="5"/>
        <v>3</v>
      </c>
      <c r="AS21" s="172">
        <f t="shared" si="5"/>
        <v>29</v>
      </c>
      <c r="AT21" s="172">
        <f t="shared" si="5"/>
        <v>5630</v>
      </c>
      <c r="AU21" s="172">
        <f t="shared" si="5"/>
        <v>116803</v>
      </c>
      <c r="AV21" s="172">
        <f t="shared" si="5"/>
        <v>0</v>
      </c>
      <c r="AW21" s="172">
        <f t="shared" si="5"/>
        <v>0</v>
      </c>
      <c r="AX21" s="172">
        <f t="shared" si="5"/>
        <v>0</v>
      </c>
      <c r="AY21" s="172">
        <f t="shared" si="5"/>
        <v>0</v>
      </c>
      <c r="AZ21" s="172">
        <f t="shared" si="5"/>
        <v>0</v>
      </c>
      <c r="BA21" s="172">
        <f t="shared" si="5"/>
        <v>0</v>
      </c>
      <c r="BB21" s="172">
        <f t="shared" si="5"/>
        <v>0</v>
      </c>
      <c r="BC21" s="172">
        <f t="shared" si="5"/>
        <v>0</v>
      </c>
      <c r="BD21" s="172">
        <f t="shared" si="5"/>
        <v>110</v>
      </c>
      <c r="BE21" s="172">
        <f t="shared" si="5"/>
        <v>781</v>
      </c>
      <c r="BF21" s="172">
        <f t="shared" si="5"/>
        <v>0</v>
      </c>
      <c r="BG21" s="131">
        <f t="shared" si="5"/>
        <v>1045488</v>
      </c>
    </row>
    <row r="22" spans="2:59" ht="12.6" customHeight="1" x14ac:dyDescent="0.15">
      <c r="B22" s="71"/>
      <c r="C22" s="73" t="s">
        <v>799</v>
      </c>
      <c r="D22" s="129">
        <f t="shared" ref="D22:G28" si="6">H22+L22+P22+T22+X22+AB22+AF22+AJ22+AN22+AR22+AV22+AZ22+BD22</f>
        <v>302</v>
      </c>
      <c r="E22" s="172">
        <f t="shared" si="6"/>
        <v>1302</v>
      </c>
      <c r="F22" s="172">
        <f t="shared" si="6"/>
        <v>27249</v>
      </c>
      <c r="G22" s="172">
        <f t="shared" si="6"/>
        <v>1893736</v>
      </c>
      <c r="H22" s="172">
        <v>8</v>
      </c>
      <c r="I22" s="172">
        <v>20</v>
      </c>
      <c r="J22" s="172">
        <v>45</v>
      </c>
      <c r="K22" s="172">
        <v>4993</v>
      </c>
      <c r="L22" s="172">
        <v>21</v>
      </c>
      <c r="M22" s="172">
        <v>51</v>
      </c>
      <c r="N22" s="172">
        <v>288</v>
      </c>
      <c r="O22" s="172">
        <v>43672</v>
      </c>
      <c r="P22" s="172">
        <v>33</v>
      </c>
      <c r="Q22" s="172">
        <v>98</v>
      </c>
      <c r="R22" s="172">
        <v>773</v>
      </c>
      <c r="S22" s="172">
        <v>90015</v>
      </c>
      <c r="T22" s="172">
        <v>71</v>
      </c>
      <c r="U22" s="172">
        <v>190</v>
      </c>
      <c r="V22" s="172">
        <v>2688</v>
      </c>
      <c r="W22" s="172">
        <v>235600</v>
      </c>
      <c r="X22" s="172">
        <v>69</v>
      </c>
      <c r="Y22" s="172">
        <v>264</v>
      </c>
      <c r="Z22" s="172">
        <v>4669</v>
      </c>
      <c r="AA22" s="172">
        <v>295758</v>
      </c>
      <c r="AB22" s="172">
        <v>30</v>
      </c>
      <c r="AC22" s="172">
        <v>163</v>
      </c>
      <c r="AD22" s="172">
        <v>4648</v>
      </c>
      <c r="AE22" s="172">
        <v>279949</v>
      </c>
      <c r="AF22" s="172">
        <v>16</v>
      </c>
      <c r="AG22" s="172">
        <v>110</v>
      </c>
      <c r="AH22" s="172">
        <v>5643</v>
      </c>
      <c r="AI22" s="172">
        <v>110876</v>
      </c>
      <c r="AJ22" s="172">
        <v>6</v>
      </c>
      <c r="AK22" s="172">
        <v>96</v>
      </c>
      <c r="AL22" s="172">
        <v>4875</v>
      </c>
      <c r="AM22" s="172">
        <v>257139</v>
      </c>
      <c r="AN22" s="172">
        <v>1</v>
      </c>
      <c r="AO22" s="82">
        <v>19</v>
      </c>
      <c r="AP22" s="82">
        <v>1140</v>
      </c>
      <c r="AQ22" s="82">
        <v>33000</v>
      </c>
      <c r="AR22" s="172">
        <v>1</v>
      </c>
      <c r="AS22" s="82">
        <v>18</v>
      </c>
      <c r="AT22" s="82">
        <v>2480</v>
      </c>
      <c r="AU22" s="82">
        <v>107803</v>
      </c>
      <c r="AV22" s="172">
        <v>0</v>
      </c>
      <c r="AW22" s="172">
        <v>0</v>
      </c>
      <c r="AX22" s="172">
        <v>0</v>
      </c>
      <c r="AY22" s="172">
        <v>0</v>
      </c>
      <c r="AZ22" s="172">
        <v>0</v>
      </c>
      <c r="BA22" s="172">
        <v>0</v>
      </c>
      <c r="BB22" s="172">
        <v>0</v>
      </c>
      <c r="BC22" s="172">
        <v>0</v>
      </c>
      <c r="BD22" s="172">
        <v>46</v>
      </c>
      <c r="BE22" s="172">
        <v>273</v>
      </c>
      <c r="BF22" s="172">
        <v>0</v>
      </c>
      <c r="BG22" s="131">
        <v>434931</v>
      </c>
    </row>
    <row r="23" spans="2:59" ht="12.6" customHeight="1" x14ac:dyDescent="0.15">
      <c r="B23" s="71"/>
      <c r="C23" s="73" t="s">
        <v>800</v>
      </c>
      <c r="D23" s="129">
        <f t="shared" si="6"/>
        <v>131</v>
      </c>
      <c r="E23" s="172">
        <f t="shared" si="6"/>
        <v>580</v>
      </c>
      <c r="F23" s="172">
        <f t="shared" si="6"/>
        <v>14277</v>
      </c>
      <c r="G23" s="172">
        <f t="shared" si="6"/>
        <v>855946</v>
      </c>
      <c r="H23" s="172">
        <v>7</v>
      </c>
      <c r="I23" s="172">
        <v>12</v>
      </c>
      <c r="J23" s="172">
        <v>40</v>
      </c>
      <c r="K23" s="172">
        <v>2453</v>
      </c>
      <c r="L23" s="172">
        <v>13</v>
      </c>
      <c r="M23" s="172">
        <v>20</v>
      </c>
      <c r="N23" s="172">
        <v>185</v>
      </c>
      <c r="O23" s="172">
        <v>12903</v>
      </c>
      <c r="P23" s="172">
        <v>15</v>
      </c>
      <c r="Q23" s="172">
        <v>28</v>
      </c>
      <c r="R23" s="172">
        <v>345</v>
      </c>
      <c r="S23" s="172">
        <v>11867</v>
      </c>
      <c r="T23" s="172">
        <v>22</v>
      </c>
      <c r="U23" s="172">
        <v>51</v>
      </c>
      <c r="V23" s="172">
        <v>811</v>
      </c>
      <c r="W23" s="172">
        <v>40734</v>
      </c>
      <c r="X23" s="172">
        <v>34</v>
      </c>
      <c r="Y23" s="172">
        <v>107</v>
      </c>
      <c r="Z23" s="172">
        <v>2179</v>
      </c>
      <c r="AA23" s="172">
        <v>149851</v>
      </c>
      <c r="AB23" s="172">
        <v>12</v>
      </c>
      <c r="AC23" s="172">
        <v>76</v>
      </c>
      <c r="AD23" s="172">
        <v>1685</v>
      </c>
      <c r="AE23" s="172">
        <v>97179</v>
      </c>
      <c r="AF23" s="172">
        <v>5</v>
      </c>
      <c r="AG23" s="82">
        <v>40</v>
      </c>
      <c r="AH23" s="82">
        <v>1810</v>
      </c>
      <c r="AI23" s="82">
        <v>68899</v>
      </c>
      <c r="AJ23" s="172">
        <v>7</v>
      </c>
      <c r="AK23" s="172">
        <v>97</v>
      </c>
      <c r="AL23" s="172">
        <v>5572</v>
      </c>
      <c r="AM23" s="172">
        <v>275105</v>
      </c>
      <c r="AN23" s="172">
        <v>0</v>
      </c>
      <c r="AO23" s="172">
        <v>0</v>
      </c>
      <c r="AP23" s="172">
        <v>0</v>
      </c>
      <c r="AQ23" s="172">
        <v>0</v>
      </c>
      <c r="AR23" s="172">
        <v>1</v>
      </c>
      <c r="AS23" s="82">
        <v>9</v>
      </c>
      <c r="AT23" s="82">
        <v>1650</v>
      </c>
      <c r="AU23" s="82">
        <v>4000</v>
      </c>
      <c r="AV23" s="172">
        <v>0</v>
      </c>
      <c r="AW23" s="172">
        <v>0</v>
      </c>
      <c r="AX23" s="172">
        <v>0</v>
      </c>
      <c r="AY23" s="172">
        <v>0</v>
      </c>
      <c r="AZ23" s="172">
        <v>0</v>
      </c>
      <c r="BA23" s="172">
        <v>0</v>
      </c>
      <c r="BB23" s="172">
        <v>0</v>
      </c>
      <c r="BC23" s="172">
        <v>0</v>
      </c>
      <c r="BD23" s="172">
        <v>15</v>
      </c>
      <c r="BE23" s="172">
        <v>140</v>
      </c>
      <c r="BF23" s="172">
        <v>0</v>
      </c>
      <c r="BG23" s="131">
        <v>192955</v>
      </c>
    </row>
    <row r="24" spans="2:59" ht="12.6" customHeight="1" x14ac:dyDescent="0.15">
      <c r="B24" s="71"/>
      <c r="C24" s="73" t="s">
        <v>801</v>
      </c>
      <c r="D24" s="129">
        <f t="shared" si="6"/>
        <v>93</v>
      </c>
      <c r="E24" s="172">
        <f t="shared" si="6"/>
        <v>419</v>
      </c>
      <c r="F24" s="172">
        <f t="shared" si="6"/>
        <v>8504</v>
      </c>
      <c r="G24" s="172">
        <f t="shared" si="6"/>
        <v>663870</v>
      </c>
      <c r="H24" s="172">
        <v>1</v>
      </c>
      <c r="I24" s="82">
        <v>1</v>
      </c>
      <c r="J24" s="82">
        <v>7</v>
      </c>
      <c r="K24" s="82">
        <v>334</v>
      </c>
      <c r="L24" s="172">
        <v>8</v>
      </c>
      <c r="M24" s="172">
        <v>14</v>
      </c>
      <c r="N24" s="172">
        <v>111</v>
      </c>
      <c r="O24" s="172">
        <v>9296</v>
      </c>
      <c r="P24" s="172">
        <v>12</v>
      </c>
      <c r="Q24" s="172">
        <v>23</v>
      </c>
      <c r="R24" s="172">
        <v>267</v>
      </c>
      <c r="S24" s="172">
        <v>6240</v>
      </c>
      <c r="T24" s="172">
        <v>23</v>
      </c>
      <c r="U24" s="172">
        <v>57</v>
      </c>
      <c r="V24" s="172">
        <v>813</v>
      </c>
      <c r="W24" s="172">
        <v>56696</v>
      </c>
      <c r="X24" s="172">
        <v>20</v>
      </c>
      <c r="Y24" s="172">
        <v>86</v>
      </c>
      <c r="Z24" s="172">
        <v>1315</v>
      </c>
      <c r="AA24" s="172">
        <v>130600</v>
      </c>
      <c r="AB24" s="172">
        <v>8</v>
      </c>
      <c r="AC24" s="172">
        <v>92</v>
      </c>
      <c r="AD24" s="172">
        <v>1220</v>
      </c>
      <c r="AE24" s="172">
        <v>234211</v>
      </c>
      <c r="AF24" s="172">
        <v>4</v>
      </c>
      <c r="AG24" s="172">
        <v>27</v>
      </c>
      <c r="AH24" s="172">
        <v>1327</v>
      </c>
      <c r="AI24" s="172">
        <v>42367</v>
      </c>
      <c r="AJ24" s="172">
        <v>3</v>
      </c>
      <c r="AK24" s="82">
        <v>20</v>
      </c>
      <c r="AL24" s="82">
        <v>1944</v>
      </c>
      <c r="AM24" s="82">
        <v>39854</v>
      </c>
      <c r="AN24" s="172">
        <v>0</v>
      </c>
      <c r="AO24" s="172">
        <v>0</v>
      </c>
      <c r="AP24" s="172">
        <v>0</v>
      </c>
      <c r="AQ24" s="172">
        <v>0</v>
      </c>
      <c r="AR24" s="172">
        <v>1</v>
      </c>
      <c r="AS24" s="82">
        <v>2</v>
      </c>
      <c r="AT24" s="82">
        <v>1500</v>
      </c>
      <c r="AU24" s="82">
        <v>5000</v>
      </c>
      <c r="AV24" s="172">
        <v>0</v>
      </c>
      <c r="AW24" s="172">
        <v>0</v>
      </c>
      <c r="AX24" s="172">
        <v>0</v>
      </c>
      <c r="AY24" s="172">
        <v>0</v>
      </c>
      <c r="AZ24" s="172">
        <v>0</v>
      </c>
      <c r="BA24" s="172">
        <v>0</v>
      </c>
      <c r="BB24" s="172">
        <v>0</v>
      </c>
      <c r="BC24" s="172">
        <v>0</v>
      </c>
      <c r="BD24" s="172">
        <v>13</v>
      </c>
      <c r="BE24" s="172">
        <v>97</v>
      </c>
      <c r="BF24" s="172">
        <v>0</v>
      </c>
      <c r="BG24" s="131">
        <v>139272</v>
      </c>
    </row>
    <row r="25" spans="2:59" ht="12.6" customHeight="1" x14ac:dyDescent="0.15">
      <c r="B25" s="71"/>
      <c r="C25" s="73" t="s">
        <v>802</v>
      </c>
      <c r="D25" s="129">
        <f t="shared" si="6"/>
        <v>70</v>
      </c>
      <c r="E25" s="172">
        <f t="shared" si="6"/>
        <v>174</v>
      </c>
      <c r="F25" s="172">
        <f t="shared" si="6"/>
        <v>3623</v>
      </c>
      <c r="G25" s="172">
        <f t="shared" si="6"/>
        <v>194877</v>
      </c>
      <c r="H25" s="172">
        <v>1</v>
      </c>
      <c r="I25" s="82">
        <v>1</v>
      </c>
      <c r="J25" s="82">
        <v>5</v>
      </c>
      <c r="K25" s="82">
        <v>330</v>
      </c>
      <c r="L25" s="172">
        <v>9</v>
      </c>
      <c r="M25" s="172">
        <v>12</v>
      </c>
      <c r="N25" s="172">
        <v>116</v>
      </c>
      <c r="O25" s="172">
        <v>11356</v>
      </c>
      <c r="P25" s="172">
        <v>11</v>
      </c>
      <c r="Q25" s="172">
        <v>17</v>
      </c>
      <c r="R25" s="172">
        <v>255</v>
      </c>
      <c r="S25" s="172">
        <v>13645</v>
      </c>
      <c r="T25" s="172">
        <v>15</v>
      </c>
      <c r="U25" s="172">
        <v>26</v>
      </c>
      <c r="V25" s="172">
        <v>527</v>
      </c>
      <c r="W25" s="172">
        <v>15504</v>
      </c>
      <c r="X25" s="172">
        <v>13</v>
      </c>
      <c r="Y25" s="172">
        <v>33</v>
      </c>
      <c r="Z25" s="172">
        <v>938</v>
      </c>
      <c r="AA25" s="172">
        <v>39666</v>
      </c>
      <c r="AB25" s="172">
        <v>8</v>
      </c>
      <c r="AC25" s="172">
        <v>30</v>
      </c>
      <c r="AD25" s="172">
        <v>1166</v>
      </c>
      <c r="AE25" s="172">
        <v>56533</v>
      </c>
      <c r="AF25" s="172">
        <v>2</v>
      </c>
      <c r="AG25" s="82">
        <v>8</v>
      </c>
      <c r="AH25" s="82">
        <v>616</v>
      </c>
      <c r="AI25" s="82">
        <v>10979</v>
      </c>
      <c r="AJ25" s="172">
        <v>0</v>
      </c>
      <c r="AK25" s="172">
        <v>0</v>
      </c>
      <c r="AL25" s="172">
        <v>0</v>
      </c>
      <c r="AM25" s="172">
        <v>0</v>
      </c>
      <c r="AN25" s="172">
        <v>0</v>
      </c>
      <c r="AO25" s="172">
        <v>0</v>
      </c>
      <c r="AP25" s="172">
        <v>0</v>
      </c>
      <c r="AQ25" s="172">
        <v>0</v>
      </c>
      <c r="AR25" s="172">
        <v>0</v>
      </c>
      <c r="AS25" s="172">
        <v>0</v>
      </c>
      <c r="AT25" s="172">
        <v>0</v>
      </c>
      <c r="AU25" s="172">
        <v>0</v>
      </c>
      <c r="AV25" s="172">
        <v>0</v>
      </c>
      <c r="AW25" s="172">
        <v>0</v>
      </c>
      <c r="AX25" s="172">
        <v>0</v>
      </c>
      <c r="AY25" s="172">
        <v>0</v>
      </c>
      <c r="AZ25" s="172">
        <v>0</v>
      </c>
      <c r="BA25" s="172">
        <v>0</v>
      </c>
      <c r="BB25" s="172">
        <v>0</v>
      </c>
      <c r="BC25" s="172">
        <v>0</v>
      </c>
      <c r="BD25" s="172">
        <v>11</v>
      </c>
      <c r="BE25" s="172">
        <v>47</v>
      </c>
      <c r="BF25" s="172">
        <v>0</v>
      </c>
      <c r="BG25" s="131">
        <v>46864</v>
      </c>
    </row>
    <row r="26" spans="2:59" ht="12.6" customHeight="1" x14ac:dyDescent="0.15">
      <c r="B26" s="71"/>
      <c r="C26" s="73" t="s">
        <v>803</v>
      </c>
      <c r="D26" s="129">
        <f t="shared" si="6"/>
        <v>69</v>
      </c>
      <c r="E26" s="172">
        <f t="shared" si="6"/>
        <v>245</v>
      </c>
      <c r="F26" s="172">
        <f t="shared" si="6"/>
        <v>3642</v>
      </c>
      <c r="G26" s="172">
        <f t="shared" si="6"/>
        <v>263161</v>
      </c>
      <c r="H26" s="172">
        <v>7</v>
      </c>
      <c r="I26" s="172">
        <v>12</v>
      </c>
      <c r="J26" s="172">
        <v>45</v>
      </c>
      <c r="K26" s="172">
        <v>6895</v>
      </c>
      <c r="L26" s="172">
        <v>6</v>
      </c>
      <c r="M26" s="172">
        <v>9</v>
      </c>
      <c r="N26" s="172">
        <v>82</v>
      </c>
      <c r="O26" s="172">
        <v>3401</v>
      </c>
      <c r="P26" s="172">
        <v>7</v>
      </c>
      <c r="Q26" s="82">
        <v>13</v>
      </c>
      <c r="R26" s="82">
        <v>167</v>
      </c>
      <c r="S26" s="82">
        <v>6396</v>
      </c>
      <c r="T26" s="172">
        <v>14</v>
      </c>
      <c r="U26" s="172">
        <v>26</v>
      </c>
      <c r="V26" s="172">
        <v>525</v>
      </c>
      <c r="W26" s="172">
        <v>28977</v>
      </c>
      <c r="X26" s="172">
        <v>18</v>
      </c>
      <c r="Y26" s="172">
        <v>41</v>
      </c>
      <c r="Z26" s="172">
        <v>1202</v>
      </c>
      <c r="AA26" s="172">
        <v>47710</v>
      </c>
      <c r="AB26" s="172">
        <v>9</v>
      </c>
      <c r="AC26" s="172">
        <v>49</v>
      </c>
      <c r="AD26" s="172">
        <v>1321</v>
      </c>
      <c r="AE26" s="172">
        <v>74089</v>
      </c>
      <c r="AF26" s="172">
        <v>1</v>
      </c>
      <c r="AG26" s="82">
        <v>12</v>
      </c>
      <c r="AH26" s="82">
        <v>300</v>
      </c>
      <c r="AI26" s="82">
        <v>22034</v>
      </c>
      <c r="AJ26" s="172">
        <v>0</v>
      </c>
      <c r="AK26" s="172">
        <v>0</v>
      </c>
      <c r="AL26" s="172">
        <v>0</v>
      </c>
      <c r="AM26" s="172">
        <v>0</v>
      </c>
      <c r="AN26" s="172">
        <v>0</v>
      </c>
      <c r="AO26" s="172">
        <v>0</v>
      </c>
      <c r="AP26" s="172">
        <v>0</v>
      </c>
      <c r="AQ26" s="172">
        <v>0</v>
      </c>
      <c r="AR26" s="172">
        <v>0</v>
      </c>
      <c r="AS26" s="172">
        <v>0</v>
      </c>
      <c r="AT26" s="172">
        <v>0</v>
      </c>
      <c r="AU26" s="172">
        <v>0</v>
      </c>
      <c r="AV26" s="172">
        <v>0</v>
      </c>
      <c r="AW26" s="172">
        <v>0</v>
      </c>
      <c r="AX26" s="172">
        <v>0</v>
      </c>
      <c r="AY26" s="172">
        <v>0</v>
      </c>
      <c r="AZ26" s="172">
        <v>0</v>
      </c>
      <c r="BA26" s="172">
        <v>0</v>
      </c>
      <c r="BB26" s="172">
        <v>0</v>
      </c>
      <c r="BC26" s="172">
        <v>0</v>
      </c>
      <c r="BD26" s="172">
        <v>7</v>
      </c>
      <c r="BE26" s="172">
        <v>83</v>
      </c>
      <c r="BF26" s="172">
        <v>0</v>
      </c>
      <c r="BG26" s="131">
        <v>73659</v>
      </c>
    </row>
    <row r="27" spans="2:59" ht="12.6" customHeight="1" x14ac:dyDescent="0.15">
      <c r="B27" s="71"/>
      <c r="C27" s="73" t="s">
        <v>804</v>
      </c>
      <c r="D27" s="129">
        <f t="shared" si="6"/>
        <v>88</v>
      </c>
      <c r="E27" s="172">
        <f t="shared" si="6"/>
        <v>327</v>
      </c>
      <c r="F27" s="172">
        <f t="shared" si="6"/>
        <v>5092</v>
      </c>
      <c r="G27" s="172">
        <f t="shared" si="6"/>
        <v>397563</v>
      </c>
      <c r="H27" s="172">
        <v>5</v>
      </c>
      <c r="I27" s="82">
        <v>9</v>
      </c>
      <c r="J27" s="82">
        <v>22</v>
      </c>
      <c r="K27" s="82">
        <v>4407</v>
      </c>
      <c r="L27" s="172">
        <v>15</v>
      </c>
      <c r="M27" s="172">
        <v>28</v>
      </c>
      <c r="N27" s="172">
        <v>223</v>
      </c>
      <c r="O27" s="172">
        <v>8239</v>
      </c>
      <c r="P27" s="172">
        <v>10</v>
      </c>
      <c r="Q27" s="172">
        <v>14</v>
      </c>
      <c r="R27" s="172">
        <v>222</v>
      </c>
      <c r="S27" s="172">
        <v>5111</v>
      </c>
      <c r="T27" s="172">
        <v>22</v>
      </c>
      <c r="U27" s="172">
        <v>49</v>
      </c>
      <c r="V27" s="172">
        <v>843</v>
      </c>
      <c r="W27" s="172">
        <v>49532</v>
      </c>
      <c r="X27" s="172">
        <v>16</v>
      </c>
      <c r="Y27" s="172">
        <v>41</v>
      </c>
      <c r="Z27" s="172">
        <v>1132</v>
      </c>
      <c r="AA27" s="172">
        <v>32716</v>
      </c>
      <c r="AB27" s="172">
        <v>5</v>
      </c>
      <c r="AC27" s="172">
        <v>22</v>
      </c>
      <c r="AD27" s="172">
        <v>699</v>
      </c>
      <c r="AE27" s="172">
        <v>43925</v>
      </c>
      <c r="AF27" s="172">
        <v>4</v>
      </c>
      <c r="AG27" s="172">
        <v>44</v>
      </c>
      <c r="AH27" s="172">
        <v>1430</v>
      </c>
      <c r="AI27" s="172">
        <v>82316</v>
      </c>
      <c r="AJ27" s="172">
        <v>1</v>
      </c>
      <c r="AK27" s="82">
        <v>27</v>
      </c>
      <c r="AL27" s="82">
        <v>521</v>
      </c>
      <c r="AM27" s="82">
        <v>72789</v>
      </c>
      <c r="AN27" s="172">
        <v>0</v>
      </c>
      <c r="AO27" s="172">
        <v>0</v>
      </c>
      <c r="AP27" s="172">
        <v>0</v>
      </c>
      <c r="AQ27" s="172">
        <v>0</v>
      </c>
      <c r="AR27" s="172">
        <v>0</v>
      </c>
      <c r="AS27" s="172">
        <v>0</v>
      </c>
      <c r="AT27" s="172">
        <v>0</v>
      </c>
      <c r="AU27" s="172">
        <v>0</v>
      </c>
      <c r="AV27" s="172">
        <v>0</v>
      </c>
      <c r="AW27" s="172">
        <v>0</v>
      </c>
      <c r="AX27" s="172">
        <v>0</v>
      </c>
      <c r="AY27" s="172">
        <v>0</v>
      </c>
      <c r="AZ27" s="172">
        <v>0</v>
      </c>
      <c r="BA27" s="172">
        <v>0</v>
      </c>
      <c r="BB27" s="172">
        <v>0</v>
      </c>
      <c r="BC27" s="172">
        <v>0</v>
      </c>
      <c r="BD27" s="172">
        <v>10</v>
      </c>
      <c r="BE27" s="172">
        <v>93</v>
      </c>
      <c r="BF27" s="172">
        <v>0</v>
      </c>
      <c r="BG27" s="131">
        <v>98528</v>
      </c>
    </row>
    <row r="28" spans="2:59" ht="12.6" customHeight="1" x14ac:dyDescent="0.15">
      <c r="B28" s="71"/>
      <c r="C28" s="73" t="s">
        <v>805</v>
      </c>
      <c r="D28" s="129">
        <f t="shared" si="6"/>
        <v>44</v>
      </c>
      <c r="E28" s="172">
        <f t="shared" si="6"/>
        <v>128</v>
      </c>
      <c r="F28" s="172">
        <f t="shared" si="6"/>
        <v>3533</v>
      </c>
      <c r="G28" s="172">
        <f t="shared" si="6"/>
        <v>146993</v>
      </c>
      <c r="H28" s="172">
        <v>1</v>
      </c>
      <c r="I28" s="82">
        <v>1</v>
      </c>
      <c r="J28" s="82">
        <v>9</v>
      </c>
      <c r="K28" s="82">
        <v>20</v>
      </c>
      <c r="L28" s="172">
        <v>4</v>
      </c>
      <c r="M28" s="172">
        <v>5</v>
      </c>
      <c r="N28" s="172">
        <v>54</v>
      </c>
      <c r="O28" s="172">
        <v>2428</v>
      </c>
      <c r="P28" s="172">
        <v>1</v>
      </c>
      <c r="Q28" s="82">
        <v>2</v>
      </c>
      <c r="R28" s="82">
        <v>27</v>
      </c>
      <c r="S28" s="82">
        <v>750</v>
      </c>
      <c r="T28" s="172">
        <v>13</v>
      </c>
      <c r="U28" s="172">
        <v>24</v>
      </c>
      <c r="V28" s="172">
        <v>474</v>
      </c>
      <c r="W28" s="172">
        <v>29370</v>
      </c>
      <c r="X28" s="172">
        <v>7</v>
      </c>
      <c r="Y28" s="172">
        <v>11</v>
      </c>
      <c r="Z28" s="172">
        <v>508</v>
      </c>
      <c r="AA28" s="172">
        <v>11881</v>
      </c>
      <c r="AB28" s="172">
        <v>7</v>
      </c>
      <c r="AC28" s="172">
        <v>20</v>
      </c>
      <c r="AD28" s="172">
        <v>1141</v>
      </c>
      <c r="AE28" s="172">
        <v>30065</v>
      </c>
      <c r="AF28" s="172">
        <v>3</v>
      </c>
      <c r="AG28" s="172">
        <v>17</v>
      </c>
      <c r="AH28" s="172">
        <v>1320</v>
      </c>
      <c r="AI28" s="172">
        <v>13200</v>
      </c>
      <c r="AJ28" s="172">
        <v>0</v>
      </c>
      <c r="AK28" s="172">
        <v>0</v>
      </c>
      <c r="AL28" s="172">
        <v>0</v>
      </c>
      <c r="AM28" s="172">
        <v>0</v>
      </c>
      <c r="AN28" s="172">
        <v>0</v>
      </c>
      <c r="AO28" s="172">
        <v>0</v>
      </c>
      <c r="AP28" s="172">
        <v>0</v>
      </c>
      <c r="AQ28" s="172">
        <v>0</v>
      </c>
      <c r="AR28" s="172">
        <v>0</v>
      </c>
      <c r="AS28" s="172">
        <v>0</v>
      </c>
      <c r="AT28" s="172">
        <v>0</v>
      </c>
      <c r="AU28" s="172">
        <v>0</v>
      </c>
      <c r="AV28" s="172">
        <v>0</v>
      </c>
      <c r="AW28" s="172">
        <v>0</v>
      </c>
      <c r="AX28" s="172">
        <v>0</v>
      </c>
      <c r="AY28" s="172">
        <v>0</v>
      </c>
      <c r="AZ28" s="172">
        <v>0</v>
      </c>
      <c r="BA28" s="172">
        <v>0</v>
      </c>
      <c r="BB28" s="172">
        <v>0</v>
      </c>
      <c r="BC28" s="172">
        <v>0</v>
      </c>
      <c r="BD28" s="172">
        <v>8</v>
      </c>
      <c r="BE28" s="172">
        <v>48</v>
      </c>
      <c r="BF28" s="172">
        <v>0</v>
      </c>
      <c r="BG28" s="131">
        <v>59279</v>
      </c>
    </row>
    <row r="29" spans="2:59" ht="12.6" customHeight="1" x14ac:dyDescent="0.15">
      <c r="B29" s="71" t="s">
        <v>806</v>
      </c>
      <c r="C29" s="73"/>
      <c r="D29" s="129">
        <f t="shared" ref="D29:BG29" si="7">SUM(D30:D36)</f>
        <v>595</v>
      </c>
      <c r="E29" s="172">
        <f t="shared" si="7"/>
        <v>2235</v>
      </c>
      <c r="F29" s="172">
        <f t="shared" si="7"/>
        <v>41296</v>
      </c>
      <c r="G29" s="172">
        <f t="shared" si="7"/>
        <v>2679173</v>
      </c>
      <c r="H29" s="172">
        <f t="shared" si="7"/>
        <v>26</v>
      </c>
      <c r="I29" s="172">
        <f t="shared" si="7"/>
        <v>48</v>
      </c>
      <c r="J29" s="172">
        <f t="shared" si="7"/>
        <v>161</v>
      </c>
      <c r="K29" s="172">
        <f t="shared" si="7"/>
        <v>12245</v>
      </c>
      <c r="L29" s="172">
        <f t="shared" si="7"/>
        <v>59</v>
      </c>
      <c r="M29" s="172">
        <f t="shared" si="7"/>
        <v>105</v>
      </c>
      <c r="N29" s="172">
        <f t="shared" si="7"/>
        <v>841</v>
      </c>
      <c r="O29" s="172">
        <f t="shared" si="7"/>
        <v>50470</v>
      </c>
      <c r="P29" s="172">
        <f t="shared" si="7"/>
        <v>71</v>
      </c>
      <c r="Q29" s="172">
        <f t="shared" si="7"/>
        <v>144</v>
      </c>
      <c r="R29" s="172">
        <f t="shared" si="7"/>
        <v>1652</v>
      </c>
      <c r="S29" s="172">
        <f t="shared" si="7"/>
        <v>107496</v>
      </c>
      <c r="T29" s="172">
        <f t="shared" si="7"/>
        <v>118</v>
      </c>
      <c r="U29" s="172">
        <f t="shared" si="7"/>
        <v>258</v>
      </c>
      <c r="V29" s="172">
        <f t="shared" si="7"/>
        <v>4425</v>
      </c>
      <c r="W29" s="172">
        <f t="shared" si="7"/>
        <v>226030</v>
      </c>
      <c r="X29" s="172">
        <f t="shared" si="7"/>
        <v>131</v>
      </c>
      <c r="Y29" s="172">
        <f t="shared" si="7"/>
        <v>394</v>
      </c>
      <c r="Z29" s="172">
        <f t="shared" si="7"/>
        <v>8916</v>
      </c>
      <c r="AA29" s="172">
        <f t="shared" si="7"/>
        <v>452376</v>
      </c>
      <c r="AB29" s="172">
        <f t="shared" si="7"/>
        <v>53</v>
      </c>
      <c r="AC29" s="172">
        <f t="shared" si="7"/>
        <v>284</v>
      </c>
      <c r="AD29" s="172">
        <f t="shared" si="7"/>
        <v>7211</v>
      </c>
      <c r="AE29" s="172">
        <f t="shared" si="7"/>
        <v>347630</v>
      </c>
      <c r="AF29" s="172">
        <f t="shared" si="7"/>
        <v>20</v>
      </c>
      <c r="AG29" s="172">
        <f t="shared" si="7"/>
        <v>148</v>
      </c>
      <c r="AH29" s="172">
        <f t="shared" si="7"/>
        <v>7786</v>
      </c>
      <c r="AI29" s="172">
        <f t="shared" si="7"/>
        <v>274836</v>
      </c>
      <c r="AJ29" s="172">
        <f t="shared" si="7"/>
        <v>8</v>
      </c>
      <c r="AK29" s="172">
        <f t="shared" si="7"/>
        <v>104</v>
      </c>
      <c r="AL29" s="172">
        <f t="shared" si="7"/>
        <v>5494</v>
      </c>
      <c r="AM29" s="172">
        <f t="shared" si="7"/>
        <v>238919</v>
      </c>
      <c r="AN29" s="172">
        <f t="shared" si="7"/>
        <v>2</v>
      </c>
      <c r="AO29" s="172">
        <f t="shared" si="7"/>
        <v>43</v>
      </c>
      <c r="AP29" s="172">
        <f t="shared" si="7"/>
        <v>2460</v>
      </c>
      <c r="AQ29" s="172">
        <f t="shared" si="7"/>
        <v>78640</v>
      </c>
      <c r="AR29" s="172">
        <f t="shared" si="7"/>
        <v>1</v>
      </c>
      <c r="AS29" s="82">
        <f t="shared" si="7"/>
        <v>73</v>
      </c>
      <c r="AT29" s="82">
        <f t="shared" si="7"/>
        <v>2350</v>
      </c>
      <c r="AU29" s="82">
        <f t="shared" si="7"/>
        <v>178077</v>
      </c>
      <c r="AV29" s="172">
        <f t="shared" si="7"/>
        <v>0</v>
      </c>
      <c r="AW29" s="172">
        <f t="shared" si="7"/>
        <v>0</v>
      </c>
      <c r="AX29" s="172">
        <f t="shared" si="7"/>
        <v>0</v>
      </c>
      <c r="AY29" s="172">
        <f t="shared" si="7"/>
        <v>0</v>
      </c>
      <c r="AZ29" s="172">
        <f t="shared" si="7"/>
        <v>0</v>
      </c>
      <c r="BA29" s="172">
        <f t="shared" si="7"/>
        <v>0</v>
      </c>
      <c r="BB29" s="172">
        <f t="shared" si="7"/>
        <v>0</v>
      </c>
      <c r="BC29" s="172">
        <f t="shared" si="7"/>
        <v>0</v>
      </c>
      <c r="BD29" s="172">
        <f t="shared" si="7"/>
        <v>106</v>
      </c>
      <c r="BE29" s="172">
        <f t="shared" si="7"/>
        <v>634</v>
      </c>
      <c r="BF29" s="172">
        <f t="shared" si="7"/>
        <v>0</v>
      </c>
      <c r="BG29" s="131">
        <f t="shared" si="7"/>
        <v>712454</v>
      </c>
    </row>
    <row r="30" spans="2:59" ht="12.6" customHeight="1" x14ac:dyDescent="0.15">
      <c r="B30" s="71"/>
      <c r="C30" s="73" t="s">
        <v>807</v>
      </c>
      <c r="D30" s="129">
        <f t="shared" ref="D30:G36" si="8">H30+L30+P30+T30+X30+AB30+AF30+AJ30+AN30+AR30+AV30+AZ30+BD30</f>
        <v>78</v>
      </c>
      <c r="E30" s="172">
        <f t="shared" si="8"/>
        <v>328</v>
      </c>
      <c r="F30" s="172">
        <f t="shared" si="8"/>
        <v>6926</v>
      </c>
      <c r="G30" s="172">
        <f t="shared" si="8"/>
        <v>508990</v>
      </c>
      <c r="H30" s="172">
        <v>3</v>
      </c>
      <c r="I30" s="172">
        <v>5</v>
      </c>
      <c r="J30" s="172">
        <v>21</v>
      </c>
      <c r="K30" s="172">
        <v>1514</v>
      </c>
      <c r="L30" s="172">
        <v>7</v>
      </c>
      <c r="M30" s="172">
        <v>14</v>
      </c>
      <c r="N30" s="172">
        <v>108</v>
      </c>
      <c r="O30" s="172">
        <v>3289</v>
      </c>
      <c r="P30" s="172">
        <v>13</v>
      </c>
      <c r="Q30" s="172">
        <v>27</v>
      </c>
      <c r="R30" s="172">
        <v>310</v>
      </c>
      <c r="S30" s="172">
        <v>25797</v>
      </c>
      <c r="T30" s="172">
        <v>7</v>
      </c>
      <c r="U30" s="172">
        <v>14</v>
      </c>
      <c r="V30" s="172">
        <v>265</v>
      </c>
      <c r="W30" s="172">
        <v>16589</v>
      </c>
      <c r="X30" s="172">
        <v>18</v>
      </c>
      <c r="Y30" s="172">
        <v>55</v>
      </c>
      <c r="Z30" s="172">
        <v>1303</v>
      </c>
      <c r="AA30" s="172">
        <v>85389</v>
      </c>
      <c r="AB30" s="172">
        <v>6</v>
      </c>
      <c r="AC30" s="172">
        <v>28</v>
      </c>
      <c r="AD30" s="172">
        <v>895</v>
      </c>
      <c r="AE30" s="172">
        <v>52435</v>
      </c>
      <c r="AF30" s="172">
        <v>5</v>
      </c>
      <c r="AG30" s="172">
        <v>33</v>
      </c>
      <c r="AH30" s="172">
        <v>2164</v>
      </c>
      <c r="AI30" s="172">
        <v>76808</v>
      </c>
      <c r="AJ30" s="172">
        <v>1</v>
      </c>
      <c r="AK30" s="82">
        <v>29</v>
      </c>
      <c r="AL30" s="82">
        <v>660</v>
      </c>
      <c r="AM30" s="82">
        <v>67536</v>
      </c>
      <c r="AN30" s="172">
        <v>1</v>
      </c>
      <c r="AO30" s="82">
        <v>40</v>
      </c>
      <c r="AP30" s="82">
        <v>1200</v>
      </c>
      <c r="AQ30" s="82">
        <v>73465</v>
      </c>
      <c r="AR30" s="172">
        <v>0</v>
      </c>
      <c r="AS30" s="172">
        <v>0</v>
      </c>
      <c r="AT30" s="172">
        <v>0</v>
      </c>
      <c r="AU30" s="172">
        <v>0</v>
      </c>
      <c r="AV30" s="172">
        <v>0</v>
      </c>
      <c r="AW30" s="172">
        <v>0</v>
      </c>
      <c r="AX30" s="172">
        <v>0</v>
      </c>
      <c r="AY30" s="172">
        <v>0</v>
      </c>
      <c r="AZ30" s="172">
        <v>0</v>
      </c>
      <c r="BA30" s="172">
        <v>0</v>
      </c>
      <c r="BB30" s="172">
        <v>0</v>
      </c>
      <c r="BC30" s="172">
        <v>0</v>
      </c>
      <c r="BD30" s="172">
        <v>17</v>
      </c>
      <c r="BE30" s="172">
        <v>83</v>
      </c>
      <c r="BF30" s="172">
        <v>0</v>
      </c>
      <c r="BG30" s="131">
        <v>106168</v>
      </c>
    </row>
    <row r="31" spans="2:59" ht="12.6" customHeight="1" x14ac:dyDescent="0.15">
      <c r="B31" s="71"/>
      <c r="C31" s="73" t="s">
        <v>808</v>
      </c>
      <c r="D31" s="129">
        <f t="shared" si="8"/>
        <v>185</v>
      </c>
      <c r="E31" s="172">
        <f t="shared" si="8"/>
        <v>787</v>
      </c>
      <c r="F31" s="172">
        <f t="shared" si="8"/>
        <v>16517</v>
      </c>
      <c r="G31" s="172">
        <f t="shared" si="8"/>
        <v>968089</v>
      </c>
      <c r="H31" s="172">
        <v>9</v>
      </c>
      <c r="I31" s="172">
        <v>11</v>
      </c>
      <c r="J31" s="172">
        <v>57</v>
      </c>
      <c r="K31" s="172">
        <v>1707</v>
      </c>
      <c r="L31" s="172">
        <v>20</v>
      </c>
      <c r="M31" s="172">
        <v>35</v>
      </c>
      <c r="N31" s="172">
        <v>267</v>
      </c>
      <c r="O31" s="172">
        <v>12126</v>
      </c>
      <c r="P31" s="172">
        <v>23</v>
      </c>
      <c r="Q31" s="172">
        <v>56</v>
      </c>
      <c r="R31" s="172">
        <v>551</v>
      </c>
      <c r="S31" s="172">
        <v>44732</v>
      </c>
      <c r="T31" s="172">
        <v>34</v>
      </c>
      <c r="U31" s="172">
        <v>76</v>
      </c>
      <c r="V31" s="172">
        <v>1314</v>
      </c>
      <c r="W31" s="172">
        <v>70601</v>
      </c>
      <c r="X31" s="172">
        <v>44</v>
      </c>
      <c r="Y31" s="172">
        <v>136</v>
      </c>
      <c r="Z31" s="172">
        <v>2905</v>
      </c>
      <c r="AA31" s="172">
        <v>135706</v>
      </c>
      <c r="AB31" s="172">
        <v>21</v>
      </c>
      <c r="AC31" s="172">
        <v>113</v>
      </c>
      <c r="AD31" s="172">
        <v>2902</v>
      </c>
      <c r="AE31" s="172">
        <v>147440</v>
      </c>
      <c r="AF31" s="172">
        <v>6</v>
      </c>
      <c r="AG31" s="172">
        <v>44</v>
      </c>
      <c r="AH31" s="172">
        <v>2393</v>
      </c>
      <c r="AI31" s="172">
        <v>60659</v>
      </c>
      <c r="AJ31" s="172">
        <v>5</v>
      </c>
      <c r="AK31" s="82">
        <v>39</v>
      </c>
      <c r="AL31" s="82">
        <v>3778</v>
      </c>
      <c r="AM31" s="82">
        <v>98458</v>
      </c>
      <c r="AN31" s="172">
        <v>0</v>
      </c>
      <c r="AO31" s="172">
        <v>0</v>
      </c>
      <c r="AP31" s="172">
        <v>0</v>
      </c>
      <c r="AQ31" s="172">
        <v>0</v>
      </c>
      <c r="AR31" s="172">
        <v>1</v>
      </c>
      <c r="AS31" s="82">
        <v>73</v>
      </c>
      <c r="AT31" s="82">
        <v>2350</v>
      </c>
      <c r="AU31" s="82">
        <v>178077</v>
      </c>
      <c r="AV31" s="172">
        <v>0</v>
      </c>
      <c r="AW31" s="172">
        <v>0</v>
      </c>
      <c r="AX31" s="172">
        <v>0</v>
      </c>
      <c r="AY31" s="172">
        <v>0</v>
      </c>
      <c r="AZ31" s="172">
        <v>0</v>
      </c>
      <c r="BA31" s="172">
        <v>0</v>
      </c>
      <c r="BB31" s="172">
        <v>0</v>
      </c>
      <c r="BC31" s="172">
        <v>0</v>
      </c>
      <c r="BD31" s="172">
        <v>22</v>
      </c>
      <c r="BE31" s="172">
        <v>204</v>
      </c>
      <c r="BF31" s="172">
        <v>0</v>
      </c>
      <c r="BG31" s="131">
        <v>218583</v>
      </c>
    </row>
    <row r="32" spans="2:59" ht="12.6" customHeight="1" x14ac:dyDescent="0.15">
      <c r="B32" s="71"/>
      <c r="C32" s="73" t="s">
        <v>809</v>
      </c>
      <c r="D32" s="129">
        <f t="shared" si="8"/>
        <v>65</v>
      </c>
      <c r="E32" s="172">
        <f t="shared" si="8"/>
        <v>203</v>
      </c>
      <c r="F32" s="172">
        <f t="shared" si="8"/>
        <v>2064</v>
      </c>
      <c r="G32" s="172">
        <f t="shared" si="8"/>
        <v>189014</v>
      </c>
      <c r="H32" s="172">
        <v>6</v>
      </c>
      <c r="I32" s="172">
        <v>20</v>
      </c>
      <c r="J32" s="172">
        <v>39</v>
      </c>
      <c r="K32" s="172">
        <v>3691</v>
      </c>
      <c r="L32" s="172">
        <v>7</v>
      </c>
      <c r="M32" s="172">
        <v>18</v>
      </c>
      <c r="N32" s="172">
        <v>104</v>
      </c>
      <c r="O32" s="172">
        <v>16996</v>
      </c>
      <c r="P32" s="172">
        <v>6</v>
      </c>
      <c r="Q32" s="172">
        <v>10</v>
      </c>
      <c r="R32" s="172">
        <v>140</v>
      </c>
      <c r="S32" s="172">
        <v>5595</v>
      </c>
      <c r="T32" s="172">
        <v>17</v>
      </c>
      <c r="U32" s="172">
        <v>40</v>
      </c>
      <c r="V32" s="172">
        <v>618</v>
      </c>
      <c r="W32" s="172">
        <v>27419</v>
      </c>
      <c r="X32" s="172">
        <v>12</v>
      </c>
      <c r="Y32" s="172">
        <v>58</v>
      </c>
      <c r="Z32" s="172">
        <v>804</v>
      </c>
      <c r="AA32" s="172">
        <v>54294</v>
      </c>
      <c r="AB32" s="172">
        <v>3</v>
      </c>
      <c r="AC32" s="172">
        <v>12</v>
      </c>
      <c r="AD32" s="172">
        <v>359</v>
      </c>
      <c r="AE32" s="172">
        <v>10083</v>
      </c>
      <c r="AF32" s="172">
        <v>0</v>
      </c>
      <c r="AG32" s="172">
        <v>0</v>
      </c>
      <c r="AH32" s="172">
        <v>0</v>
      </c>
      <c r="AI32" s="172">
        <v>0</v>
      </c>
      <c r="AJ32" s="172">
        <v>0</v>
      </c>
      <c r="AK32" s="172">
        <v>0</v>
      </c>
      <c r="AL32" s="172">
        <v>0</v>
      </c>
      <c r="AM32" s="172">
        <v>0</v>
      </c>
      <c r="AN32" s="172">
        <v>0</v>
      </c>
      <c r="AO32" s="172">
        <v>0</v>
      </c>
      <c r="AP32" s="172">
        <v>0</v>
      </c>
      <c r="AQ32" s="172">
        <v>0</v>
      </c>
      <c r="AR32" s="172">
        <v>0</v>
      </c>
      <c r="AS32" s="172">
        <v>0</v>
      </c>
      <c r="AT32" s="172">
        <v>0</v>
      </c>
      <c r="AU32" s="172">
        <v>0</v>
      </c>
      <c r="AV32" s="172">
        <v>0</v>
      </c>
      <c r="AW32" s="172">
        <v>0</v>
      </c>
      <c r="AX32" s="172">
        <v>0</v>
      </c>
      <c r="AY32" s="172">
        <v>0</v>
      </c>
      <c r="AZ32" s="172">
        <v>0</v>
      </c>
      <c r="BA32" s="172">
        <v>0</v>
      </c>
      <c r="BB32" s="172">
        <v>0</v>
      </c>
      <c r="BC32" s="172">
        <v>0</v>
      </c>
      <c r="BD32" s="172">
        <v>14</v>
      </c>
      <c r="BE32" s="172">
        <v>45</v>
      </c>
      <c r="BF32" s="172">
        <v>0</v>
      </c>
      <c r="BG32" s="131">
        <v>70936</v>
      </c>
    </row>
    <row r="33" spans="2:59" ht="12.6" customHeight="1" x14ac:dyDescent="0.15">
      <c r="B33" s="71"/>
      <c r="C33" s="73" t="s">
        <v>810</v>
      </c>
      <c r="D33" s="129">
        <f t="shared" si="8"/>
        <v>70</v>
      </c>
      <c r="E33" s="172">
        <f t="shared" si="8"/>
        <v>296</v>
      </c>
      <c r="F33" s="172">
        <f t="shared" si="8"/>
        <v>3970</v>
      </c>
      <c r="G33" s="172">
        <f t="shared" si="8"/>
        <v>296024</v>
      </c>
      <c r="H33" s="172">
        <v>2</v>
      </c>
      <c r="I33" s="82">
        <v>3</v>
      </c>
      <c r="J33" s="82">
        <v>14</v>
      </c>
      <c r="K33" s="82">
        <v>2051</v>
      </c>
      <c r="L33" s="172">
        <v>9</v>
      </c>
      <c r="M33" s="172">
        <v>14</v>
      </c>
      <c r="N33" s="172">
        <v>141</v>
      </c>
      <c r="O33" s="172">
        <v>3759</v>
      </c>
      <c r="P33" s="172">
        <v>7</v>
      </c>
      <c r="Q33" s="172">
        <v>13</v>
      </c>
      <c r="R33" s="172">
        <v>158</v>
      </c>
      <c r="S33" s="172">
        <v>7814</v>
      </c>
      <c r="T33" s="172">
        <v>12</v>
      </c>
      <c r="U33" s="172">
        <v>27</v>
      </c>
      <c r="V33" s="172">
        <v>465</v>
      </c>
      <c r="W33" s="172">
        <v>22025</v>
      </c>
      <c r="X33" s="172">
        <v>14</v>
      </c>
      <c r="Y33" s="172">
        <v>33</v>
      </c>
      <c r="Z33" s="172">
        <v>994</v>
      </c>
      <c r="AA33" s="172">
        <v>40276</v>
      </c>
      <c r="AB33" s="172">
        <v>6</v>
      </c>
      <c r="AC33" s="172">
        <v>24</v>
      </c>
      <c r="AD33" s="172">
        <v>768</v>
      </c>
      <c r="AE33" s="172">
        <v>37183</v>
      </c>
      <c r="AF33" s="172">
        <v>4</v>
      </c>
      <c r="AG33" s="82">
        <v>42</v>
      </c>
      <c r="AH33" s="82">
        <v>1430</v>
      </c>
      <c r="AI33" s="82">
        <v>86653</v>
      </c>
      <c r="AJ33" s="172">
        <v>0</v>
      </c>
      <c r="AK33" s="172">
        <v>0</v>
      </c>
      <c r="AL33" s="172">
        <v>0</v>
      </c>
      <c r="AM33" s="172">
        <v>0</v>
      </c>
      <c r="AN33" s="172">
        <v>0</v>
      </c>
      <c r="AO33" s="172">
        <v>0</v>
      </c>
      <c r="AP33" s="172">
        <v>0</v>
      </c>
      <c r="AQ33" s="172">
        <v>0</v>
      </c>
      <c r="AR33" s="172">
        <v>0</v>
      </c>
      <c r="AS33" s="172">
        <v>0</v>
      </c>
      <c r="AT33" s="172">
        <v>0</v>
      </c>
      <c r="AU33" s="172">
        <v>0</v>
      </c>
      <c r="AV33" s="172">
        <v>0</v>
      </c>
      <c r="AW33" s="172">
        <v>0</v>
      </c>
      <c r="AX33" s="172">
        <v>0</v>
      </c>
      <c r="AY33" s="172">
        <v>0</v>
      </c>
      <c r="AZ33" s="172">
        <v>0</v>
      </c>
      <c r="BA33" s="172">
        <v>0</v>
      </c>
      <c r="BB33" s="172">
        <v>0</v>
      </c>
      <c r="BC33" s="172">
        <v>0</v>
      </c>
      <c r="BD33" s="172">
        <v>16</v>
      </c>
      <c r="BE33" s="172">
        <v>140</v>
      </c>
      <c r="BF33" s="172">
        <v>0</v>
      </c>
      <c r="BG33" s="131">
        <v>96263</v>
      </c>
    </row>
    <row r="34" spans="2:59" ht="12.6" customHeight="1" x14ac:dyDescent="0.15">
      <c r="B34" s="71"/>
      <c r="C34" s="73" t="s">
        <v>811</v>
      </c>
      <c r="D34" s="129">
        <f t="shared" si="8"/>
        <v>98</v>
      </c>
      <c r="E34" s="172">
        <f t="shared" si="8"/>
        <v>286</v>
      </c>
      <c r="F34" s="172">
        <f t="shared" si="8"/>
        <v>7202</v>
      </c>
      <c r="G34" s="172">
        <f t="shared" si="8"/>
        <v>407020</v>
      </c>
      <c r="H34" s="172">
        <v>3</v>
      </c>
      <c r="I34" s="82">
        <v>4</v>
      </c>
      <c r="J34" s="82">
        <v>16</v>
      </c>
      <c r="K34" s="82">
        <v>1424</v>
      </c>
      <c r="L34" s="172">
        <v>9</v>
      </c>
      <c r="M34" s="172">
        <v>10</v>
      </c>
      <c r="N34" s="172">
        <v>127</v>
      </c>
      <c r="O34" s="172">
        <v>4487</v>
      </c>
      <c r="P34" s="172">
        <v>9</v>
      </c>
      <c r="Q34" s="172">
        <v>19</v>
      </c>
      <c r="R34" s="172">
        <v>216</v>
      </c>
      <c r="S34" s="172">
        <v>16510</v>
      </c>
      <c r="T34" s="172">
        <v>26</v>
      </c>
      <c r="U34" s="172">
        <v>50</v>
      </c>
      <c r="V34" s="172">
        <v>960</v>
      </c>
      <c r="W34" s="172">
        <v>59120</v>
      </c>
      <c r="X34" s="172">
        <v>20</v>
      </c>
      <c r="Y34" s="172">
        <v>55</v>
      </c>
      <c r="Z34" s="172">
        <v>1347</v>
      </c>
      <c r="AA34" s="172">
        <v>65650</v>
      </c>
      <c r="AB34" s="172">
        <v>9</v>
      </c>
      <c r="AC34" s="172">
        <v>27</v>
      </c>
      <c r="AD34" s="172">
        <v>1214</v>
      </c>
      <c r="AE34" s="172">
        <v>49101</v>
      </c>
      <c r="AF34" s="172">
        <v>3</v>
      </c>
      <c r="AG34" s="82">
        <v>14</v>
      </c>
      <c r="AH34" s="82">
        <v>1006</v>
      </c>
      <c r="AI34" s="82">
        <v>10443</v>
      </c>
      <c r="AJ34" s="172">
        <v>2</v>
      </c>
      <c r="AK34" s="82">
        <v>36</v>
      </c>
      <c r="AL34" s="82">
        <v>1056</v>
      </c>
      <c r="AM34" s="82">
        <v>72925</v>
      </c>
      <c r="AN34" s="172">
        <v>1</v>
      </c>
      <c r="AO34" s="82">
        <v>3</v>
      </c>
      <c r="AP34" s="82">
        <v>1260</v>
      </c>
      <c r="AQ34" s="82">
        <v>5175</v>
      </c>
      <c r="AR34" s="172">
        <v>0</v>
      </c>
      <c r="AS34" s="172">
        <v>0</v>
      </c>
      <c r="AT34" s="172">
        <v>0</v>
      </c>
      <c r="AU34" s="172">
        <v>0</v>
      </c>
      <c r="AV34" s="172">
        <v>0</v>
      </c>
      <c r="AW34" s="172">
        <v>0</v>
      </c>
      <c r="AX34" s="172">
        <v>0</v>
      </c>
      <c r="AY34" s="172">
        <v>0</v>
      </c>
      <c r="AZ34" s="172">
        <v>0</v>
      </c>
      <c r="BA34" s="172">
        <v>0</v>
      </c>
      <c r="BB34" s="172">
        <v>0</v>
      </c>
      <c r="BC34" s="172">
        <v>0</v>
      </c>
      <c r="BD34" s="172">
        <v>16</v>
      </c>
      <c r="BE34" s="172">
        <v>68</v>
      </c>
      <c r="BF34" s="172">
        <v>0</v>
      </c>
      <c r="BG34" s="131">
        <v>122185</v>
      </c>
    </row>
    <row r="35" spans="2:59" ht="12.6" customHeight="1" x14ac:dyDescent="0.15">
      <c r="B35" s="71"/>
      <c r="C35" s="73" t="s">
        <v>812</v>
      </c>
      <c r="D35" s="129">
        <f t="shared" si="8"/>
        <v>53</v>
      </c>
      <c r="E35" s="172">
        <f t="shared" si="8"/>
        <v>137</v>
      </c>
      <c r="F35" s="172">
        <f t="shared" si="8"/>
        <v>3095</v>
      </c>
      <c r="G35" s="172">
        <f t="shared" si="8"/>
        <v>164926</v>
      </c>
      <c r="H35" s="172">
        <v>0</v>
      </c>
      <c r="I35" s="172">
        <v>0</v>
      </c>
      <c r="J35" s="172">
        <v>0</v>
      </c>
      <c r="K35" s="172">
        <v>0</v>
      </c>
      <c r="L35" s="172">
        <v>4</v>
      </c>
      <c r="M35" s="82">
        <v>10</v>
      </c>
      <c r="N35" s="82">
        <v>56</v>
      </c>
      <c r="O35" s="82">
        <v>9531</v>
      </c>
      <c r="P35" s="172">
        <v>7</v>
      </c>
      <c r="Q35" s="172">
        <v>8</v>
      </c>
      <c r="R35" s="172">
        <v>150</v>
      </c>
      <c r="S35" s="172">
        <v>3348</v>
      </c>
      <c r="T35" s="172">
        <v>9</v>
      </c>
      <c r="U35" s="172">
        <v>21</v>
      </c>
      <c r="V35" s="172">
        <v>323</v>
      </c>
      <c r="W35" s="172">
        <v>17049</v>
      </c>
      <c r="X35" s="172">
        <v>15</v>
      </c>
      <c r="Y35" s="172">
        <v>33</v>
      </c>
      <c r="Z35" s="172">
        <v>1028</v>
      </c>
      <c r="AA35" s="172">
        <v>34352</v>
      </c>
      <c r="AB35" s="172">
        <v>5</v>
      </c>
      <c r="AC35" s="172">
        <v>13</v>
      </c>
      <c r="AD35" s="172">
        <v>745</v>
      </c>
      <c r="AE35" s="172">
        <v>13521</v>
      </c>
      <c r="AF35" s="172">
        <v>2</v>
      </c>
      <c r="AG35" s="82">
        <v>15</v>
      </c>
      <c r="AH35" s="82">
        <v>793</v>
      </c>
      <c r="AI35" s="82">
        <v>40273</v>
      </c>
      <c r="AJ35" s="172">
        <v>0</v>
      </c>
      <c r="AK35" s="172">
        <v>0</v>
      </c>
      <c r="AL35" s="172">
        <v>0</v>
      </c>
      <c r="AM35" s="172">
        <v>0</v>
      </c>
      <c r="AN35" s="172">
        <v>0</v>
      </c>
      <c r="AO35" s="172">
        <v>0</v>
      </c>
      <c r="AP35" s="172">
        <v>0</v>
      </c>
      <c r="AQ35" s="172">
        <v>0</v>
      </c>
      <c r="AR35" s="172">
        <v>0</v>
      </c>
      <c r="AS35" s="172">
        <v>0</v>
      </c>
      <c r="AT35" s="172">
        <v>0</v>
      </c>
      <c r="AU35" s="172">
        <v>0</v>
      </c>
      <c r="AV35" s="172">
        <v>0</v>
      </c>
      <c r="AW35" s="172">
        <v>0</v>
      </c>
      <c r="AX35" s="172">
        <v>0</v>
      </c>
      <c r="AY35" s="172">
        <v>0</v>
      </c>
      <c r="AZ35" s="172">
        <v>0</v>
      </c>
      <c r="BA35" s="172">
        <v>0</v>
      </c>
      <c r="BB35" s="172">
        <v>0</v>
      </c>
      <c r="BC35" s="172">
        <v>0</v>
      </c>
      <c r="BD35" s="172">
        <v>11</v>
      </c>
      <c r="BE35" s="172">
        <v>37</v>
      </c>
      <c r="BF35" s="172">
        <v>0</v>
      </c>
      <c r="BG35" s="131">
        <v>46852</v>
      </c>
    </row>
    <row r="36" spans="2:59" ht="12.6" customHeight="1" x14ac:dyDescent="0.15">
      <c r="B36" s="71"/>
      <c r="C36" s="73" t="s">
        <v>813</v>
      </c>
      <c r="D36" s="129">
        <f t="shared" si="8"/>
        <v>46</v>
      </c>
      <c r="E36" s="172">
        <f t="shared" si="8"/>
        <v>198</v>
      </c>
      <c r="F36" s="172">
        <f t="shared" si="8"/>
        <v>1522</v>
      </c>
      <c r="G36" s="172">
        <f t="shared" si="8"/>
        <v>145110</v>
      </c>
      <c r="H36" s="172">
        <v>3</v>
      </c>
      <c r="I36" s="82">
        <v>5</v>
      </c>
      <c r="J36" s="82">
        <v>14</v>
      </c>
      <c r="K36" s="82">
        <v>1858</v>
      </c>
      <c r="L36" s="172">
        <v>3</v>
      </c>
      <c r="M36" s="82">
        <v>4</v>
      </c>
      <c r="N36" s="82">
        <v>38</v>
      </c>
      <c r="O36" s="82">
        <v>282</v>
      </c>
      <c r="P36" s="172">
        <v>6</v>
      </c>
      <c r="Q36" s="172">
        <v>11</v>
      </c>
      <c r="R36" s="172">
        <v>127</v>
      </c>
      <c r="S36" s="172">
        <v>3700</v>
      </c>
      <c r="T36" s="172">
        <v>13</v>
      </c>
      <c r="U36" s="172">
        <v>30</v>
      </c>
      <c r="V36" s="172">
        <v>480</v>
      </c>
      <c r="W36" s="172">
        <v>13227</v>
      </c>
      <c r="X36" s="172">
        <v>8</v>
      </c>
      <c r="Y36" s="172">
        <v>24</v>
      </c>
      <c r="Z36" s="172">
        <v>535</v>
      </c>
      <c r="AA36" s="172">
        <v>36709</v>
      </c>
      <c r="AB36" s="172">
        <v>3</v>
      </c>
      <c r="AC36" s="172">
        <v>67</v>
      </c>
      <c r="AD36" s="172">
        <v>328</v>
      </c>
      <c r="AE36" s="172">
        <v>37867</v>
      </c>
      <c r="AF36" s="172">
        <v>0</v>
      </c>
      <c r="AG36" s="172">
        <v>0</v>
      </c>
      <c r="AH36" s="172">
        <v>0</v>
      </c>
      <c r="AI36" s="172">
        <v>0</v>
      </c>
      <c r="AJ36" s="172">
        <v>0</v>
      </c>
      <c r="AK36" s="172">
        <v>0</v>
      </c>
      <c r="AL36" s="172">
        <v>0</v>
      </c>
      <c r="AM36" s="172">
        <v>0</v>
      </c>
      <c r="AN36" s="172">
        <v>0</v>
      </c>
      <c r="AO36" s="172">
        <v>0</v>
      </c>
      <c r="AP36" s="172">
        <v>0</v>
      </c>
      <c r="AQ36" s="172">
        <v>0</v>
      </c>
      <c r="AR36" s="172">
        <v>0</v>
      </c>
      <c r="AS36" s="172">
        <v>0</v>
      </c>
      <c r="AT36" s="172">
        <v>0</v>
      </c>
      <c r="AU36" s="172">
        <v>0</v>
      </c>
      <c r="AV36" s="172">
        <v>0</v>
      </c>
      <c r="AW36" s="172">
        <v>0</v>
      </c>
      <c r="AX36" s="172">
        <v>0</v>
      </c>
      <c r="AY36" s="172">
        <v>0</v>
      </c>
      <c r="AZ36" s="172">
        <v>0</v>
      </c>
      <c r="BA36" s="172">
        <v>0</v>
      </c>
      <c r="BB36" s="172">
        <v>0</v>
      </c>
      <c r="BC36" s="172">
        <v>0</v>
      </c>
      <c r="BD36" s="172">
        <v>10</v>
      </c>
      <c r="BE36" s="172">
        <v>57</v>
      </c>
      <c r="BF36" s="172">
        <v>0</v>
      </c>
      <c r="BG36" s="131">
        <v>51467</v>
      </c>
    </row>
    <row r="37" spans="2:59" ht="12.6" customHeight="1" x14ac:dyDescent="0.15">
      <c r="B37" s="71" t="s">
        <v>814</v>
      </c>
      <c r="C37" s="73"/>
      <c r="D37" s="129">
        <f t="shared" ref="D37:BG37" si="9">SUM(D38:D45)</f>
        <v>810</v>
      </c>
      <c r="E37" s="172">
        <f t="shared" si="9"/>
        <v>3918</v>
      </c>
      <c r="F37" s="172">
        <f t="shared" si="9"/>
        <v>73197</v>
      </c>
      <c r="G37" s="172">
        <f t="shared" si="9"/>
        <v>5747622</v>
      </c>
      <c r="H37" s="172">
        <f t="shared" si="9"/>
        <v>22</v>
      </c>
      <c r="I37" s="172">
        <f t="shared" si="9"/>
        <v>63</v>
      </c>
      <c r="J37" s="172">
        <f t="shared" si="9"/>
        <v>138</v>
      </c>
      <c r="K37" s="172">
        <f t="shared" si="9"/>
        <v>10406</v>
      </c>
      <c r="L37" s="172">
        <f t="shared" si="9"/>
        <v>88</v>
      </c>
      <c r="M37" s="172">
        <f t="shared" si="9"/>
        <v>187</v>
      </c>
      <c r="N37" s="172">
        <f t="shared" si="9"/>
        <v>1238</v>
      </c>
      <c r="O37" s="172">
        <f t="shared" si="9"/>
        <v>120644</v>
      </c>
      <c r="P37" s="172">
        <f t="shared" si="9"/>
        <v>83</v>
      </c>
      <c r="Q37" s="172">
        <f t="shared" si="9"/>
        <v>155</v>
      </c>
      <c r="R37" s="172">
        <f t="shared" si="9"/>
        <v>1957</v>
      </c>
      <c r="S37" s="172">
        <f t="shared" si="9"/>
        <v>90184</v>
      </c>
      <c r="T37" s="172">
        <f t="shared" si="9"/>
        <v>169</v>
      </c>
      <c r="U37" s="172">
        <f t="shared" si="9"/>
        <v>411</v>
      </c>
      <c r="V37" s="172">
        <f t="shared" si="9"/>
        <v>6154</v>
      </c>
      <c r="W37" s="172">
        <f t="shared" si="9"/>
        <v>296479</v>
      </c>
      <c r="X37" s="172">
        <f t="shared" si="9"/>
        <v>158</v>
      </c>
      <c r="Y37" s="172">
        <f t="shared" si="9"/>
        <v>493</v>
      </c>
      <c r="Z37" s="172">
        <f t="shared" si="9"/>
        <v>10816</v>
      </c>
      <c r="AA37" s="172">
        <f t="shared" si="9"/>
        <v>625997</v>
      </c>
      <c r="AB37" s="172">
        <f t="shared" si="9"/>
        <v>66</v>
      </c>
      <c r="AC37" s="172">
        <f t="shared" si="9"/>
        <v>422</v>
      </c>
      <c r="AD37" s="172">
        <f t="shared" si="9"/>
        <v>8893</v>
      </c>
      <c r="AE37" s="172">
        <f t="shared" si="9"/>
        <v>660658</v>
      </c>
      <c r="AF37" s="172">
        <f t="shared" si="9"/>
        <v>32</v>
      </c>
      <c r="AG37" s="172">
        <f t="shared" si="9"/>
        <v>304</v>
      </c>
      <c r="AH37" s="172">
        <f t="shared" si="9"/>
        <v>11368</v>
      </c>
      <c r="AI37" s="172">
        <f t="shared" si="9"/>
        <v>475466</v>
      </c>
      <c r="AJ37" s="172">
        <f t="shared" si="9"/>
        <v>14</v>
      </c>
      <c r="AK37" s="172">
        <f t="shared" si="9"/>
        <v>269</v>
      </c>
      <c r="AL37" s="172">
        <f t="shared" si="9"/>
        <v>9035</v>
      </c>
      <c r="AM37" s="172">
        <f t="shared" si="9"/>
        <v>597936</v>
      </c>
      <c r="AN37" s="172">
        <f t="shared" si="9"/>
        <v>3</v>
      </c>
      <c r="AO37" s="172">
        <f t="shared" si="9"/>
        <v>23</v>
      </c>
      <c r="AP37" s="172">
        <f t="shared" si="9"/>
        <v>3350</v>
      </c>
      <c r="AQ37" s="172">
        <f t="shared" si="9"/>
        <v>41617</v>
      </c>
      <c r="AR37" s="172">
        <f t="shared" si="9"/>
        <v>3</v>
      </c>
      <c r="AS37" s="82">
        <f t="shared" si="9"/>
        <v>169</v>
      </c>
      <c r="AT37" s="82">
        <f t="shared" si="9"/>
        <v>6426</v>
      </c>
      <c r="AU37" s="82">
        <f t="shared" si="9"/>
        <v>273300</v>
      </c>
      <c r="AV37" s="172">
        <f t="shared" si="9"/>
        <v>1</v>
      </c>
      <c r="AW37" s="82">
        <f t="shared" si="9"/>
        <v>138</v>
      </c>
      <c r="AX37" s="82">
        <f t="shared" si="9"/>
        <v>3822</v>
      </c>
      <c r="AY37" s="82">
        <f t="shared" si="9"/>
        <v>443620</v>
      </c>
      <c r="AZ37" s="172">
        <f t="shared" si="9"/>
        <v>1</v>
      </c>
      <c r="BA37" s="82">
        <f t="shared" si="9"/>
        <v>248</v>
      </c>
      <c r="BB37" s="82">
        <f t="shared" si="9"/>
        <v>10000</v>
      </c>
      <c r="BC37" s="82">
        <f t="shared" si="9"/>
        <v>590687</v>
      </c>
      <c r="BD37" s="172">
        <f t="shared" si="9"/>
        <v>170</v>
      </c>
      <c r="BE37" s="172">
        <f t="shared" si="9"/>
        <v>1036</v>
      </c>
      <c r="BF37" s="172">
        <f t="shared" si="9"/>
        <v>0</v>
      </c>
      <c r="BG37" s="131">
        <f t="shared" si="9"/>
        <v>1520628</v>
      </c>
    </row>
    <row r="38" spans="2:59" ht="12.6" customHeight="1" x14ac:dyDescent="0.15">
      <c r="B38" s="71"/>
      <c r="C38" s="73" t="s">
        <v>815</v>
      </c>
      <c r="D38" s="129">
        <f t="shared" ref="D38:G45" si="10">H38+L38+P38+T38+X38+AB38+AF38+AJ38+AN38+AR38+AV38+AZ38+BD38</f>
        <v>188</v>
      </c>
      <c r="E38" s="172">
        <f t="shared" si="10"/>
        <v>819</v>
      </c>
      <c r="F38" s="172">
        <f t="shared" si="10"/>
        <v>12822</v>
      </c>
      <c r="G38" s="172">
        <f t="shared" si="10"/>
        <v>746237</v>
      </c>
      <c r="H38" s="172">
        <v>7</v>
      </c>
      <c r="I38" s="172">
        <v>9</v>
      </c>
      <c r="J38" s="172">
        <v>48</v>
      </c>
      <c r="K38" s="172">
        <v>2229</v>
      </c>
      <c r="L38" s="172">
        <v>22</v>
      </c>
      <c r="M38" s="172">
        <v>65</v>
      </c>
      <c r="N38" s="172">
        <v>306</v>
      </c>
      <c r="O38" s="172">
        <v>16306</v>
      </c>
      <c r="P38" s="172">
        <v>20</v>
      </c>
      <c r="Q38" s="172">
        <v>38</v>
      </c>
      <c r="R38" s="172">
        <v>472</v>
      </c>
      <c r="S38" s="172">
        <v>15619</v>
      </c>
      <c r="T38" s="172">
        <v>42</v>
      </c>
      <c r="U38" s="172">
        <v>132</v>
      </c>
      <c r="V38" s="172">
        <v>1489</v>
      </c>
      <c r="W38" s="172">
        <v>101454</v>
      </c>
      <c r="X38" s="172">
        <v>42</v>
      </c>
      <c r="Y38" s="172">
        <v>116</v>
      </c>
      <c r="Z38" s="172">
        <v>2878</v>
      </c>
      <c r="AA38" s="172">
        <v>98516</v>
      </c>
      <c r="AB38" s="172">
        <v>18</v>
      </c>
      <c r="AC38" s="172">
        <v>123</v>
      </c>
      <c r="AD38" s="172">
        <v>2460</v>
      </c>
      <c r="AE38" s="172">
        <v>95289</v>
      </c>
      <c r="AF38" s="172">
        <v>4</v>
      </c>
      <c r="AG38" s="172">
        <v>44</v>
      </c>
      <c r="AH38" s="172">
        <v>1508</v>
      </c>
      <c r="AI38" s="172">
        <v>66237</v>
      </c>
      <c r="AJ38" s="172">
        <v>4</v>
      </c>
      <c r="AK38" s="172">
        <v>115</v>
      </c>
      <c r="AL38" s="172">
        <v>2311</v>
      </c>
      <c r="AM38" s="172">
        <v>126698</v>
      </c>
      <c r="AN38" s="172">
        <v>1</v>
      </c>
      <c r="AO38" s="82">
        <v>9</v>
      </c>
      <c r="AP38" s="82">
        <v>1350</v>
      </c>
      <c r="AQ38" s="82">
        <v>12000</v>
      </c>
      <c r="AR38" s="172">
        <v>0</v>
      </c>
      <c r="AS38" s="172">
        <v>0</v>
      </c>
      <c r="AT38" s="172">
        <v>0</v>
      </c>
      <c r="AU38" s="172">
        <v>0</v>
      </c>
      <c r="AV38" s="172">
        <v>0</v>
      </c>
      <c r="AW38" s="172">
        <v>0</v>
      </c>
      <c r="AX38" s="172">
        <v>0</v>
      </c>
      <c r="AY38" s="172">
        <v>0</v>
      </c>
      <c r="AZ38" s="172">
        <v>0</v>
      </c>
      <c r="BA38" s="172">
        <v>0</v>
      </c>
      <c r="BB38" s="172">
        <v>0</v>
      </c>
      <c r="BC38" s="172">
        <v>0</v>
      </c>
      <c r="BD38" s="172">
        <v>28</v>
      </c>
      <c r="BE38" s="172">
        <v>168</v>
      </c>
      <c r="BF38" s="172">
        <v>0</v>
      </c>
      <c r="BG38" s="131">
        <v>211889</v>
      </c>
    </row>
    <row r="39" spans="2:59" ht="12.6" customHeight="1" x14ac:dyDescent="0.15">
      <c r="B39" s="71"/>
      <c r="C39" s="73" t="s">
        <v>816</v>
      </c>
      <c r="D39" s="129">
        <f t="shared" si="10"/>
        <v>104</v>
      </c>
      <c r="E39" s="172">
        <f t="shared" si="10"/>
        <v>374</v>
      </c>
      <c r="F39" s="172">
        <f t="shared" si="10"/>
        <v>8777</v>
      </c>
      <c r="G39" s="172">
        <f t="shared" si="10"/>
        <v>553255</v>
      </c>
      <c r="H39" s="172">
        <v>2</v>
      </c>
      <c r="I39" s="82">
        <v>2</v>
      </c>
      <c r="J39" s="82">
        <v>14</v>
      </c>
      <c r="K39" s="82">
        <v>156</v>
      </c>
      <c r="L39" s="172">
        <v>10</v>
      </c>
      <c r="M39" s="172">
        <v>22</v>
      </c>
      <c r="N39" s="172">
        <v>132</v>
      </c>
      <c r="O39" s="172">
        <v>54800</v>
      </c>
      <c r="P39" s="172">
        <v>14</v>
      </c>
      <c r="Q39" s="172">
        <v>28</v>
      </c>
      <c r="R39" s="172">
        <v>304</v>
      </c>
      <c r="S39" s="172">
        <v>22641</v>
      </c>
      <c r="T39" s="172">
        <v>20</v>
      </c>
      <c r="U39" s="172">
        <v>58</v>
      </c>
      <c r="V39" s="172">
        <v>767</v>
      </c>
      <c r="W39" s="172">
        <v>36325</v>
      </c>
      <c r="X39" s="172">
        <v>20</v>
      </c>
      <c r="Y39" s="172">
        <v>52</v>
      </c>
      <c r="Z39" s="172">
        <v>1382</v>
      </c>
      <c r="AA39" s="172">
        <v>64976</v>
      </c>
      <c r="AB39" s="172">
        <v>12</v>
      </c>
      <c r="AC39" s="172">
        <v>32</v>
      </c>
      <c r="AD39" s="172">
        <v>1506</v>
      </c>
      <c r="AE39" s="172">
        <v>66110</v>
      </c>
      <c r="AF39" s="172">
        <v>7</v>
      </c>
      <c r="AG39" s="172">
        <v>69</v>
      </c>
      <c r="AH39" s="172">
        <v>2645</v>
      </c>
      <c r="AI39" s="172">
        <v>79120</v>
      </c>
      <c r="AJ39" s="172">
        <v>3</v>
      </c>
      <c r="AK39" s="82">
        <v>54</v>
      </c>
      <c r="AL39" s="82">
        <v>2027</v>
      </c>
      <c r="AM39" s="82">
        <v>99416</v>
      </c>
      <c r="AN39" s="172">
        <v>0</v>
      </c>
      <c r="AO39" s="172">
        <v>0</v>
      </c>
      <c r="AP39" s="172">
        <v>0</v>
      </c>
      <c r="AQ39" s="172">
        <v>0</v>
      </c>
      <c r="AR39" s="172">
        <v>0</v>
      </c>
      <c r="AS39" s="172">
        <v>0</v>
      </c>
      <c r="AT39" s="172">
        <v>0</v>
      </c>
      <c r="AU39" s="172">
        <v>0</v>
      </c>
      <c r="AV39" s="172">
        <v>0</v>
      </c>
      <c r="AW39" s="172">
        <v>0</v>
      </c>
      <c r="AX39" s="172">
        <v>0</v>
      </c>
      <c r="AY39" s="172">
        <v>0</v>
      </c>
      <c r="AZ39" s="172">
        <v>0</v>
      </c>
      <c r="BA39" s="172">
        <v>0</v>
      </c>
      <c r="BB39" s="172">
        <v>0</v>
      </c>
      <c r="BC39" s="172">
        <v>0</v>
      </c>
      <c r="BD39" s="172">
        <v>16</v>
      </c>
      <c r="BE39" s="172">
        <v>57</v>
      </c>
      <c r="BF39" s="172">
        <v>0</v>
      </c>
      <c r="BG39" s="131">
        <v>129711</v>
      </c>
    </row>
    <row r="40" spans="2:59" ht="12.6" customHeight="1" x14ac:dyDescent="0.15">
      <c r="B40" s="71"/>
      <c r="C40" s="73" t="s">
        <v>817</v>
      </c>
      <c r="D40" s="129">
        <f t="shared" si="10"/>
        <v>107</v>
      </c>
      <c r="E40" s="172">
        <f t="shared" si="10"/>
        <v>435</v>
      </c>
      <c r="F40" s="172">
        <f t="shared" si="10"/>
        <v>10882</v>
      </c>
      <c r="G40" s="172">
        <f t="shared" si="10"/>
        <v>498721</v>
      </c>
      <c r="H40" s="172">
        <v>4</v>
      </c>
      <c r="I40" s="172">
        <v>9</v>
      </c>
      <c r="J40" s="172">
        <v>21</v>
      </c>
      <c r="K40" s="172">
        <v>1214</v>
      </c>
      <c r="L40" s="172">
        <v>10</v>
      </c>
      <c r="M40" s="172">
        <v>14</v>
      </c>
      <c r="N40" s="172">
        <v>138</v>
      </c>
      <c r="O40" s="172">
        <v>3564</v>
      </c>
      <c r="P40" s="172">
        <v>6</v>
      </c>
      <c r="Q40" s="172">
        <v>12</v>
      </c>
      <c r="R40" s="172">
        <v>138</v>
      </c>
      <c r="S40" s="172">
        <v>3199</v>
      </c>
      <c r="T40" s="172">
        <v>21</v>
      </c>
      <c r="U40" s="172">
        <v>51</v>
      </c>
      <c r="V40" s="172">
        <v>787</v>
      </c>
      <c r="W40" s="172">
        <v>37939</v>
      </c>
      <c r="X40" s="172">
        <v>26</v>
      </c>
      <c r="Y40" s="172">
        <v>109</v>
      </c>
      <c r="Z40" s="172">
        <v>1798</v>
      </c>
      <c r="AA40" s="172">
        <v>134796</v>
      </c>
      <c r="AB40" s="172">
        <v>13</v>
      </c>
      <c r="AC40" s="172">
        <v>65</v>
      </c>
      <c r="AD40" s="172">
        <v>1901</v>
      </c>
      <c r="AE40" s="172">
        <v>82505</v>
      </c>
      <c r="AF40" s="172">
        <v>7</v>
      </c>
      <c r="AG40" s="172">
        <v>74</v>
      </c>
      <c r="AH40" s="172">
        <v>2648</v>
      </c>
      <c r="AI40" s="172">
        <v>105218</v>
      </c>
      <c r="AJ40" s="172">
        <v>2</v>
      </c>
      <c r="AK40" s="82">
        <v>5</v>
      </c>
      <c r="AL40" s="82">
        <v>1451</v>
      </c>
      <c r="AM40" s="82">
        <v>9500</v>
      </c>
      <c r="AN40" s="172">
        <v>2</v>
      </c>
      <c r="AO40" s="82">
        <v>14</v>
      </c>
      <c r="AP40" s="82">
        <v>2000</v>
      </c>
      <c r="AQ40" s="82">
        <v>29617</v>
      </c>
      <c r="AR40" s="172">
        <v>0</v>
      </c>
      <c r="AS40" s="172">
        <v>0</v>
      </c>
      <c r="AT40" s="172">
        <v>0</v>
      </c>
      <c r="AU40" s="172">
        <v>0</v>
      </c>
      <c r="AV40" s="172">
        <v>0</v>
      </c>
      <c r="AW40" s="172">
        <v>0</v>
      </c>
      <c r="AX40" s="172">
        <v>0</v>
      </c>
      <c r="AY40" s="172">
        <v>0</v>
      </c>
      <c r="AZ40" s="172">
        <v>0</v>
      </c>
      <c r="BA40" s="172">
        <v>0</v>
      </c>
      <c r="BB40" s="172">
        <v>0</v>
      </c>
      <c r="BC40" s="172">
        <v>0</v>
      </c>
      <c r="BD40" s="172">
        <v>16</v>
      </c>
      <c r="BE40" s="172">
        <v>82</v>
      </c>
      <c r="BF40" s="172">
        <v>0</v>
      </c>
      <c r="BG40" s="131">
        <v>91169</v>
      </c>
    </row>
    <row r="41" spans="2:59" ht="12.6" customHeight="1" x14ac:dyDescent="0.15">
      <c r="B41" s="71"/>
      <c r="C41" s="73" t="s">
        <v>818</v>
      </c>
      <c r="D41" s="129">
        <f t="shared" si="10"/>
        <v>56</v>
      </c>
      <c r="E41" s="172">
        <f t="shared" si="10"/>
        <v>274</v>
      </c>
      <c r="F41" s="172">
        <f t="shared" si="10"/>
        <v>2318</v>
      </c>
      <c r="G41" s="172">
        <f t="shared" si="10"/>
        <v>225526</v>
      </c>
      <c r="H41" s="172">
        <v>0</v>
      </c>
      <c r="I41" s="172">
        <v>0</v>
      </c>
      <c r="J41" s="172">
        <v>0</v>
      </c>
      <c r="K41" s="172">
        <v>0</v>
      </c>
      <c r="L41" s="172">
        <v>7</v>
      </c>
      <c r="M41" s="82">
        <v>9</v>
      </c>
      <c r="N41" s="82">
        <v>107</v>
      </c>
      <c r="O41" s="82">
        <v>3859</v>
      </c>
      <c r="P41" s="172">
        <v>6</v>
      </c>
      <c r="Q41" s="172">
        <v>10</v>
      </c>
      <c r="R41" s="172">
        <v>165</v>
      </c>
      <c r="S41" s="172">
        <v>8280</v>
      </c>
      <c r="T41" s="172">
        <v>11</v>
      </c>
      <c r="U41" s="172">
        <v>22</v>
      </c>
      <c r="V41" s="172">
        <v>410</v>
      </c>
      <c r="W41" s="172">
        <v>20295</v>
      </c>
      <c r="X41" s="172">
        <v>17</v>
      </c>
      <c r="Y41" s="172">
        <v>43</v>
      </c>
      <c r="Z41" s="172">
        <v>1086</v>
      </c>
      <c r="AA41" s="172">
        <v>60891</v>
      </c>
      <c r="AB41" s="172">
        <v>1</v>
      </c>
      <c r="AC41" s="82">
        <v>17</v>
      </c>
      <c r="AD41" s="82">
        <v>220</v>
      </c>
      <c r="AE41" s="82">
        <v>15778</v>
      </c>
      <c r="AF41" s="172">
        <v>1</v>
      </c>
      <c r="AG41" s="82">
        <v>2</v>
      </c>
      <c r="AH41" s="82">
        <v>330</v>
      </c>
      <c r="AI41" s="82">
        <v>450</v>
      </c>
      <c r="AJ41" s="172">
        <v>0</v>
      </c>
      <c r="AK41" s="172">
        <v>0</v>
      </c>
      <c r="AL41" s="172">
        <v>0</v>
      </c>
      <c r="AM41" s="172">
        <v>0</v>
      </c>
      <c r="AN41" s="172">
        <v>0</v>
      </c>
      <c r="AO41" s="172">
        <v>0</v>
      </c>
      <c r="AP41" s="172">
        <v>0</v>
      </c>
      <c r="AQ41" s="172">
        <v>0</v>
      </c>
      <c r="AR41" s="172">
        <v>0</v>
      </c>
      <c r="AS41" s="172">
        <v>0</v>
      </c>
      <c r="AT41" s="172">
        <v>0</v>
      </c>
      <c r="AU41" s="172">
        <v>0</v>
      </c>
      <c r="AV41" s="172">
        <v>0</v>
      </c>
      <c r="AW41" s="172">
        <v>0</v>
      </c>
      <c r="AX41" s="172">
        <v>0</v>
      </c>
      <c r="AY41" s="172">
        <v>0</v>
      </c>
      <c r="AZ41" s="172">
        <v>0</v>
      </c>
      <c r="BA41" s="172">
        <v>0</v>
      </c>
      <c r="BB41" s="172">
        <v>0</v>
      </c>
      <c r="BC41" s="172">
        <v>0</v>
      </c>
      <c r="BD41" s="172">
        <v>13</v>
      </c>
      <c r="BE41" s="172">
        <v>171</v>
      </c>
      <c r="BF41" s="172">
        <v>0</v>
      </c>
      <c r="BG41" s="131">
        <v>115973</v>
      </c>
    </row>
    <row r="42" spans="2:59" ht="12.6" customHeight="1" x14ac:dyDescent="0.15">
      <c r="B42" s="71"/>
      <c r="C42" s="73" t="s">
        <v>819</v>
      </c>
      <c r="D42" s="129">
        <f t="shared" si="10"/>
        <v>171</v>
      </c>
      <c r="E42" s="172">
        <f t="shared" si="10"/>
        <v>899</v>
      </c>
      <c r="F42" s="172">
        <f t="shared" si="10"/>
        <v>14200</v>
      </c>
      <c r="G42" s="172">
        <f t="shared" si="10"/>
        <v>1103002</v>
      </c>
      <c r="H42" s="172">
        <v>5</v>
      </c>
      <c r="I42" s="172">
        <v>5</v>
      </c>
      <c r="J42" s="172">
        <v>30</v>
      </c>
      <c r="K42" s="172">
        <v>2018</v>
      </c>
      <c r="L42" s="172">
        <v>17</v>
      </c>
      <c r="M42" s="172">
        <v>22</v>
      </c>
      <c r="N42" s="172">
        <v>238</v>
      </c>
      <c r="O42" s="172">
        <v>8202</v>
      </c>
      <c r="P42" s="172">
        <v>22</v>
      </c>
      <c r="Q42" s="172">
        <v>42</v>
      </c>
      <c r="R42" s="172">
        <v>527</v>
      </c>
      <c r="S42" s="172">
        <v>33877</v>
      </c>
      <c r="T42" s="172">
        <v>36</v>
      </c>
      <c r="U42" s="172">
        <v>83</v>
      </c>
      <c r="V42" s="172">
        <v>1277</v>
      </c>
      <c r="W42" s="172">
        <v>64765</v>
      </c>
      <c r="X42" s="172">
        <v>25</v>
      </c>
      <c r="Y42" s="172">
        <v>83</v>
      </c>
      <c r="Z42" s="172">
        <v>1753</v>
      </c>
      <c r="AA42" s="172">
        <v>92411</v>
      </c>
      <c r="AB42" s="172">
        <v>10</v>
      </c>
      <c r="AC42" s="172">
        <v>99</v>
      </c>
      <c r="AD42" s="172">
        <v>1243</v>
      </c>
      <c r="AE42" s="172">
        <v>129470</v>
      </c>
      <c r="AF42" s="172">
        <v>7</v>
      </c>
      <c r="AG42" s="172">
        <v>72</v>
      </c>
      <c r="AH42" s="172">
        <v>2079</v>
      </c>
      <c r="AI42" s="172">
        <v>113437</v>
      </c>
      <c r="AJ42" s="172">
        <v>1</v>
      </c>
      <c r="AK42" s="82">
        <v>21</v>
      </c>
      <c r="AL42" s="82">
        <v>627</v>
      </c>
      <c r="AM42" s="82">
        <v>30500</v>
      </c>
      <c r="AN42" s="172">
        <v>0</v>
      </c>
      <c r="AO42" s="172">
        <v>0</v>
      </c>
      <c r="AP42" s="172">
        <v>0</v>
      </c>
      <c r="AQ42" s="172">
        <v>0</v>
      </c>
      <c r="AR42" s="172">
        <v>3</v>
      </c>
      <c r="AS42" s="82">
        <v>169</v>
      </c>
      <c r="AT42" s="82">
        <v>6426</v>
      </c>
      <c r="AU42" s="82">
        <v>273300</v>
      </c>
      <c r="AV42" s="172">
        <v>0</v>
      </c>
      <c r="AW42" s="172">
        <v>0</v>
      </c>
      <c r="AX42" s="172">
        <v>0</v>
      </c>
      <c r="AY42" s="172">
        <v>0</v>
      </c>
      <c r="AZ42" s="172">
        <v>0</v>
      </c>
      <c r="BA42" s="172">
        <v>0</v>
      </c>
      <c r="BB42" s="172">
        <v>0</v>
      </c>
      <c r="BC42" s="172">
        <v>0</v>
      </c>
      <c r="BD42" s="172">
        <v>45</v>
      </c>
      <c r="BE42" s="172">
        <v>303</v>
      </c>
      <c r="BF42" s="172">
        <v>0</v>
      </c>
      <c r="BG42" s="131">
        <v>355022</v>
      </c>
    </row>
    <row r="43" spans="2:59" ht="12.6" customHeight="1" x14ac:dyDescent="0.15">
      <c r="B43" s="71"/>
      <c r="C43" s="73" t="s">
        <v>820</v>
      </c>
      <c r="D43" s="129">
        <f t="shared" si="10"/>
        <v>58</v>
      </c>
      <c r="E43" s="172">
        <f t="shared" si="10"/>
        <v>441</v>
      </c>
      <c r="F43" s="172">
        <f t="shared" si="10"/>
        <v>12967</v>
      </c>
      <c r="G43" s="172">
        <f t="shared" si="10"/>
        <v>862886</v>
      </c>
      <c r="H43" s="172">
        <v>1</v>
      </c>
      <c r="I43" s="82">
        <v>1</v>
      </c>
      <c r="J43" s="82">
        <v>6</v>
      </c>
      <c r="K43" s="82">
        <v>1200</v>
      </c>
      <c r="L43" s="172">
        <v>9</v>
      </c>
      <c r="M43" s="172">
        <v>15</v>
      </c>
      <c r="N43" s="172">
        <v>134</v>
      </c>
      <c r="O43" s="172">
        <v>5203</v>
      </c>
      <c r="P43" s="172">
        <v>8</v>
      </c>
      <c r="Q43" s="172">
        <v>14</v>
      </c>
      <c r="R43" s="172">
        <v>187</v>
      </c>
      <c r="S43" s="172">
        <v>3574</v>
      </c>
      <c r="T43" s="172">
        <v>10</v>
      </c>
      <c r="U43" s="172">
        <v>16</v>
      </c>
      <c r="V43" s="172">
        <v>400</v>
      </c>
      <c r="W43" s="172">
        <v>9273</v>
      </c>
      <c r="X43" s="172">
        <v>8</v>
      </c>
      <c r="Y43" s="172">
        <v>27</v>
      </c>
      <c r="Z43" s="172">
        <v>537</v>
      </c>
      <c r="AA43" s="172">
        <v>30476</v>
      </c>
      <c r="AB43" s="172">
        <v>4</v>
      </c>
      <c r="AC43" s="172">
        <v>39</v>
      </c>
      <c r="AD43" s="172">
        <v>543</v>
      </c>
      <c r="AE43" s="172">
        <v>45627</v>
      </c>
      <c r="AF43" s="172">
        <v>0</v>
      </c>
      <c r="AG43" s="172">
        <v>0</v>
      </c>
      <c r="AH43" s="172">
        <v>0</v>
      </c>
      <c r="AI43" s="172">
        <v>0</v>
      </c>
      <c r="AJ43" s="172">
        <v>2</v>
      </c>
      <c r="AK43" s="82">
        <v>4</v>
      </c>
      <c r="AL43" s="82">
        <v>1160</v>
      </c>
      <c r="AM43" s="82">
        <v>3820</v>
      </c>
      <c r="AN43" s="172">
        <v>0</v>
      </c>
      <c r="AO43" s="172">
        <v>0</v>
      </c>
      <c r="AP43" s="172">
        <v>0</v>
      </c>
      <c r="AQ43" s="172">
        <v>0</v>
      </c>
      <c r="AR43" s="172">
        <v>0</v>
      </c>
      <c r="AS43" s="172">
        <v>0</v>
      </c>
      <c r="AT43" s="172">
        <v>0</v>
      </c>
      <c r="AU43" s="172">
        <v>0</v>
      </c>
      <c r="AV43" s="172">
        <v>0</v>
      </c>
      <c r="AW43" s="172">
        <v>0</v>
      </c>
      <c r="AX43" s="172">
        <v>0</v>
      </c>
      <c r="AY43" s="172">
        <v>0</v>
      </c>
      <c r="AZ43" s="172">
        <v>1</v>
      </c>
      <c r="BA43" s="82">
        <v>248</v>
      </c>
      <c r="BB43" s="82">
        <v>10000</v>
      </c>
      <c r="BC43" s="82">
        <v>590687</v>
      </c>
      <c r="BD43" s="172">
        <v>15</v>
      </c>
      <c r="BE43" s="172">
        <v>77</v>
      </c>
      <c r="BF43" s="172">
        <v>0</v>
      </c>
      <c r="BG43" s="131">
        <v>173026</v>
      </c>
    </row>
    <row r="44" spans="2:59" ht="12.6" customHeight="1" x14ac:dyDescent="0.15">
      <c r="B44" s="71"/>
      <c r="C44" s="73" t="s">
        <v>821</v>
      </c>
      <c r="D44" s="129">
        <f t="shared" si="10"/>
        <v>92</v>
      </c>
      <c r="E44" s="172">
        <f t="shared" si="10"/>
        <v>281</v>
      </c>
      <c r="F44" s="172">
        <f t="shared" si="10"/>
        <v>4144</v>
      </c>
      <c r="G44" s="172">
        <f t="shared" si="10"/>
        <v>335311</v>
      </c>
      <c r="H44" s="172">
        <v>3</v>
      </c>
      <c r="I44" s="172">
        <v>37</v>
      </c>
      <c r="J44" s="172">
        <v>19</v>
      </c>
      <c r="K44" s="172">
        <v>3589</v>
      </c>
      <c r="L44" s="172">
        <v>12</v>
      </c>
      <c r="M44" s="172">
        <v>38</v>
      </c>
      <c r="N44" s="172">
        <v>172</v>
      </c>
      <c r="O44" s="172">
        <v>27710</v>
      </c>
      <c r="P44" s="172">
        <v>7</v>
      </c>
      <c r="Q44" s="172">
        <v>11</v>
      </c>
      <c r="R44" s="172">
        <v>164</v>
      </c>
      <c r="S44" s="172">
        <v>2994</v>
      </c>
      <c r="T44" s="172">
        <v>26</v>
      </c>
      <c r="U44" s="172">
        <v>41</v>
      </c>
      <c r="V44" s="172">
        <v>915</v>
      </c>
      <c r="W44" s="172">
        <v>17528</v>
      </c>
      <c r="X44" s="172">
        <v>14</v>
      </c>
      <c r="Y44" s="172">
        <v>32</v>
      </c>
      <c r="Z44" s="172">
        <v>935</v>
      </c>
      <c r="AA44" s="172">
        <v>69294</v>
      </c>
      <c r="AB44" s="172">
        <v>5</v>
      </c>
      <c r="AC44" s="172">
        <v>14</v>
      </c>
      <c r="AD44" s="172">
        <v>652</v>
      </c>
      <c r="AE44" s="172">
        <v>26209</v>
      </c>
      <c r="AF44" s="172">
        <v>3</v>
      </c>
      <c r="AG44" s="172">
        <v>27</v>
      </c>
      <c r="AH44" s="172">
        <v>1287</v>
      </c>
      <c r="AI44" s="172">
        <v>66746</v>
      </c>
      <c r="AJ44" s="172">
        <v>0</v>
      </c>
      <c r="AK44" s="172">
        <v>0</v>
      </c>
      <c r="AL44" s="172">
        <v>0</v>
      </c>
      <c r="AM44" s="172">
        <v>0</v>
      </c>
      <c r="AN44" s="172">
        <v>0</v>
      </c>
      <c r="AO44" s="172">
        <v>0</v>
      </c>
      <c r="AP44" s="172">
        <v>0</v>
      </c>
      <c r="AQ44" s="172">
        <v>0</v>
      </c>
      <c r="AR44" s="172">
        <v>0</v>
      </c>
      <c r="AS44" s="172">
        <v>0</v>
      </c>
      <c r="AT44" s="172">
        <v>0</v>
      </c>
      <c r="AU44" s="172">
        <v>0</v>
      </c>
      <c r="AV44" s="172">
        <v>0</v>
      </c>
      <c r="AW44" s="172">
        <v>0</v>
      </c>
      <c r="AX44" s="172">
        <v>0</v>
      </c>
      <c r="AY44" s="172">
        <v>0</v>
      </c>
      <c r="AZ44" s="172">
        <v>0</v>
      </c>
      <c r="BA44" s="172">
        <v>0</v>
      </c>
      <c r="BB44" s="172">
        <v>0</v>
      </c>
      <c r="BC44" s="172">
        <v>0</v>
      </c>
      <c r="BD44" s="172">
        <v>22</v>
      </c>
      <c r="BE44" s="172">
        <v>81</v>
      </c>
      <c r="BF44" s="172">
        <v>0</v>
      </c>
      <c r="BG44" s="131">
        <v>121241</v>
      </c>
    </row>
    <row r="45" spans="2:59" ht="12.6" customHeight="1" x14ac:dyDescent="0.15">
      <c r="B45" s="71"/>
      <c r="C45" s="73" t="s">
        <v>822</v>
      </c>
      <c r="D45" s="129">
        <f t="shared" si="10"/>
        <v>34</v>
      </c>
      <c r="E45" s="172">
        <f t="shared" si="10"/>
        <v>395</v>
      </c>
      <c r="F45" s="172">
        <f t="shared" si="10"/>
        <v>7087</v>
      </c>
      <c r="G45" s="172">
        <f t="shared" si="10"/>
        <v>1422684</v>
      </c>
      <c r="H45" s="172">
        <v>0</v>
      </c>
      <c r="I45" s="172">
        <v>0</v>
      </c>
      <c r="J45" s="172">
        <v>0</v>
      </c>
      <c r="K45" s="172">
        <v>0</v>
      </c>
      <c r="L45" s="172">
        <v>1</v>
      </c>
      <c r="M45" s="82">
        <v>2</v>
      </c>
      <c r="N45" s="82">
        <v>11</v>
      </c>
      <c r="O45" s="82">
        <v>1000</v>
      </c>
      <c r="P45" s="172">
        <v>0</v>
      </c>
      <c r="Q45" s="172">
        <v>0</v>
      </c>
      <c r="R45" s="172">
        <v>0</v>
      </c>
      <c r="S45" s="172">
        <v>0</v>
      </c>
      <c r="T45" s="172">
        <v>3</v>
      </c>
      <c r="U45" s="172">
        <v>8</v>
      </c>
      <c r="V45" s="172">
        <v>109</v>
      </c>
      <c r="W45" s="172">
        <v>8900</v>
      </c>
      <c r="X45" s="172">
        <v>6</v>
      </c>
      <c r="Y45" s="172">
        <v>31</v>
      </c>
      <c r="Z45" s="172">
        <v>447</v>
      </c>
      <c r="AA45" s="172">
        <v>74637</v>
      </c>
      <c r="AB45" s="172">
        <v>3</v>
      </c>
      <c r="AC45" s="82">
        <v>33</v>
      </c>
      <c r="AD45" s="82">
        <v>368</v>
      </c>
      <c r="AE45" s="82">
        <v>199670</v>
      </c>
      <c r="AF45" s="172">
        <v>3</v>
      </c>
      <c r="AG45" s="82">
        <v>16</v>
      </c>
      <c r="AH45" s="82">
        <v>871</v>
      </c>
      <c r="AI45" s="82">
        <v>44258</v>
      </c>
      <c r="AJ45" s="172">
        <v>2</v>
      </c>
      <c r="AK45" s="82">
        <v>70</v>
      </c>
      <c r="AL45" s="82">
        <v>1459</v>
      </c>
      <c r="AM45" s="82">
        <v>328002</v>
      </c>
      <c r="AN45" s="172">
        <v>0</v>
      </c>
      <c r="AO45" s="172">
        <v>0</v>
      </c>
      <c r="AP45" s="172">
        <v>0</v>
      </c>
      <c r="AQ45" s="172">
        <v>0</v>
      </c>
      <c r="AR45" s="172">
        <v>0</v>
      </c>
      <c r="AS45" s="172">
        <v>0</v>
      </c>
      <c r="AT45" s="172">
        <v>0</v>
      </c>
      <c r="AU45" s="172">
        <v>0</v>
      </c>
      <c r="AV45" s="172">
        <v>1</v>
      </c>
      <c r="AW45" s="82">
        <v>138</v>
      </c>
      <c r="AX45" s="82">
        <v>3822</v>
      </c>
      <c r="AY45" s="82">
        <v>443620</v>
      </c>
      <c r="AZ45" s="172">
        <v>0</v>
      </c>
      <c r="BA45" s="172">
        <v>0</v>
      </c>
      <c r="BB45" s="172">
        <v>0</v>
      </c>
      <c r="BC45" s="172">
        <v>0</v>
      </c>
      <c r="BD45" s="172">
        <v>15</v>
      </c>
      <c r="BE45" s="172">
        <v>97</v>
      </c>
      <c r="BF45" s="172">
        <v>0</v>
      </c>
      <c r="BG45" s="131">
        <v>322597</v>
      </c>
    </row>
    <row r="46" spans="2:59" ht="12.6" customHeight="1" x14ac:dyDescent="0.15">
      <c r="B46" s="71" t="s">
        <v>823</v>
      </c>
      <c r="C46" s="73"/>
      <c r="D46" s="129">
        <f t="shared" ref="D46:BG46" si="11">SUM(D47:D48)</f>
        <v>208</v>
      </c>
      <c r="E46" s="172">
        <f t="shared" si="11"/>
        <v>797</v>
      </c>
      <c r="F46" s="172">
        <f t="shared" si="11"/>
        <v>11881</v>
      </c>
      <c r="G46" s="172">
        <f t="shared" si="11"/>
        <v>915122</v>
      </c>
      <c r="H46" s="172">
        <f t="shared" si="11"/>
        <v>10</v>
      </c>
      <c r="I46" s="172">
        <f t="shared" si="11"/>
        <v>10</v>
      </c>
      <c r="J46" s="172">
        <f t="shared" si="11"/>
        <v>57</v>
      </c>
      <c r="K46" s="172">
        <f t="shared" si="11"/>
        <v>3947</v>
      </c>
      <c r="L46" s="172">
        <f t="shared" si="11"/>
        <v>19</v>
      </c>
      <c r="M46" s="172">
        <f t="shared" si="11"/>
        <v>35</v>
      </c>
      <c r="N46" s="172">
        <f t="shared" si="11"/>
        <v>227</v>
      </c>
      <c r="O46" s="172">
        <f t="shared" si="11"/>
        <v>9327</v>
      </c>
      <c r="P46" s="172">
        <f t="shared" si="11"/>
        <v>31</v>
      </c>
      <c r="Q46" s="172">
        <f t="shared" si="11"/>
        <v>65</v>
      </c>
      <c r="R46" s="172">
        <f t="shared" si="11"/>
        <v>724</v>
      </c>
      <c r="S46" s="172">
        <f t="shared" si="11"/>
        <v>51952</v>
      </c>
      <c r="T46" s="172">
        <f t="shared" si="11"/>
        <v>46</v>
      </c>
      <c r="U46" s="172">
        <f t="shared" si="11"/>
        <v>82</v>
      </c>
      <c r="V46" s="172">
        <f t="shared" si="11"/>
        <v>1703</v>
      </c>
      <c r="W46" s="172">
        <f t="shared" si="11"/>
        <v>67395</v>
      </c>
      <c r="X46" s="172">
        <f t="shared" si="11"/>
        <v>40</v>
      </c>
      <c r="Y46" s="172">
        <f t="shared" si="11"/>
        <v>117</v>
      </c>
      <c r="Z46" s="172">
        <f t="shared" si="11"/>
        <v>2734</v>
      </c>
      <c r="AA46" s="172">
        <f t="shared" si="11"/>
        <v>164216</v>
      </c>
      <c r="AB46" s="172">
        <f t="shared" si="11"/>
        <v>18</v>
      </c>
      <c r="AC46" s="172">
        <f t="shared" si="11"/>
        <v>100</v>
      </c>
      <c r="AD46" s="172">
        <f t="shared" si="11"/>
        <v>2791</v>
      </c>
      <c r="AE46" s="172">
        <f t="shared" si="11"/>
        <v>107424</v>
      </c>
      <c r="AF46" s="172">
        <f t="shared" si="11"/>
        <v>8</v>
      </c>
      <c r="AG46" s="172">
        <f t="shared" si="11"/>
        <v>126</v>
      </c>
      <c r="AH46" s="172">
        <f t="shared" si="11"/>
        <v>3045</v>
      </c>
      <c r="AI46" s="172">
        <f t="shared" si="11"/>
        <v>208906</v>
      </c>
      <c r="AJ46" s="172">
        <f t="shared" si="11"/>
        <v>1</v>
      </c>
      <c r="AK46" s="82">
        <f t="shared" si="11"/>
        <v>3</v>
      </c>
      <c r="AL46" s="82">
        <f t="shared" si="11"/>
        <v>600</v>
      </c>
      <c r="AM46" s="82">
        <f t="shared" si="11"/>
        <v>12000</v>
      </c>
      <c r="AN46" s="172">
        <f t="shared" si="11"/>
        <v>0</v>
      </c>
      <c r="AO46" s="172">
        <f t="shared" si="11"/>
        <v>0</v>
      </c>
      <c r="AP46" s="172">
        <f t="shared" si="11"/>
        <v>0</v>
      </c>
      <c r="AQ46" s="172">
        <f t="shared" si="11"/>
        <v>0</v>
      </c>
      <c r="AR46" s="172">
        <f t="shared" si="11"/>
        <v>0</v>
      </c>
      <c r="AS46" s="172">
        <f t="shared" si="11"/>
        <v>0</v>
      </c>
      <c r="AT46" s="172">
        <f t="shared" si="11"/>
        <v>0</v>
      </c>
      <c r="AU46" s="172">
        <f t="shared" si="11"/>
        <v>0</v>
      </c>
      <c r="AV46" s="172">
        <f t="shared" si="11"/>
        <v>0</v>
      </c>
      <c r="AW46" s="172">
        <f t="shared" si="11"/>
        <v>0</v>
      </c>
      <c r="AX46" s="172">
        <f t="shared" si="11"/>
        <v>0</v>
      </c>
      <c r="AY46" s="172">
        <f t="shared" si="11"/>
        <v>0</v>
      </c>
      <c r="AZ46" s="172">
        <f t="shared" si="11"/>
        <v>0</v>
      </c>
      <c r="BA46" s="172">
        <f t="shared" si="11"/>
        <v>0</v>
      </c>
      <c r="BB46" s="172">
        <f t="shared" si="11"/>
        <v>0</v>
      </c>
      <c r="BC46" s="172">
        <f t="shared" si="11"/>
        <v>0</v>
      </c>
      <c r="BD46" s="172">
        <f t="shared" si="11"/>
        <v>35</v>
      </c>
      <c r="BE46" s="172">
        <f t="shared" si="11"/>
        <v>259</v>
      </c>
      <c r="BF46" s="172">
        <f t="shared" si="11"/>
        <v>0</v>
      </c>
      <c r="BG46" s="131">
        <f t="shared" si="11"/>
        <v>289955</v>
      </c>
    </row>
    <row r="47" spans="2:59" ht="12.6" customHeight="1" x14ac:dyDescent="0.15">
      <c r="B47" s="71"/>
      <c r="C47" s="73" t="s">
        <v>824</v>
      </c>
      <c r="D47" s="129">
        <f t="shared" ref="D47:G48" si="12">H47+L47+P47+T47+X47+AB47+AF47+AJ47+AN47+AR47+AV47+AZ47+BD47</f>
        <v>122</v>
      </c>
      <c r="E47" s="172">
        <f t="shared" si="12"/>
        <v>438</v>
      </c>
      <c r="F47" s="172">
        <f t="shared" si="12"/>
        <v>5951</v>
      </c>
      <c r="G47" s="172">
        <f t="shared" si="12"/>
        <v>438248</v>
      </c>
      <c r="H47" s="172">
        <v>9</v>
      </c>
      <c r="I47" s="82">
        <v>9</v>
      </c>
      <c r="J47" s="82">
        <v>52</v>
      </c>
      <c r="K47" s="82">
        <v>3937</v>
      </c>
      <c r="L47" s="172">
        <v>15</v>
      </c>
      <c r="M47" s="82">
        <v>28</v>
      </c>
      <c r="N47" s="82">
        <v>175</v>
      </c>
      <c r="O47" s="82">
        <v>7879</v>
      </c>
      <c r="P47" s="172">
        <v>14</v>
      </c>
      <c r="Q47" s="172">
        <v>30</v>
      </c>
      <c r="R47" s="172">
        <v>326</v>
      </c>
      <c r="S47" s="172">
        <v>15270</v>
      </c>
      <c r="T47" s="172">
        <v>28</v>
      </c>
      <c r="U47" s="172">
        <v>51</v>
      </c>
      <c r="V47" s="172">
        <v>1021</v>
      </c>
      <c r="W47" s="172">
        <v>48874</v>
      </c>
      <c r="X47" s="172">
        <v>19</v>
      </c>
      <c r="Y47" s="172">
        <v>58</v>
      </c>
      <c r="Z47" s="172">
        <v>1299</v>
      </c>
      <c r="AA47" s="172">
        <v>79902</v>
      </c>
      <c r="AB47" s="172">
        <v>9</v>
      </c>
      <c r="AC47" s="172">
        <v>47</v>
      </c>
      <c r="AD47" s="172">
        <v>1356</v>
      </c>
      <c r="AE47" s="172">
        <v>59488</v>
      </c>
      <c r="AF47" s="172">
        <v>3</v>
      </c>
      <c r="AG47" s="172">
        <v>37</v>
      </c>
      <c r="AH47" s="172">
        <v>1122</v>
      </c>
      <c r="AI47" s="172">
        <v>64273</v>
      </c>
      <c r="AJ47" s="172">
        <v>1</v>
      </c>
      <c r="AK47" s="82">
        <v>3</v>
      </c>
      <c r="AL47" s="82">
        <v>600</v>
      </c>
      <c r="AM47" s="82">
        <v>12000</v>
      </c>
      <c r="AN47" s="172">
        <v>0</v>
      </c>
      <c r="AO47" s="172">
        <v>0</v>
      </c>
      <c r="AP47" s="172">
        <v>0</v>
      </c>
      <c r="AQ47" s="172">
        <v>0</v>
      </c>
      <c r="AR47" s="172">
        <v>0</v>
      </c>
      <c r="AS47" s="172">
        <v>0</v>
      </c>
      <c r="AT47" s="172">
        <v>0</v>
      </c>
      <c r="AU47" s="172">
        <v>0</v>
      </c>
      <c r="AV47" s="172">
        <v>0</v>
      </c>
      <c r="AW47" s="172">
        <v>0</v>
      </c>
      <c r="AX47" s="172">
        <v>0</v>
      </c>
      <c r="AY47" s="172">
        <v>0</v>
      </c>
      <c r="AZ47" s="172">
        <v>0</v>
      </c>
      <c r="BA47" s="172">
        <v>0</v>
      </c>
      <c r="BB47" s="172">
        <v>0</v>
      </c>
      <c r="BC47" s="172">
        <v>0</v>
      </c>
      <c r="BD47" s="172">
        <v>24</v>
      </c>
      <c r="BE47" s="172">
        <v>175</v>
      </c>
      <c r="BF47" s="172">
        <v>0</v>
      </c>
      <c r="BG47" s="131">
        <v>146625</v>
      </c>
    </row>
    <row r="48" spans="2:59" ht="12.6" customHeight="1" x14ac:dyDescent="0.15">
      <c r="B48" s="71"/>
      <c r="C48" s="73" t="s">
        <v>825</v>
      </c>
      <c r="D48" s="129">
        <f t="shared" si="12"/>
        <v>86</v>
      </c>
      <c r="E48" s="172">
        <f t="shared" si="12"/>
        <v>359</v>
      </c>
      <c r="F48" s="172">
        <f t="shared" si="12"/>
        <v>5930</v>
      </c>
      <c r="G48" s="172">
        <f t="shared" si="12"/>
        <v>476874</v>
      </c>
      <c r="H48" s="172">
        <v>1</v>
      </c>
      <c r="I48" s="82">
        <v>1</v>
      </c>
      <c r="J48" s="82">
        <v>5</v>
      </c>
      <c r="K48" s="82">
        <v>10</v>
      </c>
      <c r="L48" s="172">
        <v>4</v>
      </c>
      <c r="M48" s="82">
        <v>7</v>
      </c>
      <c r="N48" s="82">
        <v>52</v>
      </c>
      <c r="O48" s="82">
        <v>1448</v>
      </c>
      <c r="P48" s="172">
        <v>17</v>
      </c>
      <c r="Q48" s="172">
        <v>35</v>
      </c>
      <c r="R48" s="172">
        <v>398</v>
      </c>
      <c r="S48" s="172">
        <v>36682</v>
      </c>
      <c r="T48" s="172">
        <v>18</v>
      </c>
      <c r="U48" s="172">
        <v>31</v>
      </c>
      <c r="V48" s="172">
        <v>682</v>
      </c>
      <c r="W48" s="172">
        <v>18521</v>
      </c>
      <c r="X48" s="172">
        <v>21</v>
      </c>
      <c r="Y48" s="172">
        <v>59</v>
      </c>
      <c r="Z48" s="172">
        <v>1435</v>
      </c>
      <c r="AA48" s="172">
        <v>84314</v>
      </c>
      <c r="AB48" s="172">
        <v>9</v>
      </c>
      <c r="AC48" s="172">
        <v>53</v>
      </c>
      <c r="AD48" s="172">
        <v>1435</v>
      </c>
      <c r="AE48" s="172">
        <v>47936</v>
      </c>
      <c r="AF48" s="172">
        <v>5</v>
      </c>
      <c r="AG48" s="172">
        <v>89</v>
      </c>
      <c r="AH48" s="172">
        <v>1923</v>
      </c>
      <c r="AI48" s="172">
        <v>144633</v>
      </c>
      <c r="AJ48" s="172">
        <v>0</v>
      </c>
      <c r="AK48" s="172">
        <v>0</v>
      </c>
      <c r="AL48" s="172">
        <v>0</v>
      </c>
      <c r="AM48" s="172">
        <v>0</v>
      </c>
      <c r="AN48" s="172">
        <v>0</v>
      </c>
      <c r="AO48" s="172">
        <v>0</v>
      </c>
      <c r="AP48" s="172">
        <v>0</v>
      </c>
      <c r="AQ48" s="172">
        <v>0</v>
      </c>
      <c r="AR48" s="172">
        <v>0</v>
      </c>
      <c r="AS48" s="172">
        <v>0</v>
      </c>
      <c r="AT48" s="172">
        <v>0</v>
      </c>
      <c r="AU48" s="172">
        <v>0</v>
      </c>
      <c r="AV48" s="172">
        <v>0</v>
      </c>
      <c r="AW48" s="172">
        <v>0</v>
      </c>
      <c r="AX48" s="172">
        <v>0</v>
      </c>
      <c r="AY48" s="172">
        <v>0</v>
      </c>
      <c r="AZ48" s="172">
        <v>0</v>
      </c>
      <c r="BA48" s="172">
        <v>0</v>
      </c>
      <c r="BB48" s="172">
        <v>0</v>
      </c>
      <c r="BC48" s="172">
        <v>0</v>
      </c>
      <c r="BD48" s="172">
        <v>11</v>
      </c>
      <c r="BE48" s="172">
        <v>84</v>
      </c>
      <c r="BF48" s="172">
        <v>0</v>
      </c>
      <c r="BG48" s="131">
        <v>143330</v>
      </c>
    </row>
    <row r="49" spans="2:59" ht="12.6" customHeight="1" x14ac:dyDescent="0.15">
      <c r="B49" s="71" t="s">
        <v>826</v>
      </c>
      <c r="C49" s="73"/>
      <c r="D49" s="129">
        <f t="shared" ref="D49:BG49" si="13">SUM(D50:D59)</f>
        <v>960</v>
      </c>
      <c r="E49" s="172">
        <f t="shared" si="13"/>
        <v>3645</v>
      </c>
      <c r="F49" s="172">
        <f t="shared" si="13"/>
        <v>66776</v>
      </c>
      <c r="G49" s="172">
        <f t="shared" si="13"/>
        <v>4717910</v>
      </c>
      <c r="H49" s="172">
        <f t="shared" si="13"/>
        <v>33</v>
      </c>
      <c r="I49" s="172">
        <f t="shared" si="13"/>
        <v>46</v>
      </c>
      <c r="J49" s="172">
        <f t="shared" si="13"/>
        <v>218</v>
      </c>
      <c r="K49" s="172">
        <f t="shared" si="13"/>
        <v>22214</v>
      </c>
      <c r="L49" s="172">
        <f t="shared" si="13"/>
        <v>103</v>
      </c>
      <c r="M49" s="172">
        <f t="shared" si="13"/>
        <v>159</v>
      </c>
      <c r="N49" s="172">
        <f t="shared" si="13"/>
        <v>1447</v>
      </c>
      <c r="O49" s="172">
        <f t="shared" si="13"/>
        <v>74507</v>
      </c>
      <c r="P49" s="172">
        <f t="shared" si="13"/>
        <v>115</v>
      </c>
      <c r="Q49" s="172">
        <f t="shared" si="13"/>
        <v>221</v>
      </c>
      <c r="R49" s="172">
        <f t="shared" si="13"/>
        <v>2689</v>
      </c>
      <c r="S49" s="172">
        <f t="shared" si="13"/>
        <v>166945</v>
      </c>
      <c r="T49" s="172">
        <f t="shared" si="13"/>
        <v>198</v>
      </c>
      <c r="U49" s="172">
        <f t="shared" si="13"/>
        <v>488</v>
      </c>
      <c r="V49" s="172">
        <f t="shared" si="13"/>
        <v>7244</v>
      </c>
      <c r="W49" s="172">
        <f t="shared" si="13"/>
        <v>449398</v>
      </c>
      <c r="X49" s="172">
        <f t="shared" si="13"/>
        <v>216</v>
      </c>
      <c r="Y49" s="172">
        <f t="shared" si="13"/>
        <v>635</v>
      </c>
      <c r="Z49" s="172">
        <f t="shared" si="13"/>
        <v>14620</v>
      </c>
      <c r="AA49" s="172">
        <f t="shared" si="13"/>
        <v>692790</v>
      </c>
      <c r="AB49" s="172">
        <f t="shared" si="13"/>
        <v>99</v>
      </c>
      <c r="AC49" s="172">
        <f t="shared" si="13"/>
        <v>613</v>
      </c>
      <c r="AD49" s="172">
        <f t="shared" si="13"/>
        <v>14972</v>
      </c>
      <c r="AE49" s="172">
        <f t="shared" si="13"/>
        <v>734983</v>
      </c>
      <c r="AF49" s="172">
        <f t="shared" si="13"/>
        <v>29</v>
      </c>
      <c r="AG49" s="172">
        <f t="shared" si="13"/>
        <v>311</v>
      </c>
      <c r="AH49" s="172">
        <f t="shared" si="13"/>
        <v>10593</v>
      </c>
      <c r="AI49" s="172">
        <f t="shared" si="13"/>
        <v>635704</v>
      </c>
      <c r="AJ49" s="172">
        <f t="shared" si="13"/>
        <v>9</v>
      </c>
      <c r="AK49" s="172">
        <f t="shared" si="13"/>
        <v>136</v>
      </c>
      <c r="AL49" s="172">
        <f t="shared" si="13"/>
        <v>7729</v>
      </c>
      <c r="AM49" s="172">
        <f t="shared" si="13"/>
        <v>302258</v>
      </c>
      <c r="AN49" s="172">
        <f t="shared" si="13"/>
        <v>4</v>
      </c>
      <c r="AO49" s="172">
        <f t="shared" si="13"/>
        <v>59</v>
      </c>
      <c r="AP49" s="172">
        <f t="shared" si="13"/>
        <v>4246</v>
      </c>
      <c r="AQ49" s="172">
        <f t="shared" si="13"/>
        <v>91737</v>
      </c>
      <c r="AR49" s="172">
        <f t="shared" si="13"/>
        <v>2</v>
      </c>
      <c r="AS49" s="172">
        <f t="shared" si="13"/>
        <v>132</v>
      </c>
      <c r="AT49" s="172">
        <f t="shared" si="13"/>
        <v>3018</v>
      </c>
      <c r="AU49" s="172">
        <f t="shared" si="13"/>
        <v>275666</v>
      </c>
      <c r="AV49" s="172">
        <f t="shared" si="13"/>
        <v>0</v>
      </c>
      <c r="AW49" s="172">
        <f t="shared" si="13"/>
        <v>0</v>
      </c>
      <c r="AX49" s="172">
        <f t="shared" si="13"/>
        <v>0</v>
      </c>
      <c r="AY49" s="172">
        <f t="shared" si="13"/>
        <v>0</v>
      </c>
      <c r="AZ49" s="172">
        <f t="shared" si="13"/>
        <v>0</v>
      </c>
      <c r="BA49" s="172">
        <f t="shared" si="13"/>
        <v>0</v>
      </c>
      <c r="BB49" s="172">
        <f t="shared" si="13"/>
        <v>0</v>
      </c>
      <c r="BC49" s="172">
        <f t="shared" si="13"/>
        <v>0</v>
      </c>
      <c r="BD49" s="172">
        <f t="shared" si="13"/>
        <v>152</v>
      </c>
      <c r="BE49" s="172">
        <f t="shared" si="13"/>
        <v>845</v>
      </c>
      <c r="BF49" s="172">
        <f t="shared" si="13"/>
        <v>0</v>
      </c>
      <c r="BG49" s="131">
        <f t="shared" si="13"/>
        <v>1271708</v>
      </c>
    </row>
    <row r="50" spans="2:59" ht="12.6" customHeight="1" x14ac:dyDescent="0.15">
      <c r="B50" s="71"/>
      <c r="C50" s="73" t="s">
        <v>827</v>
      </c>
      <c r="D50" s="129">
        <f t="shared" ref="D50:G59" si="14">H50+L50+P50+T50+X50+AB50+AF50+AJ50+AN50+AR50+AV50+AZ50+BD50</f>
        <v>141</v>
      </c>
      <c r="E50" s="172">
        <f t="shared" si="14"/>
        <v>690</v>
      </c>
      <c r="F50" s="172">
        <f t="shared" si="14"/>
        <v>14689</v>
      </c>
      <c r="G50" s="172">
        <f t="shared" si="14"/>
        <v>1151911</v>
      </c>
      <c r="H50" s="172">
        <v>4</v>
      </c>
      <c r="I50" s="172">
        <v>6</v>
      </c>
      <c r="J50" s="172">
        <v>28</v>
      </c>
      <c r="K50" s="172">
        <v>6278</v>
      </c>
      <c r="L50" s="172">
        <v>14</v>
      </c>
      <c r="M50" s="172">
        <v>20</v>
      </c>
      <c r="N50" s="172">
        <v>187</v>
      </c>
      <c r="O50" s="172">
        <v>12169</v>
      </c>
      <c r="P50" s="172">
        <v>8</v>
      </c>
      <c r="Q50" s="172">
        <v>15</v>
      </c>
      <c r="R50" s="172">
        <v>198</v>
      </c>
      <c r="S50" s="172">
        <v>16659</v>
      </c>
      <c r="T50" s="172">
        <v>28</v>
      </c>
      <c r="U50" s="172">
        <v>92</v>
      </c>
      <c r="V50" s="172">
        <v>1064</v>
      </c>
      <c r="W50" s="172">
        <v>79375</v>
      </c>
      <c r="X50" s="172">
        <v>31</v>
      </c>
      <c r="Y50" s="172">
        <v>100</v>
      </c>
      <c r="Z50" s="172">
        <v>2201</v>
      </c>
      <c r="AA50" s="172">
        <v>122088</v>
      </c>
      <c r="AB50" s="172">
        <v>21</v>
      </c>
      <c r="AC50" s="172">
        <v>119</v>
      </c>
      <c r="AD50" s="172">
        <v>3359</v>
      </c>
      <c r="AE50" s="172">
        <v>148939</v>
      </c>
      <c r="AF50" s="172">
        <v>5</v>
      </c>
      <c r="AG50" s="172">
        <v>67</v>
      </c>
      <c r="AH50" s="172">
        <v>1768</v>
      </c>
      <c r="AI50" s="172">
        <v>240575</v>
      </c>
      <c r="AJ50" s="172">
        <v>4</v>
      </c>
      <c r="AK50" s="172">
        <v>45</v>
      </c>
      <c r="AL50" s="172">
        <v>3366</v>
      </c>
      <c r="AM50" s="172">
        <v>76254</v>
      </c>
      <c r="AN50" s="172">
        <v>1</v>
      </c>
      <c r="AO50" s="82">
        <v>4</v>
      </c>
      <c r="AP50" s="82">
        <v>1000</v>
      </c>
      <c r="AQ50" s="82">
        <v>8972</v>
      </c>
      <c r="AR50" s="172">
        <v>1</v>
      </c>
      <c r="AS50" s="82">
        <v>69</v>
      </c>
      <c r="AT50" s="82">
        <v>1518</v>
      </c>
      <c r="AU50" s="82">
        <v>165528</v>
      </c>
      <c r="AV50" s="172">
        <v>0</v>
      </c>
      <c r="AW50" s="172">
        <v>0</v>
      </c>
      <c r="AX50" s="172">
        <v>0</v>
      </c>
      <c r="AY50" s="172">
        <v>0</v>
      </c>
      <c r="AZ50" s="172">
        <v>0</v>
      </c>
      <c r="BA50" s="172">
        <v>0</v>
      </c>
      <c r="BB50" s="172">
        <v>0</v>
      </c>
      <c r="BC50" s="172">
        <v>0</v>
      </c>
      <c r="BD50" s="172">
        <v>24</v>
      </c>
      <c r="BE50" s="172">
        <v>153</v>
      </c>
      <c r="BF50" s="172">
        <v>0</v>
      </c>
      <c r="BG50" s="131">
        <v>275074</v>
      </c>
    </row>
    <row r="51" spans="2:59" ht="12.6" customHeight="1" x14ac:dyDescent="0.15">
      <c r="B51" s="71"/>
      <c r="C51" s="73" t="s">
        <v>828</v>
      </c>
      <c r="D51" s="129">
        <f t="shared" si="14"/>
        <v>97</v>
      </c>
      <c r="E51" s="172">
        <f t="shared" si="14"/>
        <v>289</v>
      </c>
      <c r="F51" s="172">
        <f t="shared" si="14"/>
        <v>5861</v>
      </c>
      <c r="G51" s="172">
        <f t="shared" si="14"/>
        <v>299889</v>
      </c>
      <c r="H51" s="172">
        <v>16</v>
      </c>
      <c r="I51" s="172">
        <v>20</v>
      </c>
      <c r="J51" s="172">
        <v>106</v>
      </c>
      <c r="K51" s="172">
        <v>9037</v>
      </c>
      <c r="L51" s="172">
        <v>15</v>
      </c>
      <c r="M51" s="172">
        <v>18</v>
      </c>
      <c r="N51" s="172">
        <v>235</v>
      </c>
      <c r="O51" s="172">
        <v>8303</v>
      </c>
      <c r="P51" s="172">
        <v>11</v>
      </c>
      <c r="Q51" s="172">
        <v>22</v>
      </c>
      <c r="R51" s="172">
        <v>259</v>
      </c>
      <c r="S51" s="172">
        <v>8567</v>
      </c>
      <c r="T51" s="172">
        <v>15</v>
      </c>
      <c r="U51" s="172">
        <v>36</v>
      </c>
      <c r="V51" s="172">
        <v>546</v>
      </c>
      <c r="W51" s="172">
        <v>14802</v>
      </c>
      <c r="X51" s="172">
        <v>22</v>
      </c>
      <c r="Y51" s="172">
        <v>59</v>
      </c>
      <c r="Z51" s="172">
        <v>1415</v>
      </c>
      <c r="AA51" s="172">
        <v>81348</v>
      </c>
      <c r="AB51" s="172">
        <v>6</v>
      </c>
      <c r="AC51" s="172">
        <v>17</v>
      </c>
      <c r="AD51" s="172">
        <v>999</v>
      </c>
      <c r="AE51" s="172">
        <v>39578</v>
      </c>
      <c r="AF51" s="172">
        <v>2</v>
      </c>
      <c r="AG51" s="82">
        <v>20</v>
      </c>
      <c r="AH51" s="82">
        <v>610</v>
      </c>
      <c r="AI51" s="82">
        <v>37500</v>
      </c>
      <c r="AJ51" s="172">
        <v>2</v>
      </c>
      <c r="AK51" s="82">
        <v>36</v>
      </c>
      <c r="AL51" s="82">
        <v>1691</v>
      </c>
      <c r="AM51" s="82">
        <v>54704</v>
      </c>
      <c r="AN51" s="172">
        <v>0</v>
      </c>
      <c r="AO51" s="172">
        <v>0</v>
      </c>
      <c r="AP51" s="172">
        <v>0</v>
      </c>
      <c r="AQ51" s="172">
        <v>0</v>
      </c>
      <c r="AR51" s="172">
        <v>0</v>
      </c>
      <c r="AS51" s="172">
        <v>0</v>
      </c>
      <c r="AT51" s="172">
        <v>0</v>
      </c>
      <c r="AU51" s="172">
        <v>0</v>
      </c>
      <c r="AV51" s="172">
        <v>0</v>
      </c>
      <c r="AW51" s="172">
        <v>0</v>
      </c>
      <c r="AX51" s="172">
        <v>0</v>
      </c>
      <c r="AY51" s="172">
        <v>0</v>
      </c>
      <c r="AZ51" s="172">
        <v>0</v>
      </c>
      <c r="BA51" s="172">
        <v>0</v>
      </c>
      <c r="BB51" s="172">
        <v>0</v>
      </c>
      <c r="BC51" s="172">
        <v>0</v>
      </c>
      <c r="BD51" s="172">
        <v>8</v>
      </c>
      <c r="BE51" s="172">
        <v>61</v>
      </c>
      <c r="BF51" s="172">
        <v>0</v>
      </c>
      <c r="BG51" s="131">
        <v>46050</v>
      </c>
    </row>
    <row r="52" spans="2:59" ht="12.6" customHeight="1" x14ac:dyDescent="0.15">
      <c r="B52" s="71"/>
      <c r="C52" s="73" t="s">
        <v>829</v>
      </c>
      <c r="D52" s="129">
        <f t="shared" si="14"/>
        <v>190</v>
      </c>
      <c r="E52" s="172">
        <f t="shared" si="14"/>
        <v>765</v>
      </c>
      <c r="F52" s="172">
        <f t="shared" si="14"/>
        <v>14670</v>
      </c>
      <c r="G52" s="172">
        <f t="shared" si="14"/>
        <v>1040331</v>
      </c>
      <c r="H52" s="172">
        <v>5</v>
      </c>
      <c r="I52" s="172">
        <v>10</v>
      </c>
      <c r="J52" s="172">
        <v>32</v>
      </c>
      <c r="K52" s="172">
        <v>4356</v>
      </c>
      <c r="L52" s="172">
        <v>15</v>
      </c>
      <c r="M52" s="172">
        <v>32</v>
      </c>
      <c r="N52" s="172">
        <v>203</v>
      </c>
      <c r="O52" s="172">
        <v>16385</v>
      </c>
      <c r="P52" s="172">
        <v>22</v>
      </c>
      <c r="Q52" s="172">
        <v>45</v>
      </c>
      <c r="R52" s="172">
        <v>527</v>
      </c>
      <c r="S52" s="172">
        <v>47565</v>
      </c>
      <c r="T52" s="172">
        <v>39</v>
      </c>
      <c r="U52" s="172">
        <v>101</v>
      </c>
      <c r="V52" s="172">
        <v>1386</v>
      </c>
      <c r="W52" s="172">
        <v>117654</v>
      </c>
      <c r="X52" s="172">
        <v>46</v>
      </c>
      <c r="Y52" s="172">
        <v>108</v>
      </c>
      <c r="Z52" s="172">
        <v>3108</v>
      </c>
      <c r="AA52" s="172">
        <v>119724</v>
      </c>
      <c r="AB52" s="172">
        <v>20</v>
      </c>
      <c r="AC52" s="172">
        <v>94</v>
      </c>
      <c r="AD52" s="172">
        <v>3113</v>
      </c>
      <c r="AE52" s="172">
        <v>144037</v>
      </c>
      <c r="AF52" s="172">
        <v>6</v>
      </c>
      <c r="AG52" s="172">
        <v>99</v>
      </c>
      <c r="AH52" s="172">
        <v>2323</v>
      </c>
      <c r="AI52" s="172">
        <v>109214</v>
      </c>
      <c r="AJ52" s="172">
        <v>2</v>
      </c>
      <c r="AK52" s="82">
        <v>21</v>
      </c>
      <c r="AL52" s="82">
        <v>1778</v>
      </c>
      <c r="AM52" s="82">
        <v>51300</v>
      </c>
      <c r="AN52" s="172">
        <v>2</v>
      </c>
      <c r="AO52" s="82">
        <v>45</v>
      </c>
      <c r="AP52" s="82">
        <v>2200</v>
      </c>
      <c r="AQ52" s="82">
        <v>69992</v>
      </c>
      <c r="AR52" s="172">
        <v>0</v>
      </c>
      <c r="AS52" s="172">
        <v>0</v>
      </c>
      <c r="AT52" s="172">
        <v>0</v>
      </c>
      <c r="AU52" s="172">
        <v>0</v>
      </c>
      <c r="AV52" s="172">
        <v>0</v>
      </c>
      <c r="AW52" s="172">
        <v>0</v>
      </c>
      <c r="AX52" s="172">
        <v>0</v>
      </c>
      <c r="AY52" s="172">
        <v>0</v>
      </c>
      <c r="AZ52" s="172">
        <v>0</v>
      </c>
      <c r="BA52" s="172">
        <v>0</v>
      </c>
      <c r="BB52" s="172">
        <v>0</v>
      </c>
      <c r="BC52" s="172">
        <v>0</v>
      </c>
      <c r="BD52" s="172">
        <v>33</v>
      </c>
      <c r="BE52" s="172">
        <v>210</v>
      </c>
      <c r="BF52" s="172">
        <v>0</v>
      </c>
      <c r="BG52" s="131">
        <v>360104</v>
      </c>
    </row>
    <row r="53" spans="2:59" ht="12.6" customHeight="1" x14ac:dyDescent="0.15">
      <c r="B53" s="71"/>
      <c r="C53" s="73" t="s">
        <v>830</v>
      </c>
      <c r="D53" s="129">
        <f t="shared" si="14"/>
        <v>103</v>
      </c>
      <c r="E53" s="172">
        <f t="shared" si="14"/>
        <v>331</v>
      </c>
      <c r="F53" s="172">
        <f t="shared" si="14"/>
        <v>8729</v>
      </c>
      <c r="G53" s="172">
        <f t="shared" si="14"/>
        <v>495620</v>
      </c>
      <c r="H53" s="172">
        <v>1</v>
      </c>
      <c r="I53" s="82">
        <v>1</v>
      </c>
      <c r="J53" s="82">
        <v>9</v>
      </c>
      <c r="K53" s="82">
        <v>288</v>
      </c>
      <c r="L53" s="172">
        <v>13</v>
      </c>
      <c r="M53" s="172">
        <v>19</v>
      </c>
      <c r="N53" s="172">
        <v>184</v>
      </c>
      <c r="O53" s="172">
        <v>13555</v>
      </c>
      <c r="P53" s="172">
        <v>10</v>
      </c>
      <c r="Q53" s="172">
        <v>20</v>
      </c>
      <c r="R53" s="172">
        <v>235</v>
      </c>
      <c r="S53" s="172">
        <v>17985</v>
      </c>
      <c r="T53" s="172">
        <v>24</v>
      </c>
      <c r="U53" s="172">
        <v>45</v>
      </c>
      <c r="V53" s="172">
        <v>858</v>
      </c>
      <c r="W53" s="172">
        <v>29398</v>
      </c>
      <c r="X53" s="172">
        <v>23</v>
      </c>
      <c r="Y53" s="172">
        <v>58</v>
      </c>
      <c r="Z53" s="172">
        <v>1665</v>
      </c>
      <c r="AA53" s="172">
        <v>75983</v>
      </c>
      <c r="AB53" s="172">
        <v>11</v>
      </c>
      <c r="AC53" s="172">
        <v>57</v>
      </c>
      <c r="AD53" s="172">
        <v>1542</v>
      </c>
      <c r="AE53" s="172">
        <v>90907</v>
      </c>
      <c r="AF53" s="172">
        <v>6</v>
      </c>
      <c r="AG53" s="172">
        <v>30</v>
      </c>
      <c r="AH53" s="172">
        <v>2296</v>
      </c>
      <c r="AI53" s="172">
        <v>41203</v>
      </c>
      <c r="AJ53" s="172">
        <v>1</v>
      </c>
      <c r="AK53" s="82">
        <v>34</v>
      </c>
      <c r="AL53" s="82">
        <v>894</v>
      </c>
      <c r="AM53" s="82">
        <v>120000</v>
      </c>
      <c r="AN53" s="172">
        <v>1</v>
      </c>
      <c r="AO53" s="82">
        <v>10</v>
      </c>
      <c r="AP53" s="82">
        <v>1046</v>
      </c>
      <c r="AQ53" s="82">
        <v>12773</v>
      </c>
      <c r="AR53" s="172">
        <v>0</v>
      </c>
      <c r="AS53" s="172">
        <v>0</v>
      </c>
      <c r="AT53" s="172">
        <v>0</v>
      </c>
      <c r="AU53" s="172">
        <v>0</v>
      </c>
      <c r="AV53" s="172">
        <v>0</v>
      </c>
      <c r="AW53" s="172">
        <v>0</v>
      </c>
      <c r="AX53" s="172">
        <v>0</v>
      </c>
      <c r="AY53" s="172">
        <v>0</v>
      </c>
      <c r="AZ53" s="172">
        <v>0</v>
      </c>
      <c r="BA53" s="172">
        <v>0</v>
      </c>
      <c r="BB53" s="172">
        <v>0</v>
      </c>
      <c r="BC53" s="172">
        <v>0</v>
      </c>
      <c r="BD53" s="172">
        <v>13</v>
      </c>
      <c r="BE53" s="172">
        <v>57</v>
      </c>
      <c r="BF53" s="172">
        <v>0</v>
      </c>
      <c r="BG53" s="131">
        <v>93528</v>
      </c>
    </row>
    <row r="54" spans="2:59" ht="12.6" customHeight="1" x14ac:dyDescent="0.15">
      <c r="B54" s="71"/>
      <c r="C54" s="73" t="s">
        <v>831</v>
      </c>
      <c r="D54" s="129">
        <f t="shared" si="14"/>
        <v>68</v>
      </c>
      <c r="E54" s="172">
        <f t="shared" si="14"/>
        <v>253</v>
      </c>
      <c r="F54" s="172">
        <f t="shared" si="14"/>
        <v>2757</v>
      </c>
      <c r="G54" s="172">
        <f t="shared" si="14"/>
        <v>221526</v>
      </c>
      <c r="H54" s="172">
        <v>0</v>
      </c>
      <c r="I54" s="172">
        <v>0</v>
      </c>
      <c r="J54" s="172">
        <v>0</v>
      </c>
      <c r="K54" s="172">
        <v>0</v>
      </c>
      <c r="L54" s="172">
        <v>8</v>
      </c>
      <c r="M54" s="172">
        <v>13</v>
      </c>
      <c r="N54" s="172">
        <v>108</v>
      </c>
      <c r="O54" s="172">
        <v>6380</v>
      </c>
      <c r="P54" s="172">
        <v>12</v>
      </c>
      <c r="Q54" s="172">
        <v>18</v>
      </c>
      <c r="R54" s="172">
        <v>286</v>
      </c>
      <c r="S54" s="172">
        <v>7619</v>
      </c>
      <c r="T54" s="172">
        <v>14</v>
      </c>
      <c r="U54" s="172">
        <v>33</v>
      </c>
      <c r="V54" s="172">
        <v>533</v>
      </c>
      <c r="W54" s="172">
        <v>44965</v>
      </c>
      <c r="X54" s="172">
        <v>16</v>
      </c>
      <c r="Y54" s="172">
        <v>82</v>
      </c>
      <c r="Z54" s="172">
        <v>1053</v>
      </c>
      <c r="AA54" s="172">
        <v>51066</v>
      </c>
      <c r="AB54" s="172">
        <v>5</v>
      </c>
      <c r="AC54" s="172">
        <v>64</v>
      </c>
      <c r="AD54" s="172">
        <v>777</v>
      </c>
      <c r="AE54" s="172">
        <v>39605</v>
      </c>
      <c r="AF54" s="172">
        <v>0</v>
      </c>
      <c r="AG54" s="172">
        <v>0</v>
      </c>
      <c r="AH54" s="172">
        <v>0</v>
      </c>
      <c r="AI54" s="172">
        <v>0</v>
      </c>
      <c r="AJ54" s="172">
        <v>0</v>
      </c>
      <c r="AK54" s="172">
        <v>0</v>
      </c>
      <c r="AL54" s="172">
        <v>0</v>
      </c>
      <c r="AM54" s="172">
        <v>0</v>
      </c>
      <c r="AN54" s="172">
        <v>0</v>
      </c>
      <c r="AO54" s="172">
        <v>0</v>
      </c>
      <c r="AP54" s="172">
        <v>0</v>
      </c>
      <c r="AQ54" s="172">
        <v>0</v>
      </c>
      <c r="AR54" s="172">
        <v>0</v>
      </c>
      <c r="AS54" s="172">
        <v>0</v>
      </c>
      <c r="AT54" s="172">
        <v>0</v>
      </c>
      <c r="AU54" s="172">
        <v>0</v>
      </c>
      <c r="AV54" s="172">
        <v>0</v>
      </c>
      <c r="AW54" s="172">
        <v>0</v>
      </c>
      <c r="AX54" s="172">
        <v>0</v>
      </c>
      <c r="AY54" s="172">
        <v>0</v>
      </c>
      <c r="AZ54" s="172">
        <v>0</v>
      </c>
      <c r="BA54" s="172">
        <v>0</v>
      </c>
      <c r="BB54" s="172">
        <v>0</v>
      </c>
      <c r="BC54" s="172">
        <v>0</v>
      </c>
      <c r="BD54" s="172">
        <v>13</v>
      </c>
      <c r="BE54" s="172">
        <v>43</v>
      </c>
      <c r="BF54" s="172">
        <v>0</v>
      </c>
      <c r="BG54" s="131">
        <v>71891</v>
      </c>
    </row>
    <row r="55" spans="2:59" ht="12.6" customHeight="1" x14ac:dyDescent="0.15">
      <c r="B55" s="71"/>
      <c r="C55" s="73" t="s">
        <v>832</v>
      </c>
      <c r="D55" s="129">
        <f t="shared" si="14"/>
        <v>65</v>
      </c>
      <c r="E55" s="172">
        <f t="shared" si="14"/>
        <v>226</v>
      </c>
      <c r="F55" s="172">
        <f t="shared" si="14"/>
        <v>2653</v>
      </c>
      <c r="G55" s="172">
        <f t="shared" si="14"/>
        <v>309640</v>
      </c>
      <c r="H55" s="172">
        <v>0</v>
      </c>
      <c r="I55" s="172">
        <v>0</v>
      </c>
      <c r="J55" s="172">
        <v>0</v>
      </c>
      <c r="K55" s="172">
        <v>0</v>
      </c>
      <c r="L55" s="172">
        <v>5</v>
      </c>
      <c r="M55" s="172">
        <v>7</v>
      </c>
      <c r="N55" s="172">
        <v>72</v>
      </c>
      <c r="O55" s="172">
        <v>2782</v>
      </c>
      <c r="P55" s="172">
        <v>10</v>
      </c>
      <c r="Q55" s="172">
        <v>30</v>
      </c>
      <c r="R55" s="172">
        <v>237</v>
      </c>
      <c r="S55" s="172">
        <v>34145</v>
      </c>
      <c r="T55" s="172">
        <v>12</v>
      </c>
      <c r="U55" s="172">
        <v>31</v>
      </c>
      <c r="V55" s="172">
        <v>410</v>
      </c>
      <c r="W55" s="172">
        <v>30938</v>
      </c>
      <c r="X55" s="172">
        <v>16</v>
      </c>
      <c r="Y55" s="172">
        <v>44</v>
      </c>
      <c r="Z55" s="172">
        <v>1024</v>
      </c>
      <c r="AA55" s="172">
        <v>37071</v>
      </c>
      <c r="AB55" s="172">
        <v>7</v>
      </c>
      <c r="AC55" s="172">
        <v>37</v>
      </c>
      <c r="AD55" s="172">
        <v>910</v>
      </c>
      <c r="AE55" s="172">
        <v>99774</v>
      </c>
      <c r="AF55" s="172">
        <v>0</v>
      </c>
      <c r="AG55" s="172">
        <v>0</v>
      </c>
      <c r="AH55" s="172">
        <v>0</v>
      </c>
      <c r="AI55" s="172">
        <v>0</v>
      </c>
      <c r="AJ55" s="172">
        <v>0</v>
      </c>
      <c r="AK55" s="172">
        <v>0</v>
      </c>
      <c r="AL55" s="172">
        <v>0</v>
      </c>
      <c r="AM55" s="172">
        <v>0</v>
      </c>
      <c r="AN55" s="172">
        <v>0</v>
      </c>
      <c r="AO55" s="172">
        <v>0</v>
      </c>
      <c r="AP55" s="172">
        <v>0</v>
      </c>
      <c r="AQ55" s="172">
        <v>0</v>
      </c>
      <c r="AR55" s="172">
        <v>0</v>
      </c>
      <c r="AS55" s="172">
        <v>0</v>
      </c>
      <c r="AT55" s="172">
        <v>0</v>
      </c>
      <c r="AU55" s="172">
        <v>0</v>
      </c>
      <c r="AV55" s="172">
        <v>0</v>
      </c>
      <c r="AW55" s="172">
        <v>0</v>
      </c>
      <c r="AX55" s="172">
        <v>0</v>
      </c>
      <c r="AY55" s="172">
        <v>0</v>
      </c>
      <c r="AZ55" s="172">
        <v>0</v>
      </c>
      <c r="BA55" s="172">
        <v>0</v>
      </c>
      <c r="BB55" s="172">
        <v>0</v>
      </c>
      <c r="BC55" s="172">
        <v>0</v>
      </c>
      <c r="BD55" s="172">
        <v>15</v>
      </c>
      <c r="BE55" s="172">
        <v>77</v>
      </c>
      <c r="BF55" s="172">
        <v>0</v>
      </c>
      <c r="BG55" s="131">
        <v>104930</v>
      </c>
    </row>
    <row r="56" spans="2:59" ht="12.6" customHeight="1" x14ac:dyDescent="0.15">
      <c r="B56" s="71"/>
      <c r="C56" s="138" t="s">
        <v>833</v>
      </c>
      <c r="D56" s="129">
        <f t="shared" si="14"/>
        <v>60</v>
      </c>
      <c r="E56" s="172">
        <f t="shared" si="14"/>
        <v>270</v>
      </c>
      <c r="F56" s="172">
        <f t="shared" si="14"/>
        <v>4590</v>
      </c>
      <c r="G56" s="172">
        <f t="shared" si="14"/>
        <v>296752</v>
      </c>
      <c r="H56" s="172">
        <v>1</v>
      </c>
      <c r="I56" s="82">
        <v>1</v>
      </c>
      <c r="J56" s="82">
        <v>7</v>
      </c>
      <c r="K56" s="82">
        <v>110</v>
      </c>
      <c r="L56" s="172">
        <v>9</v>
      </c>
      <c r="M56" s="172">
        <v>19</v>
      </c>
      <c r="N56" s="172">
        <v>113</v>
      </c>
      <c r="O56" s="172">
        <v>6562</v>
      </c>
      <c r="P56" s="172">
        <v>8</v>
      </c>
      <c r="Q56" s="172">
        <v>16</v>
      </c>
      <c r="R56" s="172">
        <v>177</v>
      </c>
      <c r="S56" s="172">
        <v>13869</v>
      </c>
      <c r="T56" s="172">
        <v>9</v>
      </c>
      <c r="U56" s="172">
        <v>20</v>
      </c>
      <c r="V56" s="172">
        <v>317</v>
      </c>
      <c r="W56" s="172">
        <v>19313</v>
      </c>
      <c r="X56" s="172">
        <v>17</v>
      </c>
      <c r="Y56" s="172">
        <v>68</v>
      </c>
      <c r="Z56" s="172">
        <v>1213</v>
      </c>
      <c r="AA56" s="172">
        <v>74980</v>
      </c>
      <c r="AB56" s="172">
        <v>6</v>
      </c>
      <c r="AC56" s="172">
        <v>35</v>
      </c>
      <c r="AD56" s="172">
        <v>975</v>
      </c>
      <c r="AE56" s="172">
        <v>29419</v>
      </c>
      <c r="AF56" s="172">
        <v>1</v>
      </c>
      <c r="AG56" s="82">
        <v>1</v>
      </c>
      <c r="AH56" s="82">
        <v>288</v>
      </c>
      <c r="AI56" s="82">
        <v>856</v>
      </c>
      <c r="AJ56" s="172">
        <v>0</v>
      </c>
      <c r="AK56" s="172">
        <v>0</v>
      </c>
      <c r="AL56" s="172">
        <v>0</v>
      </c>
      <c r="AM56" s="172">
        <v>0</v>
      </c>
      <c r="AN56" s="172">
        <v>0</v>
      </c>
      <c r="AO56" s="172">
        <v>0</v>
      </c>
      <c r="AP56" s="172">
        <v>0</v>
      </c>
      <c r="AQ56" s="172">
        <v>0</v>
      </c>
      <c r="AR56" s="172">
        <v>1</v>
      </c>
      <c r="AS56" s="82">
        <v>63</v>
      </c>
      <c r="AT56" s="82">
        <v>1500</v>
      </c>
      <c r="AU56" s="82">
        <v>110138</v>
      </c>
      <c r="AV56" s="172">
        <v>0</v>
      </c>
      <c r="AW56" s="172">
        <v>0</v>
      </c>
      <c r="AX56" s="172">
        <v>0</v>
      </c>
      <c r="AY56" s="172">
        <v>0</v>
      </c>
      <c r="AZ56" s="172">
        <v>0</v>
      </c>
      <c r="BA56" s="172">
        <v>0</v>
      </c>
      <c r="BB56" s="172">
        <v>0</v>
      </c>
      <c r="BC56" s="172">
        <v>0</v>
      </c>
      <c r="BD56" s="172">
        <v>8</v>
      </c>
      <c r="BE56" s="172">
        <v>47</v>
      </c>
      <c r="BF56" s="172">
        <v>0</v>
      </c>
      <c r="BG56" s="131">
        <v>41505</v>
      </c>
    </row>
    <row r="57" spans="2:59" ht="12.6" customHeight="1" x14ac:dyDescent="0.15">
      <c r="B57" s="71"/>
      <c r="C57" s="73" t="s">
        <v>834</v>
      </c>
      <c r="D57" s="129">
        <f t="shared" si="14"/>
        <v>78</v>
      </c>
      <c r="E57" s="172">
        <f t="shared" si="14"/>
        <v>237</v>
      </c>
      <c r="F57" s="172">
        <f t="shared" si="14"/>
        <v>4057</v>
      </c>
      <c r="G57" s="172">
        <f t="shared" si="14"/>
        <v>258753</v>
      </c>
      <c r="H57" s="172">
        <v>1</v>
      </c>
      <c r="I57" s="82">
        <v>1</v>
      </c>
      <c r="J57" s="82">
        <v>2</v>
      </c>
      <c r="K57" s="82">
        <v>10</v>
      </c>
      <c r="L57" s="172">
        <v>12</v>
      </c>
      <c r="M57" s="172">
        <v>16</v>
      </c>
      <c r="N57" s="172">
        <v>180</v>
      </c>
      <c r="O57" s="172">
        <v>4175</v>
      </c>
      <c r="P57" s="172">
        <v>5</v>
      </c>
      <c r="Q57" s="172">
        <v>9</v>
      </c>
      <c r="R57" s="172">
        <v>117</v>
      </c>
      <c r="S57" s="172">
        <v>6403</v>
      </c>
      <c r="T57" s="172">
        <v>15</v>
      </c>
      <c r="U57" s="172">
        <v>43</v>
      </c>
      <c r="V57" s="172">
        <v>567</v>
      </c>
      <c r="W57" s="172">
        <v>38837</v>
      </c>
      <c r="X57" s="172">
        <v>16</v>
      </c>
      <c r="Y57" s="172">
        <v>43</v>
      </c>
      <c r="Z57" s="172">
        <v>984</v>
      </c>
      <c r="AA57" s="172">
        <v>52873</v>
      </c>
      <c r="AB57" s="172">
        <v>8</v>
      </c>
      <c r="AC57" s="172">
        <v>34</v>
      </c>
      <c r="AD57" s="172">
        <v>1128</v>
      </c>
      <c r="AE57" s="172">
        <v>58014</v>
      </c>
      <c r="AF57" s="172">
        <v>3</v>
      </c>
      <c r="AG57" s="82">
        <v>10</v>
      </c>
      <c r="AH57" s="82">
        <v>1079</v>
      </c>
      <c r="AI57" s="82">
        <v>14579</v>
      </c>
      <c r="AJ57" s="172">
        <v>0</v>
      </c>
      <c r="AK57" s="172">
        <v>0</v>
      </c>
      <c r="AL57" s="172">
        <v>0</v>
      </c>
      <c r="AM57" s="172">
        <v>0</v>
      </c>
      <c r="AN57" s="172">
        <v>0</v>
      </c>
      <c r="AO57" s="172">
        <v>0</v>
      </c>
      <c r="AP57" s="172">
        <v>0</v>
      </c>
      <c r="AQ57" s="172">
        <v>0</v>
      </c>
      <c r="AR57" s="172">
        <v>0</v>
      </c>
      <c r="AS57" s="172">
        <v>0</v>
      </c>
      <c r="AT57" s="172">
        <v>0</v>
      </c>
      <c r="AU57" s="172">
        <v>0</v>
      </c>
      <c r="AV57" s="172">
        <v>0</v>
      </c>
      <c r="AW57" s="172">
        <v>0</v>
      </c>
      <c r="AX57" s="172">
        <v>0</v>
      </c>
      <c r="AY57" s="172">
        <v>0</v>
      </c>
      <c r="AZ57" s="172">
        <v>0</v>
      </c>
      <c r="BA57" s="172">
        <v>0</v>
      </c>
      <c r="BB57" s="172">
        <v>0</v>
      </c>
      <c r="BC57" s="172">
        <v>0</v>
      </c>
      <c r="BD57" s="172">
        <v>18</v>
      </c>
      <c r="BE57" s="172">
        <v>81</v>
      </c>
      <c r="BF57" s="172">
        <v>0</v>
      </c>
      <c r="BG57" s="131">
        <v>83862</v>
      </c>
    </row>
    <row r="58" spans="2:59" ht="12.6" customHeight="1" x14ac:dyDescent="0.15">
      <c r="B58" s="71"/>
      <c r="C58" s="73" t="s">
        <v>835</v>
      </c>
      <c r="D58" s="129">
        <f t="shared" si="14"/>
        <v>60</v>
      </c>
      <c r="E58" s="172">
        <f t="shared" si="14"/>
        <v>225</v>
      </c>
      <c r="F58" s="172">
        <f t="shared" si="14"/>
        <v>4180</v>
      </c>
      <c r="G58" s="172">
        <f t="shared" si="14"/>
        <v>231639</v>
      </c>
      <c r="H58" s="172">
        <v>0</v>
      </c>
      <c r="I58" s="172">
        <v>0</v>
      </c>
      <c r="J58" s="172">
        <v>0</v>
      </c>
      <c r="K58" s="172">
        <v>0</v>
      </c>
      <c r="L58" s="172">
        <v>4</v>
      </c>
      <c r="M58" s="172">
        <v>5</v>
      </c>
      <c r="N58" s="172">
        <v>52</v>
      </c>
      <c r="O58" s="172">
        <v>1342</v>
      </c>
      <c r="P58" s="172">
        <v>9</v>
      </c>
      <c r="Q58" s="172">
        <v>15</v>
      </c>
      <c r="R58" s="172">
        <v>213</v>
      </c>
      <c r="S58" s="172">
        <v>6737</v>
      </c>
      <c r="T58" s="172">
        <v>15</v>
      </c>
      <c r="U58" s="172">
        <v>34</v>
      </c>
      <c r="V58" s="172">
        <v>568</v>
      </c>
      <c r="W58" s="172">
        <v>21538</v>
      </c>
      <c r="X58" s="172">
        <v>18</v>
      </c>
      <c r="Y58" s="172">
        <v>53</v>
      </c>
      <c r="Z58" s="172">
        <v>1233</v>
      </c>
      <c r="AA58" s="172">
        <v>56211</v>
      </c>
      <c r="AB58" s="172">
        <v>6</v>
      </c>
      <c r="AC58" s="172">
        <v>50</v>
      </c>
      <c r="AD58" s="172">
        <v>921</v>
      </c>
      <c r="AE58" s="172">
        <v>30316</v>
      </c>
      <c r="AF58" s="172">
        <v>3</v>
      </c>
      <c r="AG58" s="172">
        <v>50</v>
      </c>
      <c r="AH58" s="172">
        <v>1193</v>
      </c>
      <c r="AI58" s="172">
        <v>56633</v>
      </c>
      <c r="AJ58" s="172">
        <v>0</v>
      </c>
      <c r="AK58" s="172">
        <v>0</v>
      </c>
      <c r="AL58" s="172">
        <v>0</v>
      </c>
      <c r="AM58" s="172">
        <v>0</v>
      </c>
      <c r="AN58" s="172">
        <v>0</v>
      </c>
      <c r="AO58" s="172">
        <v>0</v>
      </c>
      <c r="AP58" s="172">
        <v>0</v>
      </c>
      <c r="AQ58" s="172">
        <v>0</v>
      </c>
      <c r="AR58" s="172">
        <v>0</v>
      </c>
      <c r="AS58" s="172">
        <v>0</v>
      </c>
      <c r="AT58" s="172">
        <v>0</v>
      </c>
      <c r="AU58" s="172">
        <v>0</v>
      </c>
      <c r="AV58" s="172">
        <v>0</v>
      </c>
      <c r="AW58" s="172">
        <v>0</v>
      </c>
      <c r="AX58" s="172">
        <v>0</v>
      </c>
      <c r="AY58" s="172">
        <v>0</v>
      </c>
      <c r="AZ58" s="172">
        <v>0</v>
      </c>
      <c r="BA58" s="172">
        <v>0</v>
      </c>
      <c r="BB58" s="172">
        <v>0</v>
      </c>
      <c r="BC58" s="172">
        <v>0</v>
      </c>
      <c r="BD58" s="172">
        <v>5</v>
      </c>
      <c r="BE58" s="172">
        <v>18</v>
      </c>
      <c r="BF58" s="172">
        <v>0</v>
      </c>
      <c r="BG58" s="131">
        <v>58862</v>
      </c>
    </row>
    <row r="59" spans="2:59" ht="12.6" customHeight="1" x14ac:dyDescent="0.15">
      <c r="B59" s="71"/>
      <c r="C59" s="73" t="s">
        <v>836</v>
      </c>
      <c r="D59" s="129">
        <f t="shared" si="14"/>
        <v>98</v>
      </c>
      <c r="E59" s="172">
        <f t="shared" si="14"/>
        <v>359</v>
      </c>
      <c r="F59" s="172">
        <f t="shared" si="14"/>
        <v>4590</v>
      </c>
      <c r="G59" s="172">
        <f t="shared" si="14"/>
        <v>411849</v>
      </c>
      <c r="H59" s="172">
        <v>5</v>
      </c>
      <c r="I59" s="172">
        <v>7</v>
      </c>
      <c r="J59" s="172">
        <v>34</v>
      </c>
      <c r="K59" s="172">
        <v>2135</v>
      </c>
      <c r="L59" s="172">
        <v>8</v>
      </c>
      <c r="M59" s="172">
        <v>10</v>
      </c>
      <c r="N59" s="172">
        <v>113</v>
      </c>
      <c r="O59" s="172">
        <v>2854</v>
      </c>
      <c r="P59" s="172">
        <v>20</v>
      </c>
      <c r="Q59" s="172">
        <v>31</v>
      </c>
      <c r="R59" s="172">
        <v>440</v>
      </c>
      <c r="S59" s="172">
        <v>7396</v>
      </c>
      <c r="T59" s="172">
        <v>27</v>
      </c>
      <c r="U59" s="172">
        <v>53</v>
      </c>
      <c r="V59" s="172">
        <v>995</v>
      </c>
      <c r="W59" s="172">
        <v>52578</v>
      </c>
      <c r="X59" s="172">
        <v>11</v>
      </c>
      <c r="Y59" s="172">
        <v>20</v>
      </c>
      <c r="Z59" s="172">
        <v>724</v>
      </c>
      <c r="AA59" s="172">
        <v>21446</v>
      </c>
      <c r="AB59" s="172">
        <v>9</v>
      </c>
      <c r="AC59" s="172">
        <v>106</v>
      </c>
      <c r="AD59" s="172">
        <v>1248</v>
      </c>
      <c r="AE59" s="172">
        <v>54394</v>
      </c>
      <c r="AF59" s="172">
        <v>3</v>
      </c>
      <c r="AG59" s="172">
        <v>34</v>
      </c>
      <c r="AH59" s="172">
        <v>1036</v>
      </c>
      <c r="AI59" s="172">
        <v>135144</v>
      </c>
      <c r="AJ59" s="172">
        <v>0</v>
      </c>
      <c r="AK59" s="172">
        <v>0</v>
      </c>
      <c r="AL59" s="172">
        <v>0</v>
      </c>
      <c r="AM59" s="172">
        <v>0</v>
      </c>
      <c r="AN59" s="172">
        <v>0</v>
      </c>
      <c r="AO59" s="172">
        <v>0</v>
      </c>
      <c r="AP59" s="172">
        <v>0</v>
      </c>
      <c r="AQ59" s="172">
        <v>0</v>
      </c>
      <c r="AR59" s="172">
        <v>0</v>
      </c>
      <c r="AS59" s="172">
        <v>0</v>
      </c>
      <c r="AT59" s="172">
        <v>0</v>
      </c>
      <c r="AU59" s="172">
        <v>0</v>
      </c>
      <c r="AV59" s="172">
        <v>0</v>
      </c>
      <c r="AW59" s="172">
        <v>0</v>
      </c>
      <c r="AX59" s="172">
        <v>0</v>
      </c>
      <c r="AY59" s="172">
        <v>0</v>
      </c>
      <c r="AZ59" s="172">
        <v>0</v>
      </c>
      <c r="BA59" s="172">
        <v>0</v>
      </c>
      <c r="BB59" s="172">
        <v>0</v>
      </c>
      <c r="BC59" s="172">
        <v>0</v>
      </c>
      <c r="BD59" s="172">
        <v>15</v>
      </c>
      <c r="BE59" s="172">
        <v>98</v>
      </c>
      <c r="BF59" s="172">
        <v>0</v>
      </c>
      <c r="BG59" s="131">
        <v>135902</v>
      </c>
    </row>
    <row r="60" spans="2:59" ht="12.6" customHeight="1" x14ac:dyDescent="0.15">
      <c r="B60" s="71" t="s">
        <v>837</v>
      </c>
      <c r="C60" s="73"/>
      <c r="D60" s="129">
        <f t="shared" ref="D60:BG60" si="15">SUM(D61:D73)</f>
        <v>1445</v>
      </c>
      <c r="E60" s="172">
        <f t="shared" si="15"/>
        <v>5751</v>
      </c>
      <c r="F60" s="172">
        <f t="shared" si="15"/>
        <v>106240</v>
      </c>
      <c r="G60" s="172">
        <f t="shared" si="15"/>
        <v>7595250</v>
      </c>
      <c r="H60" s="172">
        <f t="shared" si="15"/>
        <v>40</v>
      </c>
      <c r="I60" s="172">
        <f t="shared" si="15"/>
        <v>71</v>
      </c>
      <c r="J60" s="172">
        <f t="shared" si="15"/>
        <v>248</v>
      </c>
      <c r="K60" s="172">
        <f t="shared" si="15"/>
        <v>30769</v>
      </c>
      <c r="L60" s="172">
        <f t="shared" si="15"/>
        <v>135</v>
      </c>
      <c r="M60" s="172">
        <f t="shared" si="15"/>
        <v>334</v>
      </c>
      <c r="N60" s="172">
        <f t="shared" si="15"/>
        <v>1887</v>
      </c>
      <c r="O60" s="172">
        <f t="shared" si="15"/>
        <v>225174</v>
      </c>
      <c r="P60" s="172">
        <f t="shared" si="15"/>
        <v>162</v>
      </c>
      <c r="Q60" s="172">
        <f t="shared" si="15"/>
        <v>377</v>
      </c>
      <c r="R60" s="172">
        <f t="shared" si="15"/>
        <v>3851</v>
      </c>
      <c r="S60" s="172">
        <f t="shared" si="15"/>
        <v>322332</v>
      </c>
      <c r="T60" s="172">
        <f t="shared" si="15"/>
        <v>305</v>
      </c>
      <c r="U60" s="172">
        <f t="shared" si="15"/>
        <v>661</v>
      </c>
      <c r="V60" s="172">
        <f t="shared" si="15"/>
        <v>11358</v>
      </c>
      <c r="W60" s="172">
        <f t="shared" si="15"/>
        <v>486103</v>
      </c>
      <c r="X60" s="172">
        <f t="shared" si="15"/>
        <v>310</v>
      </c>
      <c r="Y60" s="172">
        <f t="shared" si="15"/>
        <v>1092</v>
      </c>
      <c r="Z60" s="172">
        <f t="shared" si="15"/>
        <v>21125</v>
      </c>
      <c r="AA60" s="172">
        <f t="shared" si="15"/>
        <v>1197099</v>
      </c>
      <c r="AB60" s="172">
        <f t="shared" si="15"/>
        <v>142</v>
      </c>
      <c r="AC60" s="172">
        <f t="shared" si="15"/>
        <v>810</v>
      </c>
      <c r="AD60" s="172">
        <f t="shared" si="15"/>
        <v>19694</v>
      </c>
      <c r="AE60" s="172">
        <f t="shared" si="15"/>
        <v>1205308</v>
      </c>
      <c r="AF60" s="172">
        <f t="shared" si="15"/>
        <v>49</v>
      </c>
      <c r="AG60" s="172">
        <f t="shared" si="15"/>
        <v>398</v>
      </c>
      <c r="AH60" s="172">
        <f t="shared" si="15"/>
        <v>17217</v>
      </c>
      <c r="AI60" s="172">
        <f t="shared" si="15"/>
        <v>633315</v>
      </c>
      <c r="AJ60" s="172">
        <f t="shared" si="15"/>
        <v>25</v>
      </c>
      <c r="AK60" s="172">
        <f t="shared" si="15"/>
        <v>337</v>
      </c>
      <c r="AL60" s="172">
        <f t="shared" si="15"/>
        <v>17929</v>
      </c>
      <c r="AM60" s="172">
        <f t="shared" si="15"/>
        <v>721334</v>
      </c>
      <c r="AN60" s="172">
        <f t="shared" si="15"/>
        <v>3</v>
      </c>
      <c r="AO60" s="172">
        <f t="shared" si="15"/>
        <v>77</v>
      </c>
      <c r="AP60" s="172">
        <f t="shared" si="15"/>
        <v>3988</v>
      </c>
      <c r="AQ60" s="172">
        <f t="shared" si="15"/>
        <v>232710</v>
      </c>
      <c r="AR60" s="172">
        <f t="shared" si="15"/>
        <v>4</v>
      </c>
      <c r="AS60" s="172">
        <f t="shared" si="15"/>
        <v>108</v>
      </c>
      <c r="AT60" s="172">
        <f t="shared" si="15"/>
        <v>8943</v>
      </c>
      <c r="AU60" s="172">
        <f t="shared" si="15"/>
        <v>324146</v>
      </c>
      <c r="AV60" s="172">
        <f t="shared" si="15"/>
        <v>0</v>
      </c>
      <c r="AW60" s="172">
        <f t="shared" si="15"/>
        <v>0</v>
      </c>
      <c r="AX60" s="172">
        <f t="shared" si="15"/>
        <v>0</v>
      </c>
      <c r="AY60" s="172">
        <f t="shared" si="15"/>
        <v>0</v>
      </c>
      <c r="AZ60" s="172">
        <f t="shared" si="15"/>
        <v>0</v>
      </c>
      <c r="BA60" s="172">
        <f t="shared" si="15"/>
        <v>0</v>
      </c>
      <c r="BB60" s="172">
        <f t="shared" si="15"/>
        <v>0</v>
      </c>
      <c r="BC60" s="172">
        <f t="shared" si="15"/>
        <v>0</v>
      </c>
      <c r="BD60" s="172">
        <f t="shared" si="15"/>
        <v>270</v>
      </c>
      <c r="BE60" s="172">
        <f t="shared" si="15"/>
        <v>1486</v>
      </c>
      <c r="BF60" s="172">
        <f t="shared" si="15"/>
        <v>0</v>
      </c>
      <c r="BG60" s="131">
        <f t="shared" si="15"/>
        <v>2216960</v>
      </c>
    </row>
    <row r="61" spans="2:59" ht="12.6" customHeight="1" x14ac:dyDescent="0.15">
      <c r="B61" s="71"/>
      <c r="C61" s="73" t="s">
        <v>838</v>
      </c>
      <c r="D61" s="129">
        <f t="shared" ref="D61:G73" si="16">H61+L61+P61+T61+X61+AB61+AF61+AJ61+AN61+AR61+AV61+AZ61+BD61</f>
        <v>71</v>
      </c>
      <c r="E61" s="172">
        <f t="shared" si="16"/>
        <v>364</v>
      </c>
      <c r="F61" s="172">
        <f t="shared" si="16"/>
        <v>6157</v>
      </c>
      <c r="G61" s="172">
        <f t="shared" si="16"/>
        <v>523144</v>
      </c>
      <c r="H61" s="172">
        <v>3</v>
      </c>
      <c r="I61" s="172">
        <v>7</v>
      </c>
      <c r="J61" s="172">
        <v>22</v>
      </c>
      <c r="K61" s="172">
        <v>939</v>
      </c>
      <c r="L61" s="172">
        <v>7</v>
      </c>
      <c r="M61" s="172">
        <v>14</v>
      </c>
      <c r="N61" s="172">
        <v>98</v>
      </c>
      <c r="O61" s="172">
        <v>9356</v>
      </c>
      <c r="P61" s="172">
        <v>7</v>
      </c>
      <c r="Q61" s="172">
        <v>46</v>
      </c>
      <c r="R61" s="172">
        <v>163</v>
      </c>
      <c r="S61" s="172">
        <v>58168</v>
      </c>
      <c r="T61" s="172">
        <v>15</v>
      </c>
      <c r="U61" s="172">
        <v>38</v>
      </c>
      <c r="V61" s="172">
        <v>558</v>
      </c>
      <c r="W61" s="172">
        <v>32114</v>
      </c>
      <c r="X61" s="172">
        <v>8</v>
      </c>
      <c r="Y61" s="172">
        <v>21</v>
      </c>
      <c r="Z61" s="172">
        <v>578</v>
      </c>
      <c r="AA61" s="172">
        <v>33520</v>
      </c>
      <c r="AB61" s="172">
        <v>7</v>
      </c>
      <c r="AC61" s="172">
        <v>67</v>
      </c>
      <c r="AD61" s="172">
        <v>1036</v>
      </c>
      <c r="AE61" s="172">
        <v>68233</v>
      </c>
      <c r="AF61" s="172">
        <v>4</v>
      </c>
      <c r="AG61" s="172">
        <v>26</v>
      </c>
      <c r="AH61" s="172">
        <v>1573</v>
      </c>
      <c r="AI61" s="172">
        <v>62808</v>
      </c>
      <c r="AJ61" s="172">
        <v>3</v>
      </c>
      <c r="AK61" s="172">
        <v>10</v>
      </c>
      <c r="AL61" s="172">
        <v>2129</v>
      </c>
      <c r="AM61" s="172">
        <v>8880</v>
      </c>
      <c r="AN61" s="172">
        <v>0</v>
      </c>
      <c r="AO61" s="172">
        <v>0</v>
      </c>
      <c r="AP61" s="172">
        <v>0</v>
      </c>
      <c r="AQ61" s="172">
        <v>0</v>
      </c>
      <c r="AR61" s="172">
        <v>0</v>
      </c>
      <c r="AS61" s="172">
        <v>0</v>
      </c>
      <c r="AT61" s="172">
        <v>0</v>
      </c>
      <c r="AU61" s="172">
        <v>0</v>
      </c>
      <c r="AV61" s="172">
        <v>0</v>
      </c>
      <c r="AW61" s="172">
        <v>0</v>
      </c>
      <c r="AX61" s="172">
        <v>0</v>
      </c>
      <c r="AY61" s="172">
        <v>0</v>
      </c>
      <c r="AZ61" s="172">
        <v>0</v>
      </c>
      <c r="BA61" s="172">
        <v>0</v>
      </c>
      <c r="BB61" s="172">
        <v>0</v>
      </c>
      <c r="BC61" s="172">
        <v>0</v>
      </c>
      <c r="BD61" s="172">
        <v>17</v>
      </c>
      <c r="BE61" s="172">
        <v>135</v>
      </c>
      <c r="BF61" s="172">
        <v>0</v>
      </c>
      <c r="BG61" s="131">
        <v>249126</v>
      </c>
    </row>
    <row r="62" spans="2:59" ht="12.6" customHeight="1" x14ac:dyDescent="0.15">
      <c r="B62" s="71"/>
      <c r="C62" s="73" t="s">
        <v>839</v>
      </c>
      <c r="D62" s="129">
        <f t="shared" si="16"/>
        <v>131</v>
      </c>
      <c r="E62" s="172">
        <f t="shared" si="16"/>
        <v>424</v>
      </c>
      <c r="F62" s="172">
        <f t="shared" si="16"/>
        <v>8217</v>
      </c>
      <c r="G62" s="172">
        <f t="shared" si="16"/>
        <v>533525</v>
      </c>
      <c r="H62" s="172">
        <v>5</v>
      </c>
      <c r="I62" s="82">
        <v>7</v>
      </c>
      <c r="J62" s="82">
        <v>29</v>
      </c>
      <c r="K62" s="82">
        <v>1927</v>
      </c>
      <c r="L62" s="172">
        <v>10</v>
      </c>
      <c r="M62" s="172">
        <v>17</v>
      </c>
      <c r="N62" s="172">
        <v>129</v>
      </c>
      <c r="O62" s="172">
        <v>9779</v>
      </c>
      <c r="P62" s="172">
        <v>17</v>
      </c>
      <c r="Q62" s="172">
        <v>25</v>
      </c>
      <c r="R62" s="172">
        <v>407</v>
      </c>
      <c r="S62" s="172">
        <v>10850</v>
      </c>
      <c r="T62" s="172">
        <v>27</v>
      </c>
      <c r="U62" s="172">
        <v>67</v>
      </c>
      <c r="V62" s="172">
        <v>1005</v>
      </c>
      <c r="W62" s="172">
        <v>50548</v>
      </c>
      <c r="X62" s="172">
        <v>32</v>
      </c>
      <c r="Y62" s="172">
        <v>99</v>
      </c>
      <c r="Z62" s="172">
        <v>2200</v>
      </c>
      <c r="AA62" s="172">
        <v>113130</v>
      </c>
      <c r="AB62" s="172">
        <v>15</v>
      </c>
      <c r="AC62" s="172">
        <v>55</v>
      </c>
      <c r="AD62" s="172">
        <v>1992</v>
      </c>
      <c r="AE62" s="172">
        <v>80823</v>
      </c>
      <c r="AF62" s="172">
        <v>5</v>
      </c>
      <c r="AG62" s="172">
        <v>15</v>
      </c>
      <c r="AH62" s="172">
        <v>1475</v>
      </c>
      <c r="AI62" s="172">
        <v>11960</v>
      </c>
      <c r="AJ62" s="172">
        <v>1</v>
      </c>
      <c r="AK62" s="82">
        <v>40</v>
      </c>
      <c r="AL62" s="82">
        <v>980</v>
      </c>
      <c r="AM62" s="82">
        <v>120000</v>
      </c>
      <c r="AN62" s="172">
        <v>0</v>
      </c>
      <c r="AO62" s="172">
        <v>0</v>
      </c>
      <c r="AP62" s="172">
        <v>0</v>
      </c>
      <c r="AQ62" s="172">
        <v>0</v>
      </c>
      <c r="AR62" s="172">
        <v>0</v>
      </c>
      <c r="AS62" s="172">
        <v>0</v>
      </c>
      <c r="AT62" s="172">
        <v>0</v>
      </c>
      <c r="AU62" s="172">
        <v>0</v>
      </c>
      <c r="AV62" s="172">
        <v>0</v>
      </c>
      <c r="AW62" s="172">
        <v>0</v>
      </c>
      <c r="AX62" s="172">
        <v>0</v>
      </c>
      <c r="AY62" s="172">
        <v>0</v>
      </c>
      <c r="AZ62" s="172">
        <v>0</v>
      </c>
      <c r="BA62" s="172">
        <v>0</v>
      </c>
      <c r="BB62" s="172">
        <v>0</v>
      </c>
      <c r="BC62" s="172">
        <v>0</v>
      </c>
      <c r="BD62" s="172">
        <v>19</v>
      </c>
      <c r="BE62" s="172">
        <v>99</v>
      </c>
      <c r="BF62" s="172">
        <v>0</v>
      </c>
      <c r="BG62" s="131">
        <v>134508</v>
      </c>
    </row>
    <row r="63" spans="2:59" ht="12.6" customHeight="1" x14ac:dyDescent="0.15">
      <c r="B63" s="71"/>
      <c r="C63" s="73" t="s">
        <v>840</v>
      </c>
      <c r="D63" s="129">
        <f t="shared" si="16"/>
        <v>293</v>
      </c>
      <c r="E63" s="172">
        <f t="shared" si="16"/>
        <v>1260</v>
      </c>
      <c r="F63" s="172">
        <f t="shared" si="16"/>
        <v>25327</v>
      </c>
      <c r="G63" s="172">
        <f t="shared" si="16"/>
        <v>1876189</v>
      </c>
      <c r="H63" s="172">
        <v>14</v>
      </c>
      <c r="I63" s="172">
        <v>24</v>
      </c>
      <c r="J63" s="172">
        <v>91</v>
      </c>
      <c r="K63" s="172">
        <v>10646</v>
      </c>
      <c r="L63" s="172">
        <v>31</v>
      </c>
      <c r="M63" s="172">
        <v>72</v>
      </c>
      <c r="N63" s="172">
        <v>422</v>
      </c>
      <c r="O63" s="172">
        <v>49842</v>
      </c>
      <c r="P63" s="172">
        <v>33</v>
      </c>
      <c r="Q63" s="172">
        <v>76</v>
      </c>
      <c r="R63" s="172">
        <v>814</v>
      </c>
      <c r="S63" s="172">
        <v>69090</v>
      </c>
      <c r="T63" s="172">
        <v>66</v>
      </c>
      <c r="U63" s="172">
        <v>163</v>
      </c>
      <c r="V63" s="172">
        <v>2458</v>
      </c>
      <c r="W63" s="172">
        <v>123597</v>
      </c>
      <c r="X63" s="172">
        <v>59</v>
      </c>
      <c r="Y63" s="172">
        <v>231</v>
      </c>
      <c r="Z63" s="172">
        <v>3912</v>
      </c>
      <c r="AA63" s="172">
        <v>346913</v>
      </c>
      <c r="AB63" s="172">
        <v>33</v>
      </c>
      <c r="AC63" s="172">
        <v>156</v>
      </c>
      <c r="AD63" s="172">
        <v>4551</v>
      </c>
      <c r="AE63" s="172">
        <v>226296</v>
      </c>
      <c r="AF63" s="172">
        <v>9</v>
      </c>
      <c r="AG63" s="172">
        <v>65</v>
      </c>
      <c r="AH63" s="172">
        <v>2823</v>
      </c>
      <c r="AI63" s="172">
        <v>90637</v>
      </c>
      <c r="AJ63" s="172">
        <v>8</v>
      </c>
      <c r="AK63" s="172">
        <v>105</v>
      </c>
      <c r="AL63" s="172">
        <v>5828</v>
      </c>
      <c r="AM63" s="172">
        <v>270461</v>
      </c>
      <c r="AN63" s="172">
        <v>1</v>
      </c>
      <c r="AO63" s="82">
        <v>23</v>
      </c>
      <c r="AP63" s="82">
        <v>1495</v>
      </c>
      <c r="AQ63" s="82">
        <v>74600</v>
      </c>
      <c r="AR63" s="172">
        <v>1</v>
      </c>
      <c r="AS63" s="82">
        <v>87</v>
      </c>
      <c r="AT63" s="82">
        <v>2933</v>
      </c>
      <c r="AU63" s="82">
        <v>313703</v>
      </c>
      <c r="AV63" s="172">
        <v>0</v>
      </c>
      <c r="AW63" s="172">
        <v>0</v>
      </c>
      <c r="AX63" s="172">
        <v>0</v>
      </c>
      <c r="AY63" s="172">
        <v>0</v>
      </c>
      <c r="AZ63" s="172">
        <v>0</v>
      </c>
      <c r="BA63" s="172">
        <v>0</v>
      </c>
      <c r="BB63" s="172">
        <v>0</v>
      </c>
      <c r="BC63" s="172">
        <v>0</v>
      </c>
      <c r="BD63" s="172">
        <v>38</v>
      </c>
      <c r="BE63" s="172">
        <v>258</v>
      </c>
      <c r="BF63" s="172">
        <v>0</v>
      </c>
      <c r="BG63" s="131">
        <v>300404</v>
      </c>
    </row>
    <row r="64" spans="2:59" ht="12.6" customHeight="1" x14ac:dyDescent="0.15">
      <c r="B64" s="71"/>
      <c r="C64" s="73" t="s">
        <v>841</v>
      </c>
      <c r="D64" s="129">
        <f t="shared" si="16"/>
        <v>151</v>
      </c>
      <c r="E64" s="172">
        <f t="shared" si="16"/>
        <v>613</v>
      </c>
      <c r="F64" s="172">
        <f t="shared" si="16"/>
        <v>14950</v>
      </c>
      <c r="G64" s="172">
        <f t="shared" si="16"/>
        <v>628860</v>
      </c>
      <c r="H64" s="172">
        <v>3</v>
      </c>
      <c r="I64" s="172">
        <v>7</v>
      </c>
      <c r="J64" s="172">
        <v>22</v>
      </c>
      <c r="K64" s="172">
        <v>6562</v>
      </c>
      <c r="L64" s="172">
        <v>15</v>
      </c>
      <c r="M64" s="172">
        <v>23</v>
      </c>
      <c r="N64" s="172">
        <v>207</v>
      </c>
      <c r="O64" s="172">
        <v>4810</v>
      </c>
      <c r="P64" s="172">
        <v>13</v>
      </c>
      <c r="Q64" s="172">
        <v>24</v>
      </c>
      <c r="R64" s="172">
        <v>316</v>
      </c>
      <c r="S64" s="172">
        <v>13657</v>
      </c>
      <c r="T64" s="172">
        <v>30</v>
      </c>
      <c r="U64" s="172">
        <v>77</v>
      </c>
      <c r="V64" s="172">
        <v>1112</v>
      </c>
      <c r="W64" s="172">
        <v>58124</v>
      </c>
      <c r="X64" s="172">
        <v>48</v>
      </c>
      <c r="Y64" s="172">
        <v>166</v>
      </c>
      <c r="Z64" s="172">
        <v>3361</v>
      </c>
      <c r="AA64" s="172">
        <v>159059</v>
      </c>
      <c r="AB64" s="172">
        <v>12</v>
      </c>
      <c r="AC64" s="172">
        <v>73</v>
      </c>
      <c r="AD64" s="172">
        <v>1533</v>
      </c>
      <c r="AE64" s="172">
        <v>65392</v>
      </c>
      <c r="AF64" s="172">
        <v>2</v>
      </c>
      <c r="AG64" s="82">
        <v>9</v>
      </c>
      <c r="AH64" s="82">
        <v>780</v>
      </c>
      <c r="AI64" s="82">
        <v>19400</v>
      </c>
      <c r="AJ64" s="172">
        <v>2</v>
      </c>
      <c r="AK64" s="82">
        <v>66</v>
      </c>
      <c r="AL64" s="82">
        <v>1889</v>
      </c>
      <c r="AM64" s="82">
        <v>129857</v>
      </c>
      <c r="AN64" s="172">
        <v>1</v>
      </c>
      <c r="AO64" s="82">
        <v>32</v>
      </c>
      <c r="AP64" s="82">
        <v>1450</v>
      </c>
      <c r="AQ64" s="82">
        <v>70000</v>
      </c>
      <c r="AR64" s="172">
        <v>2</v>
      </c>
      <c r="AS64" s="82">
        <v>13</v>
      </c>
      <c r="AT64" s="82">
        <v>4280</v>
      </c>
      <c r="AU64" s="82">
        <v>5943</v>
      </c>
      <c r="AV64" s="172">
        <v>0</v>
      </c>
      <c r="AW64" s="172">
        <v>0</v>
      </c>
      <c r="AX64" s="172">
        <v>0</v>
      </c>
      <c r="AY64" s="172">
        <v>0</v>
      </c>
      <c r="AZ64" s="172">
        <v>0</v>
      </c>
      <c r="BA64" s="172">
        <v>0</v>
      </c>
      <c r="BB64" s="172">
        <v>0</v>
      </c>
      <c r="BC64" s="172">
        <v>0</v>
      </c>
      <c r="BD64" s="172">
        <v>23</v>
      </c>
      <c r="BE64" s="172">
        <v>123</v>
      </c>
      <c r="BF64" s="172">
        <v>0</v>
      </c>
      <c r="BG64" s="131">
        <v>96056</v>
      </c>
    </row>
    <row r="65" spans="2:59" ht="12.6" customHeight="1" x14ac:dyDescent="0.15">
      <c r="B65" s="71"/>
      <c r="C65" s="73" t="s">
        <v>842</v>
      </c>
      <c r="D65" s="129">
        <f t="shared" si="16"/>
        <v>145</v>
      </c>
      <c r="E65" s="172">
        <f t="shared" si="16"/>
        <v>585</v>
      </c>
      <c r="F65" s="172">
        <f t="shared" si="16"/>
        <v>11671</v>
      </c>
      <c r="G65" s="172">
        <f t="shared" si="16"/>
        <v>840885</v>
      </c>
      <c r="H65" s="172">
        <v>0</v>
      </c>
      <c r="I65" s="172">
        <v>0</v>
      </c>
      <c r="J65" s="172">
        <v>0</v>
      </c>
      <c r="K65" s="172">
        <v>0</v>
      </c>
      <c r="L65" s="172">
        <v>15</v>
      </c>
      <c r="M65" s="172">
        <v>31</v>
      </c>
      <c r="N65" s="172">
        <v>218</v>
      </c>
      <c r="O65" s="172">
        <v>20016</v>
      </c>
      <c r="P65" s="172">
        <v>15</v>
      </c>
      <c r="Q65" s="172">
        <v>37</v>
      </c>
      <c r="R65" s="172">
        <v>357</v>
      </c>
      <c r="S65" s="172">
        <v>17017</v>
      </c>
      <c r="T65" s="172">
        <v>26</v>
      </c>
      <c r="U65" s="172">
        <v>44</v>
      </c>
      <c r="V65" s="172">
        <v>957</v>
      </c>
      <c r="W65" s="172">
        <v>25206</v>
      </c>
      <c r="X65" s="172">
        <v>32</v>
      </c>
      <c r="Y65" s="172">
        <v>114</v>
      </c>
      <c r="Z65" s="172">
        <v>2082</v>
      </c>
      <c r="AA65" s="172">
        <v>90958</v>
      </c>
      <c r="AB65" s="172">
        <v>17</v>
      </c>
      <c r="AC65" s="172">
        <v>92</v>
      </c>
      <c r="AD65" s="172">
        <v>2643</v>
      </c>
      <c r="AE65" s="172">
        <v>282524</v>
      </c>
      <c r="AF65" s="172">
        <v>8</v>
      </c>
      <c r="AG65" s="172">
        <v>52</v>
      </c>
      <c r="AH65" s="172">
        <v>2921</v>
      </c>
      <c r="AI65" s="172">
        <v>79980</v>
      </c>
      <c r="AJ65" s="172">
        <v>4</v>
      </c>
      <c r="AK65" s="172">
        <v>30</v>
      </c>
      <c r="AL65" s="172">
        <v>2493</v>
      </c>
      <c r="AM65" s="172">
        <v>35993</v>
      </c>
      <c r="AN65" s="172">
        <v>0</v>
      </c>
      <c r="AO65" s="172">
        <v>0</v>
      </c>
      <c r="AP65" s="172">
        <v>0</v>
      </c>
      <c r="AQ65" s="172">
        <v>0</v>
      </c>
      <c r="AR65" s="172">
        <v>0</v>
      </c>
      <c r="AS65" s="172">
        <v>0</v>
      </c>
      <c r="AT65" s="172">
        <v>0</v>
      </c>
      <c r="AU65" s="172">
        <v>0</v>
      </c>
      <c r="AV65" s="172">
        <v>0</v>
      </c>
      <c r="AW65" s="172">
        <v>0</v>
      </c>
      <c r="AX65" s="172">
        <v>0</v>
      </c>
      <c r="AY65" s="172">
        <v>0</v>
      </c>
      <c r="AZ65" s="172">
        <v>0</v>
      </c>
      <c r="BA65" s="172">
        <v>0</v>
      </c>
      <c r="BB65" s="172">
        <v>0</v>
      </c>
      <c r="BC65" s="172">
        <v>0</v>
      </c>
      <c r="BD65" s="172">
        <v>28</v>
      </c>
      <c r="BE65" s="172">
        <v>185</v>
      </c>
      <c r="BF65" s="172">
        <v>0</v>
      </c>
      <c r="BG65" s="131">
        <v>289191</v>
      </c>
    </row>
    <row r="66" spans="2:59" ht="12.6" customHeight="1" x14ac:dyDescent="0.15">
      <c r="B66" s="71"/>
      <c r="C66" s="73" t="s">
        <v>843</v>
      </c>
      <c r="D66" s="129">
        <f t="shared" si="16"/>
        <v>160</v>
      </c>
      <c r="E66" s="172">
        <f t="shared" si="16"/>
        <v>740</v>
      </c>
      <c r="F66" s="172">
        <f t="shared" si="16"/>
        <v>11773</v>
      </c>
      <c r="G66" s="172">
        <f t="shared" si="16"/>
        <v>1070380</v>
      </c>
      <c r="H66" s="172">
        <v>4</v>
      </c>
      <c r="I66" s="172">
        <v>9</v>
      </c>
      <c r="J66" s="172">
        <v>22</v>
      </c>
      <c r="K66" s="172">
        <v>6576</v>
      </c>
      <c r="L66" s="172">
        <v>16</v>
      </c>
      <c r="M66" s="172">
        <v>51</v>
      </c>
      <c r="N66" s="172">
        <v>234</v>
      </c>
      <c r="O66" s="172">
        <v>46475</v>
      </c>
      <c r="P66" s="172">
        <v>22</v>
      </c>
      <c r="Q66" s="172">
        <v>62</v>
      </c>
      <c r="R66" s="172">
        <v>509</v>
      </c>
      <c r="S66" s="172">
        <v>93129</v>
      </c>
      <c r="T66" s="172">
        <v>26</v>
      </c>
      <c r="U66" s="172">
        <v>47</v>
      </c>
      <c r="V66" s="172">
        <v>954</v>
      </c>
      <c r="W66" s="172">
        <v>32727</v>
      </c>
      <c r="X66" s="172">
        <v>39</v>
      </c>
      <c r="Y66" s="172">
        <v>160</v>
      </c>
      <c r="Z66" s="172">
        <v>2652</v>
      </c>
      <c r="AA66" s="172">
        <v>159867</v>
      </c>
      <c r="AB66" s="172">
        <v>19</v>
      </c>
      <c r="AC66" s="172">
        <v>134</v>
      </c>
      <c r="AD66" s="172">
        <v>2618</v>
      </c>
      <c r="AE66" s="172">
        <v>149683</v>
      </c>
      <c r="AF66" s="172">
        <v>6</v>
      </c>
      <c r="AG66" s="172">
        <v>74</v>
      </c>
      <c r="AH66" s="172">
        <v>2320</v>
      </c>
      <c r="AI66" s="172">
        <v>64708</v>
      </c>
      <c r="AJ66" s="172">
        <v>2</v>
      </c>
      <c r="AK66" s="82">
        <v>32</v>
      </c>
      <c r="AL66" s="82">
        <v>1421</v>
      </c>
      <c r="AM66" s="82">
        <v>76187</v>
      </c>
      <c r="AN66" s="172">
        <v>1</v>
      </c>
      <c r="AO66" s="82">
        <v>22</v>
      </c>
      <c r="AP66" s="82">
        <v>1043</v>
      </c>
      <c r="AQ66" s="82">
        <v>88110</v>
      </c>
      <c r="AR66" s="172">
        <v>0</v>
      </c>
      <c r="AS66" s="172">
        <v>0</v>
      </c>
      <c r="AT66" s="172">
        <v>0</v>
      </c>
      <c r="AU66" s="172">
        <v>0</v>
      </c>
      <c r="AV66" s="172">
        <v>0</v>
      </c>
      <c r="AW66" s="172">
        <v>0</v>
      </c>
      <c r="AX66" s="172">
        <v>0</v>
      </c>
      <c r="AY66" s="172">
        <v>0</v>
      </c>
      <c r="AZ66" s="172">
        <v>0</v>
      </c>
      <c r="BA66" s="172">
        <v>0</v>
      </c>
      <c r="BB66" s="172">
        <v>0</v>
      </c>
      <c r="BC66" s="172">
        <v>0</v>
      </c>
      <c r="BD66" s="172">
        <v>25</v>
      </c>
      <c r="BE66" s="172">
        <v>149</v>
      </c>
      <c r="BF66" s="172">
        <v>0</v>
      </c>
      <c r="BG66" s="131">
        <v>352918</v>
      </c>
    </row>
    <row r="67" spans="2:59" ht="12.6" customHeight="1" x14ac:dyDescent="0.15">
      <c r="B67" s="71"/>
      <c r="C67" s="73" t="s">
        <v>844</v>
      </c>
      <c r="D67" s="129">
        <f t="shared" si="16"/>
        <v>82</v>
      </c>
      <c r="E67" s="172">
        <f t="shared" si="16"/>
        <v>325</v>
      </c>
      <c r="F67" s="172">
        <f t="shared" si="16"/>
        <v>3800</v>
      </c>
      <c r="G67" s="172">
        <f t="shared" si="16"/>
        <v>381304</v>
      </c>
      <c r="H67" s="172">
        <v>2</v>
      </c>
      <c r="I67" s="82">
        <v>2</v>
      </c>
      <c r="J67" s="82">
        <v>10</v>
      </c>
      <c r="K67" s="82">
        <v>130</v>
      </c>
      <c r="L67" s="172">
        <v>5</v>
      </c>
      <c r="M67" s="172">
        <v>18</v>
      </c>
      <c r="N67" s="172">
        <v>71</v>
      </c>
      <c r="O67" s="172">
        <v>11642</v>
      </c>
      <c r="P67" s="172">
        <v>8</v>
      </c>
      <c r="Q67" s="172">
        <v>13</v>
      </c>
      <c r="R67" s="172">
        <v>177</v>
      </c>
      <c r="S67" s="172">
        <v>8989</v>
      </c>
      <c r="T67" s="172">
        <v>22</v>
      </c>
      <c r="U67" s="172">
        <v>40</v>
      </c>
      <c r="V67" s="172">
        <v>810</v>
      </c>
      <c r="W67" s="172">
        <v>27251</v>
      </c>
      <c r="X67" s="172">
        <v>13</v>
      </c>
      <c r="Y67" s="172">
        <v>36</v>
      </c>
      <c r="Z67" s="172">
        <v>881</v>
      </c>
      <c r="AA67" s="172">
        <v>39966</v>
      </c>
      <c r="AB67" s="172">
        <v>7</v>
      </c>
      <c r="AC67" s="172">
        <v>64</v>
      </c>
      <c r="AD67" s="172">
        <v>867</v>
      </c>
      <c r="AE67" s="172">
        <v>78746</v>
      </c>
      <c r="AF67" s="172">
        <v>3</v>
      </c>
      <c r="AG67" s="82">
        <v>49</v>
      </c>
      <c r="AH67" s="82">
        <v>984</v>
      </c>
      <c r="AI67" s="82">
        <v>86450</v>
      </c>
      <c r="AJ67" s="172">
        <v>0</v>
      </c>
      <c r="AK67" s="172">
        <v>0</v>
      </c>
      <c r="AL67" s="172">
        <v>0</v>
      </c>
      <c r="AM67" s="172">
        <v>0</v>
      </c>
      <c r="AN67" s="172">
        <v>0</v>
      </c>
      <c r="AO67" s="172">
        <v>0</v>
      </c>
      <c r="AP67" s="172">
        <v>0</v>
      </c>
      <c r="AQ67" s="172">
        <v>0</v>
      </c>
      <c r="AR67" s="172">
        <v>0</v>
      </c>
      <c r="AS67" s="172">
        <v>0</v>
      </c>
      <c r="AT67" s="172">
        <v>0</v>
      </c>
      <c r="AU67" s="172">
        <v>0</v>
      </c>
      <c r="AV67" s="172">
        <v>0</v>
      </c>
      <c r="AW67" s="172">
        <v>0</v>
      </c>
      <c r="AX67" s="172">
        <v>0</v>
      </c>
      <c r="AY67" s="172">
        <v>0</v>
      </c>
      <c r="AZ67" s="172">
        <v>0</v>
      </c>
      <c r="BA67" s="172">
        <v>0</v>
      </c>
      <c r="BB67" s="172">
        <v>0</v>
      </c>
      <c r="BC67" s="172">
        <v>0</v>
      </c>
      <c r="BD67" s="172">
        <v>22</v>
      </c>
      <c r="BE67" s="172">
        <v>103</v>
      </c>
      <c r="BF67" s="172">
        <v>0</v>
      </c>
      <c r="BG67" s="131">
        <v>128130</v>
      </c>
    </row>
    <row r="68" spans="2:59" ht="12.6" customHeight="1" x14ac:dyDescent="0.15">
      <c r="B68" s="71"/>
      <c r="C68" s="73" t="s">
        <v>845</v>
      </c>
      <c r="D68" s="129">
        <f t="shared" si="16"/>
        <v>60</v>
      </c>
      <c r="E68" s="172">
        <f t="shared" si="16"/>
        <v>175</v>
      </c>
      <c r="F68" s="172">
        <f t="shared" si="16"/>
        <v>2238</v>
      </c>
      <c r="G68" s="172">
        <f t="shared" si="16"/>
        <v>222650</v>
      </c>
      <c r="H68" s="172">
        <v>1</v>
      </c>
      <c r="I68" s="82">
        <v>2</v>
      </c>
      <c r="J68" s="82">
        <v>9</v>
      </c>
      <c r="K68" s="82">
        <v>500</v>
      </c>
      <c r="L68" s="172">
        <v>4</v>
      </c>
      <c r="M68" s="172">
        <v>10</v>
      </c>
      <c r="N68" s="172">
        <v>48</v>
      </c>
      <c r="O68" s="172">
        <v>4110</v>
      </c>
      <c r="P68" s="172">
        <v>11</v>
      </c>
      <c r="Q68" s="172">
        <v>28</v>
      </c>
      <c r="R68" s="172">
        <v>250</v>
      </c>
      <c r="S68" s="172">
        <v>28159</v>
      </c>
      <c r="T68" s="172">
        <v>16</v>
      </c>
      <c r="U68" s="172">
        <v>31</v>
      </c>
      <c r="V68" s="172">
        <v>597</v>
      </c>
      <c r="W68" s="172">
        <v>33112</v>
      </c>
      <c r="X68" s="172">
        <v>15</v>
      </c>
      <c r="Y68" s="172">
        <v>51</v>
      </c>
      <c r="Z68" s="172">
        <v>1037</v>
      </c>
      <c r="AA68" s="172">
        <v>53721</v>
      </c>
      <c r="AB68" s="172">
        <v>0</v>
      </c>
      <c r="AC68" s="172">
        <v>0</v>
      </c>
      <c r="AD68" s="172">
        <v>0</v>
      </c>
      <c r="AE68" s="172">
        <v>0</v>
      </c>
      <c r="AF68" s="172">
        <v>1</v>
      </c>
      <c r="AG68" s="82">
        <v>17</v>
      </c>
      <c r="AH68" s="82">
        <v>297</v>
      </c>
      <c r="AI68" s="82">
        <v>39107</v>
      </c>
      <c r="AJ68" s="172">
        <v>0</v>
      </c>
      <c r="AK68" s="172">
        <v>0</v>
      </c>
      <c r="AL68" s="172">
        <v>0</v>
      </c>
      <c r="AM68" s="172">
        <v>0</v>
      </c>
      <c r="AN68" s="172">
        <v>0</v>
      </c>
      <c r="AO68" s="172">
        <v>0</v>
      </c>
      <c r="AP68" s="172">
        <v>0</v>
      </c>
      <c r="AQ68" s="172">
        <v>0</v>
      </c>
      <c r="AR68" s="172">
        <v>0</v>
      </c>
      <c r="AS68" s="172">
        <v>0</v>
      </c>
      <c r="AT68" s="172">
        <v>0</v>
      </c>
      <c r="AU68" s="172">
        <v>0</v>
      </c>
      <c r="AV68" s="172">
        <v>0</v>
      </c>
      <c r="AW68" s="172">
        <v>0</v>
      </c>
      <c r="AX68" s="172">
        <v>0</v>
      </c>
      <c r="AY68" s="172">
        <v>0</v>
      </c>
      <c r="AZ68" s="172">
        <v>0</v>
      </c>
      <c r="BA68" s="172">
        <v>0</v>
      </c>
      <c r="BB68" s="172">
        <v>0</v>
      </c>
      <c r="BC68" s="172">
        <v>0</v>
      </c>
      <c r="BD68" s="172">
        <v>12</v>
      </c>
      <c r="BE68" s="172">
        <v>36</v>
      </c>
      <c r="BF68" s="172">
        <v>0</v>
      </c>
      <c r="BG68" s="131">
        <v>63941</v>
      </c>
    </row>
    <row r="69" spans="2:59" ht="12.6" customHeight="1" x14ac:dyDescent="0.15">
      <c r="B69" s="71"/>
      <c r="C69" s="73" t="s">
        <v>846</v>
      </c>
      <c r="D69" s="129">
        <f t="shared" si="16"/>
        <v>64</v>
      </c>
      <c r="E69" s="172">
        <f t="shared" si="16"/>
        <v>218</v>
      </c>
      <c r="F69" s="172">
        <f t="shared" si="16"/>
        <v>3491</v>
      </c>
      <c r="G69" s="172">
        <f t="shared" si="16"/>
        <v>326004</v>
      </c>
      <c r="H69" s="172">
        <v>1</v>
      </c>
      <c r="I69" s="82">
        <v>2</v>
      </c>
      <c r="J69" s="82">
        <v>5</v>
      </c>
      <c r="K69" s="82">
        <v>800</v>
      </c>
      <c r="L69" s="172">
        <v>9</v>
      </c>
      <c r="M69" s="172">
        <v>35</v>
      </c>
      <c r="N69" s="172">
        <v>129</v>
      </c>
      <c r="O69" s="172">
        <v>23569</v>
      </c>
      <c r="P69" s="172">
        <v>9</v>
      </c>
      <c r="Q69" s="172">
        <v>22</v>
      </c>
      <c r="R69" s="172">
        <v>223</v>
      </c>
      <c r="S69" s="172">
        <v>9837</v>
      </c>
      <c r="T69" s="172">
        <v>16</v>
      </c>
      <c r="U69" s="172">
        <v>37</v>
      </c>
      <c r="V69" s="172">
        <v>605</v>
      </c>
      <c r="W69" s="172">
        <v>33715</v>
      </c>
      <c r="X69" s="172">
        <v>10</v>
      </c>
      <c r="Y69" s="172">
        <v>32</v>
      </c>
      <c r="Z69" s="172">
        <v>672</v>
      </c>
      <c r="AA69" s="172">
        <v>36276</v>
      </c>
      <c r="AB69" s="172">
        <v>3</v>
      </c>
      <c r="AC69" s="82">
        <v>11</v>
      </c>
      <c r="AD69" s="82">
        <v>440</v>
      </c>
      <c r="AE69" s="82">
        <v>14881</v>
      </c>
      <c r="AF69" s="172">
        <v>4</v>
      </c>
      <c r="AG69" s="172">
        <v>25</v>
      </c>
      <c r="AH69" s="172">
        <v>1417</v>
      </c>
      <c r="AI69" s="172">
        <v>65840</v>
      </c>
      <c r="AJ69" s="172">
        <v>0</v>
      </c>
      <c r="AK69" s="172">
        <v>0</v>
      </c>
      <c r="AL69" s="172">
        <v>0</v>
      </c>
      <c r="AM69" s="172">
        <v>0</v>
      </c>
      <c r="AN69" s="172">
        <v>0</v>
      </c>
      <c r="AO69" s="172">
        <v>0</v>
      </c>
      <c r="AP69" s="172">
        <v>0</v>
      </c>
      <c r="AQ69" s="172">
        <v>0</v>
      </c>
      <c r="AR69" s="172">
        <v>0</v>
      </c>
      <c r="AS69" s="172">
        <v>0</v>
      </c>
      <c r="AT69" s="172">
        <v>0</v>
      </c>
      <c r="AU69" s="172">
        <v>0</v>
      </c>
      <c r="AV69" s="172">
        <v>0</v>
      </c>
      <c r="AW69" s="172">
        <v>0</v>
      </c>
      <c r="AX69" s="172">
        <v>0</v>
      </c>
      <c r="AY69" s="172">
        <v>0</v>
      </c>
      <c r="AZ69" s="172">
        <v>0</v>
      </c>
      <c r="BA69" s="172">
        <v>0</v>
      </c>
      <c r="BB69" s="172">
        <v>0</v>
      </c>
      <c r="BC69" s="172">
        <v>0</v>
      </c>
      <c r="BD69" s="172">
        <v>12</v>
      </c>
      <c r="BE69" s="172">
        <v>54</v>
      </c>
      <c r="BF69" s="172">
        <v>0</v>
      </c>
      <c r="BG69" s="131">
        <v>141086</v>
      </c>
    </row>
    <row r="70" spans="2:59" ht="12.6" customHeight="1" x14ac:dyDescent="0.15">
      <c r="B70" s="71"/>
      <c r="C70" s="73" t="s">
        <v>847</v>
      </c>
      <c r="D70" s="129">
        <f t="shared" si="16"/>
        <v>65</v>
      </c>
      <c r="E70" s="172">
        <f t="shared" si="16"/>
        <v>205</v>
      </c>
      <c r="F70" s="172">
        <f t="shared" si="16"/>
        <v>5146</v>
      </c>
      <c r="G70" s="172">
        <f t="shared" si="16"/>
        <v>215181</v>
      </c>
      <c r="H70" s="172">
        <v>2</v>
      </c>
      <c r="I70" s="82">
        <v>2</v>
      </c>
      <c r="J70" s="82">
        <v>9</v>
      </c>
      <c r="K70" s="82">
        <v>905</v>
      </c>
      <c r="L70" s="172">
        <v>5</v>
      </c>
      <c r="M70" s="172">
        <v>9</v>
      </c>
      <c r="N70" s="172">
        <v>68</v>
      </c>
      <c r="O70" s="172">
        <v>7329</v>
      </c>
      <c r="P70" s="172">
        <v>6</v>
      </c>
      <c r="Q70" s="172">
        <v>10</v>
      </c>
      <c r="R70" s="172">
        <v>139</v>
      </c>
      <c r="S70" s="172">
        <v>1236</v>
      </c>
      <c r="T70" s="172">
        <v>16</v>
      </c>
      <c r="U70" s="172">
        <v>28</v>
      </c>
      <c r="V70" s="172">
        <v>598</v>
      </c>
      <c r="W70" s="172">
        <v>21803</v>
      </c>
      <c r="X70" s="172">
        <v>13</v>
      </c>
      <c r="Y70" s="172">
        <v>43</v>
      </c>
      <c r="Z70" s="172">
        <v>874</v>
      </c>
      <c r="AA70" s="172">
        <v>43629</v>
      </c>
      <c r="AB70" s="172">
        <v>9</v>
      </c>
      <c r="AC70" s="172">
        <v>45</v>
      </c>
      <c r="AD70" s="172">
        <v>1266</v>
      </c>
      <c r="AE70" s="172">
        <v>83137</v>
      </c>
      <c r="AF70" s="172">
        <v>1</v>
      </c>
      <c r="AG70" s="82">
        <v>2</v>
      </c>
      <c r="AH70" s="82">
        <v>462</v>
      </c>
      <c r="AI70" s="82">
        <v>338</v>
      </c>
      <c r="AJ70" s="172">
        <v>0</v>
      </c>
      <c r="AK70" s="172">
        <v>0</v>
      </c>
      <c r="AL70" s="172">
        <v>0</v>
      </c>
      <c r="AM70" s="172">
        <v>0</v>
      </c>
      <c r="AN70" s="172">
        <v>0</v>
      </c>
      <c r="AO70" s="172">
        <v>0</v>
      </c>
      <c r="AP70" s="172">
        <v>0</v>
      </c>
      <c r="AQ70" s="172">
        <v>0</v>
      </c>
      <c r="AR70" s="172">
        <v>1</v>
      </c>
      <c r="AS70" s="82">
        <v>8</v>
      </c>
      <c r="AT70" s="82">
        <v>1730</v>
      </c>
      <c r="AU70" s="82">
        <v>4500</v>
      </c>
      <c r="AV70" s="172">
        <v>0</v>
      </c>
      <c r="AW70" s="172">
        <v>0</v>
      </c>
      <c r="AX70" s="172">
        <v>0</v>
      </c>
      <c r="AY70" s="172">
        <v>0</v>
      </c>
      <c r="AZ70" s="172">
        <v>0</v>
      </c>
      <c r="BA70" s="172">
        <v>0</v>
      </c>
      <c r="BB70" s="172">
        <v>0</v>
      </c>
      <c r="BC70" s="172">
        <v>0</v>
      </c>
      <c r="BD70" s="172">
        <v>12</v>
      </c>
      <c r="BE70" s="172">
        <v>58</v>
      </c>
      <c r="BF70" s="172">
        <v>0</v>
      </c>
      <c r="BG70" s="131">
        <v>52304</v>
      </c>
    </row>
    <row r="71" spans="2:59" ht="12.6" customHeight="1" x14ac:dyDescent="0.15">
      <c r="B71" s="71"/>
      <c r="C71" s="73" t="s">
        <v>848</v>
      </c>
      <c r="D71" s="129">
        <f t="shared" si="16"/>
        <v>69</v>
      </c>
      <c r="E71" s="172">
        <f t="shared" si="16"/>
        <v>295</v>
      </c>
      <c r="F71" s="172">
        <f t="shared" si="16"/>
        <v>5666</v>
      </c>
      <c r="G71" s="172">
        <f t="shared" si="16"/>
        <v>375924</v>
      </c>
      <c r="H71" s="172">
        <v>0</v>
      </c>
      <c r="I71" s="172">
        <v>0</v>
      </c>
      <c r="J71" s="172">
        <v>0</v>
      </c>
      <c r="K71" s="172">
        <v>0</v>
      </c>
      <c r="L71" s="172">
        <v>8</v>
      </c>
      <c r="M71" s="172">
        <v>36</v>
      </c>
      <c r="N71" s="172">
        <v>111</v>
      </c>
      <c r="O71" s="172">
        <v>16461</v>
      </c>
      <c r="P71" s="172">
        <v>5</v>
      </c>
      <c r="Q71" s="172">
        <v>7</v>
      </c>
      <c r="R71" s="172">
        <v>119</v>
      </c>
      <c r="S71" s="172">
        <v>2800</v>
      </c>
      <c r="T71" s="172">
        <v>17</v>
      </c>
      <c r="U71" s="172">
        <v>36</v>
      </c>
      <c r="V71" s="172">
        <v>659</v>
      </c>
      <c r="W71" s="172">
        <v>14126</v>
      </c>
      <c r="X71" s="172">
        <v>17</v>
      </c>
      <c r="Y71" s="172">
        <v>40</v>
      </c>
      <c r="Z71" s="172">
        <v>1135</v>
      </c>
      <c r="AA71" s="172">
        <v>47727</v>
      </c>
      <c r="AB71" s="172">
        <v>7</v>
      </c>
      <c r="AC71" s="172">
        <v>30</v>
      </c>
      <c r="AD71" s="172">
        <v>1075</v>
      </c>
      <c r="AE71" s="172">
        <v>36454</v>
      </c>
      <c r="AF71" s="172">
        <v>3</v>
      </c>
      <c r="AG71" s="82">
        <v>39</v>
      </c>
      <c r="AH71" s="82">
        <v>1315</v>
      </c>
      <c r="AI71" s="82">
        <v>68384</v>
      </c>
      <c r="AJ71" s="172">
        <v>2</v>
      </c>
      <c r="AK71" s="82">
        <v>33</v>
      </c>
      <c r="AL71" s="82">
        <v>1252</v>
      </c>
      <c r="AM71" s="82">
        <v>68511</v>
      </c>
      <c r="AN71" s="172">
        <v>0</v>
      </c>
      <c r="AO71" s="172">
        <v>0</v>
      </c>
      <c r="AP71" s="172">
        <v>0</v>
      </c>
      <c r="AQ71" s="172">
        <v>0</v>
      </c>
      <c r="AR71" s="172">
        <v>0</v>
      </c>
      <c r="AS71" s="172">
        <v>0</v>
      </c>
      <c r="AT71" s="172">
        <v>0</v>
      </c>
      <c r="AU71" s="172">
        <v>0</v>
      </c>
      <c r="AV71" s="172">
        <v>0</v>
      </c>
      <c r="AW71" s="172">
        <v>0</v>
      </c>
      <c r="AX71" s="172">
        <v>0</v>
      </c>
      <c r="AY71" s="172">
        <v>0</v>
      </c>
      <c r="AZ71" s="172">
        <v>0</v>
      </c>
      <c r="BA71" s="172">
        <v>0</v>
      </c>
      <c r="BB71" s="172">
        <v>0</v>
      </c>
      <c r="BC71" s="172">
        <v>0</v>
      </c>
      <c r="BD71" s="172">
        <v>10</v>
      </c>
      <c r="BE71" s="172">
        <v>74</v>
      </c>
      <c r="BF71" s="172">
        <v>0</v>
      </c>
      <c r="BG71" s="131">
        <v>121461</v>
      </c>
    </row>
    <row r="72" spans="2:59" ht="12.6" customHeight="1" x14ac:dyDescent="0.15">
      <c r="B72" s="71"/>
      <c r="C72" s="73" t="s">
        <v>849</v>
      </c>
      <c r="D72" s="129">
        <f t="shared" si="16"/>
        <v>71</v>
      </c>
      <c r="E72" s="172">
        <f t="shared" si="16"/>
        <v>253</v>
      </c>
      <c r="F72" s="172">
        <f t="shared" si="16"/>
        <v>4121</v>
      </c>
      <c r="G72" s="172">
        <f t="shared" si="16"/>
        <v>310374</v>
      </c>
      <c r="H72" s="172">
        <v>1</v>
      </c>
      <c r="I72" s="82">
        <v>3</v>
      </c>
      <c r="J72" s="82">
        <v>7</v>
      </c>
      <c r="K72" s="82">
        <v>312</v>
      </c>
      <c r="L72" s="172">
        <v>6</v>
      </c>
      <c r="M72" s="172">
        <v>14</v>
      </c>
      <c r="N72" s="172">
        <v>86</v>
      </c>
      <c r="O72" s="172">
        <v>20156</v>
      </c>
      <c r="P72" s="172">
        <v>7</v>
      </c>
      <c r="Q72" s="172">
        <v>13</v>
      </c>
      <c r="R72" s="172">
        <v>161</v>
      </c>
      <c r="S72" s="172">
        <v>5154</v>
      </c>
      <c r="T72" s="172">
        <v>13</v>
      </c>
      <c r="U72" s="172">
        <v>23</v>
      </c>
      <c r="V72" s="172">
        <v>472</v>
      </c>
      <c r="W72" s="172">
        <v>16090</v>
      </c>
      <c r="X72" s="172">
        <v>12</v>
      </c>
      <c r="Y72" s="172">
        <v>33</v>
      </c>
      <c r="Z72" s="172">
        <v>814</v>
      </c>
      <c r="AA72" s="172">
        <v>31207</v>
      </c>
      <c r="AB72" s="172">
        <v>7</v>
      </c>
      <c r="AC72" s="172">
        <v>35</v>
      </c>
      <c r="AD72" s="172">
        <v>919</v>
      </c>
      <c r="AE72" s="172">
        <v>54170</v>
      </c>
      <c r="AF72" s="172">
        <v>2</v>
      </c>
      <c r="AG72" s="82">
        <v>21</v>
      </c>
      <c r="AH72" s="82">
        <v>550</v>
      </c>
      <c r="AI72" s="82">
        <v>33603</v>
      </c>
      <c r="AJ72" s="172">
        <v>2</v>
      </c>
      <c r="AK72" s="82">
        <v>19</v>
      </c>
      <c r="AL72" s="82">
        <v>1112</v>
      </c>
      <c r="AM72" s="82">
        <v>4945</v>
      </c>
      <c r="AN72" s="172">
        <v>0</v>
      </c>
      <c r="AO72" s="172">
        <v>0</v>
      </c>
      <c r="AP72" s="172">
        <v>0</v>
      </c>
      <c r="AQ72" s="172">
        <v>0</v>
      </c>
      <c r="AR72" s="172">
        <v>0</v>
      </c>
      <c r="AS72" s="172">
        <v>0</v>
      </c>
      <c r="AT72" s="172">
        <v>0</v>
      </c>
      <c r="AU72" s="172">
        <v>0</v>
      </c>
      <c r="AV72" s="172">
        <v>0</v>
      </c>
      <c r="AW72" s="172">
        <v>0</v>
      </c>
      <c r="AX72" s="172">
        <v>0</v>
      </c>
      <c r="AY72" s="172">
        <v>0</v>
      </c>
      <c r="AZ72" s="172">
        <v>0</v>
      </c>
      <c r="BA72" s="172">
        <v>0</v>
      </c>
      <c r="BB72" s="172">
        <v>0</v>
      </c>
      <c r="BC72" s="172">
        <v>0</v>
      </c>
      <c r="BD72" s="172">
        <v>21</v>
      </c>
      <c r="BE72" s="172">
        <v>92</v>
      </c>
      <c r="BF72" s="172">
        <v>0</v>
      </c>
      <c r="BG72" s="131">
        <v>144737</v>
      </c>
    </row>
    <row r="73" spans="2:59" ht="12.6" customHeight="1" x14ac:dyDescent="0.15">
      <c r="B73" s="71"/>
      <c r="C73" s="73" t="s">
        <v>850</v>
      </c>
      <c r="D73" s="129">
        <f t="shared" si="16"/>
        <v>83</v>
      </c>
      <c r="E73" s="172">
        <f t="shared" si="16"/>
        <v>294</v>
      </c>
      <c r="F73" s="172">
        <f t="shared" si="16"/>
        <v>3683</v>
      </c>
      <c r="G73" s="172">
        <f t="shared" si="16"/>
        <v>290830</v>
      </c>
      <c r="H73" s="172">
        <v>4</v>
      </c>
      <c r="I73" s="172">
        <v>6</v>
      </c>
      <c r="J73" s="172">
        <v>22</v>
      </c>
      <c r="K73" s="172">
        <v>1472</v>
      </c>
      <c r="L73" s="172">
        <v>4</v>
      </c>
      <c r="M73" s="172">
        <v>4</v>
      </c>
      <c r="N73" s="172">
        <v>66</v>
      </c>
      <c r="O73" s="172">
        <v>1629</v>
      </c>
      <c r="P73" s="172">
        <v>9</v>
      </c>
      <c r="Q73" s="172">
        <v>14</v>
      </c>
      <c r="R73" s="172">
        <v>216</v>
      </c>
      <c r="S73" s="172">
        <v>4246</v>
      </c>
      <c r="T73" s="172">
        <v>15</v>
      </c>
      <c r="U73" s="172">
        <v>30</v>
      </c>
      <c r="V73" s="172">
        <v>573</v>
      </c>
      <c r="W73" s="172">
        <v>17690</v>
      </c>
      <c r="X73" s="172">
        <v>12</v>
      </c>
      <c r="Y73" s="172">
        <v>66</v>
      </c>
      <c r="Z73" s="172">
        <v>927</v>
      </c>
      <c r="AA73" s="172">
        <v>41126</v>
      </c>
      <c r="AB73" s="172">
        <v>6</v>
      </c>
      <c r="AC73" s="82">
        <v>48</v>
      </c>
      <c r="AD73" s="82">
        <v>754</v>
      </c>
      <c r="AE73" s="82">
        <v>64969</v>
      </c>
      <c r="AF73" s="172">
        <v>1</v>
      </c>
      <c r="AG73" s="82">
        <v>4</v>
      </c>
      <c r="AH73" s="82">
        <v>300</v>
      </c>
      <c r="AI73" s="82">
        <v>10100</v>
      </c>
      <c r="AJ73" s="172">
        <v>1</v>
      </c>
      <c r="AK73" s="82">
        <v>2</v>
      </c>
      <c r="AL73" s="82">
        <v>825</v>
      </c>
      <c r="AM73" s="82">
        <v>6500</v>
      </c>
      <c r="AN73" s="172">
        <v>0</v>
      </c>
      <c r="AO73" s="172">
        <v>0</v>
      </c>
      <c r="AP73" s="172">
        <v>0</v>
      </c>
      <c r="AQ73" s="172">
        <v>0</v>
      </c>
      <c r="AR73" s="172">
        <v>0</v>
      </c>
      <c r="AS73" s="172">
        <v>0</v>
      </c>
      <c r="AT73" s="172">
        <v>0</v>
      </c>
      <c r="AU73" s="172">
        <v>0</v>
      </c>
      <c r="AV73" s="172">
        <v>0</v>
      </c>
      <c r="AW73" s="172">
        <v>0</v>
      </c>
      <c r="AX73" s="172">
        <v>0</v>
      </c>
      <c r="AY73" s="172">
        <v>0</v>
      </c>
      <c r="AZ73" s="172">
        <v>0</v>
      </c>
      <c r="BA73" s="172">
        <v>0</v>
      </c>
      <c r="BB73" s="172">
        <v>0</v>
      </c>
      <c r="BC73" s="172">
        <v>0</v>
      </c>
      <c r="BD73" s="172">
        <v>31</v>
      </c>
      <c r="BE73" s="172">
        <v>120</v>
      </c>
      <c r="BF73" s="172">
        <v>0</v>
      </c>
      <c r="BG73" s="131">
        <v>143098</v>
      </c>
    </row>
    <row r="74" spans="2:59" ht="12.6" customHeight="1" x14ac:dyDescent="0.15">
      <c r="B74" s="71" t="s">
        <v>851</v>
      </c>
      <c r="C74" s="73"/>
      <c r="D74" s="129">
        <f t="shared" ref="D74:BG74" si="17">SUM(D75:D81)</f>
        <v>968</v>
      </c>
      <c r="E74" s="172">
        <f t="shared" si="17"/>
        <v>3483</v>
      </c>
      <c r="F74" s="172">
        <f t="shared" si="17"/>
        <v>73806</v>
      </c>
      <c r="G74" s="172">
        <f t="shared" si="17"/>
        <v>4734588</v>
      </c>
      <c r="H74" s="172">
        <f t="shared" si="17"/>
        <v>54</v>
      </c>
      <c r="I74" s="172">
        <f t="shared" si="17"/>
        <v>78</v>
      </c>
      <c r="J74" s="172">
        <f t="shared" si="17"/>
        <v>319</v>
      </c>
      <c r="K74" s="172">
        <f t="shared" si="17"/>
        <v>35408</v>
      </c>
      <c r="L74" s="172">
        <f t="shared" si="17"/>
        <v>120</v>
      </c>
      <c r="M74" s="172">
        <f t="shared" si="17"/>
        <v>279</v>
      </c>
      <c r="N74" s="172">
        <f t="shared" si="17"/>
        <v>1665</v>
      </c>
      <c r="O74" s="172">
        <f t="shared" si="17"/>
        <v>143888</v>
      </c>
      <c r="P74" s="172">
        <f t="shared" si="17"/>
        <v>141</v>
      </c>
      <c r="Q74" s="172">
        <f t="shared" si="17"/>
        <v>279</v>
      </c>
      <c r="R74" s="172">
        <f t="shared" si="17"/>
        <v>3308</v>
      </c>
      <c r="S74" s="172">
        <f t="shared" si="17"/>
        <v>137134</v>
      </c>
      <c r="T74" s="172">
        <f t="shared" si="17"/>
        <v>191</v>
      </c>
      <c r="U74" s="172">
        <f t="shared" si="17"/>
        <v>446</v>
      </c>
      <c r="V74" s="172">
        <f t="shared" si="17"/>
        <v>7025</v>
      </c>
      <c r="W74" s="172">
        <f t="shared" si="17"/>
        <v>344481</v>
      </c>
      <c r="X74" s="172">
        <f t="shared" si="17"/>
        <v>166</v>
      </c>
      <c r="Y74" s="172">
        <f t="shared" si="17"/>
        <v>509</v>
      </c>
      <c r="Z74" s="172">
        <f t="shared" si="17"/>
        <v>10923</v>
      </c>
      <c r="AA74" s="172">
        <f t="shared" si="17"/>
        <v>616032</v>
      </c>
      <c r="AB74" s="172">
        <f t="shared" si="17"/>
        <v>74</v>
      </c>
      <c r="AC74" s="172">
        <f t="shared" si="17"/>
        <v>378</v>
      </c>
      <c r="AD74" s="172">
        <f t="shared" si="17"/>
        <v>10991</v>
      </c>
      <c r="AE74" s="172">
        <f t="shared" si="17"/>
        <v>655842</v>
      </c>
      <c r="AF74" s="172">
        <f t="shared" si="17"/>
        <v>20</v>
      </c>
      <c r="AG74" s="172">
        <f t="shared" si="17"/>
        <v>103</v>
      </c>
      <c r="AH74" s="172">
        <f t="shared" si="17"/>
        <v>6903</v>
      </c>
      <c r="AI74" s="172">
        <f t="shared" si="17"/>
        <v>225553</v>
      </c>
      <c r="AJ74" s="172">
        <f t="shared" si="17"/>
        <v>10</v>
      </c>
      <c r="AK74" s="172">
        <f t="shared" si="17"/>
        <v>204</v>
      </c>
      <c r="AL74" s="172">
        <f t="shared" si="17"/>
        <v>6633</v>
      </c>
      <c r="AM74" s="172">
        <f t="shared" si="17"/>
        <v>495198</v>
      </c>
      <c r="AN74" s="172">
        <f t="shared" si="17"/>
        <v>0</v>
      </c>
      <c r="AO74" s="172">
        <f t="shared" si="17"/>
        <v>0</v>
      </c>
      <c r="AP74" s="172">
        <f t="shared" si="17"/>
        <v>0</v>
      </c>
      <c r="AQ74" s="172">
        <f t="shared" si="17"/>
        <v>0</v>
      </c>
      <c r="AR74" s="172">
        <f t="shared" si="17"/>
        <v>3</v>
      </c>
      <c r="AS74" s="172">
        <f t="shared" si="17"/>
        <v>65</v>
      </c>
      <c r="AT74" s="172">
        <f t="shared" si="17"/>
        <v>6010</v>
      </c>
      <c r="AU74" s="172">
        <f t="shared" si="17"/>
        <v>113332</v>
      </c>
      <c r="AV74" s="172">
        <f t="shared" si="17"/>
        <v>1</v>
      </c>
      <c r="AW74" s="82">
        <f t="shared" si="17"/>
        <v>67</v>
      </c>
      <c r="AX74" s="82">
        <f t="shared" si="17"/>
        <v>4015</v>
      </c>
      <c r="AY74" s="82">
        <f t="shared" si="17"/>
        <v>147616</v>
      </c>
      <c r="AZ74" s="172">
        <f t="shared" si="17"/>
        <v>1</v>
      </c>
      <c r="BA74" s="82">
        <f t="shared" si="17"/>
        <v>137</v>
      </c>
      <c r="BB74" s="82">
        <f t="shared" si="17"/>
        <v>16014</v>
      </c>
      <c r="BC74" s="82">
        <f t="shared" si="17"/>
        <v>433125</v>
      </c>
      <c r="BD74" s="172">
        <f t="shared" si="17"/>
        <v>187</v>
      </c>
      <c r="BE74" s="172">
        <f t="shared" si="17"/>
        <v>938</v>
      </c>
      <c r="BF74" s="172">
        <f t="shared" si="17"/>
        <v>0</v>
      </c>
      <c r="BG74" s="131">
        <f t="shared" si="17"/>
        <v>1386979</v>
      </c>
    </row>
    <row r="75" spans="2:59" ht="12.6" customHeight="1" x14ac:dyDescent="0.15">
      <c r="B75" s="71"/>
      <c r="C75" s="73" t="s">
        <v>852</v>
      </c>
      <c r="D75" s="129">
        <f t="shared" ref="D75:G81" si="18">H75+L75+P75+T75+X75+AB75+AF75+AJ75+AN75+AR75+AV75+AZ75+BD75</f>
        <v>147</v>
      </c>
      <c r="E75" s="172">
        <f t="shared" si="18"/>
        <v>454</v>
      </c>
      <c r="F75" s="172">
        <f t="shared" si="18"/>
        <v>6971</v>
      </c>
      <c r="G75" s="172">
        <f t="shared" si="18"/>
        <v>501048</v>
      </c>
      <c r="H75" s="172">
        <v>11</v>
      </c>
      <c r="I75" s="172">
        <v>13</v>
      </c>
      <c r="J75" s="172">
        <v>66</v>
      </c>
      <c r="K75" s="172">
        <v>1332</v>
      </c>
      <c r="L75" s="172">
        <v>16</v>
      </c>
      <c r="M75" s="172">
        <v>62</v>
      </c>
      <c r="N75" s="172">
        <v>241</v>
      </c>
      <c r="O75" s="172">
        <v>25102</v>
      </c>
      <c r="P75" s="172">
        <v>17</v>
      </c>
      <c r="Q75" s="172">
        <v>31</v>
      </c>
      <c r="R75" s="172">
        <v>415</v>
      </c>
      <c r="S75" s="172">
        <v>12508</v>
      </c>
      <c r="T75" s="172">
        <v>33</v>
      </c>
      <c r="U75" s="172">
        <v>66</v>
      </c>
      <c r="V75" s="172">
        <v>1217</v>
      </c>
      <c r="W75" s="172">
        <v>57506</v>
      </c>
      <c r="X75" s="172">
        <v>26</v>
      </c>
      <c r="Y75" s="172">
        <v>70</v>
      </c>
      <c r="Z75" s="172">
        <v>1669</v>
      </c>
      <c r="AA75" s="172">
        <v>52765</v>
      </c>
      <c r="AB75" s="172">
        <v>10</v>
      </c>
      <c r="AC75" s="172">
        <v>40</v>
      </c>
      <c r="AD75" s="172">
        <v>1530</v>
      </c>
      <c r="AE75" s="172">
        <v>63854</v>
      </c>
      <c r="AF75" s="172">
        <v>4</v>
      </c>
      <c r="AG75" s="82">
        <v>11</v>
      </c>
      <c r="AH75" s="82">
        <v>1267</v>
      </c>
      <c r="AI75" s="82">
        <v>12135</v>
      </c>
      <c r="AJ75" s="172">
        <v>1</v>
      </c>
      <c r="AK75" s="82">
        <v>14</v>
      </c>
      <c r="AL75" s="82">
        <v>566</v>
      </c>
      <c r="AM75" s="82">
        <v>47454</v>
      </c>
      <c r="AN75" s="172">
        <v>0</v>
      </c>
      <c r="AO75" s="172">
        <v>0</v>
      </c>
      <c r="AP75" s="172">
        <v>0</v>
      </c>
      <c r="AQ75" s="172">
        <v>0</v>
      </c>
      <c r="AR75" s="172">
        <v>0</v>
      </c>
      <c r="AS75" s="172">
        <v>0</v>
      </c>
      <c r="AT75" s="172">
        <v>0</v>
      </c>
      <c r="AU75" s="172">
        <v>0</v>
      </c>
      <c r="AV75" s="172">
        <v>0</v>
      </c>
      <c r="AW75" s="172">
        <v>0</v>
      </c>
      <c r="AX75" s="172">
        <v>0</v>
      </c>
      <c r="AY75" s="172">
        <v>0</v>
      </c>
      <c r="AZ75" s="172">
        <v>0</v>
      </c>
      <c r="BA75" s="172">
        <v>0</v>
      </c>
      <c r="BB75" s="172">
        <v>0</v>
      </c>
      <c r="BC75" s="172">
        <v>0</v>
      </c>
      <c r="BD75" s="172">
        <v>29</v>
      </c>
      <c r="BE75" s="172">
        <v>147</v>
      </c>
      <c r="BF75" s="172">
        <v>0</v>
      </c>
      <c r="BG75" s="131">
        <v>228392</v>
      </c>
    </row>
    <row r="76" spans="2:59" ht="12.6" customHeight="1" x14ac:dyDescent="0.15">
      <c r="B76" s="71"/>
      <c r="C76" s="73" t="s">
        <v>853</v>
      </c>
      <c r="D76" s="129">
        <f t="shared" si="18"/>
        <v>173</v>
      </c>
      <c r="E76" s="172">
        <f t="shared" si="18"/>
        <v>662</v>
      </c>
      <c r="F76" s="172">
        <f t="shared" si="18"/>
        <v>7912</v>
      </c>
      <c r="G76" s="172">
        <f t="shared" si="18"/>
        <v>895212</v>
      </c>
      <c r="H76" s="172">
        <v>7</v>
      </c>
      <c r="I76" s="172">
        <v>9</v>
      </c>
      <c r="J76" s="172">
        <v>47</v>
      </c>
      <c r="K76" s="172">
        <v>4224</v>
      </c>
      <c r="L76" s="172">
        <v>18</v>
      </c>
      <c r="M76" s="172">
        <v>49</v>
      </c>
      <c r="N76" s="172">
        <v>226</v>
      </c>
      <c r="O76" s="172">
        <v>27925</v>
      </c>
      <c r="P76" s="172">
        <v>32</v>
      </c>
      <c r="Q76" s="172">
        <v>71</v>
      </c>
      <c r="R76" s="172">
        <v>767</v>
      </c>
      <c r="S76" s="172">
        <v>52945</v>
      </c>
      <c r="T76" s="172">
        <v>28</v>
      </c>
      <c r="U76" s="172">
        <v>87</v>
      </c>
      <c r="V76" s="172">
        <v>1018</v>
      </c>
      <c r="W76" s="172">
        <v>47676</v>
      </c>
      <c r="X76" s="172">
        <v>34</v>
      </c>
      <c r="Y76" s="172">
        <v>99</v>
      </c>
      <c r="Z76" s="172">
        <v>2325</v>
      </c>
      <c r="AA76" s="172">
        <v>128237</v>
      </c>
      <c r="AB76" s="172">
        <v>5</v>
      </c>
      <c r="AC76" s="172">
        <v>24</v>
      </c>
      <c r="AD76" s="172">
        <v>686</v>
      </c>
      <c r="AE76" s="172">
        <v>48017</v>
      </c>
      <c r="AF76" s="172">
        <v>2</v>
      </c>
      <c r="AG76" s="82">
        <v>12</v>
      </c>
      <c r="AH76" s="82">
        <v>690</v>
      </c>
      <c r="AI76" s="82">
        <v>79345</v>
      </c>
      <c r="AJ76" s="172">
        <v>3</v>
      </c>
      <c r="AK76" s="82">
        <v>71</v>
      </c>
      <c r="AL76" s="82">
        <v>2153</v>
      </c>
      <c r="AM76" s="82">
        <v>191853</v>
      </c>
      <c r="AN76" s="172">
        <v>0</v>
      </c>
      <c r="AO76" s="172">
        <v>0</v>
      </c>
      <c r="AP76" s="172">
        <v>0</v>
      </c>
      <c r="AQ76" s="172">
        <v>0</v>
      </c>
      <c r="AR76" s="172">
        <v>0</v>
      </c>
      <c r="AS76" s="172">
        <v>0</v>
      </c>
      <c r="AT76" s="172">
        <v>0</v>
      </c>
      <c r="AU76" s="172">
        <v>0</v>
      </c>
      <c r="AV76" s="172">
        <v>0</v>
      </c>
      <c r="AW76" s="172">
        <v>0</v>
      </c>
      <c r="AX76" s="172">
        <v>0</v>
      </c>
      <c r="AY76" s="172">
        <v>0</v>
      </c>
      <c r="AZ76" s="172">
        <v>0</v>
      </c>
      <c r="BA76" s="172">
        <v>0</v>
      </c>
      <c r="BB76" s="172">
        <v>0</v>
      </c>
      <c r="BC76" s="172">
        <v>0</v>
      </c>
      <c r="BD76" s="172">
        <v>44</v>
      </c>
      <c r="BE76" s="172">
        <v>240</v>
      </c>
      <c r="BF76" s="172">
        <v>0</v>
      </c>
      <c r="BG76" s="131">
        <v>314990</v>
      </c>
    </row>
    <row r="77" spans="2:59" ht="12.6" customHeight="1" x14ac:dyDescent="0.15">
      <c r="B77" s="71"/>
      <c r="C77" s="73" t="s">
        <v>854</v>
      </c>
      <c r="D77" s="129">
        <f t="shared" si="18"/>
        <v>174</v>
      </c>
      <c r="E77" s="172">
        <f t="shared" si="18"/>
        <v>540</v>
      </c>
      <c r="F77" s="172">
        <f t="shared" si="18"/>
        <v>9756</v>
      </c>
      <c r="G77" s="172">
        <f t="shared" si="18"/>
        <v>636778</v>
      </c>
      <c r="H77" s="172">
        <v>9</v>
      </c>
      <c r="I77" s="172">
        <v>11</v>
      </c>
      <c r="J77" s="172">
        <v>56</v>
      </c>
      <c r="K77" s="172">
        <v>2985</v>
      </c>
      <c r="L77" s="172">
        <v>26</v>
      </c>
      <c r="M77" s="172">
        <v>43</v>
      </c>
      <c r="N77" s="172">
        <v>372</v>
      </c>
      <c r="O77" s="172">
        <v>27830</v>
      </c>
      <c r="P77" s="172">
        <v>33</v>
      </c>
      <c r="Q77" s="172">
        <v>61</v>
      </c>
      <c r="R77" s="172">
        <v>762</v>
      </c>
      <c r="S77" s="172">
        <v>20373</v>
      </c>
      <c r="T77" s="172">
        <v>35</v>
      </c>
      <c r="U77" s="172">
        <v>86</v>
      </c>
      <c r="V77" s="172">
        <v>1306</v>
      </c>
      <c r="W77" s="172">
        <v>67327</v>
      </c>
      <c r="X77" s="172">
        <v>20</v>
      </c>
      <c r="Y77" s="172">
        <v>65</v>
      </c>
      <c r="Z77" s="172">
        <v>1286</v>
      </c>
      <c r="AA77" s="172">
        <v>90030</v>
      </c>
      <c r="AB77" s="172">
        <v>17</v>
      </c>
      <c r="AC77" s="172">
        <v>66</v>
      </c>
      <c r="AD77" s="172">
        <v>2553</v>
      </c>
      <c r="AE77" s="172">
        <v>115819</v>
      </c>
      <c r="AF77" s="172">
        <v>4</v>
      </c>
      <c r="AG77" s="172">
        <v>18</v>
      </c>
      <c r="AH77" s="172">
        <v>1421</v>
      </c>
      <c r="AI77" s="172">
        <v>21406</v>
      </c>
      <c r="AJ77" s="172">
        <v>1</v>
      </c>
      <c r="AK77" s="82">
        <v>23</v>
      </c>
      <c r="AL77" s="82">
        <v>500</v>
      </c>
      <c r="AM77" s="82">
        <v>60479</v>
      </c>
      <c r="AN77" s="172">
        <v>0</v>
      </c>
      <c r="AO77" s="172">
        <v>0</v>
      </c>
      <c r="AP77" s="172">
        <v>0</v>
      </c>
      <c r="AQ77" s="172">
        <v>0</v>
      </c>
      <c r="AR77" s="172">
        <v>1</v>
      </c>
      <c r="AS77" s="82">
        <v>50</v>
      </c>
      <c r="AT77" s="82">
        <v>1500</v>
      </c>
      <c r="AU77" s="82">
        <v>82400</v>
      </c>
      <c r="AV77" s="172">
        <v>0</v>
      </c>
      <c r="AW77" s="172">
        <v>0</v>
      </c>
      <c r="AX77" s="172">
        <v>0</v>
      </c>
      <c r="AY77" s="172">
        <v>0</v>
      </c>
      <c r="AZ77" s="172">
        <v>0</v>
      </c>
      <c r="BA77" s="172">
        <v>0</v>
      </c>
      <c r="BB77" s="172">
        <v>0</v>
      </c>
      <c r="BC77" s="172">
        <v>0</v>
      </c>
      <c r="BD77" s="172">
        <v>28</v>
      </c>
      <c r="BE77" s="172">
        <v>117</v>
      </c>
      <c r="BF77" s="172">
        <v>0</v>
      </c>
      <c r="BG77" s="131">
        <v>148129</v>
      </c>
    </row>
    <row r="78" spans="2:59" ht="12.6" customHeight="1" x14ac:dyDescent="0.15">
      <c r="B78" s="71"/>
      <c r="C78" s="73" t="s">
        <v>855</v>
      </c>
      <c r="D78" s="129">
        <f t="shared" si="18"/>
        <v>132</v>
      </c>
      <c r="E78" s="172">
        <f t="shared" si="18"/>
        <v>438</v>
      </c>
      <c r="F78" s="172">
        <f t="shared" si="18"/>
        <v>7336</v>
      </c>
      <c r="G78" s="172">
        <f t="shared" si="18"/>
        <v>554030</v>
      </c>
      <c r="H78" s="172">
        <v>5</v>
      </c>
      <c r="I78" s="172">
        <v>7</v>
      </c>
      <c r="J78" s="172">
        <v>22</v>
      </c>
      <c r="K78" s="172">
        <v>827</v>
      </c>
      <c r="L78" s="172">
        <v>19</v>
      </c>
      <c r="M78" s="172">
        <v>27</v>
      </c>
      <c r="N78" s="172">
        <v>257</v>
      </c>
      <c r="O78" s="172">
        <v>9791</v>
      </c>
      <c r="P78" s="172">
        <v>16</v>
      </c>
      <c r="Q78" s="172">
        <v>27</v>
      </c>
      <c r="R78" s="172">
        <v>382</v>
      </c>
      <c r="S78" s="172">
        <v>9635</v>
      </c>
      <c r="T78" s="172">
        <v>30</v>
      </c>
      <c r="U78" s="172">
        <v>57</v>
      </c>
      <c r="V78" s="172">
        <v>1090</v>
      </c>
      <c r="W78" s="172">
        <v>55463</v>
      </c>
      <c r="X78" s="172">
        <v>24</v>
      </c>
      <c r="Y78" s="172">
        <v>73</v>
      </c>
      <c r="Z78" s="172">
        <v>1430</v>
      </c>
      <c r="AA78" s="172">
        <v>96721</v>
      </c>
      <c r="AB78" s="172">
        <v>12</v>
      </c>
      <c r="AC78" s="172">
        <v>67</v>
      </c>
      <c r="AD78" s="172">
        <v>1912</v>
      </c>
      <c r="AE78" s="172">
        <v>143447</v>
      </c>
      <c r="AF78" s="172">
        <v>2</v>
      </c>
      <c r="AG78" s="82">
        <v>4</v>
      </c>
      <c r="AH78" s="82">
        <v>659</v>
      </c>
      <c r="AI78" s="82">
        <v>1820</v>
      </c>
      <c r="AJ78" s="172">
        <v>2</v>
      </c>
      <c r="AK78" s="82">
        <v>53</v>
      </c>
      <c r="AL78" s="82">
        <v>1584</v>
      </c>
      <c r="AM78" s="82">
        <v>111140</v>
      </c>
      <c r="AN78" s="172">
        <v>0</v>
      </c>
      <c r="AO78" s="172">
        <v>0</v>
      </c>
      <c r="AP78" s="172">
        <v>0</v>
      </c>
      <c r="AQ78" s="172">
        <v>0</v>
      </c>
      <c r="AR78" s="172">
        <v>0</v>
      </c>
      <c r="AS78" s="172">
        <v>0</v>
      </c>
      <c r="AT78" s="172">
        <v>0</v>
      </c>
      <c r="AU78" s="172">
        <v>0</v>
      </c>
      <c r="AV78" s="172">
        <v>0</v>
      </c>
      <c r="AW78" s="172">
        <v>0</v>
      </c>
      <c r="AX78" s="172">
        <v>0</v>
      </c>
      <c r="AY78" s="172">
        <v>0</v>
      </c>
      <c r="AZ78" s="172">
        <v>0</v>
      </c>
      <c r="BA78" s="172">
        <v>0</v>
      </c>
      <c r="BB78" s="172">
        <v>0</v>
      </c>
      <c r="BC78" s="172">
        <v>0</v>
      </c>
      <c r="BD78" s="172">
        <v>22</v>
      </c>
      <c r="BE78" s="172">
        <v>123</v>
      </c>
      <c r="BF78" s="172">
        <v>0</v>
      </c>
      <c r="BG78" s="131">
        <v>125186</v>
      </c>
    </row>
    <row r="79" spans="2:59" ht="12.6" customHeight="1" x14ac:dyDescent="0.15">
      <c r="B79" s="71"/>
      <c r="C79" s="73" t="s">
        <v>856</v>
      </c>
      <c r="D79" s="129">
        <f t="shared" si="18"/>
        <v>220</v>
      </c>
      <c r="E79" s="172">
        <f t="shared" si="18"/>
        <v>1085</v>
      </c>
      <c r="F79" s="172">
        <f t="shared" si="18"/>
        <v>36704</v>
      </c>
      <c r="G79" s="172">
        <f t="shared" si="18"/>
        <v>1829838</v>
      </c>
      <c r="H79" s="172">
        <v>18</v>
      </c>
      <c r="I79" s="172">
        <v>29</v>
      </c>
      <c r="J79" s="172">
        <v>104</v>
      </c>
      <c r="K79" s="172">
        <v>24768</v>
      </c>
      <c r="L79" s="172">
        <v>24</v>
      </c>
      <c r="M79" s="172">
        <v>66</v>
      </c>
      <c r="N79" s="172">
        <v>327</v>
      </c>
      <c r="O79" s="172">
        <v>34334</v>
      </c>
      <c r="P79" s="172">
        <v>25</v>
      </c>
      <c r="Q79" s="172">
        <v>57</v>
      </c>
      <c r="R79" s="172">
        <v>584</v>
      </c>
      <c r="S79" s="172">
        <v>29650</v>
      </c>
      <c r="T79" s="172">
        <v>34</v>
      </c>
      <c r="U79" s="172">
        <v>88</v>
      </c>
      <c r="V79" s="172">
        <v>1259</v>
      </c>
      <c r="W79" s="172">
        <v>70362</v>
      </c>
      <c r="X79" s="172">
        <v>40</v>
      </c>
      <c r="Y79" s="172">
        <v>149</v>
      </c>
      <c r="Z79" s="172">
        <v>2780</v>
      </c>
      <c r="AA79" s="172">
        <v>206235</v>
      </c>
      <c r="AB79" s="172">
        <v>23</v>
      </c>
      <c r="AC79" s="172">
        <v>152</v>
      </c>
      <c r="AD79" s="172">
        <v>3402</v>
      </c>
      <c r="AE79" s="172">
        <v>231258</v>
      </c>
      <c r="AF79" s="172">
        <v>5</v>
      </c>
      <c r="AG79" s="172">
        <v>39</v>
      </c>
      <c r="AH79" s="172">
        <v>1879</v>
      </c>
      <c r="AI79" s="172">
        <v>46048</v>
      </c>
      <c r="AJ79" s="172">
        <v>3</v>
      </c>
      <c r="AK79" s="172">
        <v>43</v>
      </c>
      <c r="AL79" s="172">
        <v>1830</v>
      </c>
      <c r="AM79" s="172">
        <v>84272</v>
      </c>
      <c r="AN79" s="172">
        <v>0</v>
      </c>
      <c r="AO79" s="172">
        <v>0</v>
      </c>
      <c r="AP79" s="172">
        <v>0</v>
      </c>
      <c r="AQ79" s="172">
        <v>0</v>
      </c>
      <c r="AR79" s="172">
        <v>2</v>
      </c>
      <c r="AS79" s="82">
        <v>15</v>
      </c>
      <c r="AT79" s="82">
        <v>4510</v>
      </c>
      <c r="AU79" s="82">
        <v>30932</v>
      </c>
      <c r="AV79" s="172">
        <v>1</v>
      </c>
      <c r="AW79" s="82">
        <v>67</v>
      </c>
      <c r="AX79" s="82">
        <v>4015</v>
      </c>
      <c r="AY79" s="82">
        <v>147616</v>
      </c>
      <c r="AZ79" s="172">
        <v>1</v>
      </c>
      <c r="BA79" s="82">
        <v>137</v>
      </c>
      <c r="BB79" s="82">
        <v>16014</v>
      </c>
      <c r="BC79" s="82">
        <v>433125</v>
      </c>
      <c r="BD79" s="172">
        <v>44</v>
      </c>
      <c r="BE79" s="172">
        <v>243</v>
      </c>
      <c r="BF79" s="172">
        <v>0</v>
      </c>
      <c r="BG79" s="131">
        <v>491238</v>
      </c>
    </row>
    <row r="80" spans="2:59" ht="12.6" customHeight="1" x14ac:dyDescent="0.15">
      <c r="B80" s="71"/>
      <c r="C80" s="73" t="s">
        <v>857</v>
      </c>
      <c r="D80" s="129">
        <f t="shared" si="18"/>
        <v>52</v>
      </c>
      <c r="E80" s="172">
        <f t="shared" si="18"/>
        <v>131</v>
      </c>
      <c r="F80" s="172">
        <f t="shared" si="18"/>
        <v>2024</v>
      </c>
      <c r="G80" s="172">
        <f t="shared" si="18"/>
        <v>125349</v>
      </c>
      <c r="H80" s="172">
        <v>2</v>
      </c>
      <c r="I80" s="82">
        <v>5</v>
      </c>
      <c r="J80" s="82">
        <v>16</v>
      </c>
      <c r="K80" s="82">
        <v>1113</v>
      </c>
      <c r="L80" s="172">
        <v>8</v>
      </c>
      <c r="M80" s="172">
        <v>10</v>
      </c>
      <c r="N80" s="172">
        <v>113</v>
      </c>
      <c r="O80" s="172">
        <v>4492</v>
      </c>
      <c r="P80" s="172">
        <v>5</v>
      </c>
      <c r="Q80" s="172">
        <v>10</v>
      </c>
      <c r="R80" s="172">
        <v>113</v>
      </c>
      <c r="S80" s="172">
        <v>3905</v>
      </c>
      <c r="T80" s="172">
        <v>11</v>
      </c>
      <c r="U80" s="172">
        <v>26</v>
      </c>
      <c r="V80" s="172">
        <v>416</v>
      </c>
      <c r="W80" s="172">
        <v>19486</v>
      </c>
      <c r="X80" s="172">
        <v>15</v>
      </c>
      <c r="Y80" s="172">
        <v>32</v>
      </c>
      <c r="Z80" s="172">
        <v>993</v>
      </c>
      <c r="AA80" s="172">
        <v>26835</v>
      </c>
      <c r="AB80" s="172">
        <v>3</v>
      </c>
      <c r="AC80" s="82">
        <v>17</v>
      </c>
      <c r="AD80" s="82">
        <v>373</v>
      </c>
      <c r="AE80" s="82">
        <v>26467</v>
      </c>
      <c r="AF80" s="172">
        <v>0</v>
      </c>
      <c r="AG80" s="172">
        <v>0</v>
      </c>
      <c r="AH80" s="172">
        <v>0</v>
      </c>
      <c r="AI80" s="172">
        <v>0</v>
      </c>
      <c r="AJ80" s="172">
        <v>0</v>
      </c>
      <c r="AK80" s="172">
        <v>0</v>
      </c>
      <c r="AL80" s="172">
        <v>0</v>
      </c>
      <c r="AM80" s="172">
        <v>0</v>
      </c>
      <c r="AN80" s="172">
        <v>0</v>
      </c>
      <c r="AO80" s="172">
        <v>0</v>
      </c>
      <c r="AP80" s="172">
        <v>0</v>
      </c>
      <c r="AQ80" s="172">
        <v>0</v>
      </c>
      <c r="AR80" s="172">
        <v>0</v>
      </c>
      <c r="AS80" s="172">
        <v>0</v>
      </c>
      <c r="AT80" s="172">
        <v>0</v>
      </c>
      <c r="AU80" s="172">
        <v>0</v>
      </c>
      <c r="AV80" s="172">
        <v>0</v>
      </c>
      <c r="AW80" s="172">
        <v>0</v>
      </c>
      <c r="AX80" s="172">
        <v>0</v>
      </c>
      <c r="AY80" s="172">
        <v>0</v>
      </c>
      <c r="AZ80" s="172">
        <v>0</v>
      </c>
      <c r="BA80" s="172">
        <v>0</v>
      </c>
      <c r="BB80" s="172">
        <v>0</v>
      </c>
      <c r="BC80" s="172">
        <v>0</v>
      </c>
      <c r="BD80" s="172">
        <v>8</v>
      </c>
      <c r="BE80" s="172">
        <v>31</v>
      </c>
      <c r="BF80" s="172">
        <v>0</v>
      </c>
      <c r="BG80" s="131">
        <v>43051</v>
      </c>
    </row>
    <row r="81" spans="2:59" ht="12.6" customHeight="1" x14ac:dyDescent="0.15">
      <c r="B81" s="71"/>
      <c r="C81" s="73" t="s">
        <v>858</v>
      </c>
      <c r="D81" s="129">
        <f t="shared" si="18"/>
        <v>70</v>
      </c>
      <c r="E81" s="172">
        <f t="shared" si="18"/>
        <v>173</v>
      </c>
      <c r="F81" s="172">
        <f t="shared" si="18"/>
        <v>3103</v>
      </c>
      <c r="G81" s="172">
        <f t="shared" si="18"/>
        <v>192333</v>
      </c>
      <c r="H81" s="172">
        <v>2</v>
      </c>
      <c r="I81" s="82">
        <v>4</v>
      </c>
      <c r="J81" s="82">
        <v>8</v>
      </c>
      <c r="K81" s="82">
        <v>159</v>
      </c>
      <c r="L81" s="172">
        <v>9</v>
      </c>
      <c r="M81" s="172">
        <v>22</v>
      </c>
      <c r="N81" s="172">
        <v>129</v>
      </c>
      <c r="O81" s="172">
        <v>14414</v>
      </c>
      <c r="P81" s="172">
        <v>13</v>
      </c>
      <c r="Q81" s="172">
        <v>22</v>
      </c>
      <c r="R81" s="172">
        <v>285</v>
      </c>
      <c r="S81" s="172">
        <v>8118</v>
      </c>
      <c r="T81" s="172">
        <v>20</v>
      </c>
      <c r="U81" s="172">
        <v>36</v>
      </c>
      <c r="V81" s="172">
        <v>719</v>
      </c>
      <c r="W81" s="172">
        <v>26661</v>
      </c>
      <c r="X81" s="172">
        <v>7</v>
      </c>
      <c r="Y81" s="172">
        <v>21</v>
      </c>
      <c r="Z81" s="172">
        <v>440</v>
      </c>
      <c r="AA81" s="172">
        <v>15209</v>
      </c>
      <c r="AB81" s="172">
        <v>4</v>
      </c>
      <c r="AC81" s="82">
        <v>12</v>
      </c>
      <c r="AD81" s="82">
        <v>535</v>
      </c>
      <c r="AE81" s="82">
        <v>26980</v>
      </c>
      <c r="AF81" s="172">
        <v>3</v>
      </c>
      <c r="AG81" s="172">
        <v>19</v>
      </c>
      <c r="AH81" s="172">
        <v>987</v>
      </c>
      <c r="AI81" s="172">
        <v>64799</v>
      </c>
      <c r="AJ81" s="172">
        <v>0</v>
      </c>
      <c r="AK81" s="172">
        <v>0</v>
      </c>
      <c r="AL81" s="172">
        <v>0</v>
      </c>
      <c r="AM81" s="172">
        <v>0</v>
      </c>
      <c r="AN81" s="172">
        <v>0</v>
      </c>
      <c r="AO81" s="172">
        <v>0</v>
      </c>
      <c r="AP81" s="172">
        <v>0</v>
      </c>
      <c r="AQ81" s="172">
        <v>0</v>
      </c>
      <c r="AR81" s="172">
        <v>0</v>
      </c>
      <c r="AS81" s="172">
        <v>0</v>
      </c>
      <c r="AT81" s="172">
        <v>0</v>
      </c>
      <c r="AU81" s="172">
        <v>0</v>
      </c>
      <c r="AV81" s="172">
        <v>0</v>
      </c>
      <c r="AW81" s="172">
        <v>0</v>
      </c>
      <c r="AX81" s="172">
        <v>0</v>
      </c>
      <c r="AY81" s="172">
        <v>0</v>
      </c>
      <c r="AZ81" s="172">
        <v>0</v>
      </c>
      <c r="BA81" s="172">
        <v>0</v>
      </c>
      <c r="BB81" s="172">
        <v>0</v>
      </c>
      <c r="BC81" s="172">
        <v>0</v>
      </c>
      <c r="BD81" s="172">
        <v>12</v>
      </c>
      <c r="BE81" s="172">
        <v>37</v>
      </c>
      <c r="BF81" s="172">
        <v>0</v>
      </c>
      <c r="BG81" s="131">
        <v>35993</v>
      </c>
    </row>
    <row r="82" spans="2:59" ht="12.6" customHeight="1" x14ac:dyDescent="0.15">
      <c r="B82" s="71" t="s">
        <v>859</v>
      </c>
      <c r="C82" s="73"/>
      <c r="D82" s="129">
        <f t="shared" ref="D82:BG82" si="19">SUM(D83:D87)</f>
        <v>539</v>
      </c>
      <c r="E82" s="172">
        <f t="shared" si="19"/>
        <v>2080</v>
      </c>
      <c r="F82" s="172">
        <f t="shared" si="19"/>
        <v>42971</v>
      </c>
      <c r="G82" s="172">
        <f t="shared" si="19"/>
        <v>2826442</v>
      </c>
      <c r="H82" s="172">
        <f t="shared" si="19"/>
        <v>17</v>
      </c>
      <c r="I82" s="172">
        <f t="shared" si="19"/>
        <v>24</v>
      </c>
      <c r="J82" s="172">
        <f t="shared" si="19"/>
        <v>130</v>
      </c>
      <c r="K82" s="172">
        <f t="shared" si="19"/>
        <v>6187</v>
      </c>
      <c r="L82" s="172">
        <f t="shared" si="19"/>
        <v>71</v>
      </c>
      <c r="M82" s="172">
        <f t="shared" si="19"/>
        <v>111</v>
      </c>
      <c r="N82" s="172">
        <f t="shared" si="19"/>
        <v>1051</v>
      </c>
      <c r="O82" s="172">
        <f t="shared" si="19"/>
        <v>53247</v>
      </c>
      <c r="P82" s="172">
        <f t="shared" si="19"/>
        <v>58</v>
      </c>
      <c r="Q82" s="172">
        <f t="shared" si="19"/>
        <v>98</v>
      </c>
      <c r="R82" s="172">
        <f t="shared" si="19"/>
        <v>1347</v>
      </c>
      <c r="S82" s="172">
        <f t="shared" si="19"/>
        <v>49034</v>
      </c>
      <c r="T82" s="172">
        <f t="shared" si="19"/>
        <v>118</v>
      </c>
      <c r="U82" s="172">
        <f t="shared" si="19"/>
        <v>274</v>
      </c>
      <c r="V82" s="172">
        <f t="shared" si="19"/>
        <v>4396</v>
      </c>
      <c r="W82" s="172">
        <f t="shared" si="19"/>
        <v>261437</v>
      </c>
      <c r="X82" s="172">
        <f t="shared" si="19"/>
        <v>103</v>
      </c>
      <c r="Y82" s="172">
        <f t="shared" si="19"/>
        <v>296</v>
      </c>
      <c r="Z82" s="172">
        <f t="shared" si="19"/>
        <v>6680</v>
      </c>
      <c r="AA82" s="172">
        <f t="shared" si="19"/>
        <v>377752</v>
      </c>
      <c r="AB82" s="172">
        <f t="shared" si="19"/>
        <v>50</v>
      </c>
      <c r="AC82" s="172">
        <f t="shared" si="19"/>
        <v>260</v>
      </c>
      <c r="AD82" s="172">
        <f t="shared" si="19"/>
        <v>7429</v>
      </c>
      <c r="AE82" s="172">
        <f t="shared" si="19"/>
        <v>473139</v>
      </c>
      <c r="AF82" s="172">
        <f t="shared" si="19"/>
        <v>12</v>
      </c>
      <c r="AG82" s="172">
        <f t="shared" si="19"/>
        <v>87</v>
      </c>
      <c r="AH82" s="172">
        <f t="shared" si="19"/>
        <v>4648</v>
      </c>
      <c r="AI82" s="172">
        <f t="shared" si="19"/>
        <v>76019</v>
      </c>
      <c r="AJ82" s="172">
        <f t="shared" si="19"/>
        <v>8</v>
      </c>
      <c r="AK82" s="172">
        <f t="shared" si="19"/>
        <v>140</v>
      </c>
      <c r="AL82" s="172">
        <f t="shared" si="19"/>
        <v>5358</v>
      </c>
      <c r="AM82" s="172">
        <f t="shared" si="19"/>
        <v>330818</v>
      </c>
      <c r="AN82" s="172">
        <f t="shared" si="19"/>
        <v>2</v>
      </c>
      <c r="AO82" s="82">
        <f t="shared" si="19"/>
        <v>78</v>
      </c>
      <c r="AP82" s="82">
        <f t="shared" si="19"/>
        <v>2247</v>
      </c>
      <c r="AQ82" s="82">
        <f t="shared" si="19"/>
        <v>129934</v>
      </c>
      <c r="AR82" s="172">
        <f t="shared" si="19"/>
        <v>5</v>
      </c>
      <c r="AS82" s="172">
        <f t="shared" si="19"/>
        <v>167</v>
      </c>
      <c r="AT82" s="172">
        <f t="shared" si="19"/>
        <v>9685</v>
      </c>
      <c r="AU82" s="172">
        <f t="shared" si="19"/>
        <v>429531</v>
      </c>
      <c r="AV82" s="172">
        <f t="shared" si="19"/>
        <v>0</v>
      </c>
      <c r="AW82" s="172">
        <f t="shared" si="19"/>
        <v>0</v>
      </c>
      <c r="AX82" s="172">
        <f t="shared" si="19"/>
        <v>0</v>
      </c>
      <c r="AY82" s="172">
        <f t="shared" si="19"/>
        <v>0</v>
      </c>
      <c r="AZ82" s="172">
        <f t="shared" si="19"/>
        <v>0</v>
      </c>
      <c r="BA82" s="172">
        <f t="shared" si="19"/>
        <v>0</v>
      </c>
      <c r="BB82" s="172">
        <f t="shared" si="19"/>
        <v>0</v>
      </c>
      <c r="BC82" s="172">
        <f t="shared" si="19"/>
        <v>0</v>
      </c>
      <c r="BD82" s="172">
        <f t="shared" si="19"/>
        <v>95</v>
      </c>
      <c r="BE82" s="172">
        <f t="shared" si="19"/>
        <v>545</v>
      </c>
      <c r="BF82" s="172">
        <f t="shared" si="19"/>
        <v>0</v>
      </c>
      <c r="BG82" s="131">
        <f t="shared" si="19"/>
        <v>639344</v>
      </c>
    </row>
    <row r="83" spans="2:59" ht="12.6" customHeight="1" x14ac:dyDescent="0.15">
      <c r="B83" s="71"/>
      <c r="C83" s="73" t="s">
        <v>860</v>
      </c>
      <c r="D83" s="129">
        <f t="shared" ref="D83:G87" si="20">H83+L83+P83+T83+X83+AB83+AF83+AJ83+AN83+AR83+AV83+AZ83+BD83</f>
        <v>135</v>
      </c>
      <c r="E83" s="172">
        <f t="shared" si="20"/>
        <v>561</v>
      </c>
      <c r="F83" s="172">
        <f t="shared" si="20"/>
        <v>11077</v>
      </c>
      <c r="G83" s="172">
        <f t="shared" si="20"/>
        <v>670381</v>
      </c>
      <c r="H83" s="172">
        <v>6</v>
      </c>
      <c r="I83" s="172">
        <v>10</v>
      </c>
      <c r="J83" s="172">
        <v>44</v>
      </c>
      <c r="K83" s="172">
        <v>2681</v>
      </c>
      <c r="L83" s="172">
        <v>13</v>
      </c>
      <c r="M83" s="172">
        <v>22</v>
      </c>
      <c r="N83" s="172">
        <v>184</v>
      </c>
      <c r="O83" s="172">
        <v>18390</v>
      </c>
      <c r="P83" s="172">
        <v>15</v>
      </c>
      <c r="Q83" s="172">
        <v>28</v>
      </c>
      <c r="R83" s="172">
        <v>355</v>
      </c>
      <c r="S83" s="172">
        <v>16225</v>
      </c>
      <c r="T83" s="172">
        <v>33</v>
      </c>
      <c r="U83" s="172">
        <v>73</v>
      </c>
      <c r="V83" s="172">
        <v>1247</v>
      </c>
      <c r="W83" s="172">
        <v>58981</v>
      </c>
      <c r="X83" s="172">
        <v>26</v>
      </c>
      <c r="Y83" s="172">
        <v>81</v>
      </c>
      <c r="Z83" s="172">
        <v>1725</v>
      </c>
      <c r="AA83" s="172">
        <v>83420</v>
      </c>
      <c r="AB83" s="172">
        <v>12</v>
      </c>
      <c r="AC83" s="172">
        <v>71</v>
      </c>
      <c r="AD83" s="172">
        <v>1876</v>
      </c>
      <c r="AE83" s="172">
        <v>102557</v>
      </c>
      <c r="AF83" s="172">
        <v>3</v>
      </c>
      <c r="AG83" s="82">
        <v>19</v>
      </c>
      <c r="AH83" s="82">
        <v>1074</v>
      </c>
      <c r="AI83" s="82">
        <v>29780</v>
      </c>
      <c r="AJ83" s="172">
        <v>1</v>
      </c>
      <c r="AK83" s="82">
        <v>31</v>
      </c>
      <c r="AL83" s="82">
        <v>825</v>
      </c>
      <c r="AM83" s="82">
        <v>86900</v>
      </c>
      <c r="AN83" s="172">
        <v>2</v>
      </c>
      <c r="AO83" s="82">
        <v>78</v>
      </c>
      <c r="AP83" s="82">
        <v>2247</v>
      </c>
      <c r="AQ83" s="82">
        <v>129934</v>
      </c>
      <c r="AR83" s="172">
        <v>1</v>
      </c>
      <c r="AS83" s="82">
        <v>4</v>
      </c>
      <c r="AT83" s="82">
        <v>1500</v>
      </c>
      <c r="AU83" s="82">
        <v>15000</v>
      </c>
      <c r="AV83" s="172">
        <v>0</v>
      </c>
      <c r="AW83" s="172">
        <v>0</v>
      </c>
      <c r="AX83" s="172">
        <v>0</v>
      </c>
      <c r="AY83" s="172">
        <v>0</v>
      </c>
      <c r="AZ83" s="172">
        <v>0</v>
      </c>
      <c r="BA83" s="172">
        <v>0</v>
      </c>
      <c r="BB83" s="172">
        <v>0</v>
      </c>
      <c r="BC83" s="172">
        <v>0</v>
      </c>
      <c r="BD83" s="172">
        <v>23</v>
      </c>
      <c r="BE83" s="172">
        <v>144</v>
      </c>
      <c r="BF83" s="172">
        <v>0</v>
      </c>
      <c r="BG83" s="131">
        <v>126513</v>
      </c>
    </row>
    <row r="84" spans="2:59" ht="12.6" customHeight="1" x14ac:dyDescent="0.15">
      <c r="B84" s="71"/>
      <c r="C84" s="73" t="s">
        <v>861</v>
      </c>
      <c r="D84" s="129">
        <f t="shared" si="20"/>
        <v>129</v>
      </c>
      <c r="E84" s="172">
        <f t="shared" si="20"/>
        <v>555</v>
      </c>
      <c r="F84" s="172">
        <f t="shared" si="20"/>
        <v>11672</v>
      </c>
      <c r="G84" s="172">
        <f t="shared" si="20"/>
        <v>721434</v>
      </c>
      <c r="H84" s="172">
        <v>7</v>
      </c>
      <c r="I84" s="172">
        <v>9</v>
      </c>
      <c r="J84" s="172">
        <v>52</v>
      </c>
      <c r="K84" s="172">
        <v>1597</v>
      </c>
      <c r="L84" s="172">
        <v>19</v>
      </c>
      <c r="M84" s="172">
        <v>31</v>
      </c>
      <c r="N84" s="172">
        <v>268</v>
      </c>
      <c r="O84" s="172">
        <v>13493</v>
      </c>
      <c r="P84" s="172">
        <v>13</v>
      </c>
      <c r="Q84" s="172">
        <v>20</v>
      </c>
      <c r="R84" s="172">
        <v>291</v>
      </c>
      <c r="S84" s="172">
        <v>8626</v>
      </c>
      <c r="T84" s="172">
        <v>26</v>
      </c>
      <c r="U84" s="172">
        <v>56</v>
      </c>
      <c r="V84" s="172">
        <v>898</v>
      </c>
      <c r="W84" s="172">
        <v>41950</v>
      </c>
      <c r="X84" s="172">
        <v>20</v>
      </c>
      <c r="Y84" s="172">
        <v>65</v>
      </c>
      <c r="Z84" s="172">
        <v>1314</v>
      </c>
      <c r="AA84" s="172">
        <v>118724</v>
      </c>
      <c r="AB84" s="172">
        <v>13</v>
      </c>
      <c r="AC84" s="172">
        <v>59</v>
      </c>
      <c r="AD84" s="172">
        <v>1855</v>
      </c>
      <c r="AE84" s="172">
        <v>89671</v>
      </c>
      <c r="AF84" s="172">
        <v>3</v>
      </c>
      <c r="AG84" s="172">
        <v>50</v>
      </c>
      <c r="AH84" s="172">
        <v>1331</v>
      </c>
      <c r="AI84" s="172">
        <v>21311</v>
      </c>
      <c r="AJ84" s="172">
        <v>3</v>
      </c>
      <c r="AK84" s="82">
        <v>52</v>
      </c>
      <c r="AL84" s="82">
        <v>2078</v>
      </c>
      <c r="AM84" s="82">
        <v>46712</v>
      </c>
      <c r="AN84" s="172">
        <v>0</v>
      </c>
      <c r="AO84" s="172">
        <v>0</v>
      </c>
      <c r="AP84" s="172">
        <v>0</v>
      </c>
      <c r="AQ84" s="172">
        <v>0</v>
      </c>
      <c r="AR84" s="172">
        <v>2</v>
      </c>
      <c r="AS84" s="82">
        <v>77</v>
      </c>
      <c r="AT84" s="82">
        <v>3585</v>
      </c>
      <c r="AU84" s="82">
        <v>195878</v>
      </c>
      <c r="AV84" s="172">
        <v>0</v>
      </c>
      <c r="AW84" s="172">
        <v>0</v>
      </c>
      <c r="AX84" s="172">
        <v>0</v>
      </c>
      <c r="AY84" s="172">
        <v>0</v>
      </c>
      <c r="AZ84" s="172">
        <v>0</v>
      </c>
      <c r="BA84" s="172">
        <v>0</v>
      </c>
      <c r="BB84" s="172">
        <v>0</v>
      </c>
      <c r="BC84" s="172">
        <v>0</v>
      </c>
      <c r="BD84" s="172">
        <v>23</v>
      </c>
      <c r="BE84" s="172">
        <v>136</v>
      </c>
      <c r="BF84" s="172">
        <v>0</v>
      </c>
      <c r="BG84" s="131">
        <v>183472</v>
      </c>
    </row>
    <row r="85" spans="2:59" ht="12.6" customHeight="1" x14ac:dyDescent="0.15">
      <c r="B85" s="71"/>
      <c r="C85" s="73" t="s">
        <v>862</v>
      </c>
      <c r="D85" s="129">
        <f t="shared" si="20"/>
        <v>218</v>
      </c>
      <c r="E85" s="172">
        <f t="shared" si="20"/>
        <v>825</v>
      </c>
      <c r="F85" s="172">
        <f t="shared" si="20"/>
        <v>17014</v>
      </c>
      <c r="G85" s="172">
        <f t="shared" si="20"/>
        <v>1275037</v>
      </c>
      <c r="H85" s="172">
        <v>4</v>
      </c>
      <c r="I85" s="172">
        <v>5</v>
      </c>
      <c r="J85" s="172">
        <v>34</v>
      </c>
      <c r="K85" s="172">
        <v>1909</v>
      </c>
      <c r="L85" s="172">
        <v>32</v>
      </c>
      <c r="M85" s="172">
        <v>50</v>
      </c>
      <c r="N85" s="172">
        <v>487</v>
      </c>
      <c r="O85" s="172">
        <v>15617</v>
      </c>
      <c r="P85" s="172">
        <v>21</v>
      </c>
      <c r="Q85" s="172">
        <v>35</v>
      </c>
      <c r="R85" s="172">
        <v>493</v>
      </c>
      <c r="S85" s="172">
        <v>17966</v>
      </c>
      <c r="T85" s="172">
        <v>44</v>
      </c>
      <c r="U85" s="172">
        <v>117</v>
      </c>
      <c r="V85" s="172">
        <v>1651</v>
      </c>
      <c r="W85" s="172">
        <v>122882</v>
      </c>
      <c r="X85" s="172">
        <v>48</v>
      </c>
      <c r="Y85" s="172">
        <v>126</v>
      </c>
      <c r="Z85" s="172">
        <v>3036</v>
      </c>
      <c r="AA85" s="172">
        <v>162204</v>
      </c>
      <c r="AB85" s="172">
        <v>20</v>
      </c>
      <c r="AC85" s="172">
        <v>108</v>
      </c>
      <c r="AD85" s="172">
        <v>2985</v>
      </c>
      <c r="AE85" s="172">
        <v>259155</v>
      </c>
      <c r="AF85" s="172">
        <v>4</v>
      </c>
      <c r="AG85" s="172">
        <v>12</v>
      </c>
      <c r="AH85" s="172">
        <v>1273</v>
      </c>
      <c r="AI85" s="172">
        <v>19952</v>
      </c>
      <c r="AJ85" s="172">
        <v>4</v>
      </c>
      <c r="AK85" s="172">
        <v>57</v>
      </c>
      <c r="AL85" s="172">
        <v>2455</v>
      </c>
      <c r="AM85" s="172">
        <v>197206</v>
      </c>
      <c r="AN85" s="172">
        <v>0</v>
      </c>
      <c r="AO85" s="172">
        <v>0</v>
      </c>
      <c r="AP85" s="172">
        <v>0</v>
      </c>
      <c r="AQ85" s="172">
        <v>0</v>
      </c>
      <c r="AR85" s="172">
        <v>2</v>
      </c>
      <c r="AS85" s="82">
        <v>86</v>
      </c>
      <c r="AT85" s="82">
        <v>4600</v>
      </c>
      <c r="AU85" s="82">
        <v>218653</v>
      </c>
      <c r="AV85" s="172">
        <v>0</v>
      </c>
      <c r="AW85" s="172">
        <v>0</v>
      </c>
      <c r="AX85" s="172">
        <v>0</v>
      </c>
      <c r="AY85" s="172">
        <v>0</v>
      </c>
      <c r="AZ85" s="172">
        <v>0</v>
      </c>
      <c r="BA85" s="172">
        <v>0</v>
      </c>
      <c r="BB85" s="172">
        <v>0</v>
      </c>
      <c r="BC85" s="172">
        <v>0</v>
      </c>
      <c r="BD85" s="172">
        <v>39</v>
      </c>
      <c r="BE85" s="172">
        <v>229</v>
      </c>
      <c r="BF85" s="172">
        <v>0</v>
      </c>
      <c r="BG85" s="131">
        <v>259493</v>
      </c>
    </row>
    <row r="86" spans="2:59" ht="12.6" customHeight="1" x14ac:dyDescent="0.15">
      <c r="B86" s="71"/>
      <c r="C86" s="73" t="s">
        <v>863</v>
      </c>
      <c r="D86" s="129">
        <f t="shared" si="20"/>
        <v>29</v>
      </c>
      <c r="E86" s="172">
        <f t="shared" si="20"/>
        <v>83</v>
      </c>
      <c r="F86" s="172">
        <f t="shared" si="20"/>
        <v>2067</v>
      </c>
      <c r="G86" s="172">
        <f t="shared" si="20"/>
        <v>92321</v>
      </c>
      <c r="H86" s="172">
        <v>0</v>
      </c>
      <c r="I86" s="172">
        <v>0</v>
      </c>
      <c r="J86" s="172">
        <v>0</v>
      </c>
      <c r="K86" s="172">
        <v>0</v>
      </c>
      <c r="L86" s="172">
        <v>1</v>
      </c>
      <c r="M86" s="82">
        <v>1</v>
      </c>
      <c r="N86" s="82">
        <v>16</v>
      </c>
      <c r="O86" s="82">
        <v>258</v>
      </c>
      <c r="P86" s="172">
        <v>3</v>
      </c>
      <c r="Q86" s="172">
        <v>6</v>
      </c>
      <c r="R86" s="172">
        <v>66</v>
      </c>
      <c r="S86" s="172">
        <v>1230</v>
      </c>
      <c r="T86" s="172">
        <v>8</v>
      </c>
      <c r="U86" s="172">
        <v>17</v>
      </c>
      <c r="V86" s="172">
        <v>313</v>
      </c>
      <c r="W86" s="172">
        <v>15914</v>
      </c>
      <c r="X86" s="172">
        <v>4</v>
      </c>
      <c r="Y86" s="172">
        <v>14</v>
      </c>
      <c r="Z86" s="172">
        <v>269</v>
      </c>
      <c r="AA86" s="172">
        <v>6524</v>
      </c>
      <c r="AB86" s="172">
        <v>3</v>
      </c>
      <c r="AC86" s="82">
        <v>17</v>
      </c>
      <c r="AD86" s="82">
        <v>433</v>
      </c>
      <c r="AE86" s="82">
        <v>16169</v>
      </c>
      <c r="AF86" s="172">
        <v>2</v>
      </c>
      <c r="AG86" s="82">
        <v>6</v>
      </c>
      <c r="AH86" s="82">
        <v>970</v>
      </c>
      <c r="AI86" s="82">
        <v>4976</v>
      </c>
      <c r="AJ86" s="172">
        <v>0</v>
      </c>
      <c r="AK86" s="172">
        <v>0</v>
      </c>
      <c r="AL86" s="172">
        <v>0</v>
      </c>
      <c r="AM86" s="172">
        <v>0</v>
      </c>
      <c r="AN86" s="172">
        <v>0</v>
      </c>
      <c r="AO86" s="172">
        <v>0</v>
      </c>
      <c r="AP86" s="172">
        <v>0</v>
      </c>
      <c r="AQ86" s="172">
        <v>0</v>
      </c>
      <c r="AR86" s="172">
        <v>0</v>
      </c>
      <c r="AS86" s="172">
        <v>0</v>
      </c>
      <c r="AT86" s="172">
        <v>0</v>
      </c>
      <c r="AU86" s="172">
        <v>0</v>
      </c>
      <c r="AV86" s="172">
        <v>0</v>
      </c>
      <c r="AW86" s="172">
        <v>0</v>
      </c>
      <c r="AX86" s="172">
        <v>0</v>
      </c>
      <c r="AY86" s="172">
        <v>0</v>
      </c>
      <c r="AZ86" s="172">
        <v>0</v>
      </c>
      <c r="BA86" s="172">
        <v>0</v>
      </c>
      <c r="BB86" s="172">
        <v>0</v>
      </c>
      <c r="BC86" s="172">
        <v>0</v>
      </c>
      <c r="BD86" s="172">
        <v>8</v>
      </c>
      <c r="BE86" s="82">
        <v>22</v>
      </c>
      <c r="BF86" s="172">
        <v>0</v>
      </c>
      <c r="BG86" s="130">
        <v>47250</v>
      </c>
    </row>
    <row r="87" spans="2:59" ht="12.6" customHeight="1" x14ac:dyDescent="0.15">
      <c r="B87" s="83"/>
      <c r="C87" s="85" t="s">
        <v>864</v>
      </c>
      <c r="D87" s="132">
        <f t="shared" si="20"/>
        <v>28</v>
      </c>
      <c r="E87" s="173">
        <f t="shared" si="20"/>
        <v>56</v>
      </c>
      <c r="F87" s="173">
        <f t="shared" si="20"/>
        <v>1141</v>
      </c>
      <c r="G87" s="173">
        <f t="shared" si="20"/>
        <v>67269</v>
      </c>
      <c r="H87" s="173">
        <v>0</v>
      </c>
      <c r="I87" s="173">
        <v>0</v>
      </c>
      <c r="J87" s="173">
        <v>0</v>
      </c>
      <c r="K87" s="173">
        <v>0</v>
      </c>
      <c r="L87" s="173">
        <v>6</v>
      </c>
      <c r="M87" s="174">
        <v>7</v>
      </c>
      <c r="N87" s="174">
        <v>96</v>
      </c>
      <c r="O87" s="174">
        <v>5489</v>
      </c>
      <c r="P87" s="173">
        <v>6</v>
      </c>
      <c r="Q87" s="173">
        <v>9</v>
      </c>
      <c r="R87" s="173">
        <v>142</v>
      </c>
      <c r="S87" s="173">
        <v>4987</v>
      </c>
      <c r="T87" s="173">
        <v>7</v>
      </c>
      <c r="U87" s="173">
        <v>11</v>
      </c>
      <c r="V87" s="173">
        <v>287</v>
      </c>
      <c r="W87" s="173">
        <v>21710</v>
      </c>
      <c r="X87" s="173">
        <v>5</v>
      </c>
      <c r="Y87" s="173">
        <v>10</v>
      </c>
      <c r="Z87" s="173">
        <v>336</v>
      </c>
      <c r="AA87" s="173">
        <v>6880</v>
      </c>
      <c r="AB87" s="173">
        <v>2</v>
      </c>
      <c r="AC87" s="174">
        <v>5</v>
      </c>
      <c r="AD87" s="174">
        <v>280</v>
      </c>
      <c r="AE87" s="174">
        <v>5587</v>
      </c>
      <c r="AF87" s="173">
        <v>0</v>
      </c>
      <c r="AG87" s="173">
        <v>0</v>
      </c>
      <c r="AH87" s="173">
        <v>0</v>
      </c>
      <c r="AI87" s="173">
        <v>0</v>
      </c>
      <c r="AJ87" s="173">
        <v>0</v>
      </c>
      <c r="AK87" s="173">
        <v>0</v>
      </c>
      <c r="AL87" s="173">
        <v>0</v>
      </c>
      <c r="AM87" s="173">
        <v>0</v>
      </c>
      <c r="AN87" s="173">
        <v>0</v>
      </c>
      <c r="AO87" s="173">
        <v>0</v>
      </c>
      <c r="AP87" s="173">
        <v>0</v>
      </c>
      <c r="AQ87" s="173">
        <v>0</v>
      </c>
      <c r="AR87" s="173">
        <v>0</v>
      </c>
      <c r="AS87" s="173">
        <v>0</v>
      </c>
      <c r="AT87" s="173">
        <v>0</v>
      </c>
      <c r="AU87" s="173">
        <v>0</v>
      </c>
      <c r="AV87" s="173">
        <v>0</v>
      </c>
      <c r="AW87" s="173">
        <v>0</v>
      </c>
      <c r="AX87" s="173">
        <v>0</v>
      </c>
      <c r="AY87" s="173">
        <v>0</v>
      </c>
      <c r="AZ87" s="173">
        <v>0</v>
      </c>
      <c r="BA87" s="173">
        <v>0</v>
      </c>
      <c r="BB87" s="173">
        <v>0</v>
      </c>
      <c r="BC87" s="173">
        <v>0</v>
      </c>
      <c r="BD87" s="173">
        <v>2</v>
      </c>
      <c r="BE87" s="174">
        <v>14</v>
      </c>
      <c r="BF87" s="173">
        <v>0</v>
      </c>
      <c r="BG87" s="175">
        <v>22616</v>
      </c>
    </row>
  </sheetData>
  <mergeCells count="71">
    <mergeCell ref="BE4:BE5"/>
    <mergeCell ref="BF4:BF5"/>
    <mergeCell ref="BG4:BG5"/>
    <mergeCell ref="AY4:AY5"/>
    <mergeCell ref="AZ4:AZ5"/>
    <mergeCell ref="BA4:BA5"/>
    <mergeCell ref="BB4:BB5"/>
    <mergeCell ref="BC4:BC5"/>
    <mergeCell ref="BD4:BD5"/>
    <mergeCell ref="AS4:AS5"/>
    <mergeCell ref="AT4:AT5"/>
    <mergeCell ref="AU4:AU5"/>
    <mergeCell ref="AV4:AV5"/>
    <mergeCell ref="AW4:AW5"/>
    <mergeCell ref="AX4:AX5"/>
    <mergeCell ref="AM4:AM5"/>
    <mergeCell ref="AN4:AN5"/>
    <mergeCell ref="AO4:AO5"/>
    <mergeCell ref="AP4:AP5"/>
    <mergeCell ref="AQ4:AQ5"/>
    <mergeCell ref="AR4:AR5"/>
    <mergeCell ref="AG4:AG5"/>
    <mergeCell ref="AH4:AH5"/>
    <mergeCell ref="AI4:AI5"/>
    <mergeCell ref="AJ4:AJ5"/>
    <mergeCell ref="AK4:AK5"/>
    <mergeCell ref="AL4:AL5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Z4:Z5"/>
    <mergeCell ref="O4:O5"/>
    <mergeCell ref="P4:P5"/>
    <mergeCell ref="Q4:Q5"/>
    <mergeCell ref="R4:R5"/>
    <mergeCell ref="S4:S5"/>
    <mergeCell ref="T4:T5"/>
    <mergeCell ref="AV3:AY3"/>
    <mergeCell ref="AZ3:BC3"/>
    <mergeCell ref="BD3:BG3"/>
    <mergeCell ref="D4:D5"/>
    <mergeCell ref="E4:E5"/>
    <mergeCell ref="F4:F5"/>
    <mergeCell ref="G4:G5"/>
    <mergeCell ref="H4:H5"/>
    <mergeCell ref="I4:I5"/>
    <mergeCell ref="J4:J5"/>
    <mergeCell ref="X3:AA3"/>
    <mergeCell ref="AB3:AE3"/>
    <mergeCell ref="AF3:AI3"/>
    <mergeCell ref="AJ3:AM3"/>
    <mergeCell ref="AN3:AQ3"/>
    <mergeCell ref="AR3:AU3"/>
    <mergeCell ref="B3:C5"/>
    <mergeCell ref="D3:G3"/>
    <mergeCell ref="H3:K3"/>
    <mergeCell ref="L3:O3"/>
    <mergeCell ref="P3:S3"/>
    <mergeCell ref="T3:W3"/>
    <mergeCell ref="K4:K5"/>
    <mergeCell ref="L4:L5"/>
    <mergeCell ref="M4:M5"/>
    <mergeCell ref="N4:N5"/>
  </mergeCells>
  <phoneticPr fontId="6"/>
  <pageMargins left="0.2" right="0.14000000000000001" top="0.38" bottom="0.39370078740157483" header="0.16" footer="0"/>
  <pageSetup paperSize="8" scale="98" fitToWidth="6" orientation="landscape" r:id="rId1"/>
  <headerFooter alignWithMargins="0">
    <oddHeader>&amp;L　　　第１０表　小売業の市町村別、売場規模別表（甲＋乙）&amp;R&amp;P /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E43E-84F1-4926-AC91-063AF95D21D5}">
  <dimension ref="B1:AC287"/>
  <sheetViews>
    <sheetView workbookViewId="0">
      <selection activeCell="C1" sqref="C1"/>
    </sheetView>
  </sheetViews>
  <sheetFormatPr defaultRowHeight="12.6" customHeight="1" x14ac:dyDescent="0.15"/>
  <cols>
    <col min="1" max="1" width="3.875" style="44" customWidth="1"/>
    <col min="2" max="2" width="1.25" style="44" customWidth="1"/>
    <col min="3" max="3" width="4.125" style="45" bestFit="1" customWidth="1"/>
    <col min="4" max="4" width="51" style="44" customWidth="1"/>
    <col min="5" max="5" width="20.625" style="46" customWidth="1"/>
    <col min="6" max="24" width="9.625" style="46" customWidth="1"/>
    <col min="25" max="25" width="8.375" style="46" bestFit="1" customWidth="1"/>
    <col min="26" max="26" width="14.125" style="46" bestFit="1" customWidth="1"/>
    <col min="27" max="27" width="11.875" style="46" bestFit="1" customWidth="1"/>
    <col min="28" max="256" width="9" style="44" bestFit="1" customWidth="1"/>
    <col min="257" max="257" width="9" style="44" customWidth="1"/>
    <col min="258" max="16384" width="9" style="44"/>
  </cols>
  <sheetData>
    <row r="1" spans="2:29" ht="12.6" customHeight="1" x14ac:dyDescent="0.15">
      <c r="D1" s="46" t="s">
        <v>897</v>
      </c>
    </row>
    <row r="3" spans="2:29" ht="12.6" customHeight="1" x14ac:dyDescent="0.15">
      <c r="B3" s="47" t="s">
        <v>17</v>
      </c>
      <c r="C3" s="48"/>
      <c r="D3" s="49"/>
      <c r="E3" s="56" t="s">
        <v>898</v>
      </c>
      <c r="F3" s="50" t="s">
        <v>45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2"/>
      <c r="Y3" s="56" t="s">
        <v>3</v>
      </c>
      <c r="Z3" s="56" t="s">
        <v>41</v>
      </c>
      <c r="AA3" s="56" t="s">
        <v>9</v>
      </c>
    </row>
    <row r="4" spans="2:29" ht="12.6" customHeight="1" x14ac:dyDescent="0.15">
      <c r="B4" s="57"/>
      <c r="C4" s="58"/>
      <c r="D4" s="59"/>
      <c r="E4" s="60"/>
      <c r="F4" s="55" t="s">
        <v>10</v>
      </c>
      <c r="G4" s="50" t="s">
        <v>899</v>
      </c>
      <c r="H4" s="51"/>
      <c r="I4" s="51"/>
      <c r="J4" s="51"/>
      <c r="K4" s="51"/>
      <c r="L4" s="51"/>
      <c r="M4" s="51"/>
      <c r="N4" s="52"/>
      <c r="O4" s="50" t="s">
        <v>900</v>
      </c>
      <c r="P4" s="51"/>
      <c r="Q4" s="51"/>
      <c r="R4" s="51"/>
      <c r="S4" s="51"/>
      <c r="T4" s="51"/>
      <c r="U4" s="51"/>
      <c r="V4" s="52"/>
      <c r="W4" s="55" t="s">
        <v>901</v>
      </c>
      <c r="X4" s="55" t="s">
        <v>902</v>
      </c>
      <c r="Y4" s="176"/>
      <c r="Z4" s="60"/>
      <c r="AA4" s="176"/>
    </row>
    <row r="5" spans="2:29" ht="12.6" customHeight="1" x14ac:dyDescent="0.15">
      <c r="B5" s="57"/>
      <c r="C5" s="58"/>
      <c r="D5" s="59"/>
      <c r="E5" s="60"/>
      <c r="F5" s="60"/>
      <c r="G5" s="177" t="s">
        <v>903</v>
      </c>
      <c r="H5" s="178" t="s">
        <v>904</v>
      </c>
      <c r="I5" s="177" t="s">
        <v>905</v>
      </c>
      <c r="J5" s="178" t="s">
        <v>906</v>
      </c>
      <c r="K5" s="177" t="s">
        <v>907</v>
      </c>
      <c r="L5" s="178" t="s">
        <v>908</v>
      </c>
      <c r="M5" s="177" t="s">
        <v>909</v>
      </c>
      <c r="N5" s="177" t="s">
        <v>910</v>
      </c>
      <c r="O5" s="177" t="s">
        <v>911</v>
      </c>
      <c r="P5" s="177" t="s">
        <v>912</v>
      </c>
      <c r="Q5" s="178" t="s">
        <v>913</v>
      </c>
      <c r="R5" s="178" t="s">
        <v>904</v>
      </c>
      <c r="S5" s="177" t="s">
        <v>905</v>
      </c>
      <c r="T5" s="178" t="s">
        <v>906</v>
      </c>
      <c r="U5" s="177" t="s">
        <v>907</v>
      </c>
      <c r="V5" s="177" t="s">
        <v>914</v>
      </c>
      <c r="W5" s="60"/>
      <c r="X5" s="60"/>
      <c r="Y5" s="176"/>
      <c r="Z5" s="60"/>
      <c r="AA5" s="176"/>
    </row>
    <row r="6" spans="2:29" ht="12.6" customHeight="1" x14ac:dyDescent="0.15">
      <c r="B6" s="61"/>
      <c r="C6" s="62"/>
      <c r="D6" s="63"/>
      <c r="E6" s="64"/>
      <c r="F6" s="64"/>
      <c r="G6" s="179"/>
      <c r="H6" s="180"/>
      <c r="I6" s="179"/>
      <c r="J6" s="180"/>
      <c r="K6" s="179"/>
      <c r="L6" s="180"/>
      <c r="M6" s="179"/>
      <c r="N6" s="180"/>
      <c r="O6" s="180"/>
      <c r="P6" s="180"/>
      <c r="Q6" s="180"/>
      <c r="R6" s="180"/>
      <c r="S6" s="179"/>
      <c r="T6" s="180"/>
      <c r="U6" s="179"/>
      <c r="V6" s="180"/>
      <c r="W6" s="64"/>
      <c r="X6" s="64"/>
      <c r="Y6" s="181"/>
      <c r="Z6" s="64"/>
      <c r="AA6" s="181"/>
    </row>
    <row r="7" spans="2:29" ht="12.6" customHeight="1" x14ac:dyDescent="0.15">
      <c r="B7" s="65"/>
      <c r="C7" s="66"/>
      <c r="D7" s="66"/>
      <c r="E7" s="182"/>
      <c r="F7" s="68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 t="s">
        <v>895</v>
      </c>
      <c r="Z7" s="69" t="s">
        <v>915</v>
      </c>
      <c r="AA7" s="70" t="s">
        <v>896</v>
      </c>
    </row>
    <row r="8" spans="2:29" ht="12.6" customHeight="1" x14ac:dyDescent="0.15">
      <c r="B8" s="71" t="s">
        <v>32</v>
      </c>
      <c r="C8" s="72"/>
      <c r="D8" s="72" t="s">
        <v>34</v>
      </c>
      <c r="E8" s="183" t="s">
        <v>10</v>
      </c>
      <c r="F8" s="129">
        <f t="shared" ref="F8:AA8" si="0">SUM(F9:F15)</f>
        <v>14995</v>
      </c>
      <c r="G8" s="172">
        <f t="shared" si="0"/>
        <v>215</v>
      </c>
      <c r="H8" s="172">
        <f t="shared" si="0"/>
        <v>1142</v>
      </c>
      <c r="I8" s="172">
        <f t="shared" si="0"/>
        <v>3337</v>
      </c>
      <c r="J8" s="172">
        <f t="shared" si="0"/>
        <v>4231</v>
      </c>
      <c r="K8" s="172">
        <f t="shared" si="0"/>
        <v>3205</v>
      </c>
      <c r="L8" s="172">
        <f t="shared" si="0"/>
        <v>1881</v>
      </c>
      <c r="M8" s="172">
        <f t="shared" si="0"/>
        <v>205</v>
      </c>
      <c r="N8" s="172">
        <f t="shared" si="0"/>
        <v>163</v>
      </c>
      <c r="O8" s="172">
        <f t="shared" si="0"/>
        <v>340</v>
      </c>
      <c r="P8" s="172">
        <f t="shared" si="0"/>
        <v>404</v>
      </c>
      <c r="Q8" s="172">
        <f t="shared" si="0"/>
        <v>1824</v>
      </c>
      <c r="R8" s="172">
        <f t="shared" si="0"/>
        <v>3429</v>
      </c>
      <c r="S8" s="172">
        <f t="shared" si="0"/>
        <v>4238</v>
      </c>
      <c r="T8" s="172">
        <f t="shared" si="0"/>
        <v>2579</v>
      </c>
      <c r="U8" s="172">
        <f t="shared" si="0"/>
        <v>1087</v>
      </c>
      <c r="V8" s="172">
        <f t="shared" si="0"/>
        <v>478</v>
      </c>
      <c r="W8" s="172">
        <f t="shared" si="0"/>
        <v>291</v>
      </c>
      <c r="X8" s="172">
        <f t="shared" si="0"/>
        <v>325</v>
      </c>
      <c r="Y8" s="172">
        <f t="shared" si="0"/>
        <v>75123</v>
      </c>
      <c r="Z8" s="172">
        <f t="shared" si="0"/>
        <v>118177931</v>
      </c>
      <c r="AA8" s="131">
        <f t="shared" si="0"/>
        <v>1566034</v>
      </c>
      <c r="AC8" s="184"/>
    </row>
    <row r="9" spans="2:29" ht="12.6" customHeight="1" x14ac:dyDescent="0.15">
      <c r="B9" s="71"/>
      <c r="C9" s="72"/>
      <c r="D9" s="72"/>
      <c r="E9" s="183" t="s">
        <v>916</v>
      </c>
      <c r="F9" s="129">
        <f t="shared" ref="F9:AA15" si="1">F17+F41+F89+F161+F185+F217</f>
        <v>710</v>
      </c>
      <c r="G9" s="172">
        <f t="shared" si="1"/>
        <v>68</v>
      </c>
      <c r="H9" s="172">
        <f t="shared" si="1"/>
        <v>32</v>
      </c>
      <c r="I9" s="172">
        <f t="shared" si="1"/>
        <v>42</v>
      </c>
      <c r="J9" s="172">
        <f t="shared" si="1"/>
        <v>71</v>
      </c>
      <c r="K9" s="172">
        <f t="shared" si="1"/>
        <v>137</v>
      </c>
      <c r="L9" s="172">
        <f t="shared" si="1"/>
        <v>170</v>
      </c>
      <c r="M9" s="172">
        <f t="shared" si="1"/>
        <v>70</v>
      </c>
      <c r="N9" s="172">
        <f t="shared" si="1"/>
        <v>120</v>
      </c>
      <c r="O9" s="172">
        <f t="shared" si="1"/>
        <v>114</v>
      </c>
      <c r="P9" s="172">
        <f t="shared" si="1"/>
        <v>276</v>
      </c>
      <c r="Q9" s="172">
        <f t="shared" si="1"/>
        <v>171</v>
      </c>
      <c r="R9" s="172">
        <f t="shared" si="1"/>
        <v>65</v>
      </c>
      <c r="S9" s="172">
        <f t="shared" si="1"/>
        <v>33</v>
      </c>
      <c r="T9" s="172">
        <f t="shared" si="1"/>
        <v>27</v>
      </c>
      <c r="U9" s="172">
        <f t="shared" si="1"/>
        <v>18</v>
      </c>
      <c r="V9" s="172">
        <f t="shared" si="1"/>
        <v>6</v>
      </c>
      <c r="W9" s="172">
        <f t="shared" si="1"/>
        <v>0</v>
      </c>
      <c r="X9" s="172">
        <f t="shared" si="1"/>
        <v>0</v>
      </c>
      <c r="Y9" s="172">
        <f t="shared" si="1"/>
        <v>1930</v>
      </c>
      <c r="Z9" s="172">
        <f t="shared" si="1"/>
        <v>1736539</v>
      </c>
      <c r="AA9" s="131">
        <f t="shared" si="1"/>
        <v>27611</v>
      </c>
    </row>
    <row r="10" spans="2:29" ht="12.6" customHeight="1" x14ac:dyDescent="0.15">
      <c r="B10" s="71"/>
      <c r="C10" s="72"/>
      <c r="D10" s="72"/>
      <c r="E10" s="183" t="s">
        <v>917</v>
      </c>
      <c r="F10" s="129">
        <f t="shared" si="1"/>
        <v>4231</v>
      </c>
      <c r="G10" s="172">
        <f t="shared" si="1"/>
        <v>6</v>
      </c>
      <c r="H10" s="172">
        <f t="shared" si="1"/>
        <v>5</v>
      </c>
      <c r="I10" s="172">
        <f t="shared" si="1"/>
        <v>45</v>
      </c>
      <c r="J10" s="172">
        <f t="shared" si="1"/>
        <v>1506</v>
      </c>
      <c r="K10" s="172">
        <f t="shared" si="1"/>
        <v>1640</v>
      </c>
      <c r="L10" s="172">
        <f t="shared" si="1"/>
        <v>909</v>
      </c>
      <c r="M10" s="172">
        <f t="shared" si="1"/>
        <v>87</v>
      </c>
      <c r="N10" s="172">
        <f t="shared" si="1"/>
        <v>33</v>
      </c>
      <c r="O10" s="172">
        <f t="shared" si="1"/>
        <v>2</v>
      </c>
      <c r="P10" s="172">
        <f t="shared" si="1"/>
        <v>108</v>
      </c>
      <c r="Q10" s="172">
        <f t="shared" si="1"/>
        <v>1533</v>
      </c>
      <c r="R10" s="172">
        <f t="shared" si="1"/>
        <v>1793</v>
      </c>
      <c r="S10" s="172">
        <f t="shared" si="1"/>
        <v>706</v>
      </c>
      <c r="T10" s="172">
        <f t="shared" si="1"/>
        <v>76</v>
      </c>
      <c r="U10" s="172">
        <f t="shared" si="1"/>
        <v>10</v>
      </c>
      <c r="V10" s="172">
        <f t="shared" si="1"/>
        <v>3</v>
      </c>
      <c r="W10" s="172">
        <f t="shared" si="1"/>
        <v>0</v>
      </c>
      <c r="X10" s="172">
        <f t="shared" si="1"/>
        <v>0</v>
      </c>
      <c r="Y10" s="172">
        <f t="shared" si="1"/>
        <v>18942</v>
      </c>
      <c r="Z10" s="172">
        <f t="shared" si="1"/>
        <v>32108398</v>
      </c>
      <c r="AA10" s="131">
        <f t="shared" si="1"/>
        <v>391755</v>
      </c>
    </row>
    <row r="11" spans="2:29" ht="12.6" customHeight="1" x14ac:dyDescent="0.15">
      <c r="B11" s="71"/>
      <c r="C11" s="72"/>
      <c r="D11" s="72"/>
      <c r="E11" s="183" t="s">
        <v>918</v>
      </c>
      <c r="F11" s="129">
        <f t="shared" si="1"/>
        <v>4677</v>
      </c>
      <c r="G11" s="172">
        <f t="shared" si="1"/>
        <v>13</v>
      </c>
      <c r="H11" s="172">
        <f t="shared" si="1"/>
        <v>49</v>
      </c>
      <c r="I11" s="172">
        <f t="shared" si="1"/>
        <v>758</v>
      </c>
      <c r="J11" s="172">
        <f t="shared" si="1"/>
        <v>2072</v>
      </c>
      <c r="K11" s="172">
        <f t="shared" si="1"/>
        <v>1088</v>
      </c>
      <c r="L11" s="172">
        <f t="shared" si="1"/>
        <v>664</v>
      </c>
      <c r="M11" s="172">
        <f t="shared" si="1"/>
        <v>30</v>
      </c>
      <c r="N11" s="172">
        <f t="shared" si="1"/>
        <v>3</v>
      </c>
      <c r="O11" s="172">
        <f t="shared" si="1"/>
        <v>1</v>
      </c>
      <c r="P11" s="172">
        <f t="shared" si="1"/>
        <v>17</v>
      </c>
      <c r="Q11" s="172">
        <f t="shared" si="1"/>
        <v>92</v>
      </c>
      <c r="R11" s="172">
        <f t="shared" si="1"/>
        <v>1471</v>
      </c>
      <c r="S11" s="172">
        <f t="shared" si="1"/>
        <v>1966</v>
      </c>
      <c r="T11" s="172">
        <f t="shared" si="1"/>
        <v>840</v>
      </c>
      <c r="U11" s="172">
        <f t="shared" si="1"/>
        <v>275</v>
      </c>
      <c r="V11" s="172">
        <f t="shared" si="1"/>
        <v>15</v>
      </c>
      <c r="W11" s="172">
        <f t="shared" si="1"/>
        <v>0</v>
      </c>
      <c r="X11" s="172">
        <f t="shared" si="1"/>
        <v>0</v>
      </c>
      <c r="Y11" s="172">
        <f t="shared" si="1"/>
        <v>23453</v>
      </c>
      <c r="Z11" s="172">
        <f t="shared" si="1"/>
        <v>42825315</v>
      </c>
      <c r="AA11" s="131">
        <f t="shared" si="1"/>
        <v>693151</v>
      </c>
    </row>
    <row r="12" spans="2:29" ht="12.6" customHeight="1" x14ac:dyDescent="0.15">
      <c r="B12" s="71"/>
      <c r="C12" s="72"/>
      <c r="D12" s="72"/>
      <c r="E12" s="183" t="s">
        <v>919</v>
      </c>
      <c r="F12" s="129">
        <f t="shared" si="1"/>
        <v>3529</v>
      </c>
      <c r="G12" s="172">
        <f t="shared" si="1"/>
        <v>46</v>
      </c>
      <c r="H12" s="172">
        <f t="shared" si="1"/>
        <v>506</v>
      </c>
      <c r="I12" s="172">
        <f t="shared" si="1"/>
        <v>2109</v>
      </c>
      <c r="J12" s="172">
        <f t="shared" si="1"/>
        <v>489</v>
      </c>
      <c r="K12" s="172">
        <f t="shared" si="1"/>
        <v>249</v>
      </c>
      <c r="L12" s="172">
        <f t="shared" si="1"/>
        <v>110</v>
      </c>
      <c r="M12" s="172">
        <f t="shared" si="1"/>
        <v>14</v>
      </c>
      <c r="N12" s="172">
        <f t="shared" si="1"/>
        <v>6</v>
      </c>
      <c r="O12" s="172">
        <f t="shared" si="1"/>
        <v>10</v>
      </c>
      <c r="P12" s="172">
        <f t="shared" si="1"/>
        <v>3</v>
      </c>
      <c r="Q12" s="172">
        <f t="shared" si="1"/>
        <v>27</v>
      </c>
      <c r="R12" s="172">
        <f t="shared" si="1"/>
        <v>99</v>
      </c>
      <c r="S12" s="172">
        <f t="shared" si="1"/>
        <v>1513</v>
      </c>
      <c r="T12" s="172">
        <f t="shared" si="1"/>
        <v>1351</v>
      </c>
      <c r="U12" s="172">
        <f t="shared" si="1"/>
        <v>304</v>
      </c>
      <c r="V12" s="172">
        <f t="shared" si="1"/>
        <v>222</v>
      </c>
      <c r="W12" s="172">
        <f t="shared" si="1"/>
        <v>0</v>
      </c>
      <c r="X12" s="172">
        <f t="shared" si="1"/>
        <v>0</v>
      </c>
      <c r="Y12" s="172">
        <f t="shared" si="1"/>
        <v>15134</v>
      </c>
      <c r="Z12" s="172">
        <f t="shared" si="1"/>
        <v>25330264</v>
      </c>
      <c r="AA12" s="131">
        <f t="shared" si="1"/>
        <v>313664</v>
      </c>
    </row>
    <row r="13" spans="2:29" ht="12.6" customHeight="1" x14ac:dyDescent="0.15">
      <c r="B13" s="71"/>
      <c r="C13" s="72"/>
      <c r="D13" s="72"/>
      <c r="E13" s="183" t="s">
        <v>920</v>
      </c>
      <c r="F13" s="129">
        <f t="shared" si="1"/>
        <v>1231</v>
      </c>
      <c r="G13" s="172">
        <f t="shared" si="1"/>
        <v>82</v>
      </c>
      <c r="H13" s="172">
        <f t="shared" si="1"/>
        <v>550</v>
      </c>
      <c r="I13" s="172">
        <f t="shared" si="1"/>
        <v>382</v>
      </c>
      <c r="J13" s="172">
        <f t="shared" si="1"/>
        <v>93</v>
      </c>
      <c r="K13" s="172">
        <f t="shared" si="1"/>
        <v>91</v>
      </c>
      <c r="L13" s="172">
        <f t="shared" si="1"/>
        <v>28</v>
      </c>
      <c r="M13" s="172">
        <f t="shared" si="1"/>
        <v>4</v>
      </c>
      <c r="N13" s="172">
        <f t="shared" si="1"/>
        <v>1</v>
      </c>
      <c r="O13" s="172">
        <f t="shared" si="1"/>
        <v>212</v>
      </c>
      <c r="P13" s="172">
        <f t="shared" si="1"/>
        <v>0</v>
      </c>
      <c r="Q13" s="172">
        <f t="shared" si="1"/>
        <v>1</v>
      </c>
      <c r="R13" s="172">
        <f t="shared" si="1"/>
        <v>1</v>
      </c>
      <c r="S13" s="172">
        <f t="shared" si="1"/>
        <v>20</v>
      </c>
      <c r="T13" s="172">
        <f t="shared" si="1"/>
        <v>285</v>
      </c>
      <c r="U13" s="172">
        <f t="shared" si="1"/>
        <v>480</v>
      </c>
      <c r="V13" s="172">
        <f t="shared" si="1"/>
        <v>232</v>
      </c>
      <c r="W13" s="172">
        <f t="shared" si="1"/>
        <v>0</v>
      </c>
      <c r="X13" s="172">
        <f t="shared" si="1"/>
        <v>0</v>
      </c>
      <c r="Y13" s="172">
        <f t="shared" si="1"/>
        <v>6326</v>
      </c>
      <c r="Z13" s="172">
        <f t="shared" si="1"/>
        <v>9675907</v>
      </c>
      <c r="AA13" s="131">
        <f t="shared" si="1"/>
        <v>108104</v>
      </c>
    </row>
    <row r="14" spans="2:29" ht="12.6" customHeight="1" x14ac:dyDescent="0.15">
      <c r="B14" s="71"/>
      <c r="C14" s="72"/>
      <c r="D14" s="72"/>
      <c r="E14" s="183" t="s">
        <v>921</v>
      </c>
      <c r="F14" s="129">
        <f t="shared" si="1"/>
        <v>231</v>
      </c>
      <c r="G14" s="172">
        <f t="shared" si="1"/>
        <v>0</v>
      </c>
      <c r="H14" s="172">
        <f t="shared" si="1"/>
        <v>0</v>
      </c>
      <c r="I14" s="172">
        <f t="shared" si="1"/>
        <v>0</v>
      </c>
      <c r="J14" s="172">
        <f t="shared" si="1"/>
        <v>0</v>
      </c>
      <c r="K14" s="172">
        <f t="shared" si="1"/>
        <v>0</v>
      </c>
      <c r="L14" s="172">
        <f t="shared" si="1"/>
        <v>0</v>
      </c>
      <c r="M14" s="172">
        <f t="shared" si="1"/>
        <v>0</v>
      </c>
      <c r="N14" s="172">
        <f t="shared" si="1"/>
        <v>0</v>
      </c>
      <c r="O14" s="172">
        <f t="shared" si="1"/>
        <v>0</v>
      </c>
      <c r="P14" s="172">
        <f t="shared" si="1"/>
        <v>0</v>
      </c>
      <c r="Q14" s="172">
        <f t="shared" si="1"/>
        <v>0</v>
      </c>
      <c r="R14" s="172">
        <f t="shared" si="1"/>
        <v>0</v>
      </c>
      <c r="S14" s="172">
        <f t="shared" si="1"/>
        <v>0</v>
      </c>
      <c r="T14" s="172">
        <f t="shared" si="1"/>
        <v>0</v>
      </c>
      <c r="U14" s="172">
        <f t="shared" si="1"/>
        <v>0</v>
      </c>
      <c r="V14" s="172">
        <f t="shared" si="1"/>
        <v>0</v>
      </c>
      <c r="W14" s="172">
        <f t="shared" si="1"/>
        <v>231</v>
      </c>
      <c r="X14" s="172">
        <f t="shared" si="1"/>
        <v>0</v>
      </c>
      <c r="Y14" s="172">
        <f t="shared" si="1"/>
        <v>2800</v>
      </c>
      <c r="Z14" s="172">
        <f t="shared" si="1"/>
        <v>3584211</v>
      </c>
      <c r="AA14" s="131">
        <f t="shared" si="1"/>
        <v>26083</v>
      </c>
    </row>
    <row r="15" spans="2:29" ht="12.6" customHeight="1" x14ac:dyDescent="0.15">
      <c r="B15" s="71"/>
      <c r="C15" s="72"/>
      <c r="D15" s="72"/>
      <c r="E15" s="183" t="s">
        <v>894</v>
      </c>
      <c r="F15" s="129">
        <f t="shared" si="1"/>
        <v>386</v>
      </c>
      <c r="G15" s="172">
        <f t="shared" si="1"/>
        <v>0</v>
      </c>
      <c r="H15" s="172">
        <f t="shared" si="1"/>
        <v>0</v>
      </c>
      <c r="I15" s="172">
        <f t="shared" si="1"/>
        <v>1</v>
      </c>
      <c r="J15" s="172">
        <f t="shared" si="1"/>
        <v>0</v>
      </c>
      <c r="K15" s="172">
        <f t="shared" si="1"/>
        <v>0</v>
      </c>
      <c r="L15" s="172">
        <f t="shared" si="1"/>
        <v>0</v>
      </c>
      <c r="M15" s="172">
        <f t="shared" si="1"/>
        <v>0</v>
      </c>
      <c r="N15" s="172">
        <f t="shared" si="1"/>
        <v>0</v>
      </c>
      <c r="O15" s="172">
        <f t="shared" si="1"/>
        <v>1</v>
      </c>
      <c r="P15" s="172">
        <f t="shared" si="1"/>
        <v>0</v>
      </c>
      <c r="Q15" s="172">
        <f t="shared" si="1"/>
        <v>0</v>
      </c>
      <c r="R15" s="172">
        <f t="shared" si="1"/>
        <v>0</v>
      </c>
      <c r="S15" s="172">
        <f t="shared" si="1"/>
        <v>0</v>
      </c>
      <c r="T15" s="172">
        <f t="shared" si="1"/>
        <v>0</v>
      </c>
      <c r="U15" s="172">
        <f t="shared" si="1"/>
        <v>0</v>
      </c>
      <c r="V15" s="172">
        <f t="shared" si="1"/>
        <v>0</v>
      </c>
      <c r="W15" s="172">
        <f t="shared" si="1"/>
        <v>60</v>
      </c>
      <c r="X15" s="172">
        <f t="shared" si="1"/>
        <v>325</v>
      </c>
      <c r="Y15" s="172">
        <f t="shared" si="1"/>
        <v>6538</v>
      </c>
      <c r="Z15" s="172">
        <f t="shared" si="1"/>
        <v>2917297</v>
      </c>
      <c r="AA15" s="131">
        <f t="shared" si="1"/>
        <v>5666</v>
      </c>
    </row>
    <row r="16" spans="2:29" ht="12.6" customHeight="1" x14ac:dyDescent="0.15">
      <c r="B16" s="71" t="s">
        <v>23</v>
      </c>
      <c r="C16" s="72"/>
      <c r="D16" s="72" t="s">
        <v>35</v>
      </c>
      <c r="E16" s="183" t="s">
        <v>10</v>
      </c>
      <c r="F16" s="129">
        <f t="shared" ref="F16:AA16" si="2">SUM(F17:F23)</f>
        <v>53</v>
      </c>
      <c r="G16" s="172">
        <f t="shared" si="2"/>
        <v>0</v>
      </c>
      <c r="H16" s="172">
        <f t="shared" si="2"/>
        <v>4</v>
      </c>
      <c r="I16" s="172">
        <f t="shared" si="2"/>
        <v>3</v>
      </c>
      <c r="J16" s="172">
        <f t="shared" si="2"/>
        <v>2</v>
      </c>
      <c r="K16" s="172">
        <f t="shared" si="2"/>
        <v>24</v>
      </c>
      <c r="L16" s="172">
        <f t="shared" si="2"/>
        <v>19</v>
      </c>
      <c r="M16" s="172">
        <f t="shared" si="2"/>
        <v>0</v>
      </c>
      <c r="N16" s="172">
        <f t="shared" si="2"/>
        <v>0</v>
      </c>
      <c r="O16" s="172">
        <f t="shared" si="2"/>
        <v>0</v>
      </c>
      <c r="P16" s="172">
        <f t="shared" si="2"/>
        <v>1</v>
      </c>
      <c r="Q16" s="172">
        <f t="shared" si="2"/>
        <v>3</v>
      </c>
      <c r="R16" s="172">
        <f t="shared" si="2"/>
        <v>7</v>
      </c>
      <c r="S16" s="172">
        <f t="shared" si="2"/>
        <v>19</v>
      </c>
      <c r="T16" s="172">
        <f t="shared" si="2"/>
        <v>11</v>
      </c>
      <c r="U16" s="172">
        <f t="shared" si="2"/>
        <v>4</v>
      </c>
      <c r="V16" s="172">
        <f t="shared" si="2"/>
        <v>7</v>
      </c>
      <c r="W16" s="172">
        <f t="shared" si="2"/>
        <v>1</v>
      </c>
      <c r="X16" s="172">
        <f t="shared" si="2"/>
        <v>0</v>
      </c>
      <c r="Y16" s="172">
        <f t="shared" si="2"/>
        <v>4416</v>
      </c>
      <c r="Z16" s="172">
        <f t="shared" si="2"/>
        <v>9591903</v>
      </c>
      <c r="AA16" s="172">
        <f t="shared" si="2"/>
        <v>196950</v>
      </c>
    </row>
    <row r="17" spans="2:27" ht="12.6" customHeight="1" x14ac:dyDescent="0.15">
      <c r="B17" s="71"/>
      <c r="C17" s="72"/>
      <c r="D17" s="72"/>
      <c r="E17" s="183" t="s">
        <v>916</v>
      </c>
      <c r="F17" s="129">
        <f t="shared" ref="F17:AA23" si="3">F25+F33</f>
        <v>1</v>
      </c>
      <c r="G17" s="172">
        <f t="shared" si="3"/>
        <v>0</v>
      </c>
      <c r="H17" s="172">
        <f t="shared" si="3"/>
        <v>0</v>
      </c>
      <c r="I17" s="172">
        <f t="shared" si="3"/>
        <v>0</v>
      </c>
      <c r="J17" s="172">
        <f t="shared" si="3"/>
        <v>0</v>
      </c>
      <c r="K17" s="172">
        <f t="shared" si="3"/>
        <v>0</v>
      </c>
      <c r="L17" s="172">
        <f t="shared" si="3"/>
        <v>1</v>
      </c>
      <c r="M17" s="172">
        <f t="shared" si="3"/>
        <v>0</v>
      </c>
      <c r="N17" s="172">
        <f t="shared" si="3"/>
        <v>0</v>
      </c>
      <c r="O17" s="172">
        <f t="shared" si="3"/>
        <v>0</v>
      </c>
      <c r="P17" s="172">
        <f t="shared" si="3"/>
        <v>0</v>
      </c>
      <c r="Q17" s="172">
        <f t="shared" si="3"/>
        <v>1</v>
      </c>
      <c r="R17" s="172">
        <f t="shared" si="3"/>
        <v>0</v>
      </c>
      <c r="S17" s="172">
        <f t="shared" si="3"/>
        <v>0</v>
      </c>
      <c r="T17" s="172">
        <f t="shared" si="3"/>
        <v>0</v>
      </c>
      <c r="U17" s="172">
        <f t="shared" si="3"/>
        <v>0</v>
      </c>
      <c r="V17" s="172">
        <f t="shared" si="3"/>
        <v>0</v>
      </c>
      <c r="W17" s="172">
        <f t="shared" si="3"/>
        <v>0</v>
      </c>
      <c r="X17" s="172">
        <f t="shared" si="3"/>
        <v>0</v>
      </c>
      <c r="Y17" s="82">
        <f t="shared" si="3"/>
        <v>79</v>
      </c>
      <c r="Z17" s="82">
        <f t="shared" si="3"/>
        <v>283542</v>
      </c>
      <c r="AA17" s="130">
        <f t="shared" si="3"/>
        <v>1650</v>
      </c>
    </row>
    <row r="18" spans="2:27" ht="12.6" customHeight="1" x14ac:dyDescent="0.15">
      <c r="B18" s="71"/>
      <c r="C18" s="72"/>
      <c r="D18" s="72"/>
      <c r="E18" s="183" t="s">
        <v>917</v>
      </c>
      <c r="F18" s="129">
        <f t="shared" si="3"/>
        <v>17</v>
      </c>
      <c r="G18" s="172">
        <f t="shared" si="3"/>
        <v>0</v>
      </c>
      <c r="H18" s="172">
        <f t="shared" si="3"/>
        <v>1</v>
      </c>
      <c r="I18" s="172">
        <f t="shared" si="3"/>
        <v>0</v>
      </c>
      <c r="J18" s="172">
        <f t="shared" si="3"/>
        <v>1</v>
      </c>
      <c r="K18" s="172">
        <f t="shared" si="3"/>
        <v>10</v>
      </c>
      <c r="L18" s="172">
        <f t="shared" si="3"/>
        <v>5</v>
      </c>
      <c r="M18" s="172">
        <f t="shared" si="3"/>
        <v>0</v>
      </c>
      <c r="N18" s="172">
        <f t="shared" si="3"/>
        <v>0</v>
      </c>
      <c r="O18" s="172">
        <f t="shared" si="3"/>
        <v>0</v>
      </c>
      <c r="P18" s="172">
        <f t="shared" si="3"/>
        <v>1</v>
      </c>
      <c r="Q18" s="172">
        <f t="shared" si="3"/>
        <v>2</v>
      </c>
      <c r="R18" s="172">
        <f t="shared" si="3"/>
        <v>5</v>
      </c>
      <c r="S18" s="172">
        <f t="shared" si="3"/>
        <v>9</v>
      </c>
      <c r="T18" s="172">
        <f t="shared" si="3"/>
        <v>0</v>
      </c>
      <c r="U18" s="172">
        <f t="shared" si="3"/>
        <v>0</v>
      </c>
      <c r="V18" s="172">
        <f t="shared" si="3"/>
        <v>0</v>
      </c>
      <c r="W18" s="172">
        <f t="shared" si="3"/>
        <v>0</v>
      </c>
      <c r="X18" s="172">
        <f t="shared" si="3"/>
        <v>0</v>
      </c>
      <c r="Y18" s="172">
        <f t="shared" si="3"/>
        <v>519</v>
      </c>
      <c r="Z18" s="172">
        <f t="shared" si="3"/>
        <v>1552940</v>
      </c>
      <c r="AA18" s="131">
        <f t="shared" si="3"/>
        <v>28062</v>
      </c>
    </row>
    <row r="19" spans="2:27" ht="12.6" customHeight="1" x14ac:dyDescent="0.15">
      <c r="B19" s="71"/>
      <c r="C19" s="72"/>
      <c r="D19" s="72"/>
      <c r="E19" s="183" t="s">
        <v>918</v>
      </c>
      <c r="F19" s="129">
        <f t="shared" si="3"/>
        <v>20</v>
      </c>
      <c r="G19" s="172">
        <f t="shared" si="3"/>
        <v>0</v>
      </c>
      <c r="H19" s="172">
        <f t="shared" si="3"/>
        <v>0</v>
      </c>
      <c r="I19" s="172">
        <f t="shared" si="3"/>
        <v>0</v>
      </c>
      <c r="J19" s="172">
        <f t="shared" si="3"/>
        <v>1</v>
      </c>
      <c r="K19" s="172">
        <f t="shared" si="3"/>
        <v>9</v>
      </c>
      <c r="L19" s="172">
        <f t="shared" si="3"/>
        <v>10</v>
      </c>
      <c r="M19" s="172">
        <f t="shared" si="3"/>
        <v>0</v>
      </c>
      <c r="N19" s="172">
        <f t="shared" si="3"/>
        <v>0</v>
      </c>
      <c r="O19" s="172">
        <f t="shared" si="3"/>
        <v>0</v>
      </c>
      <c r="P19" s="172">
        <f t="shared" si="3"/>
        <v>0</v>
      </c>
      <c r="Q19" s="172">
        <f t="shared" si="3"/>
        <v>0</v>
      </c>
      <c r="R19" s="172">
        <f t="shared" si="3"/>
        <v>0</v>
      </c>
      <c r="S19" s="172">
        <f t="shared" si="3"/>
        <v>7</v>
      </c>
      <c r="T19" s="172">
        <f t="shared" si="3"/>
        <v>10</v>
      </c>
      <c r="U19" s="172">
        <f t="shared" si="3"/>
        <v>3</v>
      </c>
      <c r="V19" s="172">
        <f t="shared" si="3"/>
        <v>0</v>
      </c>
      <c r="W19" s="172">
        <f t="shared" si="3"/>
        <v>0</v>
      </c>
      <c r="X19" s="172">
        <f t="shared" si="3"/>
        <v>0</v>
      </c>
      <c r="Y19" s="172">
        <f t="shared" si="3"/>
        <v>1977</v>
      </c>
      <c r="Z19" s="172">
        <f t="shared" si="3"/>
        <v>4264457</v>
      </c>
      <c r="AA19" s="131">
        <f t="shared" si="3"/>
        <v>102882</v>
      </c>
    </row>
    <row r="20" spans="2:27" ht="12.6" customHeight="1" x14ac:dyDescent="0.15">
      <c r="B20" s="71"/>
      <c r="C20" s="72"/>
      <c r="D20" s="72"/>
      <c r="E20" s="183" t="s">
        <v>919</v>
      </c>
      <c r="F20" s="129">
        <f t="shared" si="3"/>
        <v>11</v>
      </c>
      <c r="G20" s="172">
        <f t="shared" si="3"/>
        <v>0</v>
      </c>
      <c r="H20" s="172">
        <f t="shared" si="3"/>
        <v>3</v>
      </c>
      <c r="I20" s="172">
        <f t="shared" si="3"/>
        <v>3</v>
      </c>
      <c r="J20" s="172">
        <f t="shared" si="3"/>
        <v>0</v>
      </c>
      <c r="K20" s="172">
        <f t="shared" si="3"/>
        <v>2</v>
      </c>
      <c r="L20" s="172">
        <f t="shared" si="3"/>
        <v>3</v>
      </c>
      <c r="M20" s="172">
        <f t="shared" si="3"/>
        <v>0</v>
      </c>
      <c r="N20" s="172">
        <f t="shared" si="3"/>
        <v>0</v>
      </c>
      <c r="O20" s="172">
        <f t="shared" si="3"/>
        <v>0</v>
      </c>
      <c r="P20" s="172">
        <f t="shared" si="3"/>
        <v>0</v>
      </c>
      <c r="Q20" s="172">
        <f t="shared" si="3"/>
        <v>0</v>
      </c>
      <c r="R20" s="172">
        <f t="shared" si="3"/>
        <v>2</v>
      </c>
      <c r="S20" s="172">
        <f t="shared" si="3"/>
        <v>3</v>
      </c>
      <c r="T20" s="172">
        <f t="shared" si="3"/>
        <v>1</v>
      </c>
      <c r="U20" s="172">
        <f t="shared" si="3"/>
        <v>1</v>
      </c>
      <c r="V20" s="172">
        <f t="shared" si="3"/>
        <v>4</v>
      </c>
      <c r="W20" s="172">
        <f t="shared" si="3"/>
        <v>0</v>
      </c>
      <c r="X20" s="172">
        <f t="shared" si="3"/>
        <v>0</v>
      </c>
      <c r="Y20" s="172">
        <f t="shared" si="3"/>
        <v>1263</v>
      </c>
      <c r="Z20" s="172">
        <f t="shared" si="3"/>
        <v>2485893</v>
      </c>
      <c r="AA20" s="131">
        <f t="shared" si="3"/>
        <v>48136</v>
      </c>
    </row>
    <row r="21" spans="2:27" ht="12.6" customHeight="1" x14ac:dyDescent="0.15">
      <c r="B21" s="71"/>
      <c r="C21" s="72"/>
      <c r="D21" s="72"/>
      <c r="E21" s="183" t="s">
        <v>920</v>
      </c>
      <c r="F21" s="129">
        <f t="shared" si="3"/>
        <v>3</v>
      </c>
      <c r="G21" s="172">
        <f t="shared" si="3"/>
        <v>0</v>
      </c>
      <c r="H21" s="172">
        <f t="shared" si="3"/>
        <v>0</v>
      </c>
      <c r="I21" s="172">
        <f t="shared" si="3"/>
        <v>0</v>
      </c>
      <c r="J21" s="172">
        <f t="shared" si="3"/>
        <v>0</v>
      </c>
      <c r="K21" s="172">
        <f t="shared" si="3"/>
        <v>3</v>
      </c>
      <c r="L21" s="172">
        <f t="shared" si="3"/>
        <v>0</v>
      </c>
      <c r="M21" s="172">
        <f t="shared" si="3"/>
        <v>0</v>
      </c>
      <c r="N21" s="172">
        <f t="shared" si="3"/>
        <v>0</v>
      </c>
      <c r="O21" s="172">
        <f t="shared" si="3"/>
        <v>0</v>
      </c>
      <c r="P21" s="172">
        <f t="shared" si="3"/>
        <v>0</v>
      </c>
      <c r="Q21" s="172">
        <f t="shared" si="3"/>
        <v>0</v>
      </c>
      <c r="R21" s="172">
        <f t="shared" si="3"/>
        <v>0</v>
      </c>
      <c r="S21" s="172">
        <f t="shared" si="3"/>
        <v>0</v>
      </c>
      <c r="T21" s="172">
        <f t="shared" si="3"/>
        <v>0</v>
      </c>
      <c r="U21" s="172">
        <f t="shared" si="3"/>
        <v>0</v>
      </c>
      <c r="V21" s="172">
        <f t="shared" si="3"/>
        <v>3</v>
      </c>
      <c r="W21" s="172">
        <f t="shared" si="3"/>
        <v>0</v>
      </c>
      <c r="X21" s="172">
        <f t="shared" si="3"/>
        <v>0</v>
      </c>
      <c r="Y21" s="172">
        <f t="shared" si="3"/>
        <v>567</v>
      </c>
      <c r="Z21" s="172">
        <f t="shared" si="3"/>
        <v>992071</v>
      </c>
      <c r="AA21" s="131">
        <f t="shared" si="3"/>
        <v>16077</v>
      </c>
    </row>
    <row r="22" spans="2:27" ht="12.6" customHeight="1" x14ac:dyDescent="0.15">
      <c r="B22" s="71"/>
      <c r="C22" s="72"/>
      <c r="D22" s="72"/>
      <c r="E22" s="183" t="s">
        <v>921</v>
      </c>
      <c r="F22" s="129">
        <f t="shared" si="3"/>
        <v>0</v>
      </c>
      <c r="G22" s="172">
        <f t="shared" si="3"/>
        <v>0</v>
      </c>
      <c r="H22" s="172">
        <f t="shared" si="3"/>
        <v>0</v>
      </c>
      <c r="I22" s="172">
        <f t="shared" si="3"/>
        <v>0</v>
      </c>
      <c r="J22" s="172">
        <f t="shared" si="3"/>
        <v>0</v>
      </c>
      <c r="K22" s="172">
        <f t="shared" si="3"/>
        <v>0</v>
      </c>
      <c r="L22" s="172">
        <f t="shared" si="3"/>
        <v>0</v>
      </c>
      <c r="M22" s="172">
        <f t="shared" si="3"/>
        <v>0</v>
      </c>
      <c r="N22" s="172">
        <f t="shared" si="3"/>
        <v>0</v>
      </c>
      <c r="O22" s="172">
        <f t="shared" si="3"/>
        <v>0</v>
      </c>
      <c r="P22" s="172">
        <f t="shared" si="3"/>
        <v>0</v>
      </c>
      <c r="Q22" s="172">
        <f t="shared" si="3"/>
        <v>0</v>
      </c>
      <c r="R22" s="172">
        <f t="shared" si="3"/>
        <v>0</v>
      </c>
      <c r="S22" s="172">
        <f t="shared" si="3"/>
        <v>0</v>
      </c>
      <c r="T22" s="172">
        <f t="shared" si="3"/>
        <v>0</v>
      </c>
      <c r="U22" s="172">
        <f t="shared" si="3"/>
        <v>0</v>
      </c>
      <c r="V22" s="172">
        <f t="shared" si="3"/>
        <v>0</v>
      </c>
      <c r="W22" s="172">
        <f t="shared" si="3"/>
        <v>0</v>
      </c>
      <c r="X22" s="172">
        <f t="shared" si="3"/>
        <v>0</v>
      </c>
      <c r="Y22" s="172">
        <f t="shared" si="3"/>
        <v>0</v>
      </c>
      <c r="Z22" s="172">
        <f t="shared" si="3"/>
        <v>0</v>
      </c>
      <c r="AA22" s="131">
        <f t="shared" si="3"/>
        <v>0</v>
      </c>
    </row>
    <row r="23" spans="2:27" ht="12.6" customHeight="1" x14ac:dyDescent="0.15">
      <c r="B23" s="71"/>
      <c r="C23" s="72"/>
      <c r="D23" s="72"/>
      <c r="E23" s="183" t="s">
        <v>894</v>
      </c>
      <c r="F23" s="129">
        <f t="shared" si="3"/>
        <v>1</v>
      </c>
      <c r="G23" s="172">
        <f t="shared" si="3"/>
        <v>0</v>
      </c>
      <c r="H23" s="172">
        <f t="shared" si="3"/>
        <v>0</v>
      </c>
      <c r="I23" s="172">
        <f t="shared" si="3"/>
        <v>0</v>
      </c>
      <c r="J23" s="172">
        <f t="shared" si="3"/>
        <v>0</v>
      </c>
      <c r="K23" s="172">
        <f t="shared" si="3"/>
        <v>0</v>
      </c>
      <c r="L23" s="172">
        <f t="shared" si="3"/>
        <v>0</v>
      </c>
      <c r="M23" s="172">
        <f t="shared" si="3"/>
        <v>0</v>
      </c>
      <c r="N23" s="172">
        <f t="shared" si="3"/>
        <v>0</v>
      </c>
      <c r="O23" s="172">
        <f t="shared" si="3"/>
        <v>0</v>
      </c>
      <c r="P23" s="172">
        <f t="shared" si="3"/>
        <v>0</v>
      </c>
      <c r="Q23" s="172">
        <f t="shared" si="3"/>
        <v>0</v>
      </c>
      <c r="R23" s="172">
        <f t="shared" si="3"/>
        <v>0</v>
      </c>
      <c r="S23" s="172">
        <f t="shared" si="3"/>
        <v>0</v>
      </c>
      <c r="T23" s="172">
        <f t="shared" si="3"/>
        <v>0</v>
      </c>
      <c r="U23" s="172">
        <f t="shared" si="3"/>
        <v>0</v>
      </c>
      <c r="V23" s="172">
        <f t="shared" si="3"/>
        <v>0</v>
      </c>
      <c r="W23" s="172">
        <f t="shared" si="3"/>
        <v>1</v>
      </c>
      <c r="X23" s="172">
        <f t="shared" si="3"/>
        <v>0</v>
      </c>
      <c r="Y23" s="82">
        <f t="shared" si="3"/>
        <v>11</v>
      </c>
      <c r="Z23" s="82">
        <f t="shared" si="3"/>
        <v>13000</v>
      </c>
      <c r="AA23" s="130">
        <f t="shared" si="3"/>
        <v>143</v>
      </c>
    </row>
    <row r="24" spans="2:27" ht="12.6" customHeight="1" x14ac:dyDescent="0.15">
      <c r="B24" s="71"/>
      <c r="C24" s="72" t="s">
        <v>239</v>
      </c>
      <c r="D24" s="72" t="s">
        <v>240</v>
      </c>
      <c r="E24" s="183" t="s">
        <v>10</v>
      </c>
      <c r="F24" s="129">
        <f t="shared" ref="F24:AA24" si="4">SUM(F25:F31)</f>
        <v>21</v>
      </c>
      <c r="G24" s="172">
        <f t="shared" si="4"/>
        <v>0</v>
      </c>
      <c r="H24" s="172">
        <f t="shared" si="4"/>
        <v>0</v>
      </c>
      <c r="I24" s="172">
        <f t="shared" si="4"/>
        <v>0</v>
      </c>
      <c r="J24" s="172">
        <f t="shared" si="4"/>
        <v>0</v>
      </c>
      <c r="K24" s="172">
        <f t="shared" si="4"/>
        <v>9</v>
      </c>
      <c r="L24" s="172">
        <f t="shared" si="4"/>
        <v>12</v>
      </c>
      <c r="M24" s="172">
        <f t="shared" si="4"/>
        <v>0</v>
      </c>
      <c r="N24" s="172">
        <f t="shared" si="4"/>
        <v>0</v>
      </c>
      <c r="O24" s="172">
        <f t="shared" si="4"/>
        <v>0</v>
      </c>
      <c r="P24" s="172">
        <f t="shared" si="4"/>
        <v>0</v>
      </c>
      <c r="Q24" s="172">
        <f t="shared" si="4"/>
        <v>1</v>
      </c>
      <c r="R24" s="172">
        <f t="shared" si="4"/>
        <v>0</v>
      </c>
      <c r="S24" s="172">
        <f t="shared" si="4"/>
        <v>3</v>
      </c>
      <c r="T24" s="172">
        <f t="shared" si="4"/>
        <v>6</v>
      </c>
      <c r="U24" s="172">
        <f t="shared" si="4"/>
        <v>4</v>
      </c>
      <c r="V24" s="172">
        <f t="shared" si="4"/>
        <v>7</v>
      </c>
      <c r="W24" s="172">
        <f t="shared" si="4"/>
        <v>0</v>
      </c>
      <c r="X24" s="172">
        <f t="shared" si="4"/>
        <v>0</v>
      </c>
      <c r="Y24" s="172">
        <f t="shared" si="4"/>
        <v>4275</v>
      </c>
      <c r="Z24" s="172">
        <f t="shared" si="4"/>
        <v>9235125</v>
      </c>
      <c r="AA24" s="131">
        <f t="shared" si="4"/>
        <v>189198</v>
      </c>
    </row>
    <row r="25" spans="2:27" ht="12.6" customHeight="1" x14ac:dyDescent="0.15">
      <c r="B25" s="71"/>
      <c r="C25" s="72"/>
      <c r="D25" s="72"/>
      <c r="E25" s="183" t="s">
        <v>916</v>
      </c>
      <c r="F25" s="129">
        <v>1</v>
      </c>
      <c r="G25" s="172">
        <v>0</v>
      </c>
      <c r="H25" s="172">
        <v>0</v>
      </c>
      <c r="I25" s="172">
        <v>0</v>
      </c>
      <c r="J25" s="172">
        <v>0</v>
      </c>
      <c r="K25" s="172">
        <v>0</v>
      </c>
      <c r="L25" s="172">
        <v>1</v>
      </c>
      <c r="M25" s="172">
        <v>0</v>
      </c>
      <c r="N25" s="172">
        <v>0</v>
      </c>
      <c r="O25" s="172">
        <v>0</v>
      </c>
      <c r="P25" s="172">
        <v>0</v>
      </c>
      <c r="Q25" s="172">
        <v>1</v>
      </c>
      <c r="R25" s="172">
        <v>0</v>
      </c>
      <c r="S25" s="172">
        <v>0</v>
      </c>
      <c r="T25" s="172">
        <v>0</v>
      </c>
      <c r="U25" s="172">
        <v>0</v>
      </c>
      <c r="V25" s="172">
        <v>0</v>
      </c>
      <c r="W25" s="172">
        <v>0</v>
      </c>
      <c r="X25" s="172">
        <v>0</v>
      </c>
      <c r="Y25" s="82">
        <v>79</v>
      </c>
      <c r="Z25" s="82">
        <v>283542</v>
      </c>
      <c r="AA25" s="130">
        <v>1650</v>
      </c>
    </row>
    <row r="26" spans="2:27" ht="12.6" customHeight="1" x14ac:dyDescent="0.15">
      <c r="B26" s="71"/>
      <c r="C26" s="72"/>
      <c r="D26" s="72"/>
      <c r="E26" s="183" t="s">
        <v>917</v>
      </c>
      <c r="F26" s="129">
        <v>3</v>
      </c>
      <c r="G26" s="172">
        <v>0</v>
      </c>
      <c r="H26" s="172">
        <v>0</v>
      </c>
      <c r="I26" s="172">
        <v>0</v>
      </c>
      <c r="J26" s="172">
        <v>0</v>
      </c>
      <c r="K26" s="172">
        <v>2</v>
      </c>
      <c r="L26" s="172">
        <v>1</v>
      </c>
      <c r="M26" s="172">
        <v>0</v>
      </c>
      <c r="N26" s="172">
        <v>0</v>
      </c>
      <c r="O26" s="172">
        <v>0</v>
      </c>
      <c r="P26" s="172">
        <v>0</v>
      </c>
      <c r="Q26" s="172">
        <v>0</v>
      </c>
      <c r="R26" s="172">
        <v>0</v>
      </c>
      <c r="S26" s="172">
        <v>3</v>
      </c>
      <c r="T26" s="172">
        <v>0</v>
      </c>
      <c r="U26" s="172">
        <v>0</v>
      </c>
      <c r="V26" s="172">
        <v>0</v>
      </c>
      <c r="W26" s="172">
        <v>0</v>
      </c>
      <c r="X26" s="172">
        <v>0</v>
      </c>
      <c r="Y26" s="158">
        <v>461</v>
      </c>
      <c r="Z26" s="158">
        <v>1421526</v>
      </c>
      <c r="AA26" s="128">
        <v>25167</v>
      </c>
    </row>
    <row r="27" spans="2:27" ht="12.6" customHeight="1" x14ac:dyDescent="0.15">
      <c r="B27" s="71"/>
      <c r="C27" s="72"/>
      <c r="D27" s="72"/>
      <c r="E27" s="183" t="s">
        <v>918</v>
      </c>
      <c r="F27" s="129">
        <v>9</v>
      </c>
      <c r="G27" s="172">
        <v>0</v>
      </c>
      <c r="H27" s="172">
        <v>0</v>
      </c>
      <c r="I27" s="172">
        <v>0</v>
      </c>
      <c r="J27" s="172">
        <v>0</v>
      </c>
      <c r="K27" s="172">
        <v>2</v>
      </c>
      <c r="L27" s="172">
        <v>7</v>
      </c>
      <c r="M27" s="172">
        <v>0</v>
      </c>
      <c r="N27" s="172">
        <v>0</v>
      </c>
      <c r="O27" s="172">
        <v>0</v>
      </c>
      <c r="P27" s="172">
        <v>0</v>
      </c>
      <c r="Q27" s="172">
        <v>0</v>
      </c>
      <c r="R27" s="172">
        <v>0</v>
      </c>
      <c r="S27" s="172">
        <v>0</v>
      </c>
      <c r="T27" s="172">
        <v>6</v>
      </c>
      <c r="U27" s="172">
        <v>3</v>
      </c>
      <c r="V27" s="172">
        <v>0</v>
      </c>
      <c r="W27" s="172">
        <v>0</v>
      </c>
      <c r="X27" s="172">
        <v>0</v>
      </c>
      <c r="Y27" s="172">
        <v>1913</v>
      </c>
      <c r="Z27" s="172">
        <v>4055385</v>
      </c>
      <c r="AA27" s="131">
        <v>98416</v>
      </c>
    </row>
    <row r="28" spans="2:27" ht="12.6" customHeight="1" x14ac:dyDescent="0.15">
      <c r="B28" s="71"/>
      <c r="C28" s="72"/>
      <c r="D28" s="72"/>
      <c r="E28" s="183" t="s">
        <v>919</v>
      </c>
      <c r="F28" s="129">
        <v>5</v>
      </c>
      <c r="G28" s="172">
        <v>0</v>
      </c>
      <c r="H28" s="172">
        <v>0</v>
      </c>
      <c r="I28" s="172">
        <v>0</v>
      </c>
      <c r="J28" s="172">
        <v>0</v>
      </c>
      <c r="K28" s="172">
        <v>2</v>
      </c>
      <c r="L28" s="172">
        <v>3</v>
      </c>
      <c r="M28" s="172">
        <v>0</v>
      </c>
      <c r="N28" s="172">
        <v>0</v>
      </c>
      <c r="O28" s="172">
        <v>0</v>
      </c>
      <c r="P28" s="172">
        <v>0</v>
      </c>
      <c r="Q28" s="172">
        <v>0</v>
      </c>
      <c r="R28" s="172">
        <v>0</v>
      </c>
      <c r="S28" s="172">
        <v>0</v>
      </c>
      <c r="T28" s="172">
        <v>0</v>
      </c>
      <c r="U28" s="172">
        <v>1</v>
      </c>
      <c r="V28" s="172">
        <v>4</v>
      </c>
      <c r="W28" s="172">
        <v>0</v>
      </c>
      <c r="X28" s="172">
        <v>0</v>
      </c>
      <c r="Y28" s="82">
        <v>1255</v>
      </c>
      <c r="Z28" s="82">
        <v>2482601</v>
      </c>
      <c r="AA28" s="130">
        <v>47888</v>
      </c>
    </row>
    <row r="29" spans="2:27" ht="12.6" customHeight="1" x14ac:dyDescent="0.15">
      <c r="B29" s="71"/>
      <c r="C29" s="72"/>
      <c r="D29" s="72"/>
      <c r="E29" s="183" t="s">
        <v>920</v>
      </c>
      <c r="F29" s="129">
        <v>3</v>
      </c>
      <c r="G29" s="172">
        <v>0</v>
      </c>
      <c r="H29" s="172">
        <v>0</v>
      </c>
      <c r="I29" s="172">
        <v>0</v>
      </c>
      <c r="J29" s="172">
        <v>0</v>
      </c>
      <c r="K29" s="172">
        <v>3</v>
      </c>
      <c r="L29" s="172">
        <v>0</v>
      </c>
      <c r="M29" s="172">
        <v>0</v>
      </c>
      <c r="N29" s="172">
        <v>0</v>
      </c>
      <c r="O29" s="172">
        <v>0</v>
      </c>
      <c r="P29" s="172">
        <v>0</v>
      </c>
      <c r="Q29" s="172">
        <v>0</v>
      </c>
      <c r="R29" s="172">
        <v>0</v>
      </c>
      <c r="S29" s="172">
        <v>0</v>
      </c>
      <c r="T29" s="172">
        <v>0</v>
      </c>
      <c r="U29" s="172">
        <v>0</v>
      </c>
      <c r="V29" s="172">
        <v>3</v>
      </c>
      <c r="W29" s="172">
        <v>0</v>
      </c>
      <c r="X29" s="172">
        <v>0</v>
      </c>
      <c r="Y29" s="172">
        <v>567</v>
      </c>
      <c r="Z29" s="172">
        <v>992071</v>
      </c>
      <c r="AA29" s="131">
        <v>16077</v>
      </c>
    </row>
    <row r="30" spans="2:27" ht="12.6" customHeight="1" x14ac:dyDescent="0.15">
      <c r="B30" s="71"/>
      <c r="C30" s="72"/>
      <c r="D30" s="72"/>
      <c r="E30" s="183" t="s">
        <v>921</v>
      </c>
      <c r="F30" s="129">
        <v>0</v>
      </c>
      <c r="G30" s="172">
        <v>0</v>
      </c>
      <c r="H30" s="172">
        <v>0</v>
      </c>
      <c r="I30" s="172">
        <v>0</v>
      </c>
      <c r="J30" s="172">
        <v>0</v>
      </c>
      <c r="K30" s="172">
        <v>0</v>
      </c>
      <c r="L30" s="172">
        <v>0</v>
      </c>
      <c r="M30" s="172">
        <v>0</v>
      </c>
      <c r="N30" s="172">
        <v>0</v>
      </c>
      <c r="O30" s="172">
        <v>0</v>
      </c>
      <c r="P30" s="172">
        <v>0</v>
      </c>
      <c r="Q30" s="172">
        <v>0</v>
      </c>
      <c r="R30" s="172">
        <v>0</v>
      </c>
      <c r="S30" s="172">
        <v>0</v>
      </c>
      <c r="T30" s="172">
        <v>0</v>
      </c>
      <c r="U30" s="172">
        <v>0</v>
      </c>
      <c r="V30" s="172">
        <v>0</v>
      </c>
      <c r="W30" s="172">
        <v>0</v>
      </c>
      <c r="X30" s="172">
        <v>0</v>
      </c>
      <c r="Y30" s="172">
        <v>0</v>
      </c>
      <c r="Z30" s="172">
        <v>0</v>
      </c>
      <c r="AA30" s="131">
        <v>0</v>
      </c>
    </row>
    <row r="31" spans="2:27" ht="12.6" customHeight="1" x14ac:dyDescent="0.15">
      <c r="B31" s="71"/>
      <c r="C31" s="72"/>
      <c r="D31" s="72"/>
      <c r="E31" s="183" t="s">
        <v>894</v>
      </c>
      <c r="F31" s="129">
        <v>0</v>
      </c>
      <c r="G31" s="172">
        <v>0</v>
      </c>
      <c r="H31" s="172">
        <v>0</v>
      </c>
      <c r="I31" s="172">
        <v>0</v>
      </c>
      <c r="J31" s="172">
        <v>0</v>
      </c>
      <c r="K31" s="172">
        <v>0</v>
      </c>
      <c r="L31" s="172">
        <v>0</v>
      </c>
      <c r="M31" s="172">
        <v>0</v>
      </c>
      <c r="N31" s="172">
        <v>0</v>
      </c>
      <c r="O31" s="172">
        <v>0</v>
      </c>
      <c r="P31" s="172">
        <v>0</v>
      </c>
      <c r="Q31" s="172">
        <v>0</v>
      </c>
      <c r="R31" s="172">
        <v>0</v>
      </c>
      <c r="S31" s="172">
        <v>0</v>
      </c>
      <c r="T31" s="172">
        <v>0</v>
      </c>
      <c r="U31" s="172">
        <v>0</v>
      </c>
      <c r="V31" s="172">
        <v>0</v>
      </c>
      <c r="W31" s="172">
        <v>0</v>
      </c>
      <c r="X31" s="172">
        <v>0</v>
      </c>
      <c r="Y31" s="172">
        <v>0</v>
      </c>
      <c r="Z31" s="172">
        <v>0</v>
      </c>
      <c r="AA31" s="131">
        <v>0</v>
      </c>
    </row>
    <row r="32" spans="2:27" ht="12.6" customHeight="1" x14ac:dyDescent="0.15">
      <c r="B32" s="71"/>
      <c r="C32" s="72" t="s">
        <v>243</v>
      </c>
      <c r="D32" s="72" t="s">
        <v>244</v>
      </c>
      <c r="E32" s="183" t="s">
        <v>10</v>
      </c>
      <c r="F32" s="129">
        <f t="shared" ref="F32:AA32" si="5">SUM(F33:F39)</f>
        <v>32</v>
      </c>
      <c r="G32" s="172">
        <f t="shared" si="5"/>
        <v>0</v>
      </c>
      <c r="H32" s="172">
        <f t="shared" si="5"/>
        <v>4</v>
      </c>
      <c r="I32" s="172">
        <f t="shared" si="5"/>
        <v>3</v>
      </c>
      <c r="J32" s="172">
        <f t="shared" si="5"/>
        <v>2</v>
      </c>
      <c r="K32" s="172">
        <f t="shared" si="5"/>
        <v>15</v>
      </c>
      <c r="L32" s="172">
        <f t="shared" si="5"/>
        <v>7</v>
      </c>
      <c r="M32" s="172">
        <f t="shared" si="5"/>
        <v>0</v>
      </c>
      <c r="N32" s="172">
        <f t="shared" si="5"/>
        <v>0</v>
      </c>
      <c r="O32" s="172">
        <f t="shared" si="5"/>
        <v>0</v>
      </c>
      <c r="P32" s="172">
        <f t="shared" si="5"/>
        <v>1</v>
      </c>
      <c r="Q32" s="172">
        <f t="shared" si="5"/>
        <v>2</v>
      </c>
      <c r="R32" s="172">
        <f t="shared" si="5"/>
        <v>7</v>
      </c>
      <c r="S32" s="172">
        <f t="shared" si="5"/>
        <v>16</v>
      </c>
      <c r="T32" s="172">
        <f t="shared" si="5"/>
        <v>5</v>
      </c>
      <c r="U32" s="172">
        <f t="shared" si="5"/>
        <v>0</v>
      </c>
      <c r="V32" s="172">
        <f t="shared" si="5"/>
        <v>0</v>
      </c>
      <c r="W32" s="172">
        <f t="shared" si="5"/>
        <v>1</v>
      </c>
      <c r="X32" s="172">
        <f t="shared" si="5"/>
        <v>0</v>
      </c>
      <c r="Y32" s="172">
        <f t="shared" si="5"/>
        <v>141</v>
      </c>
      <c r="Z32" s="172">
        <f t="shared" si="5"/>
        <v>356778</v>
      </c>
      <c r="AA32" s="131">
        <f t="shared" si="5"/>
        <v>7752</v>
      </c>
    </row>
    <row r="33" spans="2:27" ht="12.6" customHeight="1" x14ac:dyDescent="0.15">
      <c r="B33" s="71"/>
      <c r="C33" s="72"/>
      <c r="D33" s="72"/>
      <c r="E33" s="183" t="s">
        <v>916</v>
      </c>
      <c r="F33" s="129">
        <v>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172">
        <v>0</v>
      </c>
      <c r="R33" s="172">
        <v>0</v>
      </c>
      <c r="S33" s="172">
        <v>0</v>
      </c>
      <c r="T33" s="172">
        <v>0</v>
      </c>
      <c r="U33" s="172">
        <v>0</v>
      </c>
      <c r="V33" s="172">
        <v>0</v>
      </c>
      <c r="W33" s="172">
        <v>0</v>
      </c>
      <c r="X33" s="172">
        <v>0</v>
      </c>
      <c r="Y33" s="172">
        <v>0</v>
      </c>
      <c r="Z33" s="172">
        <v>0</v>
      </c>
      <c r="AA33" s="131">
        <v>0</v>
      </c>
    </row>
    <row r="34" spans="2:27" ht="12.6" customHeight="1" x14ac:dyDescent="0.15">
      <c r="B34" s="71"/>
      <c r="C34" s="72"/>
      <c r="D34" s="72"/>
      <c r="E34" s="183" t="s">
        <v>917</v>
      </c>
      <c r="F34" s="129">
        <v>14</v>
      </c>
      <c r="G34" s="172">
        <v>0</v>
      </c>
      <c r="H34" s="172">
        <v>1</v>
      </c>
      <c r="I34" s="172">
        <v>0</v>
      </c>
      <c r="J34" s="172">
        <v>1</v>
      </c>
      <c r="K34" s="172">
        <v>8</v>
      </c>
      <c r="L34" s="172">
        <v>4</v>
      </c>
      <c r="M34" s="172">
        <v>0</v>
      </c>
      <c r="N34" s="172">
        <v>0</v>
      </c>
      <c r="O34" s="172">
        <v>0</v>
      </c>
      <c r="P34" s="172">
        <v>1</v>
      </c>
      <c r="Q34" s="172">
        <v>2</v>
      </c>
      <c r="R34" s="172">
        <v>5</v>
      </c>
      <c r="S34" s="172">
        <v>6</v>
      </c>
      <c r="T34" s="172">
        <v>0</v>
      </c>
      <c r="U34" s="172">
        <v>0</v>
      </c>
      <c r="V34" s="172">
        <v>0</v>
      </c>
      <c r="W34" s="172">
        <v>0</v>
      </c>
      <c r="X34" s="172">
        <v>0</v>
      </c>
      <c r="Y34" s="172">
        <v>58</v>
      </c>
      <c r="Z34" s="172">
        <v>131414</v>
      </c>
      <c r="AA34" s="131">
        <v>2895</v>
      </c>
    </row>
    <row r="35" spans="2:27" ht="12.6" customHeight="1" x14ac:dyDescent="0.15">
      <c r="B35" s="71"/>
      <c r="C35" s="72"/>
      <c r="D35" s="72"/>
      <c r="E35" s="183" t="s">
        <v>918</v>
      </c>
      <c r="F35" s="129">
        <v>11</v>
      </c>
      <c r="G35" s="172">
        <v>0</v>
      </c>
      <c r="H35" s="172">
        <v>0</v>
      </c>
      <c r="I35" s="172">
        <v>0</v>
      </c>
      <c r="J35" s="172">
        <v>1</v>
      </c>
      <c r="K35" s="172">
        <v>7</v>
      </c>
      <c r="L35" s="172">
        <v>3</v>
      </c>
      <c r="M35" s="172">
        <v>0</v>
      </c>
      <c r="N35" s="172">
        <v>0</v>
      </c>
      <c r="O35" s="172">
        <v>0</v>
      </c>
      <c r="P35" s="172">
        <v>0</v>
      </c>
      <c r="Q35" s="172">
        <v>0</v>
      </c>
      <c r="R35" s="172">
        <v>0</v>
      </c>
      <c r="S35" s="172">
        <v>7</v>
      </c>
      <c r="T35" s="172">
        <v>4</v>
      </c>
      <c r="U35" s="172">
        <v>0</v>
      </c>
      <c r="V35" s="172">
        <v>0</v>
      </c>
      <c r="W35" s="172">
        <v>0</v>
      </c>
      <c r="X35" s="172">
        <v>0</v>
      </c>
      <c r="Y35" s="172">
        <v>64</v>
      </c>
      <c r="Z35" s="172">
        <v>209072</v>
      </c>
      <c r="AA35" s="131">
        <v>4466</v>
      </c>
    </row>
    <row r="36" spans="2:27" ht="12.6" customHeight="1" x14ac:dyDescent="0.15">
      <c r="B36" s="71"/>
      <c r="C36" s="72"/>
      <c r="D36" s="72"/>
      <c r="E36" s="183" t="s">
        <v>919</v>
      </c>
      <c r="F36" s="129">
        <v>6</v>
      </c>
      <c r="G36" s="172">
        <v>0</v>
      </c>
      <c r="H36" s="172">
        <v>3</v>
      </c>
      <c r="I36" s="172">
        <v>3</v>
      </c>
      <c r="J36" s="172">
        <v>0</v>
      </c>
      <c r="K36" s="172">
        <v>0</v>
      </c>
      <c r="L36" s="172">
        <v>0</v>
      </c>
      <c r="M36" s="172">
        <v>0</v>
      </c>
      <c r="N36" s="172">
        <v>0</v>
      </c>
      <c r="O36" s="172">
        <v>0</v>
      </c>
      <c r="P36" s="172">
        <v>0</v>
      </c>
      <c r="Q36" s="172">
        <v>0</v>
      </c>
      <c r="R36" s="172">
        <v>2</v>
      </c>
      <c r="S36" s="172">
        <v>3</v>
      </c>
      <c r="T36" s="172">
        <v>1</v>
      </c>
      <c r="U36" s="172">
        <v>0</v>
      </c>
      <c r="V36" s="172">
        <v>0</v>
      </c>
      <c r="W36" s="172">
        <v>0</v>
      </c>
      <c r="X36" s="172">
        <v>0</v>
      </c>
      <c r="Y36" s="82">
        <v>8</v>
      </c>
      <c r="Z36" s="82">
        <v>3292</v>
      </c>
      <c r="AA36" s="130">
        <v>248</v>
      </c>
    </row>
    <row r="37" spans="2:27" ht="12.6" customHeight="1" x14ac:dyDescent="0.15">
      <c r="B37" s="71"/>
      <c r="C37" s="72"/>
      <c r="D37" s="72"/>
      <c r="E37" s="183" t="s">
        <v>920</v>
      </c>
      <c r="F37" s="129">
        <v>0</v>
      </c>
      <c r="G37" s="172">
        <v>0</v>
      </c>
      <c r="H37" s="172">
        <v>0</v>
      </c>
      <c r="I37" s="172">
        <v>0</v>
      </c>
      <c r="J37" s="172">
        <v>0</v>
      </c>
      <c r="K37" s="172">
        <v>0</v>
      </c>
      <c r="L37" s="172">
        <v>0</v>
      </c>
      <c r="M37" s="172">
        <v>0</v>
      </c>
      <c r="N37" s="172">
        <v>0</v>
      </c>
      <c r="O37" s="172">
        <v>0</v>
      </c>
      <c r="P37" s="172">
        <v>0</v>
      </c>
      <c r="Q37" s="172">
        <v>0</v>
      </c>
      <c r="R37" s="172">
        <v>0</v>
      </c>
      <c r="S37" s="172">
        <v>0</v>
      </c>
      <c r="T37" s="172">
        <v>0</v>
      </c>
      <c r="U37" s="172">
        <v>0</v>
      </c>
      <c r="V37" s="172">
        <v>0</v>
      </c>
      <c r="W37" s="172">
        <v>0</v>
      </c>
      <c r="X37" s="172">
        <v>0</v>
      </c>
      <c r="Y37" s="172">
        <v>0</v>
      </c>
      <c r="Z37" s="172">
        <v>0</v>
      </c>
      <c r="AA37" s="131">
        <v>0</v>
      </c>
    </row>
    <row r="38" spans="2:27" ht="12.6" customHeight="1" x14ac:dyDescent="0.15">
      <c r="B38" s="71"/>
      <c r="C38" s="72"/>
      <c r="D38" s="72"/>
      <c r="E38" s="183" t="s">
        <v>921</v>
      </c>
      <c r="F38" s="129">
        <v>0</v>
      </c>
      <c r="G38" s="172">
        <v>0</v>
      </c>
      <c r="H38" s="172">
        <v>0</v>
      </c>
      <c r="I38" s="172">
        <v>0</v>
      </c>
      <c r="J38" s="172">
        <v>0</v>
      </c>
      <c r="K38" s="172">
        <v>0</v>
      </c>
      <c r="L38" s="172">
        <v>0</v>
      </c>
      <c r="M38" s="172">
        <v>0</v>
      </c>
      <c r="N38" s="172">
        <v>0</v>
      </c>
      <c r="O38" s="172">
        <v>0</v>
      </c>
      <c r="P38" s="172">
        <v>0</v>
      </c>
      <c r="Q38" s="172">
        <v>0</v>
      </c>
      <c r="R38" s="172">
        <v>0</v>
      </c>
      <c r="S38" s="172">
        <v>0</v>
      </c>
      <c r="T38" s="172">
        <v>0</v>
      </c>
      <c r="U38" s="172">
        <v>0</v>
      </c>
      <c r="V38" s="172">
        <v>0</v>
      </c>
      <c r="W38" s="172">
        <v>0</v>
      </c>
      <c r="X38" s="172">
        <v>0</v>
      </c>
      <c r="Y38" s="172">
        <v>0</v>
      </c>
      <c r="Z38" s="172">
        <v>0</v>
      </c>
      <c r="AA38" s="131">
        <v>0</v>
      </c>
    </row>
    <row r="39" spans="2:27" ht="12.6" customHeight="1" x14ac:dyDescent="0.15">
      <c r="B39" s="71"/>
      <c r="C39" s="72"/>
      <c r="D39" s="72"/>
      <c r="E39" s="183" t="s">
        <v>894</v>
      </c>
      <c r="F39" s="129">
        <v>1</v>
      </c>
      <c r="G39" s="172">
        <v>0</v>
      </c>
      <c r="H39" s="172">
        <v>0</v>
      </c>
      <c r="I39" s="172">
        <v>0</v>
      </c>
      <c r="J39" s="172">
        <v>0</v>
      </c>
      <c r="K39" s="172">
        <v>0</v>
      </c>
      <c r="L39" s="172">
        <v>0</v>
      </c>
      <c r="M39" s="172">
        <v>0</v>
      </c>
      <c r="N39" s="172">
        <v>0</v>
      </c>
      <c r="O39" s="172">
        <v>0</v>
      </c>
      <c r="P39" s="172">
        <v>0</v>
      </c>
      <c r="Q39" s="172">
        <v>0</v>
      </c>
      <c r="R39" s="172">
        <v>0</v>
      </c>
      <c r="S39" s="172">
        <v>0</v>
      </c>
      <c r="T39" s="172">
        <v>0</v>
      </c>
      <c r="U39" s="172">
        <v>0</v>
      </c>
      <c r="V39" s="172">
        <v>0</v>
      </c>
      <c r="W39" s="172">
        <v>1</v>
      </c>
      <c r="X39" s="172">
        <v>0</v>
      </c>
      <c r="Y39" s="82">
        <v>11</v>
      </c>
      <c r="Z39" s="82">
        <v>13000</v>
      </c>
      <c r="AA39" s="130">
        <v>143</v>
      </c>
    </row>
    <row r="40" spans="2:27" ht="12.6" customHeight="1" x14ac:dyDescent="0.15">
      <c r="B40" s="71" t="s">
        <v>15</v>
      </c>
      <c r="C40" s="72"/>
      <c r="D40" s="72" t="s">
        <v>19</v>
      </c>
      <c r="E40" s="183" t="s">
        <v>10</v>
      </c>
      <c r="F40" s="129">
        <f t="shared" ref="F40:AA40" si="6">SUM(F41:F47)</f>
        <v>1936</v>
      </c>
      <c r="G40" s="172">
        <f t="shared" si="6"/>
        <v>1</v>
      </c>
      <c r="H40" s="172">
        <f t="shared" si="6"/>
        <v>35</v>
      </c>
      <c r="I40" s="172">
        <f t="shared" si="6"/>
        <v>187</v>
      </c>
      <c r="J40" s="172">
        <f t="shared" si="6"/>
        <v>359</v>
      </c>
      <c r="K40" s="172">
        <f t="shared" si="6"/>
        <v>575</v>
      </c>
      <c r="L40" s="172">
        <f t="shared" si="6"/>
        <v>697</v>
      </c>
      <c r="M40" s="172">
        <f t="shared" si="6"/>
        <v>58</v>
      </c>
      <c r="N40" s="172">
        <f t="shared" si="6"/>
        <v>24</v>
      </c>
      <c r="O40" s="172">
        <f t="shared" si="6"/>
        <v>27</v>
      </c>
      <c r="P40" s="172">
        <f t="shared" si="6"/>
        <v>33</v>
      </c>
      <c r="Q40" s="172">
        <f t="shared" si="6"/>
        <v>150</v>
      </c>
      <c r="R40" s="172">
        <f t="shared" si="6"/>
        <v>640</v>
      </c>
      <c r="S40" s="172">
        <f t="shared" si="6"/>
        <v>551</v>
      </c>
      <c r="T40" s="172">
        <f t="shared" si="6"/>
        <v>379</v>
      </c>
      <c r="U40" s="172">
        <f t="shared" si="6"/>
        <v>95</v>
      </c>
      <c r="V40" s="172">
        <f t="shared" si="6"/>
        <v>61</v>
      </c>
      <c r="W40" s="172">
        <f t="shared" si="6"/>
        <v>0</v>
      </c>
      <c r="X40" s="172">
        <f t="shared" si="6"/>
        <v>0</v>
      </c>
      <c r="Y40" s="172">
        <f t="shared" si="6"/>
        <v>6490</v>
      </c>
      <c r="Z40" s="172">
        <f t="shared" si="6"/>
        <v>9195613</v>
      </c>
      <c r="AA40" s="172">
        <f t="shared" si="6"/>
        <v>248562</v>
      </c>
    </row>
    <row r="41" spans="2:27" ht="12.6" customHeight="1" x14ac:dyDescent="0.15">
      <c r="B41" s="71"/>
      <c r="C41" s="72"/>
      <c r="D41" s="72"/>
      <c r="E41" s="183" t="s">
        <v>916</v>
      </c>
      <c r="F41" s="129">
        <f t="shared" ref="F41:AA47" si="7">F49+F57+F65+F73+F81</f>
        <v>106</v>
      </c>
      <c r="G41" s="172">
        <f t="shared" si="7"/>
        <v>1</v>
      </c>
      <c r="H41" s="172">
        <f t="shared" si="7"/>
        <v>1</v>
      </c>
      <c r="I41" s="172">
        <f t="shared" si="7"/>
        <v>5</v>
      </c>
      <c r="J41" s="172">
        <f t="shared" si="7"/>
        <v>5</v>
      </c>
      <c r="K41" s="172">
        <f t="shared" si="7"/>
        <v>22</v>
      </c>
      <c r="L41" s="172">
        <f t="shared" si="7"/>
        <v>45</v>
      </c>
      <c r="M41" s="172">
        <f t="shared" si="7"/>
        <v>15</v>
      </c>
      <c r="N41" s="172">
        <f t="shared" si="7"/>
        <v>12</v>
      </c>
      <c r="O41" s="172">
        <f t="shared" si="7"/>
        <v>8</v>
      </c>
      <c r="P41" s="172">
        <f t="shared" si="7"/>
        <v>30</v>
      </c>
      <c r="Q41" s="172">
        <f t="shared" si="7"/>
        <v>38</v>
      </c>
      <c r="R41" s="172">
        <f t="shared" si="7"/>
        <v>20</v>
      </c>
      <c r="S41" s="172">
        <f t="shared" si="7"/>
        <v>9</v>
      </c>
      <c r="T41" s="172">
        <f t="shared" si="7"/>
        <v>1</v>
      </c>
      <c r="U41" s="172">
        <f t="shared" si="7"/>
        <v>0</v>
      </c>
      <c r="V41" s="172">
        <f t="shared" si="7"/>
        <v>0</v>
      </c>
      <c r="W41" s="172">
        <f t="shared" si="7"/>
        <v>0</v>
      </c>
      <c r="X41" s="172">
        <f t="shared" si="7"/>
        <v>0</v>
      </c>
      <c r="Y41" s="172">
        <f t="shared" si="7"/>
        <v>236</v>
      </c>
      <c r="Z41" s="172">
        <f t="shared" si="7"/>
        <v>311900</v>
      </c>
      <c r="AA41" s="131">
        <f t="shared" si="7"/>
        <v>7819</v>
      </c>
    </row>
    <row r="42" spans="2:27" ht="12.6" customHeight="1" x14ac:dyDescent="0.15">
      <c r="B42" s="71"/>
      <c r="C42" s="72"/>
      <c r="D42" s="72"/>
      <c r="E42" s="183" t="s">
        <v>917</v>
      </c>
      <c r="F42" s="129">
        <f t="shared" si="7"/>
        <v>834</v>
      </c>
      <c r="G42" s="172">
        <f t="shared" si="7"/>
        <v>0</v>
      </c>
      <c r="H42" s="172">
        <f t="shared" si="7"/>
        <v>0</v>
      </c>
      <c r="I42" s="172">
        <f t="shared" si="7"/>
        <v>1</v>
      </c>
      <c r="J42" s="172">
        <f t="shared" si="7"/>
        <v>81</v>
      </c>
      <c r="K42" s="172">
        <f t="shared" si="7"/>
        <v>390</v>
      </c>
      <c r="L42" s="172">
        <f t="shared" si="7"/>
        <v>316</v>
      </c>
      <c r="M42" s="172">
        <f t="shared" si="7"/>
        <v>34</v>
      </c>
      <c r="N42" s="172">
        <f t="shared" si="7"/>
        <v>12</v>
      </c>
      <c r="O42" s="172">
        <f t="shared" si="7"/>
        <v>0</v>
      </c>
      <c r="P42" s="172">
        <f t="shared" si="7"/>
        <v>3</v>
      </c>
      <c r="Q42" s="172">
        <f t="shared" si="7"/>
        <v>107</v>
      </c>
      <c r="R42" s="172">
        <f t="shared" si="7"/>
        <v>469</v>
      </c>
      <c r="S42" s="172">
        <f t="shared" si="7"/>
        <v>226</v>
      </c>
      <c r="T42" s="172">
        <f t="shared" si="7"/>
        <v>29</v>
      </c>
      <c r="U42" s="172">
        <f t="shared" si="7"/>
        <v>0</v>
      </c>
      <c r="V42" s="172">
        <f t="shared" si="7"/>
        <v>0</v>
      </c>
      <c r="W42" s="172">
        <f t="shared" si="7"/>
        <v>0</v>
      </c>
      <c r="X42" s="172">
        <f t="shared" si="7"/>
        <v>0</v>
      </c>
      <c r="Y42" s="172">
        <f t="shared" si="7"/>
        <v>2757</v>
      </c>
      <c r="Z42" s="172">
        <f t="shared" si="7"/>
        <v>3501873</v>
      </c>
      <c r="AA42" s="131">
        <f t="shared" si="7"/>
        <v>86707</v>
      </c>
    </row>
    <row r="43" spans="2:27" ht="12.6" customHeight="1" x14ac:dyDescent="0.15">
      <c r="B43" s="71"/>
      <c r="C43" s="72"/>
      <c r="D43" s="72"/>
      <c r="E43" s="183" t="s">
        <v>918</v>
      </c>
      <c r="F43" s="129">
        <f t="shared" si="7"/>
        <v>708</v>
      </c>
      <c r="G43" s="172">
        <f t="shared" si="7"/>
        <v>0</v>
      </c>
      <c r="H43" s="172">
        <f t="shared" si="7"/>
        <v>2</v>
      </c>
      <c r="I43" s="172">
        <f t="shared" si="7"/>
        <v>60</v>
      </c>
      <c r="J43" s="172">
        <f t="shared" si="7"/>
        <v>231</v>
      </c>
      <c r="K43" s="172">
        <f t="shared" si="7"/>
        <v>120</v>
      </c>
      <c r="L43" s="172">
        <f t="shared" si="7"/>
        <v>289</v>
      </c>
      <c r="M43" s="172">
        <f t="shared" si="7"/>
        <v>6</v>
      </c>
      <c r="N43" s="172">
        <f t="shared" si="7"/>
        <v>0</v>
      </c>
      <c r="O43" s="172">
        <f t="shared" si="7"/>
        <v>0</v>
      </c>
      <c r="P43" s="172">
        <f t="shared" si="7"/>
        <v>0</v>
      </c>
      <c r="Q43" s="172">
        <f t="shared" si="7"/>
        <v>5</v>
      </c>
      <c r="R43" s="172">
        <f t="shared" si="7"/>
        <v>148</v>
      </c>
      <c r="S43" s="172">
        <f t="shared" si="7"/>
        <v>220</v>
      </c>
      <c r="T43" s="172">
        <f t="shared" si="7"/>
        <v>267</v>
      </c>
      <c r="U43" s="172">
        <f t="shared" si="7"/>
        <v>68</v>
      </c>
      <c r="V43" s="172">
        <f t="shared" si="7"/>
        <v>0</v>
      </c>
      <c r="W43" s="172">
        <f t="shared" si="7"/>
        <v>0</v>
      </c>
      <c r="X43" s="172">
        <f t="shared" si="7"/>
        <v>0</v>
      </c>
      <c r="Y43" s="172">
        <f t="shared" si="7"/>
        <v>2669</v>
      </c>
      <c r="Z43" s="172">
        <f t="shared" si="7"/>
        <v>4470225</v>
      </c>
      <c r="AA43" s="131">
        <f t="shared" si="7"/>
        <v>125559</v>
      </c>
    </row>
    <row r="44" spans="2:27" ht="12.6" customHeight="1" x14ac:dyDescent="0.15">
      <c r="B44" s="71"/>
      <c r="C44" s="72"/>
      <c r="D44" s="72"/>
      <c r="E44" s="183" t="s">
        <v>919</v>
      </c>
      <c r="F44" s="129">
        <f t="shared" si="7"/>
        <v>252</v>
      </c>
      <c r="G44" s="172">
        <f t="shared" si="7"/>
        <v>0</v>
      </c>
      <c r="H44" s="172">
        <f t="shared" si="7"/>
        <v>23</v>
      </c>
      <c r="I44" s="172">
        <f t="shared" si="7"/>
        <v>119</v>
      </c>
      <c r="J44" s="172">
        <f t="shared" si="7"/>
        <v>35</v>
      </c>
      <c r="K44" s="172">
        <f t="shared" si="7"/>
        <v>31</v>
      </c>
      <c r="L44" s="172">
        <f t="shared" si="7"/>
        <v>43</v>
      </c>
      <c r="M44" s="172">
        <f t="shared" si="7"/>
        <v>1</v>
      </c>
      <c r="N44" s="172">
        <f t="shared" si="7"/>
        <v>0</v>
      </c>
      <c r="O44" s="172">
        <f t="shared" si="7"/>
        <v>1</v>
      </c>
      <c r="P44" s="172">
        <f t="shared" si="7"/>
        <v>0</v>
      </c>
      <c r="Q44" s="172">
        <f t="shared" si="7"/>
        <v>0</v>
      </c>
      <c r="R44" s="172">
        <f t="shared" si="7"/>
        <v>3</v>
      </c>
      <c r="S44" s="172">
        <f t="shared" si="7"/>
        <v>96</v>
      </c>
      <c r="T44" s="172">
        <f t="shared" si="7"/>
        <v>76</v>
      </c>
      <c r="U44" s="172">
        <f t="shared" si="7"/>
        <v>23</v>
      </c>
      <c r="V44" s="172">
        <f t="shared" si="7"/>
        <v>53</v>
      </c>
      <c r="W44" s="172">
        <f t="shared" si="7"/>
        <v>0</v>
      </c>
      <c r="X44" s="172">
        <f t="shared" si="7"/>
        <v>0</v>
      </c>
      <c r="Y44" s="172">
        <f t="shared" si="7"/>
        <v>695</v>
      </c>
      <c r="Z44" s="172">
        <f t="shared" si="7"/>
        <v>816894</v>
      </c>
      <c r="AA44" s="131">
        <f t="shared" si="7"/>
        <v>24471</v>
      </c>
    </row>
    <row r="45" spans="2:27" ht="12.6" customHeight="1" x14ac:dyDescent="0.15">
      <c r="B45" s="71"/>
      <c r="C45" s="72"/>
      <c r="D45" s="72"/>
      <c r="E45" s="183" t="s">
        <v>920</v>
      </c>
      <c r="F45" s="129">
        <f t="shared" si="7"/>
        <v>36</v>
      </c>
      <c r="G45" s="172">
        <f t="shared" si="7"/>
        <v>0</v>
      </c>
      <c r="H45" s="172">
        <f t="shared" si="7"/>
        <v>9</v>
      </c>
      <c r="I45" s="172">
        <f t="shared" si="7"/>
        <v>2</v>
      </c>
      <c r="J45" s="172">
        <f t="shared" si="7"/>
        <v>7</v>
      </c>
      <c r="K45" s="172">
        <f t="shared" si="7"/>
        <v>12</v>
      </c>
      <c r="L45" s="172">
        <f t="shared" si="7"/>
        <v>4</v>
      </c>
      <c r="M45" s="172">
        <f t="shared" si="7"/>
        <v>2</v>
      </c>
      <c r="N45" s="172">
        <f t="shared" si="7"/>
        <v>0</v>
      </c>
      <c r="O45" s="172">
        <f t="shared" si="7"/>
        <v>18</v>
      </c>
      <c r="P45" s="172">
        <f t="shared" si="7"/>
        <v>0</v>
      </c>
      <c r="Q45" s="172">
        <f t="shared" si="7"/>
        <v>0</v>
      </c>
      <c r="R45" s="172">
        <f t="shared" si="7"/>
        <v>0</v>
      </c>
      <c r="S45" s="172">
        <f t="shared" si="7"/>
        <v>0</v>
      </c>
      <c r="T45" s="172">
        <f t="shared" si="7"/>
        <v>6</v>
      </c>
      <c r="U45" s="172">
        <f t="shared" si="7"/>
        <v>4</v>
      </c>
      <c r="V45" s="172">
        <f t="shared" si="7"/>
        <v>8</v>
      </c>
      <c r="W45" s="172">
        <f t="shared" si="7"/>
        <v>0</v>
      </c>
      <c r="X45" s="172">
        <f t="shared" si="7"/>
        <v>0</v>
      </c>
      <c r="Y45" s="172">
        <f t="shared" si="7"/>
        <v>133</v>
      </c>
      <c r="Z45" s="172">
        <f t="shared" si="7"/>
        <v>94721</v>
      </c>
      <c r="AA45" s="131">
        <f t="shared" si="7"/>
        <v>4006</v>
      </c>
    </row>
    <row r="46" spans="2:27" ht="12.6" customHeight="1" x14ac:dyDescent="0.15">
      <c r="B46" s="71"/>
      <c r="C46" s="72"/>
      <c r="D46" s="72"/>
      <c r="E46" s="183" t="s">
        <v>921</v>
      </c>
      <c r="F46" s="129">
        <f t="shared" si="7"/>
        <v>0</v>
      </c>
      <c r="G46" s="172">
        <f t="shared" si="7"/>
        <v>0</v>
      </c>
      <c r="H46" s="172">
        <f t="shared" si="7"/>
        <v>0</v>
      </c>
      <c r="I46" s="172">
        <f t="shared" si="7"/>
        <v>0</v>
      </c>
      <c r="J46" s="172">
        <f t="shared" si="7"/>
        <v>0</v>
      </c>
      <c r="K46" s="172">
        <f t="shared" si="7"/>
        <v>0</v>
      </c>
      <c r="L46" s="172">
        <f t="shared" si="7"/>
        <v>0</v>
      </c>
      <c r="M46" s="172">
        <f t="shared" si="7"/>
        <v>0</v>
      </c>
      <c r="N46" s="172">
        <f t="shared" si="7"/>
        <v>0</v>
      </c>
      <c r="O46" s="172">
        <f t="shared" si="7"/>
        <v>0</v>
      </c>
      <c r="P46" s="172">
        <f t="shared" si="7"/>
        <v>0</v>
      </c>
      <c r="Q46" s="172">
        <f t="shared" si="7"/>
        <v>0</v>
      </c>
      <c r="R46" s="172">
        <f t="shared" si="7"/>
        <v>0</v>
      </c>
      <c r="S46" s="172">
        <f t="shared" si="7"/>
        <v>0</v>
      </c>
      <c r="T46" s="172">
        <f t="shared" si="7"/>
        <v>0</v>
      </c>
      <c r="U46" s="172">
        <f t="shared" si="7"/>
        <v>0</v>
      </c>
      <c r="V46" s="172">
        <f t="shared" si="7"/>
        <v>0</v>
      </c>
      <c r="W46" s="172">
        <f t="shared" si="7"/>
        <v>0</v>
      </c>
      <c r="X46" s="172">
        <f t="shared" si="7"/>
        <v>0</v>
      </c>
      <c r="Y46" s="172">
        <f t="shared" si="7"/>
        <v>0</v>
      </c>
      <c r="Z46" s="172">
        <f t="shared" si="7"/>
        <v>0</v>
      </c>
      <c r="AA46" s="131">
        <f t="shared" si="7"/>
        <v>0</v>
      </c>
    </row>
    <row r="47" spans="2:27" ht="12.6" customHeight="1" x14ac:dyDescent="0.15">
      <c r="B47" s="71"/>
      <c r="C47" s="72"/>
      <c r="D47" s="72"/>
      <c r="E47" s="183" t="s">
        <v>894</v>
      </c>
      <c r="F47" s="129">
        <f t="shared" si="7"/>
        <v>0</v>
      </c>
      <c r="G47" s="172">
        <f t="shared" si="7"/>
        <v>0</v>
      </c>
      <c r="H47" s="172">
        <f t="shared" si="7"/>
        <v>0</v>
      </c>
      <c r="I47" s="172">
        <f t="shared" si="7"/>
        <v>0</v>
      </c>
      <c r="J47" s="172">
        <f t="shared" si="7"/>
        <v>0</v>
      </c>
      <c r="K47" s="172">
        <f t="shared" si="7"/>
        <v>0</v>
      </c>
      <c r="L47" s="172">
        <f t="shared" si="7"/>
        <v>0</v>
      </c>
      <c r="M47" s="172">
        <f t="shared" si="7"/>
        <v>0</v>
      </c>
      <c r="N47" s="172">
        <f t="shared" si="7"/>
        <v>0</v>
      </c>
      <c r="O47" s="172">
        <f t="shared" si="7"/>
        <v>0</v>
      </c>
      <c r="P47" s="172">
        <f t="shared" si="7"/>
        <v>0</v>
      </c>
      <c r="Q47" s="172">
        <f t="shared" si="7"/>
        <v>0</v>
      </c>
      <c r="R47" s="172">
        <f t="shared" si="7"/>
        <v>0</v>
      </c>
      <c r="S47" s="172">
        <f t="shared" si="7"/>
        <v>0</v>
      </c>
      <c r="T47" s="172">
        <f t="shared" si="7"/>
        <v>0</v>
      </c>
      <c r="U47" s="172">
        <f t="shared" si="7"/>
        <v>0</v>
      </c>
      <c r="V47" s="172">
        <f t="shared" si="7"/>
        <v>0</v>
      </c>
      <c r="W47" s="172">
        <f t="shared" si="7"/>
        <v>0</v>
      </c>
      <c r="X47" s="172">
        <f t="shared" si="7"/>
        <v>0</v>
      </c>
      <c r="Y47" s="172">
        <f t="shared" si="7"/>
        <v>0</v>
      </c>
      <c r="Z47" s="172">
        <f t="shared" si="7"/>
        <v>0</v>
      </c>
      <c r="AA47" s="131">
        <f t="shared" si="7"/>
        <v>0</v>
      </c>
    </row>
    <row r="48" spans="2:27" ht="12.6" customHeight="1" x14ac:dyDescent="0.15">
      <c r="B48" s="71"/>
      <c r="C48" s="72" t="s">
        <v>247</v>
      </c>
      <c r="D48" s="72" t="s">
        <v>248</v>
      </c>
      <c r="E48" s="183" t="s">
        <v>10</v>
      </c>
      <c r="F48" s="129">
        <f t="shared" ref="F48:AA48" si="8">SUM(F49:F55)</f>
        <v>349</v>
      </c>
      <c r="G48" s="172">
        <f t="shared" si="8"/>
        <v>0</v>
      </c>
      <c r="H48" s="172">
        <f t="shared" si="8"/>
        <v>6</v>
      </c>
      <c r="I48" s="172">
        <f t="shared" si="8"/>
        <v>24</v>
      </c>
      <c r="J48" s="172">
        <f t="shared" si="8"/>
        <v>95</v>
      </c>
      <c r="K48" s="172">
        <f t="shared" si="8"/>
        <v>155</v>
      </c>
      <c r="L48" s="172">
        <f t="shared" si="8"/>
        <v>66</v>
      </c>
      <c r="M48" s="172">
        <f t="shared" si="8"/>
        <v>2</v>
      </c>
      <c r="N48" s="172">
        <f t="shared" si="8"/>
        <v>1</v>
      </c>
      <c r="O48" s="172">
        <f t="shared" si="8"/>
        <v>6</v>
      </c>
      <c r="P48" s="172">
        <f t="shared" si="8"/>
        <v>7</v>
      </c>
      <c r="Q48" s="172">
        <f t="shared" si="8"/>
        <v>61</v>
      </c>
      <c r="R48" s="172">
        <f t="shared" si="8"/>
        <v>163</v>
      </c>
      <c r="S48" s="172">
        <f t="shared" si="8"/>
        <v>72</v>
      </c>
      <c r="T48" s="172">
        <f t="shared" si="8"/>
        <v>24</v>
      </c>
      <c r="U48" s="172">
        <f t="shared" si="8"/>
        <v>13</v>
      </c>
      <c r="V48" s="172">
        <f t="shared" si="8"/>
        <v>3</v>
      </c>
      <c r="W48" s="172">
        <f t="shared" si="8"/>
        <v>0</v>
      </c>
      <c r="X48" s="172">
        <f t="shared" si="8"/>
        <v>0</v>
      </c>
      <c r="Y48" s="172">
        <f t="shared" si="8"/>
        <v>1324</v>
      </c>
      <c r="Z48" s="172">
        <f t="shared" si="8"/>
        <v>1594810</v>
      </c>
      <c r="AA48" s="131">
        <f t="shared" si="8"/>
        <v>34733</v>
      </c>
    </row>
    <row r="49" spans="2:27" ht="12.6" customHeight="1" x14ac:dyDescent="0.15">
      <c r="B49" s="71"/>
      <c r="C49" s="72"/>
      <c r="D49" s="72"/>
      <c r="E49" s="183" t="s">
        <v>916</v>
      </c>
      <c r="F49" s="129">
        <v>16</v>
      </c>
      <c r="G49" s="172">
        <v>0</v>
      </c>
      <c r="H49" s="172">
        <v>0</v>
      </c>
      <c r="I49" s="172">
        <v>0</v>
      </c>
      <c r="J49" s="172">
        <v>0</v>
      </c>
      <c r="K49" s="172">
        <v>5</v>
      </c>
      <c r="L49" s="172">
        <v>10</v>
      </c>
      <c r="M49" s="172">
        <v>1</v>
      </c>
      <c r="N49" s="172">
        <v>0</v>
      </c>
      <c r="O49" s="172">
        <v>0</v>
      </c>
      <c r="P49" s="172">
        <v>5</v>
      </c>
      <c r="Q49" s="172">
        <v>11</v>
      </c>
      <c r="R49" s="172">
        <v>0</v>
      </c>
      <c r="S49" s="172">
        <v>0</v>
      </c>
      <c r="T49" s="172">
        <v>0</v>
      </c>
      <c r="U49" s="172">
        <v>0</v>
      </c>
      <c r="V49" s="172">
        <v>0</v>
      </c>
      <c r="W49" s="172">
        <v>0</v>
      </c>
      <c r="X49" s="172">
        <v>0</v>
      </c>
      <c r="Y49" s="172">
        <v>38</v>
      </c>
      <c r="Z49" s="172">
        <v>30973</v>
      </c>
      <c r="AA49" s="131">
        <v>966</v>
      </c>
    </row>
    <row r="50" spans="2:27" ht="12.6" customHeight="1" x14ac:dyDescent="0.15">
      <c r="B50" s="71"/>
      <c r="C50" s="72"/>
      <c r="D50" s="72"/>
      <c r="E50" s="183" t="s">
        <v>917</v>
      </c>
      <c r="F50" s="129">
        <v>189</v>
      </c>
      <c r="G50" s="172">
        <v>0</v>
      </c>
      <c r="H50" s="172">
        <v>0</v>
      </c>
      <c r="I50" s="172">
        <v>1</v>
      </c>
      <c r="J50" s="172">
        <v>30</v>
      </c>
      <c r="K50" s="172">
        <v>118</v>
      </c>
      <c r="L50" s="172">
        <v>38</v>
      </c>
      <c r="M50" s="172">
        <v>1</v>
      </c>
      <c r="N50" s="172">
        <v>1</v>
      </c>
      <c r="O50" s="172">
        <v>0</v>
      </c>
      <c r="P50" s="172">
        <v>2</v>
      </c>
      <c r="Q50" s="172">
        <v>48</v>
      </c>
      <c r="R50" s="172">
        <v>129</v>
      </c>
      <c r="S50" s="172">
        <v>9</v>
      </c>
      <c r="T50" s="172">
        <v>1</v>
      </c>
      <c r="U50" s="172">
        <v>0</v>
      </c>
      <c r="V50" s="172">
        <v>0</v>
      </c>
      <c r="W50" s="172">
        <v>0</v>
      </c>
      <c r="X50" s="172">
        <v>0</v>
      </c>
      <c r="Y50" s="172">
        <v>816</v>
      </c>
      <c r="Z50" s="172">
        <v>1007526</v>
      </c>
      <c r="AA50" s="131">
        <v>20522</v>
      </c>
    </row>
    <row r="51" spans="2:27" ht="12.6" customHeight="1" x14ac:dyDescent="0.15">
      <c r="B51" s="71"/>
      <c r="C51" s="72"/>
      <c r="D51" s="72"/>
      <c r="E51" s="183" t="s">
        <v>918</v>
      </c>
      <c r="F51" s="129">
        <v>105</v>
      </c>
      <c r="G51" s="172">
        <v>0</v>
      </c>
      <c r="H51" s="172">
        <v>0</v>
      </c>
      <c r="I51" s="172">
        <v>8</v>
      </c>
      <c r="J51" s="172">
        <v>56</v>
      </c>
      <c r="K51" s="172">
        <v>25</v>
      </c>
      <c r="L51" s="172">
        <v>16</v>
      </c>
      <c r="M51" s="172">
        <v>0</v>
      </c>
      <c r="N51" s="172">
        <v>0</v>
      </c>
      <c r="O51" s="172">
        <v>0</v>
      </c>
      <c r="P51" s="172">
        <v>0</v>
      </c>
      <c r="Q51" s="172">
        <v>2</v>
      </c>
      <c r="R51" s="172">
        <v>32</v>
      </c>
      <c r="S51" s="172">
        <v>49</v>
      </c>
      <c r="T51" s="172">
        <v>15</v>
      </c>
      <c r="U51" s="172">
        <v>7</v>
      </c>
      <c r="V51" s="172">
        <v>0</v>
      </c>
      <c r="W51" s="172">
        <v>0</v>
      </c>
      <c r="X51" s="172">
        <v>0</v>
      </c>
      <c r="Y51" s="172">
        <v>360</v>
      </c>
      <c r="Z51" s="172">
        <v>450889</v>
      </c>
      <c r="AA51" s="131">
        <v>10430</v>
      </c>
    </row>
    <row r="52" spans="2:27" ht="12.6" customHeight="1" x14ac:dyDescent="0.15">
      <c r="B52" s="71"/>
      <c r="C52" s="72"/>
      <c r="D52" s="72"/>
      <c r="E52" s="183" t="s">
        <v>919</v>
      </c>
      <c r="F52" s="129">
        <v>30</v>
      </c>
      <c r="G52" s="172">
        <v>0</v>
      </c>
      <c r="H52" s="172">
        <v>5</v>
      </c>
      <c r="I52" s="172">
        <v>14</v>
      </c>
      <c r="J52" s="172">
        <v>5</v>
      </c>
      <c r="K52" s="172">
        <v>5</v>
      </c>
      <c r="L52" s="172">
        <v>1</v>
      </c>
      <c r="M52" s="172">
        <v>0</v>
      </c>
      <c r="N52" s="172">
        <v>0</v>
      </c>
      <c r="O52" s="172">
        <v>0</v>
      </c>
      <c r="P52" s="172">
        <v>0</v>
      </c>
      <c r="Q52" s="172">
        <v>0</v>
      </c>
      <c r="R52" s="172">
        <v>2</v>
      </c>
      <c r="S52" s="172">
        <v>14</v>
      </c>
      <c r="T52" s="172">
        <v>7</v>
      </c>
      <c r="U52" s="172">
        <v>5</v>
      </c>
      <c r="V52" s="172">
        <v>2</v>
      </c>
      <c r="W52" s="172">
        <v>0</v>
      </c>
      <c r="X52" s="172">
        <v>0</v>
      </c>
      <c r="Y52" s="172">
        <v>81</v>
      </c>
      <c r="Z52" s="172">
        <v>75855</v>
      </c>
      <c r="AA52" s="131">
        <v>2327</v>
      </c>
    </row>
    <row r="53" spans="2:27" ht="12.6" customHeight="1" x14ac:dyDescent="0.15">
      <c r="B53" s="71"/>
      <c r="C53" s="72"/>
      <c r="D53" s="72"/>
      <c r="E53" s="183" t="s">
        <v>920</v>
      </c>
      <c r="F53" s="129">
        <v>9</v>
      </c>
      <c r="G53" s="172">
        <v>0</v>
      </c>
      <c r="H53" s="172">
        <v>1</v>
      </c>
      <c r="I53" s="172">
        <v>1</v>
      </c>
      <c r="J53" s="172">
        <v>4</v>
      </c>
      <c r="K53" s="172">
        <v>2</v>
      </c>
      <c r="L53" s="172">
        <v>1</v>
      </c>
      <c r="M53" s="172">
        <v>0</v>
      </c>
      <c r="N53" s="172">
        <v>0</v>
      </c>
      <c r="O53" s="172">
        <v>6</v>
      </c>
      <c r="P53" s="172">
        <v>0</v>
      </c>
      <c r="Q53" s="172">
        <v>0</v>
      </c>
      <c r="R53" s="172">
        <v>0</v>
      </c>
      <c r="S53" s="172">
        <v>0</v>
      </c>
      <c r="T53" s="172">
        <v>1</v>
      </c>
      <c r="U53" s="172">
        <v>1</v>
      </c>
      <c r="V53" s="172">
        <v>1</v>
      </c>
      <c r="W53" s="172">
        <v>0</v>
      </c>
      <c r="X53" s="172">
        <v>0</v>
      </c>
      <c r="Y53" s="82">
        <v>29</v>
      </c>
      <c r="Z53" s="82">
        <v>29567</v>
      </c>
      <c r="AA53" s="130">
        <v>488</v>
      </c>
    </row>
    <row r="54" spans="2:27" ht="12.6" customHeight="1" x14ac:dyDescent="0.15">
      <c r="B54" s="71"/>
      <c r="C54" s="72"/>
      <c r="D54" s="72"/>
      <c r="E54" s="183" t="s">
        <v>921</v>
      </c>
      <c r="F54" s="129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0</v>
      </c>
      <c r="L54" s="172">
        <v>0</v>
      </c>
      <c r="M54" s="172">
        <v>0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0</v>
      </c>
      <c r="T54" s="172">
        <v>0</v>
      </c>
      <c r="U54" s="172">
        <v>0</v>
      </c>
      <c r="V54" s="172">
        <v>0</v>
      </c>
      <c r="W54" s="172">
        <v>0</v>
      </c>
      <c r="X54" s="172">
        <v>0</v>
      </c>
      <c r="Y54" s="172">
        <v>0</v>
      </c>
      <c r="Z54" s="172">
        <v>0</v>
      </c>
      <c r="AA54" s="131">
        <v>0</v>
      </c>
    </row>
    <row r="55" spans="2:27" ht="12.6" customHeight="1" x14ac:dyDescent="0.15">
      <c r="B55" s="71"/>
      <c r="C55" s="72"/>
      <c r="D55" s="72"/>
      <c r="E55" s="183" t="s">
        <v>894</v>
      </c>
      <c r="F55" s="129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0</v>
      </c>
      <c r="L55" s="172">
        <v>0</v>
      </c>
      <c r="M55" s="172">
        <v>0</v>
      </c>
      <c r="N55" s="172">
        <v>0</v>
      </c>
      <c r="O55" s="172">
        <v>0</v>
      </c>
      <c r="P55" s="172">
        <v>0</v>
      </c>
      <c r="Q55" s="172">
        <v>0</v>
      </c>
      <c r="R55" s="172">
        <v>0</v>
      </c>
      <c r="S55" s="172">
        <v>0</v>
      </c>
      <c r="T55" s="172">
        <v>0</v>
      </c>
      <c r="U55" s="172">
        <v>0</v>
      </c>
      <c r="V55" s="172">
        <v>0</v>
      </c>
      <c r="W55" s="172">
        <v>0</v>
      </c>
      <c r="X55" s="172">
        <v>0</v>
      </c>
      <c r="Y55" s="172">
        <v>0</v>
      </c>
      <c r="Z55" s="172">
        <v>0</v>
      </c>
      <c r="AA55" s="131">
        <v>0</v>
      </c>
    </row>
    <row r="56" spans="2:27" ht="12.6" customHeight="1" x14ac:dyDescent="0.15">
      <c r="B56" s="71"/>
      <c r="C56" s="72" t="s">
        <v>253</v>
      </c>
      <c r="D56" s="72" t="s">
        <v>254</v>
      </c>
      <c r="E56" s="183" t="s">
        <v>10</v>
      </c>
      <c r="F56" s="129">
        <f t="shared" ref="F56:AA56" si="9">SUM(F57:F63)</f>
        <v>221</v>
      </c>
      <c r="G56" s="172">
        <f t="shared" si="9"/>
        <v>0</v>
      </c>
      <c r="H56" s="172">
        <f t="shared" si="9"/>
        <v>0</v>
      </c>
      <c r="I56" s="172">
        <f t="shared" si="9"/>
        <v>21</v>
      </c>
      <c r="J56" s="172">
        <f t="shared" si="9"/>
        <v>40</v>
      </c>
      <c r="K56" s="172">
        <f t="shared" si="9"/>
        <v>43</v>
      </c>
      <c r="L56" s="172">
        <f t="shared" si="9"/>
        <v>89</v>
      </c>
      <c r="M56" s="172">
        <f t="shared" si="9"/>
        <v>15</v>
      </c>
      <c r="N56" s="172">
        <f t="shared" si="9"/>
        <v>13</v>
      </c>
      <c r="O56" s="172">
        <f t="shared" si="9"/>
        <v>2</v>
      </c>
      <c r="P56" s="172">
        <f t="shared" si="9"/>
        <v>1</v>
      </c>
      <c r="Q56" s="172">
        <f t="shared" si="9"/>
        <v>11</v>
      </c>
      <c r="R56" s="172">
        <f t="shared" si="9"/>
        <v>43</v>
      </c>
      <c r="S56" s="172">
        <f t="shared" si="9"/>
        <v>55</v>
      </c>
      <c r="T56" s="172">
        <f t="shared" si="9"/>
        <v>96</v>
      </c>
      <c r="U56" s="172">
        <f t="shared" si="9"/>
        <v>8</v>
      </c>
      <c r="V56" s="172">
        <f t="shared" si="9"/>
        <v>5</v>
      </c>
      <c r="W56" s="172">
        <f t="shared" si="9"/>
        <v>0</v>
      </c>
      <c r="X56" s="172">
        <f t="shared" si="9"/>
        <v>0</v>
      </c>
      <c r="Y56" s="172">
        <f t="shared" si="9"/>
        <v>724</v>
      </c>
      <c r="Z56" s="172">
        <f t="shared" si="9"/>
        <v>1138795</v>
      </c>
      <c r="AA56" s="131">
        <f t="shared" si="9"/>
        <v>36024</v>
      </c>
    </row>
    <row r="57" spans="2:27" ht="12.6" customHeight="1" x14ac:dyDescent="0.15">
      <c r="B57" s="71"/>
      <c r="C57" s="72"/>
      <c r="D57" s="72"/>
      <c r="E57" s="183" t="s">
        <v>916</v>
      </c>
      <c r="F57" s="129">
        <v>7</v>
      </c>
      <c r="G57" s="172">
        <v>0</v>
      </c>
      <c r="H57" s="172">
        <v>0</v>
      </c>
      <c r="I57" s="172">
        <v>0</v>
      </c>
      <c r="J57" s="172">
        <v>0</v>
      </c>
      <c r="K57" s="172">
        <v>2</v>
      </c>
      <c r="L57" s="172">
        <v>0</v>
      </c>
      <c r="M57" s="172">
        <v>0</v>
      </c>
      <c r="N57" s="172">
        <v>5</v>
      </c>
      <c r="O57" s="172">
        <v>0</v>
      </c>
      <c r="P57" s="172">
        <v>1</v>
      </c>
      <c r="Q57" s="172">
        <v>1</v>
      </c>
      <c r="R57" s="172">
        <v>0</v>
      </c>
      <c r="S57" s="172">
        <v>4</v>
      </c>
      <c r="T57" s="172">
        <v>1</v>
      </c>
      <c r="U57" s="172">
        <v>0</v>
      </c>
      <c r="V57" s="172">
        <v>0</v>
      </c>
      <c r="W57" s="172">
        <v>0</v>
      </c>
      <c r="X57" s="172">
        <v>0</v>
      </c>
      <c r="Y57" s="82">
        <v>11</v>
      </c>
      <c r="Z57" s="82">
        <v>4467</v>
      </c>
      <c r="AA57" s="130">
        <v>237</v>
      </c>
    </row>
    <row r="58" spans="2:27" ht="12.6" customHeight="1" x14ac:dyDescent="0.15">
      <c r="B58" s="71"/>
      <c r="C58" s="72"/>
      <c r="D58" s="72"/>
      <c r="E58" s="183" t="s">
        <v>917</v>
      </c>
      <c r="F58" s="129">
        <v>76</v>
      </c>
      <c r="G58" s="172">
        <v>0</v>
      </c>
      <c r="H58" s="172">
        <v>0</v>
      </c>
      <c r="I58" s="172">
        <v>0</v>
      </c>
      <c r="J58" s="172">
        <v>8</v>
      </c>
      <c r="K58" s="172">
        <v>27</v>
      </c>
      <c r="L58" s="172">
        <v>22</v>
      </c>
      <c r="M58" s="172">
        <v>11</v>
      </c>
      <c r="N58" s="172">
        <v>8</v>
      </c>
      <c r="O58" s="172">
        <v>0</v>
      </c>
      <c r="P58" s="172">
        <v>0</v>
      </c>
      <c r="Q58" s="172">
        <v>10</v>
      </c>
      <c r="R58" s="172">
        <v>26</v>
      </c>
      <c r="S58" s="172">
        <v>24</v>
      </c>
      <c r="T58" s="172">
        <v>16</v>
      </c>
      <c r="U58" s="172">
        <v>0</v>
      </c>
      <c r="V58" s="172">
        <v>0</v>
      </c>
      <c r="W58" s="172">
        <v>0</v>
      </c>
      <c r="X58" s="172">
        <v>0</v>
      </c>
      <c r="Y58" s="172">
        <v>200</v>
      </c>
      <c r="Z58" s="172">
        <v>195133</v>
      </c>
      <c r="AA58" s="131">
        <v>5881</v>
      </c>
    </row>
    <row r="59" spans="2:27" ht="12.6" customHeight="1" x14ac:dyDescent="0.15">
      <c r="B59" s="71"/>
      <c r="C59" s="72"/>
      <c r="D59" s="72"/>
      <c r="E59" s="183" t="s">
        <v>918</v>
      </c>
      <c r="F59" s="129">
        <v>105</v>
      </c>
      <c r="G59" s="172">
        <v>0</v>
      </c>
      <c r="H59" s="172">
        <v>0</v>
      </c>
      <c r="I59" s="172">
        <v>5</v>
      </c>
      <c r="J59" s="172">
        <v>23</v>
      </c>
      <c r="K59" s="172">
        <v>10</v>
      </c>
      <c r="L59" s="172">
        <v>63</v>
      </c>
      <c r="M59" s="172">
        <v>4</v>
      </c>
      <c r="N59" s="172">
        <v>0</v>
      </c>
      <c r="O59" s="172">
        <v>0</v>
      </c>
      <c r="P59" s="172">
        <v>0</v>
      </c>
      <c r="Q59" s="172">
        <v>0</v>
      </c>
      <c r="R59" s="172">
        <v>17</v>
      </c>
      <c r="S59" s="172">
        <v>19</v>
      </c>
      <c r="T59" s="172">
        <v>62</v>
      </c>
      <c r="U59" s="172">
        <v>7</v>
      </c>
      <c r="V59" s="172">
        <v>0</v>
      </c>
      <c r="W59" s="172">
        <v>0</v>
      </c>
      <c r="X59" s="172">
        <v>0</v>
      </c>
      <c r="Y59" s="172">
        <v>408</v>
      </c>
      <c r="Z59" s="172">
        <v>778827</v>
      </c>
      <c r="AA59" s="131">
        <v>23821</v>
      </c>
    </row>
    <row r="60" spans="2:27" ht="12.6" customHeight="1" x14ac:dyDescent="0.15">
      <c r="B60" s="71"/>
      <c r="C60" s="72"/>
      <c r="D60" s="72"/>
      <c r="E60" s="183" t="s">
        <v>919</v>
      </c>
      <c r="F60" s="129">
        <v>30</v>
      </c>
      <c r="G60" s="172">
        <v>0</v>
      </c>
      <c r="H60" s="172">
        <v>0</v>
      </c>
      <c r="I60" s="172">
        <v>16</v>
      </c>
      <c r="J60" s="172">
        <v>9</v>
      </c>
      <c r="K60" s="172">
        <v>2</v>
      </c>
      <c r="L60" s="172">
        <v>3</v>
      </c>
      <c r="M60" s="172">
        <v>0</v>
      </c>
      <c r="N60" s="172">
        <v>0</v>
      </c>
      <c r="O60" s="172">
        <v>0</v>
      </c>
      <c r="P60" s="172">
        <v>0</v>
      </c>
      <c r="Q60" s="172">
        <v>0</v>
      </c>
      <c r="R60" s="172">
        <v>0</v>
      </c>
      <c r="S60" s="172">
        <v>8</v>
      </c>
      <c r="T60" s="172">
        <v>17</v>
      </c>
      <c r="U60" s="172">
        <v>1</v>
      </c>
      <c r="V60" s="172">
        <v>4</v>
      </c>
      <c r="W60" s="172">
        <v>0</v>
      </c>
      <c r="X60" s="172">
        <v>0</v>
      </c>
      <c r="Y60" s="172">
        <v>89</v>
      </c>
      <c r="Z60" s="172">
        <v>150108</v>
      </c>
      <c r="AA60" s="131">
        <v>4802</v>
      </c>
    </row>
    <row r="61" spans="2:27" ht="12.6" customHeight="1" x14ac:dyDescent="0.15">
      <c r="B61" s="71"/>
      <c r="C61" s="72"/>
      <c r="D61" s="72"/>
      <c r="E61" s="183" t="s">
        <v>920</v>
      </c>
      <c r="F61" s="129">
        <v>3</v>
      </c>
      <c r="G61" s="172">
        <v>0</v>
      </c>
      <c r="H61" s="172">
        <v>0</v>
      </c>
      <c r="I61" s="172">
        <v>0</v>
      </c>
      <c r="J61" s="172">
        <v>0</v>
      </c>
      <c r="K61" s="172">
        <v>2</v>
      </c>
      <c r="L61" s="172">
        <v>1</v>
      </c>
      <c r="M61" s="172">
        <v>0</v>
      </c>
      <c r="N61" s="172">
        <v>0</v>
      </c>
      <c r="O61" s="172">
        <v>2</v>
      </c>
      <c r="P61" s="172">
        <v>0</v>
      </c>
      <c r="Q61" s="172">
        <v>0</v>
      </c>
      <c r="R61" s="172">
        <v>0</v>
      </c>
      <c r="S61" s="172">
        <v>0</v>
      </c>
      <c r="T61" s="172">
        <v>0</v>
      </c>
      <c r="U61" s="172">
        <v>0</v>
      </c>
      <c r="V61" s="172">
        <v>1</v>
      </c>
      <c r="W61" s="172">
        <v>0</v>
      </c>
      <c r="X61" s="172">
        <v>0</v>
      </c>
      <c r="Y61" s="172">
        <v>16</v>
      </c>
      <c r="Z61" s="172">
        <v>10260</v>
      </c>
      <c r="AA61" s="131">
        <v>1283</v>
      </c>
    </row>
    <row r="62" spans="2:27" ht="12.6" customHeight="1" x14ac:dyDescent="0.15">
      <c r="B62" s="71"/>
      <c r="C62" s="72"/>
      <c r="D62" s="72"/>
      <c r="E62" s="183" t="s">
        <v>921</v>
      </c>
      <c r="F62" s="129">
        <v>0</v>
      </c>
      <c r="G62" s="172">
        <v>0</v>
      </c>
      <c r="H62" s="172">
        <v>0</v>
      </c>
      <c r="I62" s="172">
        <v>0</v>
      </c>
      <c r="J62" s="172">
        <v>0</v>
      </c>
      <c r="K62" s="172">
        <v>0</v>
      </c>
      <c r="L62" s="172">
        <v>0</v>
      </c>
      <c r="M62" s="172">
        <v>0</v>
      </c>
      <c r="N62" s="172">
        <v>0</v>
      </c>
      <c r="O62" s="172">
        <v>0</v>
      </c>
      <c r="P62" s="172">
        <v>0</v>
      </c>
      <c r="Q62" s="172">
        <v>0</v>
      </c>
      <c r="R62" s="172">
        <v>0</v>
      </c>
      <c r="S62" s="172">
        <v>0</v>
      </c>
      <c r="T62" s="172">
        <v>0</v>
      </c>
      <c r="U62" s="172">
        <v>0</v>
      </c>
      <c r="V62" s="172">
        <v>0</v>
      </c>
      <c r="W62" s="172">
        <v>0</v>
      </c>
      <c r="X62" s="172">
        <v>0</v>
      </c>
      <c r="Y62" s="172">
        <v>0</v>
      </c>
      <c r="Z62" s="172">
        <v>0</v>
      </c>
      <c r="AA62" s="131">
        <v>0</v>
      </c>
    </row>
    <row r="63" spans="2:27" ht="12.6" customHeight="1" x14ac:dyDescent="0.15">
      <c r="B63" s="71"/>
      <c r="C63" s="72"/>
      <c r="D63" s="72"/>
      <c r="E63" s="183" t="s">
        <v>894</v>
      </c>
      <c r="F63" s="129">
        <v>0</v>
      </c>
      <c r="G63" s="172">
        <v>0</v>
      </c>
      <c r="H63" s="172">
        <v>0</v>
      </c>
      <c r="I63" s="172">
        <v>0</v>
      </c>
      <c r="J63" s="172">
        <v>0</v>
      </c>
      <c r="K63" s="172">
        <v>0</v>
      </c>
      <c r="L63" s="172">
        <v>0</v>
      </c>
      <c r="M63" s="172">
        <v>0</v>
      </c>
      <c r="N63" s="172">
        <v>0</v>
      </c>
      <c r="O63" s="172">
        <v>0</v>
      </c>
      <c r="P63" s="172">
        <v>0</v>
      </c>
      <c r="Q63" s="172">
        <v>0</v>
      </c>
      <c r="R63" s="172">
        <v>0</v>
      </c>
      <c r="S63" s="172">
        <v>0</v>
      </c>
      <c r="T63" s="172">
        <v>0</v>
      </c>
      <c r="U63" s="172">
        <v>0</v>
      </c>
      <c r="V63" s="172">
        <v>0</v>
      </c>
      <c r="W63" s="172">
        <v>0</v>
      </c>
      <c r="X63" s="172">
        <v>0</v>
      </c>
      <c r="Y63" s="172">
        <v>0</v>
      </c>
      <c r="Z63" s="172">
        <v>0</v>
      </c>
      <c r="AA63" s="131">
        <v>0</v>
      </c>
    </row>
    <row r="64" spans="2:27" ht="12.6" customHeight="1" x14ac:dyDescent="0.15">
      <c r="B64" s="71"/>
      <c r="C64" s="72" t="s">
        <v>257</v>
      </c>
      <c r="D64" s="72" t="s">
        <v>258</v>
      </c>
      <c r="E64" s="183" t="s">
        <v>10</v>
      </c>
      <c r="F64" s="129">
        <f t="shared" ref="F64:AA64" si="10">SUM(F65:F71)</f>
        <v>879</v>
      </c>
      <c r="G64" s="172">
        <f t="shared" si="10"/>
        <v>1</v>
      </c>
      <c r="H64" s="172">
        <f t="shared" si="10"/>
        <v>14</v>
      </c>
      <c r="I64" s="172">
        <f t="shared" si="10"/>
        <v>83</v>
      </c>
      <c r="J64" s="172">
        <f t="shared" si="10"/>
        <v>129</v>
      </c>
      <c r="K64" s="172">
        <f t="shared" si="10"/>
        <v>245</v>
      </c>
      <c r="L64" s="172">
        <f t="shared" si="10"/>
        <v>380</v>
      </c>
      <c r="M64" s="172">
        <f t="shared" si="10"/>
        <v>20</v>
      </c>
      <c r="N64" s="172">
        <f t="shared" si="10"/>
        <v>7</v>
      </c>
      <c r="O64" s="172">
        <f t="shared" si="10"/>
        <v>13</v>
      </c>
      <c r="P64" s="172">
        <f t="shared" si="10"/>
        <v>16</v>
      </c>
      <c r="Q64" s="172">
        <f t="shared" si="10"/>
        <v>51</v>
      </c>
      <c r="R64" s="172">
        <f t="shared" si="10"/>
        <v>290</v>
      </c>
      <c r="S64" s="172">
        <f t="shared" si="10"/>
        <v>280</v>
      </c>
      <c r="T64" s="172">
        <f t="shared" si="10"/>
        <v>150</v>
      </c>
      <c r="U64" s="172">
        <f t="shared" si="10"/>
        <v>47</v>
      </c>
      <c r="V64" s="172">
        <f t="shared" si="10"/>
        <v>32</v>
      </c>
      <c r="W64" s="172">
        <f t="shared" si="10"/>
        <v>0</v>
      </c>
      <c r="X64" s="172">
        <f t="shared" si="10"/>
        <v>0</v>
      </c>
      <c r="Y64" s="172">
        <f t="shared" si="10"/>
        <v>2860</v>
      </c>
      <c r="Z64" s="172">
        <f t="shared" si="10"/>
        <v>3968261</v>
      </c>
      <c r="AA64" s="131">
        <f t="shared" si="10"/>
        <v>109507</v>
      </c>
    </row>
    <row r="65" spans="2:27" ht="12.6" customHeight="1" x14ac:dyDescent="0.15">
      <c r="B65" s="71"/>
      <c r="C65" s="72"/>
      <c r="D65" s="72"/>
      <c r="E65" s="183" t="s">
        <v>916</v>
      </c>
      <c r="F65" s="129">
        <v>60</v>
      </c>
      <c r="G65" s="172">
        <v>1</v>
      </c>
      <c r="H65" s="172">
        <v>1</v>
      </c>
      <c r="I65" s="172">
        <v>3</v>
      </c>
      <c r="J65" s="172">
        <v>3</v>
      </c>
      <c r="K65" s="172">
        <v>11</v>
      </c>
      <c r="L65" s="172">
        <v>25</v>
      </c>
      <c r="M65" s="172">
        <v>10</v>
      </c>
      <c r="N65" s="172">
        <v>6</v>
      </c>
      <c r="O65" s="172">
        <v>6</v>
      </c>
      <c r="P65" s="172">
        <v>16</v>
      </c>
      <c r="Q65" s="172">
        <v>18</v>
      </c>
      <c r="R65" s="172">
        <v>16</v>
      </c>
      <c r="S65" s="172">
        <v>4</v>
      </c>
      <c r="T65" s="172">
        <v>0</v>
      </c>
      <c r="U65" s="172">
        <v>0</v>
      </c>
      <c r="V65" s="172">
        <v>0</v>
      </c>
      <c r="W65" s="172">
        <v>0</v>
      </c>
      <c r="X65" s="172">
        <v>0</v>
      </c>
      <c r="Y65" s="172">
        <v>107</v>
      </c>
      <c r="Z65" s="172">
        <v>95209</v>
      </c>
      <c r="AA65" s="131">
        <v>2413</v>
      </c>
    </row>
    <row r="66" spans="2:27" ht="12.6" customHeight="1" x14ac:dyDescent="0.15">
      <c r="B66" s="71"/>
      <c r="C66" s="72"/>
      <c r="D66" s="72"/>
      <c r="E66" s="183" t="s">
        <v>917</v>
      </c>
      <c r="F66" s="129">
        <v>393</v>
      </c>
      <c r="G66" s="172">
        <v>0</v>
      </c>
      <c r="H66" s="172">
        <v>0</v>
      </c>
      <c r="I66" s="172">
        <v>0</v>
      </c>
      <c r="J66" s="172">
        <v>23</v>
      </c>
      <c r="K66" s="172">
        <v>163</v>
      </c>
      <c r="L66" s="172">
        <v>199</v>
      </c>
      <c r="M66" s="172">
        <v>7</v>
      </c>
      <c r="N66" s="172">
        <v>1</v>
      </c>
      <c r="O66" s="172">
        <v>0</v>
      </c>
      <c r="P66" s="172">
        <v>0</v>
      </c>
      <c r="Q66" s="172">
        <v>32</v>
      </c>
      <c r="R66" s="172">
        <v>217</v>
      </c>
      <c r="S66" s="172">
        <v>142</v>
      </c>
      <c r="T66" s="172">
        <v>2</v>
      </c>
      <c r="U66" s="172">
        <v>0</v>
      </c>
      <c r="V66" s="172">
        <v>0</v>
      </c>
      <c r="W66" s="172">
        <v>0</v>
      </c>
      <c r="X66" s="172">
        <v>0</v>
      </c>
      <c r="Y66" s="172">
        <v>1245</v>
      </c>
      <c r="Z66" s="172">
        <v>1744811</v>
      </c>
      <c r="AA66" s="131">
        <v>46770</v>
      </c>
    </row>
    <row r="67" spans="2:27" ht="12.6" customHeight="1" x14ac:dyDescent="0.15">
      <c r="B67" s="71"/>
      <c r="C67" s="72"/>
      <c r="D67" s="72"/>
      <c r="E67" s="183" t="s">
        <v>918</v>
      </c>
      <c r="F67" s="129">
        <v>300</v>
      </c>
      <c r="G67" s="172">
        <v>0</v>
      </c>
      <c r="H67" s="172">
        <v>1</v>
      </c>
      <c r="I67" s="172">
        <v>29</v>
      </c>
      <c r="J67" s="172">
        <v>88</v>
      </c>
      <c r="K67" s="172">
        <v>49</v>
      </c>
      <c r="L67" s="172">
        <v>131</v>
      </c>
      <c r="M67" s="172">
        <v>2</v>
      </c>
      <c r="N67" s="172">
        <v>0</v>
      </c>
      <c r="O67" s="172">
        <v>0</v>
      </c>
      <c r="P67" s="172">
        <v>0</v>
      </c>
      <c r="Q67" s="172">
        <v>1</v>
      </c>
      <c r="R67" s="172">
        <v>57</v>
      </c>
      <c r="S67" s="172">
        <v>92</v>
      </c>
      <c r="T67" s="172">
        <v>118</v>
      </c>
      <c r="U67" s="172">
        <v>32</v>
      </c>
      <c r="V67" s="172">
        <v>0</v>
      </c>
      <c r="W67" s="172">
        <v>0</v>
      </c>
      <c r="X67" s="172">
        <v>0</v>
      </c>
      <c r="Y67" s="172">
        <v>1150</v>
      </c>
      <c r="Z67" s="172">
        <v>1729331</v>
      </c>
      <c r="AA67" s="131">
        <v>48874</v>
      </c>
    </row>
    <row r="68" spans="2:27" ht="12.6" customHeight="1" x14ac:dyDescent="0.15">
      <c r="B68" s="71"/>
      <c r="C68" s="72"/>
      <c r="D68" s="72"/>
      <c r="E68" s="183" t="s">
        <v>919</v>
      </c>
      <c r="F68" s="129">
        <v>111</v>
      </c>
      <c r="G68" s="172">
        <v>0</v>
      </c>
      <c r="H68" s="172">
        <v>7</v>
      </c>
      <c r="I68" s="172">
        <v>50</v>
      </c>
      <c r="J68" s="172">
        <v>13</v>
      </c>
      <c r="K68" s="172">
        <v>18</v>
      </c>
      <c r="L68" s="172">
        <v>23</v>
      </c>
      <c r="M68" s="172">
        <v>0</v>
      </c>
      <c r="N68" s="172">
        <v>0</v>
      </c>
      <c r="O68" s="172">
        <v>0</v>
      </c>
      <c r="P68" s="172">
        <v>0</v>
      </c>
      <c r="Q68" s="172">
        <v>0</v>
      </c>
      <c r="R68" s="172">
        <v>0</v>
      </c>
      <c r="S68" s="172">
        <v>42</v>
      </c>
      <c r="T68" s="172">
        <v>27</v>
      </c>
      <c r="U68" s="172">
        <v>13</v>
      </c>
      <c r="V68" s="172">
        <v>29</v>
      </c>
      <c r="W68" s="172">
        <v>0</v>
      </c>
      <c r="X68" s="172">
        <v>0</v>
      </c>
      <c r="Y68" s="172">
        <v>321</v>
      </c>
      <c r="Z68" s="172">
        <v>379823</v>
      </c>
      <c r="AA68" s="131">
        <v>10439</v>
      </c>
    </row>
    <row r="69" spans="2:27" ht="12.6" customHeight="1" x14ac:dyDescent="0.15">
      <c r="B69" s="71"/>
      <c r="C69" s="72"/>
      <c r="D69" s="72"/>
      <c r="E69" s="183" t="s">
        <v>920</v>
      </c>
      <c r="F69" s="129">
        <v>15</v>
      </c>
      <c r="G69" s="172">
        <v>0</v>
      </c>
      <c r="H69" s="172">
        <v>5</v>
      </c>
      <c r="I69" s="172">
        <v>1</v>
      </c>
      <c r="J69" s="172">
        <v>2</v>
      </c>
      <c r="K69" s="172">
        <v>4</v>
      </c>
      <c r="L69" s="172">
        <v>2</v>
      </c>
      <c r="M69" s="172">
        <v>1</v>
      </c>
      <c r="N69" s="172">
        <v>0</v>
      </c>
      <c r="O69" s="172">
        <v>7</v>
      </c>
      <c r="P69" s="172">
        <v>0</v>
      </c>
      <c r="Q69" s="172">
        <v>0</v>
      </c>
      <c r="R69" s="172">
        <v>0</v>
      </c>
      <c r="S69" s="172">
        <v>0</v>
      </c>
      <c r="T69" s="172">
        <v>3</v>
      </c>
      <c r="U69" s="172">
        <v>2</v>
      </c>
      <c r="V69" s="172">
        <v>3</v>
      </c>
      <c r="W69" s="172">
        <v>0</v>
      </c>
      <c r="X69" s="172">
        <v>0</v>
      </c>
      <c r="Y69" s="172">
        <v>37</v>
      </c>
      <c r="Z69" s="172">
        <v>19087</v>
      </c>
      <c r="AA69" s="131">
        <v>1011</v>
      </c>
    </row>
    <row r="70" spans="2:27" ht="12.6" customHeight="1" x14ac:dyDescent="0.15">
      <c r="B70" s="71"/>
      <c r="C70" s="72"/>
      <c r="D70" s="72"/>
      <c r="E70" s="183" t="s">
        <v>921</v>
      </c>
      <c r="F70" s="129">
        <v>0</v>
      </c>
      <c r="G70" s="172">
        <v>0</v>
      </c>
      <c r="H70" s="172">
        <v>0</v>
      </c>
      <c r="I70" s="172">
        <v>0</v>
      </c>
      <c r="J70" s="172">
        <v>0</v>
      </c>
      <c r="K70" s="172">
        <v>0</v>
      </c>
      <c r="L70" s="172">
        <v>0</v>
      </c>
      <c r="M70" s="172">
        <v>0</v>
      </c>
      <c r="N70" s="172">
        <v>0</v>
      </c>
      <c r="O70" s="172">
        <v>0</v>
      </c>
      <c r="P70" s="172">
        <v>0</v>
      </c>
      <c r="Q70" s="172">
        <v>0</v>
      </c>
      <c r="R70" s="172">
        <v>0</v>
      </c>
      <c r="S70" s="172">
        <v>0</v>
      </c>
      <c r="T70" s="172">
        <v>0</v>
      </c>
      <c r="U70" s="172">
        <v>0</v>
      </c>
      <c r="V70" s="172">
        <v>0</v>
      </c>
      <c r="W70" s="172">
        <v>0</v>
      </c>
      <c r="X70" s="172">
        <v>0</v>
      </c>
      <c r="Y70" s="172">
        <v>0</v>
      </c>
      <c r="Z70" s="172">
        <v>0</v>
      </c>
      <c r="AA70" s="131">
        <v>0</v>
      </c>
    </row>
    <row r="71" spans="2:27" ht="12.6" customHeight="1" x14ac:dyDescent="0.15">
      <c r="B71" s="71"/>
      <c r="C71" s="72"/>
      <c r="D71" s="72"/>
      <c r="E71" s="183" t="s">
        <v>894</v>
      </c>
      <c r="F71" s="129">
        <v>0</v>
      </c>
      <c r="G71" s="172">
        <v>0</v>
      </c>
      <c r="H71" s="172">
        <v>0</v>
      </c>
      <c r="I71" s="172">
        <v>0</v>
      </c>
      <c r="J71" s="172">
        <v>0</v>
      </c>
      <c r="K71" s="172">
        <v>0</v>
      </c>
      <c r="L71" s="172">
        <v>0</v>
      </c>
      <c r="M71" s="172">
        <v>0</v>
      </c>
      <c r="N71" s="172">
        <v>0</v>
      </c>
      <c r="O71" s="172">
        <v>0</v>
      </c>
      <c r="P71" s="172">
        <v>0</v>
      </c>
      <c r="Q71" s="172">
        <v>0</v>
      </c>
      <c r="R71" s="172">
        <v>0</v>
      </c>
      <c r="S71" s="172">
        <v>0</v>
      </c>
      <c r="T71" s="172">
        <v>0</v>
      </c>
      <c r="U71" s="172">
        <v>0</v>
      </c>
      <c r="V71" s="172">
        <v>0</v>
      </c>
      <c r="W71" s="172">
        <v>0</v>
      </c>
      <c r="X71" s="172">
        <v>0</v>
      </c>
      <c r="Y71" s="172">
        <v>0</v>
      </c>
      <c r="Z71" s="172">
        <v>0</v>
      </c>
      <c r="AA71" s="131">
        <v>0</v>
      </c>
    </row>
    <row r="72" spans="2:27" ht="12.6" customHeight="1" x14ac:dyDescent="0.15">
      <c r="B72" s="71"/>
      <c r="C72" s="72" t="s">
        <v>263</v>
      </c>
      <c r="D72" s="72" t="s">
        <v>264</v>
      </c>
      <c r="E72" s="183" t="s">
        <v>10</v>
      </c>
      <c r="F72" s="129">
        <f t="shared" ref="F72:AA72" si="11">SUM(F73:F79)</f>
        <v>174</v>
      </c>
      <c r="G72" s="172">
        <f t="shared" si="11"/>
        <v>0</v>
      </c>
      <c r="H72" s="172">
        <f t="shared" si="11"/>
        <v>4</v>
      </c>
      <c r="I72" s="172">
        <f t="shared" si="11"/>
        <v>34</v>
      </c>
      <c r="J72" s="172">
        <f t="shared" si="11"/>
        <v>43</v>
      </c>
      <c r="K72" s="172">
        <f t="shared" si="11"/>
        <v>40</v>
      </c>
      <c r="L72" s="172">
        <f t="shared" si="11"/>
        <v>51</v>
      </c>
      <c r="M72" s="172">
        <f t="shared" si="11"/>
        <v>1</v>
      </c>
      <c r="N72" s="172">
        <f t="shared" si="11"/>
        <v>1</v>
      </c>
      <c r="O72" s="172">
        <f t="shared" si="11"/>
        <v>2</v>
      </c>
      <c r="P72" s="172">
        <f t="shared" si="11"/>
        <v>0</v>
      </c>
      <c r="Q72" s="172">
        <f t="shared" si="11"/>
        <v>7</v>
      </c>
      <c r="R72" s="172">
        <f t="shared" si="11"/>
        <v>38</v>
      </c>
      <c r="S72" s="172">
        <f t="shared" si="11"/>
        <v>63</v>
      </c>
      <c r="T72" s="172">
        <f t="shared" si="11"/>
        <v>49</v>
      </c>
      <c r="U72" s="172">
        <f t="shared" si="11"/>
        <v>8</v>
      </c>
      <c r="V72" s="172">
        <f t="shared" si="11"/>
        <v>7</v>
      </c>
      <c r="W72" s="172">
        <f t="shared" si="11"/>
        <v>0</v>
      </c>
      <c r="X72" s="172">
        <f t="shared" si="11"/>
        <v>0</v>
      </c>
      <c r="Y72" s="172">
        <f t="shared" si="11"/>
        <v>475</v>
      </c>
      <c r="Z72" s="172">
        <f t="shared" si="11"/>
        <v>569872</v>
      </c>
      <c r="AA72" s="131">
        <f t="shared" si="11"/>
        <v>20296</v>
      </c>
    </row>
    <row r="73" spans="2:27" ht="12.6" customHeight="1" x14ac:dyDescent="0.15">
      <c r="B73" s="71"/>
      <c r="C73" s="72"/>
      <c r="D73" s="72"/>
      <c r="E73" s="183" t="s">
        <v>916</v>
      </c>
      <c r="F73" s="129">
        <v>2</v>
      </c>
      <c r="G73" s="172">
        <v>0</v>
      </c>
      <c r="H73" s="172">
        <v>0</v>
      </c>
      <c r="I73" s="172">
        <v>0</v>
      </c>
      <c r="J73" s="172">
        <v>0</v>
      </c>
      <c r="K73" s="172">
        <v>1</v>
      </c>
      <c r="L73" s="172">
        <v>0</v>
      </c>
      <c r="M73" s="172">
        <v>0</v>
      </c>
      <c r="N73" s="172">
        <v>1</v>
      </c>
      <c r="O73" s="172">
        <v>1</v>
      </c>
      <c r="P73" s="172">
        <v>0</v>
      </c>
      <c r="Q73" s="172">
        <v>0</v>
      </c>
      <c r="R73" s="172">
        <v>0</v>
      </c>
      <c r="S73" s="172">
        <v>1</v>
      </c>
      <c r="T73" s="172">
        <v>0</v>
      </c>
      <c r="U73" s="172">
        <v>0</v>
      </c>
      <c r="V73" s="172">
        <v>0</v>
      </c>
      <c r="W73" s="172">
        <v>0</v>
      </c>
      <c r="X73" s="172">
        <v>0</v>
      </c>
      <c r="Y73" s="82">
        <v>4</v>
      </c>
      <c r="Z73" s="82">
        <v>4688</v>
      </c>
      <c r="AA73" s="130">
        <v>87</v>
      </c>
    </row>
    <row r="74" spans="2:27" ht="12.6" customHeight="1" x14ac:dyDescent="0.15">
      <c r="B74" s="71"/>
      <c r="C74" s="72"/>
      <c r="D74" s="72"/>
      <c r="E74" s="183" t="s">
        <v>917</v>
      </c>
      <c r="F74" s="129">
        <v>36</v>
      </c>
      <c r="G74" s="172">
        <v>0</v>
      </c>
      <c r="H74" s="172">
        <v>0</v>
      </c>
      <c r="I74" s="172">
        <v>0</v>
      </c>
      <c r="J74" s="172">
        <v>5</v>
      </c>
      <c r="K74" s="172">
        <v>18</v>
      </c>
      <c r="L74" s="172">
        <v>12</v>
      </c>
      <c r="M74" s="172">
        <v>1</v>
      </c>
      <c r="N74" s="172">
        <v>0</v>
      </c>
      <c r="O74" s="172">
        <v>0</v>
      </c>
      <c r="P74" s="172">
        <v>0</v>
      </c>
      <c r="Q74" s="172">
        <v>6</v>
      </c>
      <c r="R74" s="172">
        <v>16</v>
      </c>
      <c r="S74" s="172">
        <v>13</v>
      </c>
      <c r="T74" s="172">
        <v>1</v>
      </c>
      <c r="U74" s="172">
        <v>0</v>
      </c>
      <c r="V74" s="172">
        <v>0</v>
      </c>
      <c r="W74" s="172">
        <v>0</v>
      </c>
      <c r="X74" s="172">
        <v>0</v>
      </c>
      <c r="Y74" s="172">
        <v>89</v>
      </c>
      <c r="Z74" s="172">
        <v>94686</v>
      </c>
      <c r="AA74" s="131">
        <v>2906</v>
      </c>
    </row>
    <row r="75" spans="2:27" ht="12.6" customHeight="1" x14ac:dyDescent="0.15">
      <c r="B75" s="71"/>
      <c r="C75" s="72"/>
      <c r="D75" s="72"/>
      <c r="E75" s="183" t="s">
        <v>918</v>
      </c>
      <c r="F75" s="129">
        <v>96</v>
      </c>
      <c r="G75" s="172">
        <v>0</v>
      </c>
      <c r="H75" s="172">
        <v>0</v>
      </c>
      <c r="I75" s="172">
        <v>13</v>
      </c>
      <c r="J75" s="172">
        <v>31</v>
      </c>
      <c r="K75" s="172">
        <v>19</v>
      </c>
      <c r="L75" s="172">
        <v>33</v>
      </c>
      <c r="M75" s="172">
        <v>0</v>
      </c>
      <c r="N75" s="172">
        <v>0</v>
      </c>
      <c r="O75" s="172">
        <v>0</v>
      </c>
      <c r="P75" s="172">
        <v>0</v>
      </c>
      <c r="Q75" s="172">
        <v>1</v>
      </c>
      <c r="R75" s="172">
        <v>22</v>
      </c>
      <c r="S75" s="172">
        <v>34</v>
      </c>
      <c r="T75" s="172">
        <v>33</v>
      </c>
      <c r="U75" s="172">
        <v>6</v>
      </c>
      <c r="V75" s="172">
        <v>0</v>
      </c>
      <c r="W75" s="172">
        <v>0</v>
      </c>
      <c r="X75" s="172">
        <v>0</v>
      </c>
      <c r="Y75" s="172">
        <v>285</v>
      </c>
      <c r="Z75" s="172">
        <v>367648</v>
      </c>
      <c r="AA75" s="131">
        <v>14070</v>
      </c>
    </row>
    <row r="76" spans="2:27" ht="12.6" customHeight="1" x14ac:dyDescent="0.15">
      <c r="B76" s="71"/>
      <c r="C76" s="72"/>
      <c r="D76" s="72"/>
      <c r="E76" s="183" t="s">
        <v>919</v>
      </c>
      <c r="F76" s="129">
        <v>36</v>
      </c>
      <c r="G76" s="172">
        <v>0</v>
      </c>
      <c r="H76" s="172">
        <v>2</v>
      </c>
      <c r="I76" s="172">
        <v>21</v>
      </c>
      <c r="J76" s="172">
        <v>6</v>
      </c>
      <c r="K76" s="172">
        <v>1</v>
      </c>
      <c r="L76" s="172">
        <v>6</v>
      </c>
      <c r="M76" s="172">
        <v>0</v>
      </c>
      <c r="N76" s="172">
        <v>0</v>
      </c>
      <c r="O76" s="172">
        <v>0</v>
      </c>
      <c r="P76" s="172">
        <v>0</v>
      </c>
      <c r="Q76" s="172">
        <v>0</v>
      </c>
      <c r="R76" s="172">
        <v>0</v>
      </c>
      <c r="S76" s="172">
        <v>15</v>
      </c>
      <c r="T76" s="172">
        <v>14</v>
      </c>
      <c r="U76" s="172">
        <v>1</v>
      </c>
      <c r="V76" s="172">
        <v>6</v>
      </c>
      <c r="W76" s="172">
        <v>0</v>
      </c>
      <c r="X76" s="172">
        <v>0</v>
      </c>
      <c r="Y76" s="172">
        <v>84</v>
      </c>
      <c r="Z76" s="172">
        <v>94511</v>
      </c>
      <c r="AA76" s="131">
        <v>2895</v>
      </c>
    </row>
    <row r="77" spans="2:27" ht="12.6" customHeight="1" x14ac:dyDescent="0.15">
      <c r="B77" s="71"/>
      <c r="C77" s="72"/>
      <c r="D77" s="72"/>
      <c r="E77" s="183" t="s">
        <v>920</v>
      </c>
      <c r="F77" s="129">
        <v>4</v>
      </c>
      <c r="G77" s="172">
        <v>0</v>
      </c>
      <c r="H77" s="172">
        <v>2</v>
      </c>
      <c r="I77" s="172">
        <v>0</v>
      </c>
      <c r="J77" s="172">
        <v>1</v>
      </c>
      <c r="K77" s="172">
        <v>1</v>
      </c>
      <c r="L77" s="172">
        <v>0</v>
      </c>
      <c r="M77" s="172">
        <v>0</v>
      </c>
      <c r="N77" s="172">
        <v>0</v>
      </c>
      <c r="O77" s="172">
        <v>1</v>
      </c>
      <c r="P77" s="172">
        <v>0</v>
      </c>
      <c r="Q77" s="172">
        <v>0</v>
      </c>
      <c r="R77" s="172">
        <v>0</v>
      </c>
      <c r="S77" s="172">
        <v>0</v>
      </c>
      <c r="T77" s="172">
        <v>1</v>
      </c>
      <c r="U77" s="172">
        <v>1</v>
      </c>
      <c r="V77" s="172">
        <v>1</v>
      </c>
      <c r="W77" s="172">
        <v>0</v>
      </c>
      <c r="X77" s="172">
        <v>0</v>
      </c>
      <c r="Y77" s="82">
        <v>13</v>
      </c>
      <c r="Z77" s="82">
        <v>8339</v>
      </c>
      <c r="AA77" s="130">
        <v>338</v>
      </c>
    </row>
    <row r="78" spans="2:27" ht="12.6" customHeight="1" x14ac:dyDescent="0.15">
      <c r="B78" s="71"/>
      <c r="C78" s="72"/>
      <c r="D78" s="72"/>
      <c r="E78" s="183" t="s">
        <v>921</v>
      </c>
      <c r="F78" s="129">
        <v>0</v>
      </c>
      <c r="G78" s="172">
        <v>0</v>
      </c>
      <c r="H78" s="172">
        <v>0</v>
      </c>
      <c r="I78" s="172">
        <v>0</v>
      </c>
      <c r="J78" s="172">
        <v>0</v>
      </c>
      <c r="K78" s="172">
        <v>0</v>
      </c>
      <c r="L78" s="172">
        <v>0</v>
      </c>
      <c r="M78" s="172">
        <v>0</v>
      </c>
      <c r="N78" s="172">
        <v>0</v>
      </c>
      <c r="O78" s="172">
        <v>0</v>
      </c>
      <c r="P78" s="172">
        <v>0</v>
      </c>
      <c r="Q78" s="172">
        <v>0</v>
      </c>
      <c r="R78" s="172">
        <v>0</v>
      </c>
      <c r="S78" s="172">
        <v>0</v>
      </c>
      <c r="T78" s="172">
        <v>0</v>
      </c>
      <c r="U78" s="172">
        <v>0</v>
      </c>
      <c r="V78" s="172">
        <v>0</v>
      </c>
      <c r="W78" s="172">
        <v>0</v>
      </c>
      <c r="X78" s="172">
        <v>0</v>
      </c>
      <c r="Y78" s="172">
        <v>0</v>
      </c>
      <c r="Z78" s="172">
        <v>0</v>
      </c>
      <c r="AA78" s="131">
        <v>0</v>
      </c>
    </row>
    <row r="79" spans="2:27" ht="12.6" customHeight="1" x14ac:dyDescent="0.15">
      <c r="B79" s="71"/>
      <c r="C79" s="72"/>
      <c r="D79" s="72"/>
      <c r="E79" s="183" t="s">
        <v>894</v>
      </c>
      <c r="F79" s="129">
        <v>0</v>
      </c>
      <c r="G79" s="172">
        <v>0</v>
      </c>
      <c r="H79" s="172">
        <v>0</v>
      </c>
      <c r="I79" s="172">
        <v>0</v>
      </c>
      <c r="J79" s="172">
        <v>0</v>
      </c>
      <c r="K79" s="172">
        <v>0</v>
      </c>
      <c r="L79" s="172">
        <v>0</v>
      </c>
      <c r="M79" s="172">
        <v>0</v>
      </c>
      <c r="N79" s="172">
        <v>0</v>
      </c>
      <c r="O79" s="172">
        <v>0</v>
      </c>
      <c r="P79" s="172">
        <v>0</v>
      </c>
      <c r="Q79" s="172">
        <v>0</v>
      </c>
      <c r="R79" s="172">
        <v>0</v>
      </c>
      <c r="S79" s="172">
        <v>0</v>
      </c>
      <c r="T79" s="172">
        <v>0</v>
      </c>
      <c r="U79" s="172">
        <v>0</v>
      </c>
      <c r="V79" s="172">
        <v>0</v>
      </c>
      <c r="W79" s="172">
        <v>0</v>
      </c>
      <c r="X79" s="172">
        <v>0</v>
      </c>
      <c r="Y79" s="172">
        <v>0</v>
      </c>
      <c r="Z79" s="172">
        <v>0</v>
      </c>
      <c r="AA79" s="131">
        <v>0</v>
      </c>
    </row>
    <row r="80" spans="2:27" ht="12.6" customHeight="1" x14ac:dyDescent="0.15">
      <c r="B80" s="71"/>
      <c r="C80" s="72" t="s">
        <v>269</v>
      </c>
      <c r="D80" s="72" t="s">
        <v>270</v>
      </c>
      <c r="E80" s="183" t="s">
        <v>10</v>
      </c>
      <c r="F80" s="129">
        <f t="shared" ref="F80:AA80" si="12">SUM(F81:F87)</f>
        <v>313</v>
      </c>
      <c r="G80" s="172">
        <f t="shared" si="12"/>
        <v>0</v>
      </c>
      <c r="H80" s="172">
        <f t="shared" si="12"/>
        <v>11</v>
      </c>
      <c r="I80" s="172">
        <f t="shared" si="12"/>
        <v>25</v>
      </c>
      <c r="J80" s="172">
        <f t="shared" si="12"/>
        <v>52</v>
      </c>
      <c r="K80" s="172">
        <f t="shared" si="12"/>
        <v>92</v>
      </c>
      <c r="L80" s="172">
        <f t="shared" si="12"/>
        <v>111</v>
      </c>
      <c r="M80" s="172">
        <f t="shared" si="12"/>
        <v>20</v>
      </c>
      <c r="N80" s="172">
        <f t="shared" si="12"/>
        <v>2</v>
      </c>
      <c r="O80" s="172">
        <f t="shared" si="12"/>
        <v>4</v>
      </c>
      <c r="P80" s="172">
        <f t="shared" si="12"/>
        <v>9</v>
      </c>
      <c r="Q80" s="172">
        <f t="shared" si="12"/>
        <v>20</v>
      </c>
      <c r="R80" s="172">
        <f t="shared" si="12"/>
        <v>106</v>
      </c>
      <c r="S80" s="172">
        <f t="shared" si="12"/>
        <v>81</v>
      </c>
      <c r="T80" s="172">
        <f t="shared" si="12"/>
        <v>60</v>
      </c>
      <c r="U80" s="172">
        <f t="shared" si="12"/>
        <v>19</v>
      </c>
      <c r="V80" s="172">
        <f t="shared" si="12"/>
        <v>14</v>
      </c>
      <c r="W80" s="172">
        <f t="shared" si="12"/>
        <v>0</v>
      </c>
      <c r="X80" s="172">
        <f t="shared" si="12"/>
        <v>0</v>
      </c>
      <c r="Y80" s="172">
        <f t="shared" si="12"/>
        <v>1107</v>
      </c>
      <c r="Z80" s="172">
        <f t="shared" si="12"/>
        <v>1923875</v>
      </c>
      <c r="AA80" s="131">
        <f t="shared" si="12"/>
        <v>48002</v>
      </c>
    </row>
    <row r="81" spans="2:27" ht="12.6" customHeight="1" x14ac:dyDescent="0.15">
      <c r="B81" s="71"/>
      <c r="C81" s="72"/>
      <c r="D81" s="72"/>
      <c r="E81" s="183" t="s">
        <v>916</v>
      </c>
      <c r="F81" s="129">
        <v>21</v>
      </c>
      <c r="G81" s="172">
        <v>0</v>
      </c>
      <c r="H81" s="172">
        <v>0</v>
      </c>
      <c r="I81" s="172">
        <v>2</v>
      </c>
      <c r="J81" s="172">
        <v>2</v>
      </c>
      <c r="K81" s="172">
        <v>3</v>
      </c>
      <c r="L81" s="172">
        <v>10</v>
      </c>
      <c r="M81" s="172">
        <v>4</v>
      </c>
      <c r="N81" s="172">
        <v>0</v>
      </c>
      <c r="O81" s="172">
        <v>1</v>
      </c>
      <c r="P81" s="172">
        <v>8</v>
      </c>
      <c r="Q81" s="172">
        <v>8</v>
      </c>
      <c r="R81" s="172">
        <v>4</v>
      </c>
      <c r="S81" s="172">
        <v>0</v>
      </c>
      <c r="T81" s="172">
        <v>0</v>
      </c>
      <c r="U81" s="172">
        <v>0</v>
      </c>
      <c r="V81" s="172">
        <v>0</v>
      </c>
      <c r="W81" s="172">
        <v>0</v>
      </c>
      <c r="X81" s="172">
        <v>0</v>
      </c>
      <c r="Y81" s="172">
        <v>76</v>
      </c>
      <c r="Z81" s="172">
        <v>176563</v>
      </c>
      <c r="AA81" s="131">
        <v>4116</v>
      </c>
    </row>
    <row r="82" spans="2:27" ht="12.6" customHeight="1" x14ac:dyDescent="0.15">
      <c r="B82" s="71"/>
      <c r="C82" s="72"/>
      <c r="D82" s="72"/>
      <c r="E82" s="183" t="s">
        <v>917</v>
      </c>
      <c r="F82" s="129">
        <v>140</v>
      </c>
      <c r="G82" s="172">
        <v>0</v>
      </c>
      <c r="H82" s="172">
        <v>0</v>
      </c>
      <c r="I82" s="172">
        <v>0</v>
      </c>
      <c r="J82" s="172">
        <v>15</v>
      </c>
      <c r="K82" s="172">
        <v>64</v>
      </c>
      <c r="L82" s="172">
        <v>45</v>
      </c>
      <c r="M82" s="172">
        <v>14</v>
      </c>
      <c r="N82" s="172">
        <v>2</v>
      </c>
      <c r="O82" s="172">
        <v>0</v>
      </c>
      <c r="P82" s="172">
        <v>1</v>
      </c>
      <c r="Q82" s="172">
        <v>11</v>
      </c>
      <c r="R82" s="172">
        <v>81</v>
      </c>
      <c r="S82" s="172">
        <v>38</v>
      </c>
      <c r="T82" s="172">
        <v>9</v>
      </c>
      <c r="U82" s="172">
        <v>0</v>
      </c>
      <c r="V82" s="172">
        <v>0</v>
      </c>
      <c r="W82" s="172">
        <v>0</v>
      </c>
      <c r="X82" s="172">
        <v>0</v>
      </c>
      <c r="Y82" s="172">
        <v>407</v>
      </c>
      <c r="Z82" s="172">
        <v>459717</v>
      </c>
      <c r="AA82" s="131">
        <v>10628</v>
      </c>
    </row>
    <row r="83" spans="2:27" ht="12.6" customHeight="1" x14ac:dyDescent="0.15">
      <c r="B83" s="71"/>
      <c r="C83" s="72"/>
      <c r="D83" s="72"/>
      <c r="E83" s="183" t="s">
        <v>918</v>
      </c>
      <c r="F83" s="129">
        <v>102</v>
      </c>
      <c r="G83" s="172">
        <v>0</v>
      </c>
      <c r="H83" s="172">
        <v>1</v>
      </c>
      <c r="I83" s="172">
        <v>5</v>
      </c>
      <c r="J83" s="172">
        <v>33</v>
      </c>
      <c r="K83" s="172">
        <v>17</v>
      </c>
      <c r="L83" s="172">
        <v>46</v>
      </c>
      <c r="M83" s="172">
        <v>0</v>
      </c>
      <c r="N83" s="172">
        <v>0</v>
      </c>
      <c r="O83" s="172">
        <v>0</v>
      </c>
      <c r="P83" s="172">
        <v>0</v>
      </c>
      <c r="Q83" s="172">
        <v>1</v>
      </c>
      <c r="R83" s="172">
        <v>20</v>
      </c>
      <c r="S83" s="172">
        <v>26</v>
      </c>
      <c r="T83" s="172">
        <v>39</v>
      </c>
      <c r="U83" s="172">
        <v>16</v>
      </c>
      <c r="V83" s="172">
        <v>0</v>
      </c>
      <c r="W83" s="172">
        <v>0</v>
      </c>
      <c r="X83" s="172">
        <v>0</v>
      </c>
      <c r="Y83" s="172">
        <v>466</v>
      </c>
      <c r="Z83" s="172">
        <v>1143530</v>
      </c>
      <c r="AA83" s="131">
        <v>28364</v>
      </c>
    </row>
    <row r="84" spans="2:27" ht="12.6" customHeight="1" x14ac:dyDescent="0.15">
      <c r="B84" s="71"/>
      <c r="C84" s="72"/>
      <c r="D84" s="72"/>
      <c r="E84" s="183" t="s">
        <v>919</v>
      </c>
      <c r="F84" s="129">
        <v>45</v>
      </c>
      <c r="G84" s="172">
        <v>0</v>
      </c>
      <c r="H84" s="172">
        <v>9</v>
      </c>
      <c r="I84" s="172">
        <v>18</v>
      </c>
      <c r="J84" s="172">
        <v>2</v>
      </c>
      <c r="K84" s="172">
        <v>5</v>
      </c>
      <c r="L84" s="172">
        <v>10</v>
      </c>
      <c r="M84" s="172">
        <v>1</v>
      </c>
      <c r="N84" s="172">
        <v>0</v>
      </c>
      <c r="O84" s="172">
        <v>1</v>
      </c>
      <c r="P84" s="172">
        <v>0</v>
      </c>
      <c r="Q84" s="172">
        <v>0</v>
      </c>
      <c r="R84" s="172">
        <v>1</v>
      </c>
      <c r="S84" s="172">
        <v>17</v>
      </c>
      <c r="T84" s="172">
        <v>11</v>
      </c>
      <c r="U84" s="172">
        <v>3</v>
      </c>
      <c r="V84" s="172">
        <v>12</v>
      </c>
      <c r="W84" s="172">
        <v>0</v>
      </c>
      <c r="X84" s="172">
        <v>0</v>
      </c>
      <c r="Y84" s="172">
        <v>120</v>
      </c>
      <c r="Z84" s="172">
        <v>116597</v>
      </c>
      <c r="AA84" s="131">
        <v>4008</v>
      </c>
    </row>
    <row r="85" spans="2:27" ht="12.6" customHeight="1" x14ac:dyDescent="0.15">
      <c r="B85" s="71"/>
      <c r="C85" s="72"/>
      <c r="D85" s="72"/>
      <c r="E85" s="183" t="s">
        <v>920</v>
      </c>
      <c r="F85" s="129">
        <v>5</v>
      </c>
      <c r="G85" s="172">
        <v>0</v>
      </c>
      <c r="H85" s="172">
        <v>1</v>
      </c>
      <c r="I85" s="172">
        <v>0</v>
      </c>
      <c r="J85" s="172">
        <v>0</v>
      </c>
      <c r="K85" s="172">
        <v>3</v>
      </c>
      <c r="L85" s="172">
        <v>0</v>
      </c>
      <c r="M85" s="172">
        <v>1</v>
      </c>
      <c r="N85" s="172">
        <v>0</v>
      </c>
      <c r="O85" s="172">
        <v>2</v>
      </c>
      <c r="P85" s="172">
        <v>0</v>
      </c>
      <c r="Q85" s="172">
        <v>0</v>
      </c>
      <c r="R85" s="172">
        <v>0</v>
      </c>
      <c r="S85" s="172">
        <v>0</v>
      </c>
      <c r="T85" s="172">
        <v>1</v>
      </c>
      <c r="U85" s="172">
        <v>0</v>
      </c>
      <c r="V85" s="172">
        <v>2</v>
      </c>
      <c r="W85" s="172">
        <v>0</v>
      </c>
      <c r="X85" s="172">
        <v>0</v>
      </c>
      <c r="Y85" s="172">
        <v>38</v>
      </c>
      <c r="Z85" s="172">
        <v>27468</v>
      </c>
      <c r="AA85" s="131">
        <v>886</v>
      </c>
    </row>
    <row r="86" spans="2:27" ht="12.6" customHeight="1" x14ac:dyDescent="0.15">
      <c r="B86" s="71"/>
      <c r="C86" s="72"/>
      <c r="D86" s="72"/>
      <c r="E86" s="183" t="s">
        <v>921</v>
      </c>
      <c r="F86" s="129">
        <v>0</v>
      </c>
      <c r="G86" s="172">
        <v>0</v>
      </c>
      <c r="H86" s="172">
        <v>0</v>
      </c>
      <c r="I86" s="172">
        <v>0</v>
      </c>
      <c r="J86" s="172">
        <v>0</v>
      </c>
      <c r="K86" s="172">
        <v>0</v>
      </c>
      <c r="L86" s="172">
        <v>0</v>
      </c>
      <c r="M86" s="172">
        <v>0</v>
      </c>
      <c r="N86" s="172">
        <v>0</v>
      </c>
      <c r="O86" s="172">
        <v>0</v>
      </c>
      <c r="P86" s="172">
        <v>0</v>
      </c>
      <c r="Q86" s="172">
        <v>0</v>
      </c>
      <c r="R86" s="172">
        <v>0</v>
      </c>
      <c r="S86" s="172">
        <v>0</v>
      </c>
      <c r="T86" s="172">
        <v>0</v>
      </c>
      <c r="U86" s="172">
        <v>0</v>
      </c>
      <c r="V86" s="172">
        <v>0</v>
      </c>
      <c r="W86" s="172">
        <v>0</v>
      </c>
      <c r="X86" s="172">
        <v>0</v>
      </c>
      <c r="Y86" s="172">
        <v>0</v>
      </c>
      <c r="Z86" s="172">
        <v>0</v>
      </c>
      <c r="AA86" s="131">
        <v>0</v>
      </c>
    </row>
    <row r="87" spans="2:27" ht="12.6" customHeight="1" x14ac:dyDescent="0.15">
      <c r="B87" s="71"/>
      <c r="C87" s="72"/>
      <c r="D87" s="72"/>
      <c r="E87" s="183" t="s">
        <v>894</v>
      </c>
      <c r="F87" s="129">
        <v>0</v>
      </c>
      <c r="G87" s="172">
        <v>0</v>
      </c>
      <c r="H87" s="172">
        <v>0</v>
      </c>
      <c r="I87" s="172">
        <v>0</v>
      </c>
      <c r="J87" s="172">
        <v>0</v>
      </c>
      <c r="K87" s="172">
        <v>0</v>
      </c>
      <c r="L87" s="172">
        <v>0</v>
      </c>
      <c r="M87" s="172">
        <v>0</v>
      </c>
      <c r="N87" s="172">
        <v>0</v>
      </c>
      <c r="O87" s="172">
        <v>0</v>
      </c>
      <c r="P87" s="172">
        <v>0</v>
      </c>
      <c r="Q87" s="172">
        <v>0</v>
      </c>
      <c r="R87" s="172">
        <v>0</v>
      </c>
      <c r="S87" s="172">
        <v>0</v>
      </c>
      <c r="T87" s="172">
        <v>0</v>
      </c>
      <c r="U87" s="172">
        <v>0</v>
      </c>
      <c r="V87" s="172">
        <v>0</v>
      </c>
      <c r="W87" s="172">
        <v>0</v>
      </c>
      <c r="X87" s="172">
        <v>0</v>
      </c>
      <c r="Y87" s="172">
        <v>0</v>
      </c>
      <c r="Z87" s="172">
        <v>0</v>
      </c>
      <c r="AA87" s="131">
        <v>0</v>
      </c>
    </row>
    <row r="88" spans="2:27" ht="12.6" customHeight="1" x14ac:dyDescent="0.15">
      <c r="B88" s="71" t="s">
        <v>36</v>
      </c>
      <c r="C88" s="72"/>
      <c r="D88" s="72" t="s">
        <v>38</v>
      </c>
      <c r="E88" s="183" t="s">
        <v>10</v>
      </c>
      <c r="F88" s="129">
        <f t="shared" ref="F88:AA88" si="13">SUM(F89:F95)</f>
        <v>6016</v>
      </c>
      <c r="G88" s="172">
        <f t="shared" si="13"/>
        <v>165</v>
      </c>
      <c r="H88" s="172">
        <f t="shared" si="13"/>
        <v>833</v>
      </c>
      <c r="I88" s="172">
        <f t="shared" si="13"/>
        <v>1697</v>
      </c>
      <c r="J88" s="172">
        <f t="shared" si="13"/>
        <v>1346</v>
      </c>
      <c r="K88" s="172">
        <f t="shared" si="13"/>
        <v>1015</v>
      </c>
      <c r="L88" s="172">
        <f t="shared" si="13"/>
        <v>405</v>
      </c>
      <c r="M88" s="172">
        <f t="shared" si="13"/>
        <v>86</v>
      </c>
      <c r="N88" s="172">
        <f t="shared" si="13"/>
        <v>85</v>
      </c>
      <c r="O88" s="172">
        <f t="shared" si="13"/>
        <v>171</v>
      </c>
      <c r="P88" s="172">
        <f t="shared" si="13"/>
        <v>258</v>
      </c>
      <c r="Q88" s="172">
        <f t="shared" si="13"/>
        <v>444</v>
      </c>
      <c r="R88" s="172">
        <f t="shared" si="13"/>
        <v>1030</v>
      </c>
      <c r="S88" s="172">
        <f t="shared" si="13"/>
        <v>1534</v>
      </c>
      <c r="T88" s="172">
        <f t="shared" si="13"/>
        <v>1269</v>
      </c>
      <c r="U88" s="172">
        <f t="shared" si="13"/>
        <v>679</v>
      </c>
      <c r="V88" s="172">
        <f t="shared" si="13"/>
        <v>247</v>
      </c>
      <c r="W88" s="172">
        <f t="shared" si="13"/>
        <v>264</v>
      </c>
      <c r="X88" s="172">
        <f t="shared" si="13"/>
        <v>120</v>
      </c>
      <c r="Y88" s="172">
        <f t="shared" si="13"/>
        <v>29022</v>
      </c>
      <c r="Z88" s="172">
        <f t="shared" si="13"/>
        <v>39597167</v>
      </c>
      <c r="AA88" s="172">
        <f t="shared" si="13"/>
        <v>514889</v>
      </c>
    </row>
    <row r="89" spans="2:27" ht="12.6" customHeight="1" x14ac:dyDescent="0.15">
      <c r="B89" s="71"/>
      <c r="C89" s="72"/>
      <c r="D89" s="72"/>
      <c r="E89" s="183" t="s">
        <v>916</v>
      </c>
      <c r="F89" s="129">
        <f t="shared" ref="F89:AA95" si="14">F97+F105+F113+F121+F129+F137+F145+F153</f>
        <v>383</v>
      </c>
      <c r="G89" s="172">
        <f t="shared" si="14"/>
        <v>55</v>
      </c>
      <c r="H89" s="172">
        <f t="shared" si="14"/>
        <v>24</v>
      </c>
      <c r="I89" s="172">
        <f t="shared" si="14"/>
        <v>24</v>
      </c>
      <c r="J89" s="172">
        <f t="shared" si="14"/>
        <v>43</v>
      </c>
      <c r="K89" s="172">
        <f t="shared" si="14"/>
        <v>60</v>
      </c>
      <c r="L89" s="172">
        <f t="shared" si="14"/>
        <v>62</v>
      </c>
      <c r="M89" s="172">
        <f t="shared" si="14"/>
        <v>38</v>
      </c>
      <c r="N89" s="172">
        <f t="shared" si="14"/>
        <v>77</v>
      </c>
      <c r="O89" s="172">
        <f t="shared" si="14"/>
        <v>77</v>
      </c>
      <c r="P89" s="172">
        <f t="shared" si="14"/>
        <v>169</v>
      </c>
      <c r="Q89" s="172">
        <f t="shared" si="14"/>
        <v>51</v>
      </c>
      <c r="R89" s="172">
        <f t="shared" si="14"/>
        <v>31</v>
      </c>
      <c r="S89" s="172">
        <f t="shared" si="14"/>
        <v>16</v>
      </c>
      <c r="T89" s="172">
        <f t="shared" si="14"/>
        <v>17</v>
      </c>
      <c r="U89" s="172">
        <f t="shared" si="14"/>
        <v>17</v>
      </c>
      <c r="V89" s="172">
        <f t="shared" si="14"/>
        <v>5</v>
      </c>
      <c r="W89" s="172">
        <f t="shared" si="14"/>
        <v>0</v>
      </c>
      <c r="X89" s="172">
        <f t="shared" si="14"/>
        <v>0</v>
      </c>
      <c r="Y89" s="172">
        <f t="shared" si="14"/>
        <v>1161</v>
      </c>
      <c r="Z89" s="172">
        <f t="shared" si="14"/>
        <v>695783</v>
      </c>
      <c r="AA89" s="131">
        <f t="shared" si="14"/>
        <v>9229</v>
      </c>
    </row>
    <row r="90" spans="2:27" ht="12.6" customHeight="1" x14ac:dyDescent="0.15">
      <c r="B90" s="71"/>
      <c r="C90" s="72"/>
      <c r="D90" s="72"/>
      <c r="E90" s="183" t="s">
        <v>917</v>
      </c>
      <c r="F90" s="129">
        <f t="shared" si="14"/>
        <v>935</v>
      </c>
      <c r="G90" s="172">
        <f t="shared" si="14"/>
        <v>6</v>
      </c>
      <c r="H90" s="172">
        <f t="shared" si="14"/>
        <v>3</v>
      </c>
      <c r="I90" s="172">
        <f t="shared" si="14"/>
        <v>24</v>
      </c>
      <c r="J90" s="172">
        <f t="shared" si="14"/>
        <v>294</v>
      </c>
      <c r="K90" s="172">
        <f t="shared" si="14"/>
        <v>402</v>
      </c>
      <c r="L90" s="172">
        <f t="shared" si="14"/>
        <v>179</v>
      </c>
      <c r="M90" s="172">
        <f t="shared" si="14"/>
        <v>21</v>
      </c>
      <c r="N90" s="172">
        <f t="shared" si="14"/>
        <v>6</v>
      </c>
      <c r="O90" s="172">
        <f t="shared" si="14"/>
        <v>1</v>
      </c>
      <c r="P90" s="172">
        <f t="shared" si="14"/>
        <v>69</v>
      </c>
      <c r="Q90" s="172">
        <f t="shared" si="14"/>
        <v>307</v>
      </c>
      <c r="R90" s="172">
        <f t="shared" si="14"/>
        <v>402</v>
      </c>
      <c r="S90" s="172">
        <f t="shared" si="14"/>
        <v>138</v>
      </c>
      <c r="T90" s="172">
        <f t="shared" si="14"/>
        <v>16</v>
      </c>
      <c r="U90" s="172">
        <f t="shared" si="14"/>
        <v>0</v>
      </c>
      <c r="V90" s="172">
        <f t="shared" si="14"/>
        <v>2</v>
      </c>
      <c r="W90" s="172">
        <f t="shared" si="14"/>
        <v>0</v>
      </c>
      <c r="X90" s="172">
        <f t="shared" si="14"/>
        <v>0</v>
      </c>
      <c r="Y90" s="172">
        <f t="shared" si="14"/>
        <v>4407</v>
      </c>
      <c r="Z90" s="172">
        <f t="shared" si="14"/>
        <v>5700630</v>
      </c>
      <c r="AA90" s="131">
        <f t="shared" si="14"/>
        <v>60336</v>
      </c>
    </row>
    <row r="91" spans="2:27" ht="12.6" customHeight="1" x14ac:dyDescent="0.15">
      <c r="B91" s="71"/>
      <c r="C91" s="72"/>
      <c r="D91" s="72"/>
      <c r="E91" s="183" t="s">
        <v>918</v>
      </c>
      <c r="F91" s="129">
        <f t="shared" si="14"/>
        <v>1587</v>
      </c>
      <c r="G91" s="172">
        <f t="shared" si="14"/>
        <v>13</v>
      </c>
      <c r="H91" s="172">
        <f t="shared" si="14"/>
        <v>38</v>
      </c>
      <c r="I91" s="172">
        <f t="shared" si="14"/>
        <v>327</v>
      </c>
      <c r="J91" s="172">
        <f t="shared" si="14"/>
        <v>689</v>
      </c>
      <c r="K91" s="172">
        <f t="shared" si="14"/>
        <v>355</v>
      </c>
      <c r="L91" s="172">
        <f t="shared" si="14"/>
        <v>147</v>
      </c>
      <c r="M91" s="172">
        <f t="shared" si="14"/>
        <v>16</v>
      </c>
      <c r="N91" s="172">
        <f t="shared" si="14"/>
        <v>2</v>
      </c>
      <c r="O91" s="172">
        <f t="shared" si="14"/>
        <v>1</v>
      </c>
      <c r="P91" s="172">
        <f t="shared" si="14"/>
        <v>17</v>
      </c>
      <c r="Q91" s="172">
        <f t="shared" si="14"/>
        <v>62</v>
      </c>
      <c r="R91" s="172">
        <f t="shared" si="14"/>
        <v>529</v>
      </c>
      <c r="S91" s="172">
        <f t="shared" si="14"/>
        <v>630</v>
      </c>
      <c r="T91" s="172">
        <f t="shared" si="14"/>
        <v>220</v>
      </c>
      <c r="U91" s="172">
        <f t="shared" si="14"/>
        <v>117</v>
      </c>
      <c r="V91" s="172">
        <f t="shared" si="14"/>
        <v>11</v>
      </c>
      <c r="W91" s="172">
        <f t="shared" si="14"/>
        <v>0</v>
      </c>
      <c r="X91" s="172">
        <f t="shared" si="14"/>
        <v>0</v>
      </c>
      <c r="Y91" s="172">
        <f t="shared" si="14"/>
        <v>8296</v>
      </c>
      <c r="Z91" s="172">
        <f t="shared" si="14"/>
        <v>13304349</v>
      </c>
      <c r="AA91" s="131">
        <f t="shared" si="14"/>
        <v>172437</v>
      </c>
    </row>
    <row r="92" spans="2:27" ht="12.6" customHeight="1" x14ac:dyDescent="0.15">
      <c r="B92" s="71"/>
      <c r="C92" s="72"/>
      <c r="D92" s="72"/>
      <c r="E92" s="183" t="s">
        <v>919</v>
      </c>
      <c r="F92" s="129">
        <f t="shared" si="14"/>
        <v>1901</v>
      </c>
      <c r="G92" s="172">
        <f t="shared" si="14"/>
        <v>38</v>
      </c>
      <c r="H92" s="172">
        <f t="shared" si="14"/>
        <v>334</v>
      </c>
      <c r="I92" s="172">
        <f t="shared" si="14"/>
        <v>1068</v>
      </c>
      <c r="J92" s="172">
        <f t="shared" si="14"/>
        <v>279</v>
      </c>
      <c r="K92" s="172">
        <f t="shared" si="14"/>
        <v>156</v>
      </c>
      <c r="L92" s="172">
        <f t="shared" si="14"/>
        <v>16</v>
      </c>
      <c r="M92" s="172">
        <f t="shared" si="14"/>
        <v>10</v>
      </c>
      <c r="N92" s="172">
        <f t="shared" si="14"/>
        <v>0</v>
      </c>
      <c r="O92" s="172">
        <f t="shared" si="14"/>
        <v>0</v>
      </c>
      <c r="P92" s="172">
        <f t="shared" si="14"/>
        <v>3</v>
      </c>
      <c r="Q92" s="172">
        <f t="shared" si="14"/>
        <v>23</v>
      </c>
      <c r="R92" s="172">
        <f t="shared" si="14"/>
        <v>67</v>
      </c>
      <c r="S92" s="172">
        <f t="shared" si="14"/>
        <v>739</v>
      </c>
      <c r="T92" s="172">
        <f t="shared" si="14"/>
        <v>796</v>
      </c>
      <c r="U92" s="172">
        <f t="shared" si="14"/>
        <v>175</v>
      </c>
      <c r="V92" s="172">
        <f t="shared" si="14"/>
        <v>98</v>
      </c>
      <c r="W92" s="172">
        <f t="shared" si="14"/>
        <v>0</v>
      </c>
      <c r="X92" s="172">
        <f t="shared" si="14"/>
        <v>0</v>
      </c>
      <c r="Y92" s="172">
        <f t="shared" si="14"/>
        <v>8066</v>
      </c>
      <c r="Z92" s="172">
        <f t="shared" si="14"/>
        <v>11610194</v>
      </c>
      <c r="AA92" s="131">
        <f t="shared" si="14"/>
        <v>176449</v>
      </c>
    </row>
    <row r="93" spans="2:27" ht="12.6" customHeight="1" x14ac:dyDescent="0.15">
      <c r="B93" s="71"/>
      <c r="C93" s="72"/>
      <c r="D93" s="72"/>
      <c r="E93" s="183" t="s">
        <v>920</v>
      </c>
      <c r="F93" s="129">
        <f t="shared" si="14"/>
        <v>825</v>
      </c>
      <c r="G93" s="172">
        <f t="shared" si="14"/>
        <v>53</v>
      </c>
      <c r="H93" s="172">
        <f t="shared" si="14"/>
        <v>434</v>
      </c>
      <c r="I93" s="172">
        <f t="shared" si="14"/>
        <v>253</v>
      </c>
      <c r="J93" s="172">
        <f t="shared" si="14"/>
        <v>41</v>
      </c>
      <c r="K93" s="172">
        <f t="shared" si="14"/>
        <v>42</v>
      </c>
      <c r="L93" s="172">
        <f t="shared" si="14"/>
        <v>1</v>
      </c>
      <c r="M93" s="172">
        <f t="shared" si="14"/>
        <v>1</v>
      </c>
      <c r="N93" s="172">
        <f t="shared" si="14"/>
        <v>0</v>
      </c>
      <c r="O93" s="172">
        <f t="shared" si="14"/>
        <v>91</v>
      </c>
      <c r="P93" s="172">
        <f t="shared" si="14"/>
        <v>0</v>
      </c>
      <c r="Q93" s="172">
        <f t="shared" si="14"/>
        <v>1</v>
      </c>
      <c r="R93" s="172">
        <f t="shared" si="14"/>
        <v>1</v>
      </c>
      <c r="S93" s="172">
        <f t="shared" si="14"/>
        <v>11</v>
      </c>
      <c r="T93" s="172">
        <f t="shared" si="14"/>
        <v>220</v>
      </c>
      <c r="U93" s="172">
        <f t="shared" si="14"/>
        <v>370</v>
      </c>
      <c r="V93" s="172">
        <f t="shared" si="14"/>
        <v>131</v>
      </c>
      <c r="W93" s="172">
        <f t="shared" si="14"/>
        <v>0</v>
      </c>
      <c r="X93" s="172">
        <f t="shared" si="14"/>
        <v>0</v>
      </c>
      <c r="Y93" s="172">
        <f t="shared" si="14"/>
        <v>3457</v>
      </c>
      <c r="Z93" s="172">
        <f t="shared" si="14"/>
        <v>3996178</v>
      </c>
      <c r="AA93" s="131">
        <f t="shared" si="14"/>
        <v>65623</v>
      </c>
    </row>
    <row r="94" spans="2:27" ht="12.6" customHeight="1" x14ac:dyDescent="0.15">
      <c r="B94" s="71"/>
      <c r="C94" s="72"/>
      <c r="D94" s="72"/>
      <c r="E94" s="183" t="s">
        <v>921</v>
      </c>
      <c r="F94" s="129">
        <f t="shared" si="14"/>
        <v>231</v>
      </c>
      <c r="G94" s="172">
        <f t="shared" si="14"/>
        <v>0</v>
      </c>
      <c r="H94" s="172">
        <f t="shared" si="14"/>
        <v>0</v>
      </c>
      <c r="I94" s="172">
        <f t="shared" si="14"/>
        <v>0</v>
      </c>
      <c r="J94" s="172">
        <f t="shared" si="14"/>
        <v>0</v>
      </c>
      <c r="K94" s="172">
        <f t="shared" si="14"/>
        <v>0</v>
      </c>
      <c r="L94" s="172">
        <f t="shared" si="14"/>
        <v>0</v>
      </c>
      <c r="M94" s="172">
        <f t="shared" si="14"/>
        <v>0</v>
      </c>
      <c r="N94" s="172">
        <f t="shared" si="14"/>
        <v>0</v>
      </c>
      <c r="O94" s="172">
        <f t="shared" si="14"/>
        <v>0</v>
      </c>
      <c r="P94" s="172">
        <f t="shared" si="14"/>
        <v>0</v>
      </c>
      <c r="Q94" s="172">
        <f t="shared" si="14"/>
        <v>0</v>
      </c>
      <c r="R94" s="172">
        <f t="shared" si="14"/>
        <v>0</v>
      </c>
      <c r="S94" s="172">
        <f t="shared" si="14"/>
        <v>0</v>
      </c>
      <c r="T94" s="172">
        <f t="shared" si="14"/>
        <v>0</v>
      </c>
      <c r="U94" s="172">
        <f t="shared" si="14"/>
        <v>0</v>
      </c>
      <c r="V94" s="172">
        <f t="shared" si="14"/>
        <v>0</v>
      </c>
      <c r="W94" s="172">
        <f t="shared" si="14"/>
        <v>231</v>
      </c>
      <c r="X94" s="172">
        <f t="shared" si="14"/>
        <v>0</v>
      </c>
      <c r="Y94" s="172">
        <f t="shared" si="14"/>
        <v>2800</v>
      </c>
      <c r="Z94" s="172">
        <f t="shared" si="14"/>
        <v>3584211</v>
      </c>
      <c r="AA94" s="131">
        <f t="shared" si="14"/>
        <v>26083</v>
      </c>
    </row>
    <row r="95" spans="2:27" ht="12.6" customHeight="1" x14ac:dyDescent="0.15">
      <c r="B95" s="71"/>
      <c r="C95" s="72"/>
      <c r="D95" s="72"/>
      <c r="E95" s="183" t="s">
        <v>894</v>
      </c>
      <c r="F95" s="129">
        <f t="shared" si="14"/>
        <v>154</v>
      </c>
      <c r="G95" s="172">
        <f t="shared" si="14"/>
        <v>0</v>
      </c>
      <c r="H95" s="172">
        <f t="shared" si="14"/>
        <v>0</v>
      </c>
      <c r="I95" s="172">
        <f t="shared" si="14"/>
        <v>1</v>
      </c>
      <c r="J95" s="172">
        <f t="shared" si="14"/>
        <v>0</v>
      </c>
      <c r="K95" s="172">
        <f t="shared" si="14"/>
        <v>0</v>
      </c>
      <c r="L95" s="172">
        <f t="shared" si="14"/>
        <v>0</v>
      </c>
      <c r="M95" s="172">
        <f t="shared" si="14"/>
        <v>0</v>
      </c>
      <c r="N95" s="172">
        <f t="shared" si="14"/>
        <v>0</v>
      </c>
      <c r="O95" s="172">
        <f t="shared" si="14"/>
        <v>1</v>
      </c>
      <c r="P95" s="172">
        <f t="shared" si="14"/>
        <v>0</v>
      </c>
      <c r="Q95" s="172">
        <f t="shared" si="14"/>
        <v>0</v>
      </c>
      <c r="R95" s="172">
        <f t="shared" si="14"/>
        <v>0</v>
      </c>
      <c r="S95" s="172">
        <f t="shared" si="14"/>
        <v>0</v>
      </c>
      <c r="T95" s="172">
        <f t="shared" si="14"/>
        <v>0</v>
      </c>
      <c r="U95" s="172">
        <f t="shared" si="14"/>
        <v>0</v>
      </c>
      <c r="V95" s="172">
        <f t="shared" si="14"/>
        <v>0</v>
      </c>
      <c r="W95" s="172">
        <f t="shared" si="14"/>
        <v>33</v>
      </c>
      <c r="X95" s="172">
        <f t="shared" si="14"/>
        <v>120</v>
      </c>
      <c r="Y95" s="172">
        <f t="shared" si="14"/>
        <v>835</v>
      </c>
      <c r="Z95" s="172">
        <f t="shared" si="14"/>
        <v>705822</v>
      </c>
      <c r="AA95" s="131">
        <f t="shared" si="14"/>
        <v>4732</v>
      </c>
    </row>
    <row r="96" spans="2:27" ht="12.6" customHeight="1" x14ac:dyDescent="0.15">
      <c r="B96" s="71"/>
      <c r="C96" s="72" t="s">
        <v>277</v>
      </c>
      <c r="D96" s="72" t="s">
        <v>278</v>
      </c>
      <c r="E96" s="183" t="s">
        <v>10</v>
      </c>
      <c r="F96" s="129">
        <f t="shared" ref="F96:AA96" si="15">SUM(F97:F103)</f>
        <v>572</v>
      </c>
      <c r="G96" s="172">
        <f t="shared" si="15"/>
        <v>11</v>
      </c>
      <c r="H96" s="172">
        <f t="shared" si="15"/>
        <v>98</v>
      </c>
      <c r="I96" s="172">
        <f t="shared" si="15"/>
        <v>165</v>
      </c>
      <c r="J96" s="172">
        <f t="shared" si="15"/>
        <v>83</v>
      </c>
      <c r="K96" s="172">
        <f t="shared" si="15"/>
        <v>161</v>
      </c>
      <c r="L96" s="172">
        <f t="shared" si="15"/>
        <v>45</v>
      </c>
      <c r="M96" s="172">
        <f t="shared" si="15"/>
        <v>1</v>
      </c>
      <c r="N96" s="172">
        <f t="shared" si="15"/>
        <v>6</v>
      </c>
      <c r="O96" s="172">
        <f t="shared" si="15"/>
        <v>12</v>
      </c>
      <c r="P96" s="172">
        <f t="shared" si="15"/>
        <v>9</v>
      </c>
      <c r="Q96" s="172">
        <f t="shared" si="15"/>
        <v>11</v>
      </c>
      <c r="R96" s="172">
        <f t="shared" si="15"/>
        <v>77</v>
      </c>
      <c r="S96" s="172">
        <f t="shared" si="15"/>
        <v>167</v>
      </c>
      <c r="T96" s="172">
        <f t="shared" si="15"/>
        <v>158</v>
      </c>
      <c r="U96" s="172">
        <f t="shared" si="15"/>
        <v>96</v>
      </c>
      <c r="V96" s="172">
        <f t="shared" si="15"/>
        <v>40</v>
      </c>
      <c r="W96" s="172">
        <f t="shared" si="15"/>
        <v>2</v>
      </c>
      <c r="X96" s="172">
        <f t="shared" si="15"/>
        <v>0</v>
      </c>
      <c r="Y96" s="172">
        <f t="shared" si="15"/>
        <v>7471</v>
      </c>
      <c r="Z96" s="172">
        <f t="shared" si="15"/>
        <v>15339198</v>
      </c>
      <c r="AA96" s="131">
        <f t="shared" si="15"/>
        <v>183081</v>
      </c>
    </row>
    <row r="97" spans="2:27" ht="12.6" customHeight="1" x14ac:dyDescent="0.15">
      <c r="B97" s="71"/>
      <c r="C97" s="72"/>
      <c r="D97" s="72"/>
      <c r="E97" s="183" t="s">
        <v>916</v>
      </c>
      <c r="F97" s="129">
        <v>16</v>
      </c>
      <c r="G97" s="172">
        <v>0</v>
      </c>
      <c r="H97" s="172">
        <v>1</v>
      </c>
      <c r="I97" s="172">
        <v>1</v>
      </c>
      <c r="J97" s="172">
        <v>1</v>
      </c>
      <c r="K97" s="172">
        <v>3</v>
      </c>
      <c r="L97" s="172">
        <v>4</v>
      </c>
      <c r="M97" s="172">
        <v>1</v>
      </c>
      <c r="N97" s="172">
        <v>5</v>
      </c>
      <c r="O97" s="172">
        <v>1</v>
      </c>
      <c r="P97" s="172">
        <v>9</v>
      </c>
      <c r="Q97" s="172">
        <v>1</v>
      </c>
      <c r="R97" s="172">
        <v>5</v>
      </c>
      <c r="S97" s="172">
        <v>0</v>
      </c>
      <c r="T97" s="172">
        <v>0</v>
      </c>
      <c r="U97" s="172">
        <v>0</v>
      </c>
      <c r="V97" s="172">
        <v>0</v>
      </c>
      <c r="W97" s="172">
        <v>0</v>
      </c>
      <c r="X97" s="172">
        <v>0</v>
      </c>
      <c r="Y97" s="82">
        <v>31</v>
      </c>
      <c r="Z97" s="82">
        <v>22889</v>
      </c>
      <c r="AA97" s="130">
        <v>867</v>
      </c>
    </row>
    <row r="98" spans="2:27" ht="12.6" customHeight="1" x14ac:dyDescent="0.15">
      <c r="B98" s="71"/>
      <c r="C98" s="72"/>
      <c r="D98" s="72"/>
      <c r="E98" s="183" t="s">
        <v>917</v>
      </c>
      <c r="F98" s="129">
        <v>67</v>
      </c>
      <c r="G98" s="172">
        <v>0</v>
      </c>
      <c r="H98" s="172">
        <v>0</v>
      </c>
      <c r="I98" s="172">
        <v>0</v>
      </c>
      <c r="J98" s="172">
        <v>11</v>
      </c>
      <c r="K98" s="172">
        <v>39</v>
      </c>
      <c r="L98" s="172">
        <v>16</v>
      </c>
      <c r="M98" s="172">
        <v>0</v>
      </c>
      <c r="N98" s="172">
        <v>1</v>
      </c>
      <c r="O98" s="172">
        <v>0</v>
      </c>
      <c r="P98" s="172">
        <v>0</v>
      </c>
      <c r="Q98" s="172">
        <v>7</v>
      </c>
      <c r="R98" s="172">
        <v>37</v>
      </c>
      <c r="S98" s="172">
        <v>21</v>
      </c>
      <c r="T98" s="172">
        <v>2</v>
      </c>
      <c r="U98" s="172">
        <v>0</v>
      </c>
      <c r="V98" s="172">
        <v>0</v>
      </c>
      <c r="W98" s="172">
        <v>0</v>
      </c>
      <c r="X98" s="172">
        <v>0</v>
      </c>
      <c r="Y98" s="172">
        <v>527</v>
      </c>
      <c r="Z98" s="172">
        <v>1278175</v>
      </c>
      <c r="AA98" s="131">
        <v>13147</v>
      </c>
    </row>
    <row r="99" spans="2:27" ht="12.6" customHeight="1" x14ac:dyDescent="0.15">
      <c r="B99" s="71"/>
      <c r="C99" s="72"/>
      <c r="D99" s="72"/>
      <c r="E99" s="183" t="s">
        <v>918</v>
      </c>
      <c r="F99" s="129">
        <v>157</v>
      </c>
      <c r="G99" s="172">
        <v>0</v>
      </c>
      <c r="H99" s="172">
        <v>3</v>
      </c>
      <c r="I99" s="172">
        <v>20</v>
      </c>
      <c r="J99" s="172">
        <v>46</v>
      </c>
      <c r="K99" s="172">
        <v>63</v>
      </c>
      <c r="L99" s="172">
        <v>25</v>
      </c>
      <c r="M99" s="172">
        <v>0</v>
      </c>
      <c r="N99" s="172">
        <v>0</v>
      </c>
      <c r="O99" s="172">
        <v>0</v>
      </c>
      <c r="P99" s="172">
        <v>0</v>
      </c>
      <c r="Q99" s="172">
        <v>3</v>
      </c>
      <c r="R99" s="172">
        <v>27</v>
      </c>
      <c r="S99" s="172">
        <v>60</v>
      </c>
      <c r="T99" s="172">
        <v>30</v>
      </c>
      <c r="U99" s="172">
        <v>37</v>
      </c>
      <c r="V99" s="172">
        <v>0</v>
      </c>
      <c r="W99" s="172">
        <v>0</v>
      </c>
      <c r="X99" s="172">
        <v>0</v>
      </c>
      <c r="Y99" s="172">
        <v>3050</v>
      </c>
      <c r="Z99" s="172">
        <v>6720695</v>
      </c>
      <c r="AA99" s="131">
        <v>71738</v>
      </c>
    </row>
    <row r="100" spans="2:27" ht="12.6" customHeight="1" x14ac:dyDescent="0.15">
      <c r="B100" s="71"/>
      <c r="C100" s="72"/>
      <c r="D100" s="72"/>
      <c r="E100" s="183" t="s">
        <v>919</v>
      </c>
      <c r="F100" s="129">
        <v>242</v>
      </c>
      <c r="G100" s="172">
        <v>2</v>
      </c>
      <c r="H100" s="172">
        <v>52</v>
      </c>
      <c r="I100" s="172">
        <v>124</v>
      </c>
      <c r="J100" s="172">
        <v>20</v>
      </c>
      <c r="K100" s="172">
        <v>44</v>
      </c>
      <c r="L100" s="172">
        <v>0</v>
      </c>
      <c r="M100" s="172">
        <v>0</v>
      </c>
      <c r="N100" s="172">
        <v>0</v>
      </c>
      <c r="O100" s="172">
        <v>0</v>
      </c>
      <c r="P100" s="172">
        <v>0</v>
      </c>
      <c r="Q100" s="172">
        <v>0</v>
      </c>
      <c r="R100" s="172">
        <v>8</v>
      </c>
      <c r="S100" s="172">
        <v>82</v>
      </c>
      <c r="T100" s="172">
        <v>101</v>
      </c>
      <c r="U100" s="172">
        <v>24</v>
      </c>
      <c r="V100" s="172">
        <v>27</v>
      </c>
      <c r="W100" s="172">
        <v>0</v>
      </c>
      <c r="X100" s="172">
        <v>0</v>
      </c>
      <c r="Y100" s="172">
        <v>2931</v>
      </c>
      <c r="Z100" s="172">
        <v>5937634</v>
      </c>
      <c r="AA100" s="131">
        <v>73897</v>
      </c>
    </row>
    <row r="101" spans="2:27" ht="12.6" customHeight="1" x14ac:dyDescent="0.15">
      <c r="B101" s="71"/>
      <c r="C101" s="72"/>
      <c r="D101" s="72"/>
      <c r="E101" s="183" t="s">
        <v>920</v>
      </c>
      <c r="F101" s="129">
        <v>88</v>
      </c>
      <c r="G101" s="172">
        <v>9</v>
      </c>
      <c r="H101" s="172">
        <v>42</v>
      </c>
      <c r="I101" s="172">
        <v>20</v>
      </c>
      <c r="J101" s="172">
        <v>5</v>
      </c>
      <c r="K101" s="172">
        <v>12</v>
      </c>
      <c r="L101" s="172">
        <v>0</v>
      </c>
      <c r="M101" s="172">
        <v>0</v>
      </c>
      <c r="N101" s="172">
        <v>0</v>
      </c>
      <c r="O101" s="172">
        <v>11</v>
      </c>
      <c r="P101" s="172">
        <v>0</v>
      </c>
      <c r="Q101" s="172">
        <v>0</v>
      </c>
      <c r="R101" s="172">
        <v>0</v>
      </c>
      <c r="S101" s="172">
        <v>4</v>
      </c>
      <c r="T101" s="172">
        <v>25</v>
      </c>
      <c r="U101" s="172">
        <v>35</v>
      </c>
      <c r="V101" s="172">
        <v>13</v>
      </c>
      <c r="W101" s="172">
        <v>0</v>
      </c>
      <c r="X101" s="172">
        <v>0</v>
      </c>
      <c r="Y101" s="172">
        <v>821</v>
      </c>
      <c r="Z101" s="172">
        <v>1340805</v>
      </c>
      <c r="AA101" s="131">
        <v>21388</v>
      </c>
    </row>
    <row r="102" spans="2:27" ht="12.6" customHeight="1" x14ac:dyDescent="0.15">
      <c r="B102" s="71"/>
      <c r="C102" s="72"/>
      <c r="D102" s="72"/>
      <c r="E102" s="183" t="s">
        <v>921</v>
      </c>
      <c r="F102" s="129">
        <v>0</v>
      </c>
      <c r="G102" s="172">
        <v>0</v>
      </c>
      <c r="H102" s="172">
        <v>0</v>
      </c>
      <c r="I102" s="172">
        <v>0</v>
      </c>
      <c r="J102" s="172">
        <v>0</v>
      </c>
      <c r="K102" s="172">
        <v>0</v>
      </c>
      <c r="L102" s="172">
        <v>0</v>
      </c>
      <c r="M102" s="172">
        <v>0</v>
      </c>
      <c r="N102" s="172">
        <v>0</v>
      </c>
      <c r="O102" s="172">
        <v>0</v>
      </c>
      <c r="P102" s="172">
        <v>0</v>
      </c>
      <c r="Q102" s="172">
        <v>0</v>
      </c>
      <c r="R102" s="172">
        <v>0</v>
      </c>
      <c r="S102" s="172">
        <v>0</v>
      </c>
      <c r="T102" s="172">
        <v>0</v>
      </c>
      <c r="U102" s="172">
        <v>0</v>
      </c>
      <c r="V102" s="172">
        <v>0</v>
      </c>
      <c r="W102" s="172">
        <v>0</v>
      </c>
      <c r="X102" s="172">
        <v>0</v>
      </c>
      <c r="Y102" s="172">
        <v>0</v>
      </c>
      <c r="Z102" s="172">
        <v>0</v>
      </c>
      <c r="AA102" s="131">
        <v>0</v>
      </c>
    </row>
    <row r="103" spans="2:27" ht="12.6" customHeight="1" x14ac:dyDescent="0.15">
      <c r="B103" s="71"/>
      <c r="C103" s="72"/>
      <c r="D103" s="72"/>
      <c r="E103" s="183" t="s">
        <v>894</v>
      </c>
      <c r="F103" s="129">
        <v>2</v>
      </c>
      <c r="G103" s="172">
        <v>0</v>
      </c>
      <c r="H103" s="172">
        <v>0</v>
      </c>
      <c r="I103" s="172">
        <v>0</v>
      </c>
      <c r="J103" s="172">
        <v>0</v>
      </c>
      <c r="K103" s="172">
        <v>0</v>
      </c>
      <c r="L103" s="172">
        <v>0</v>
      </c>
      <c r="M103" s="172">
        <v>0</v>
      </c>
      <c r="N103" s="172">
        <v>0</v>
      </c>
      <c r="O103" s="172">
        <v>0</v>
      </c>
      <c r="P103" s="172">
        <v>0</v>
      </c>
      <c r="Q103" s="172">
        <v>0</v>
      </c>
      <c r="R103" s="172">
        <v>0</v>
      </c>
      <c r="S103" s="172">
        <v>0</v>
      </c>
      <c r="T103" s="172">
        <v>0</v>
      </c>
      <c r="U103" s="172">
        <v>0</v>
      </c>
      <c r="V103" s="172">
        <v>0</v>
      </c>
      <c r="W103" s="172">
        <v>2</v>
      </c>
      <c r="X103" s="172">
        <v>0</v>
      </c>
      <c r="Y103" s="82">
        <v>111</v>
      </c>
      <c r="Z103" s="82">
        <v>39000</v>
      </c>
      <c r="AA103" s="130">
        <v>2044</v>
      </c>
    </row>
    <row r="104" spans="2:27" ht="12.6" customHeight="1" x14ac:dyDescent="0.15">
      <c r="B104" s="71"/>
      <c r="C104" s="72" t="s">
        <v>281</v>
      </c>
      <c r="D104" s="72" t="s">
        <v>282</v>
      </c>
      <c r="E104" s="183" t="s">
        <v>10</v>
      </c>
      <c r="F104" s="129">
        <f t="shared" ref="F104:AA104" si="16">SUM(F105:F111)</f>
        <v>1139</v>
      </c>
      <c r="G104" s="172">
        <f t="shared" si="16"/>
        <v>11</v>
      </c>
      <c r="H104" s="172">
        <f t="shared" si="16"/>
        <v>192</v>
      </c>
      <c r="I104" s="172">
        <f t="shared" si="16"/>
        <v>469</v>
      </c>
      <c r="J104" s="172">
        <f t="shared" si="16"/>
        <v>240</v>
      </c>
      <c r="K104" s="172">
        <f t="shared" si="16"/>
        <v>156</v>
      </c>
      <c r="L104" s="172">
        <f t="shared" si="16"/>
        <v>64</v>
      </c>
      <c r="M104" s="172">
        <f t="shared" si="16"/>
        <v>2</v>
      </c>
      <c r="N104" s="172">
        <f t="shared" si="16"/>
        <v>4</v>
      </c>
      <c r="O104" s="172">
        <f t="shared" si="16"/>
        <v>15</v>
      </c>
      <c r="P104" s="172">
        <f t="shared" si="16"/>
        <v>4</v>
      </c>
      <c r="Q104" s="172">
        <f t="shared" si="16"/>
        <v>10</v>
      </c>
      <c r="R104" s="172">
        <f t="shared" si="16"/>
        <v>48</v>
      </c>
      <c r="S104" s="172">
        <f t="shared" si="16"/>
        <v>258</v>
      </c>
      <c r="T104" s="172">
        <f t="shared" si="16"/>
        <v>460</v>
      </c>
      <c r="U104" s="172">
        <f t="shared" si="16"/>
        <v>291</v>
      </c>
      <c r="V104" s="172">
        <f t="shared" si="16"/>
        <v>52</v>
      </c>
      <c r="W104" s="172">
        <f t="shared" si="16"/>
        <v>1</v>
      </c>
      <c r="X104" s="172">
        <f t="shared" si="16"/>
        <v>0</v>
      </c>
      <c r="Y104" s="172">
        <f t="shared" si="16"/>
        <v>2881</v>
      </c>
      <c r="Z104" s="172">
        <f t="shared" si="16"/>
        <v>4704479</v>
      </c>
      <c r="AA104" s="131">
        <f t="shared" si="16"/>
        <v>73742</v>
      </c>
    </row>
    <row r="105" spans="2:27" ht="12.6" customHeight="1" x14ac:dyDescent="0.15">
      <c r="B105" s="71"/>
      <c r="C105" s="72"/>
      <c r="D105" s="72"/>
      <c r="E105" s="183" t="s">
        <v>916</v>
      </c>
      <c r="F105" s="129">
        <v>18</v>
      </c>
      <c r="G105" s="172">
        <v>1</v>
      </c>
      <c r="H105" s="172">
        <v>3</v>
      </c>
      <c r="I105" s="172">
        <v>3</v>
      </c>
      <c r="J105" s="172">
        <v>2</v>
      </c>
      <c r="K105" s="172">
        <v>2</v>
      </c>
      <c r="L105" s="172">
        <v>3</v>
      </c>
      <c r="M105" s="172">
        <v>1</v>
      </c>
      <c r="N105" s="172">
        <v>3</v>
      </c>
      <c r="O105" s="172">
        <v>9</v>
      </c>
      <c r="P105" s="172">
        <v>3</v>
      </c>
      <c r="Q105" s="172">
        <v>2</v>
      </c>
      <c r="R105" s="172">
        <v>1</v>
      </c>
      <c r="S105" s="172">
        <v>2</v>
      </c>
      <c r="T105" s="172">
        <v>1</v>
      </c>
      <c r="U105" s="172">
        <v>0</v>
      </c>
      <c r="V105" s="172">
        <v>0</v>
      </c>
      <c r="W105" s="172">
        <v>0</v>
      </c>
      <c r="X105" s="172">
        <v>0</v>
      </c>
      <c r="Y105" s="82">
        <v>34</v>
      </c>
      <c r="Z105" s="82">
        <v>49263</v>
      </c>
      <c r="AA105" s="130">
        <v>788</v>
      </c>
    </row>
    <row r="106" spans="2:27" ht="12.6" customHeight="1" x14ac:dyDescent="0.15">
      <c r="B106" s="71"/>
      <c r="C106" s="72"/>
      <c r="D106" s="72"/>
      <c r="E106" s="183" t="s">
        <v>917</v>
      </c>
      <c r="F106" s="129">
        <v>45</v>
      </c>
      <c r="G106" s="172">
        <v>0</v>
      </c>
      <c r="H106" s="172">
        <v>0</v>
      </c>
      <c r="I106" s="172">
        <v>1</v>
      </c>
      <c r="J106" s="172">
        <v>4</v>
      </c>
      <c r="K106" s="172">
        <v>24</v>
      </c>
      <c r="L106" s="172">
        <v>16</v>
      </c>
      <c r="M106" s="172">
        <v>0</v>
      </c>
      <c r="N106" s="172">
        <v>0</v>
      </c>
      <c r="O106" s="172">
        <v>0</v>
      </c>
      <c r="P106" s="172">
        <v>1</v>
      </c>
      <c r="Q106" s="172">
        <v>7</v>
      </c>
      <c r="R106" s="172">
        <v>16</v>
      </c>
      <c r="S106" s="172">
        <v>21</v>
      </c>
      <c r="T106" s="172">
        <v>0</v>
      </c>
      <c r="U106" s="172">
        <v>0</v>
      </c>
      <c r="V106" s="172">
        <v>0</v>
      </c>
      <c r="W106" s="172">
        <v>0</v>
      </c>
      <c r="X106" s="172">
        <v>0</v>
      </c>
      <c r="Y106" s="172">
        <v>132</v>
      </c>
      <c r="Z106" s="172">
        <v>312481</v>
      </c>
      <c r="AA106" s="131">
        <v>4224</v>
      </c>
    </row>
    <row r="107" spans="2:27" ht="12.6" customHeight="1" x14ac:dyDescent="0.15">
      <c r="B107" s="71"/>
      <c r="C107" s="72"/>
      <c r="D107" s="72"/>
      <c r="E107" s="183" t="s">
        <v>918</v>
      </c>
      <c r="F107" s="129">
        <v>234</v>
      </c>
      <c r="G107" s="172">
        <v>0</v>
      </c>
      <c r="H107" s="172">
        <v>1</v>
      </c>
      <c r="I107" s="172">
        <v>20</v>
      </c>
      <c r="J107" s="172">
        <v>95</v>
      </c>
      <c r="K107" s="172">
        <v>76</v>
      </c>
      <c r="L107" s="172">
        <v>40</v>
      </c>
      <c r="M107" s="172">
        <v>1</v>
      </c>
      <c r="N107" s="172">
        <v>1</v>
      </c>
      <c r="O107" s="172">
        <v>0</v>
      </c>
      <c r="P107" s="172">
        <v>0</v>
      </c>
      <c r="Q107" s="172">
        <v>1</v>
      </c>
      <c r="R107" s="172">
        <v>30</v>
      </c>
      <c r="S107" s="172">
        <v>102</v>
      </c>
      <c r="T107" s="172">
        <v>66</v>
      </c>
      <c r="U107" s="172">
        <v>33</v>
      </c>
      <c r="V107" s="172">
        <v>2</v>
      </c>
      <c r="W107" s="172">
        <v>0</v>
      </c>
      <c r="X107" s="172">
        <v>0</v>
      </c>
      <c r="Y107" s="172">
        <v>710</v>
      </c>
      <c r="Z107" s="172">
        <v>1808513</v>
      </c>
      <c r="AA107" s="131">
        <v>23850</v>
      </c>
    </row>
    <row r="108" spans="2:27" ht="12.6" customHeight="1" x14ac:dyDescent="0.15">
      <c r="B108" s="71"/>
      <c r="C108" s="72"/>
      <c r="D108" s="72"/>
      <c r="E108" s="183" t="s">
        <v>919</v>
      </c>
      <c r="F108" s="129">
        <v>577</v>
      </c>
      <c r="G108" s="172">
        <v>0</v>
      </c>
      <c r="H108" s="172">
        <v>47</v>
      </c>
      <c r="I108" s="172">
        <v>344</v>
      </c>
      <c r="J108" s="172">
        <v>129</v>
      </c>
      <c r="K108" s="172">
        <v>53</v>
      </c>
      <c r="L108" s="172">
        <v>4</v>
      </c>
      <c r="M108" s="172">
        <v>0</v>
      </c>
      <c r="N108" s="172">
        <v>0</v>
      </c>
      <c r="O108" s="172">
        <v>0</v>
      </c>
      <c r="P108" s="172">
        <v>0</v>
      </c>
      <c r="Q108" s="172">
        <v>0</v>
      </c>
      <c r="R108" s="172">
        <v>1</v>
      </c>
      <c r="S108" s="172">
        <v>133</v>
      </c>
      <c r="T108" s="172">
        <v>331</v>
      </c>
      <c r="U108" s="172">
        <v>86</v>
      </c>
      <c r="V108" s="172">
        <v>26</v>
      </c>
      <c r="W108" s="172">
        <v>0</v>
      </c>
      <c r="X108" s="172">
        <v>0</v>
      </c>
      <c r="Y108" s="172">
        <v>1381</v>
      </c>
      <c r="Z108" s="172">
        <v>1833188</v>
      </c>
      <c r="AA108" s="131">
        <v>32377</v>
      </c>
    </row>
    <row r="109" spans="2:27" ht="12.6" customHeight="1" x14ac:dyDescent="0.15">
      <c r="B109" s="71"/>
      <c r="C109" s="72"/>
      <c r="D109" s="72"/>
      <c r="E109" s="183" t="s">
        <v>920</v>
      </c>
      <c r="F109" s="129">
        <v>264</v>
      </c>
      <c r="G109" s="172">
        <v>10</v>
      </c>
      <c r="H109" s="172">
        <v>141</v>
      </c>
      <c r="I109" s="172">
        <v>101</v>
      </c>
      <c r="J109" s="172">
        <v>10</v>
      </c>
      <c r="K109" s="172">
        <v>1</v>
      </c>
      <c r="L109" s="172">
        <v>1</v>
      </c>
      <c r="M109" s="172">
        <v>0</v>
      </c>
      <c r="N109" s="172">
        <v>0</v>
      </c>
      <c r="O109" s="172">
        <v>6</v>
      </c>
      <c r="P109" s="172">
        <v>0</v>
      </c>
      <c r="Q109" s="172">
        <v>0</v>
      </c>
      <c r="R109" s="172">
        <v>0</v>
      </c>
      <c r="S109" s="172">
        <v>0</v>
      </c>
      <c r="T109" s="172">
        <v>62</v>
      </c>
      <c r="U109" s="172">
        <v>172</v>
      </c>
      <c r="V109" s="172">
        <v>24</v>
      </c>
      <c r="W109" s="172">
        <v>0</v>
      </c>
      <c r="X109" s="172">
        <v>0</v>
      </c>
      <c r="Y109" s="172">
        <v>606</v>
      </c>
      <c r="Z109" s="172">
        <v>677232</v>
      </c>
      <c r="AA109" s="131">
        <v>12206</v>
      </c>
    </row>
    <row r="110" spans="2:27" ht="12.6" customHeight="1" x14ac:dyDescent="0.15">
      <c r="B110" s="71"/>
      <c r="C110" s="72"/>
      <c r="D110" s="72"/>
      <c r="E110" s="183" t="s">
        <v>921</v>
      </c>
      <c r="F110" s="129">
        <v>0</v>
      </c>
      <c r="G110" s="172">
        <v>0</v>
      </c>
      <c r="H110" s="172">
        <v>0</v>
      </c>
      <c r="I110" s="172">
        <v>0</v>
      </c>
      <c r="J110" s="172">
        <v>0</v>
      </c>
      <c r="K110" s="172">
        <v>0</v>
      </c>
      <c r="L110" s="172">
        <v>0</v>
      </c>
      <c r="M110" s="172">
        <v>0</v>
      </c>
      <c r="N110" s="172">
        <v>0</v>
      </c>
      <c r="O110" s="172">
        <v>0</v>
      </c>
      <c r="P110" s="172">
        <v>0</v>
      </c>
      <c r="Q110" s="172">
        <v>0</v>
      </c>
      <c r="R110" s="172">
        <v>0</v>
      </c>
      <c r="S110" s="172">
        <v>0</v>
      </c>
      <c r="T110" s="172">
        <v>0</v>
      </c>
      <c r="U110" s="172">
        <v>0</v>
      </c>
      <c r="V110" s="172">
        <v>0</v>
      </c>
      <c r="W110" s="172">
        <v>0</v>
      </c>
      <c r="X110" s="172">
        <v>0</v>
      </c>
      <c r="Y110" s="172">
        <v>0</v>
      </c>
      <c r="Z110" s="172">
        <v>0</v>
      </c>
      <c r="AA110" s="131">
        <v>0</v>
      </c>
    </row>
    <row r="111" spans="2:27" ht="12.6" customHeight="1" x14ac:dyDescent="0.15">
      <c r="B111" s="71"/>
      <c r="C111" s="72"/>
      <c r="D111" s="72"/>
      <c r="E111" s="183" t="s">
        <v>894</v>
      </c>
      <c r="F111" s="129">
        <v>1</v>
      </c>
      <c r="G111" s="172">
        <v>0</v>
      </c>
      <c r="H111" s="172">
        <v>0</v>
      </c>
      <c r="I111" s="172">
        <v>0</v>
      </c>
      <c r="J111" s="172">
        <v>0</v>
      </c>
      <c r="K111" s="172">
        <v>0</v>
      </c>
      <c r="L111" s="172">
        <v>0</v>
      </c>
      <c r="M111" s="172">
        <v>0</v>
      </c>
      <c r="N111" s="172">
        <v>0</v>
      </c>
      <c r="O111" s="172">
        <v>0</v>
      </c>
      <c r="P111" s="172">
        <v>0</v>
      </c>
      <c r="Q111" s="172">
        <v>0</v>
      </c>
      <c r="R111" s="172">
        <v>0</v>
      </c>
      <c r="S111" s="172">
        <v>0</v>
      </c>
      <c r="T111" s="172">
        <v>0</v>
      </c>
      <c r="U111" s="172">
        <v>0</v>
      </c>
      <c r="V111" s="172">
        <v>0</v>
      </c>
      <c r="W111" s="172">
        <v>1</v>
      </c>
      <c r="X111" s="172">
        <v>0</v>
      </c>
      <c r="Y111" s="82">
        <v>18</v>
      </c>
      <c r="Z111" s="82">
        <v>23802</v>
      </c>
      <c r="AA111" s="130">
        <v>297</v>
      </c>
    </row>
    <row r="112" spans="2:27" ht="12.6" customHeight="1" x14ac:dyDescent="0.15">
      <c r="B112" s="71"/>
      <c r="C112" s="72" t="s">
        <v>285</v>
      </c>
      <c r="D112" s="72" t="s">
        <v>286</v>
      </c>
      <c r="E112" s="183" t="s">
        <v>10</v>
      </c>
      <c r="F112" s="129">
        <f t="shared" ref="F112:AA112" si="17">SUM(F113:F119)</f>
        <v>158</v>
      </c>
      <c r="G112" s="172">
        <f t="shared" si="17"/>
        <v>3</v>
      </c>
      <c r="H112" s="172">
        <f t="shared" si="17"/>
        <v>13</v>
      </c>
      <c r="I112" s="172">
        <f t="shared" si="17"/>
        <v>35</v>
      </c>
      <c r="J112" s="172">
        <f t="shared" si="17"/>
        <v>57</v>
      </c>
      <c r="K112" s="172">
        <f t="shared" si="17"/>
        <v>35</v>
      </c>
      <c r="L112" s="172">
        <f t="shared" si="17"/>
        <v>13</v>
      </c>
      <c r="M112" s="172">
        <f t="shared" si="17"/>
        <v>0</v>
      </c>
      <c r="N112" s="172">
        <f t="shared" si="17"/>
        <v>2</v>
      </c>
      <c r="O112" s="172">
        <f t="shared" si="17"/>
        <v>3</v>
      </c>
      <c r="P112" s="172">
        <f t="shared" si="17"/>
        <v>5</v>
      </c>
      <c r="Q112" s="172">
        <f t="shared" si="17"/>
        <v>12</v>
      </c>
      <c r="R112" s="172">
        <f t="shared" si="17"/>
        <v>49</v>
      </c>
      <c r="S112" s="172">
        <f t="shared" si="17"/>
        <v>69</v>
      </c>
      <c r="T112" s="172">
        <f t="shared" si="17"/>
        <v>17</v>
      </c>
      <c r="U112" s="172">
        <f t="shared" si="17"/>
        <v>2</v>
      </c>
      <c r="V112" s="172">
        <f t="shared" si="17"/>
        <v>1</v>
      </c>
      <c r="W112" s="172">
        <f t="shared" si="17"/>
        <v>0</v>
      </c>
      <c r="X112" s="172">
        <f t="shared" si="17"/>
        <v>0</v>
      </c>
      <c r="Y112" s="172">
        <f t="shared" si="17"/>
        <v>528</v>
      </c>
      <c r="Z112" s="172">
        <f t="shared" si="17"/>
        <v>430568</v>
      </c>
      <c r="AA112" s="131">
        <f t="shared" si="17"/>
        <v>6558</v>
      </c>
    </row>
    <row r="113" spans="2:27" ht="12.6" customHeight="1" x14ac:dyDescent="0.15">
      <c r="B113" s="71"/>
      <c r="C113" s="72"/>
      <c r="D113" s="72"/>
      <c r="E113" s="183" t="s">
        <v>916</v>
      </c>
      <c r="F113" s="129">
        <v>9</v>
      </c>
      <c r="G113" s="172">
        <v>2</v>
      </c>
      <c r="H113" s="172">
        <v>0</v>
      </c>
      <c r="I113" s="172">
        <v>0</v>
      </c>
      <c r="J113" s="172">
        <v>2</v>
      </c>
      <c r="K113" s="172">
        <v>1</v>
      </c>
      <c r="L113" s="172">
        <v>2</v>
      </c>
      <c r="M113" s="172">
        <v>0</v>
      </c>
      <c r="N113" s="172">
        <v>2</v>
      </c>
      <c r="O113" s="172">
        <v>2</v>
      </c>
      <c r="P113" s="172">
        <v>3</v>
      </c>
      <c r="Q113" s="172">
        <v>2</v>
      </c>
      <c r="R113" s="172">
        <v>0</v>
      </c>
      <c r="S113" s="172">
        <v>0</v>
      </c>
      <c r="T113" s="172">
        <v>1</v>
      </c>
      <c r="U113" s="172">
        <v>1</v>
      </c>
      <c r="V113" s="172">
        <v>0</v>
      </c>
      <c r="W113" s="172">
        <v>0</v>
      </c>
      <c r="X113" s="172">
        <v>0</v>
      </c>
      <c r="Y113" s="172">
        <v>34</v>
      </c>
      <c r="Z113" s="172">
        <v>40481</v>
      </c>
      <c r="AA113" s="131">
        <v>350</v>
      </c>
    </row>
    <row r="114" spans="2:27" ht="12.6" customHeight="1" x14ac:dyDescent="0.15">
      <c r="B114" s="71"/>
      <c r="C114" s="72"/>
      <c r="D114" s="72"/>
      <c r="E114" s="183" t="s">
        <v>917</v>
      </c>
      <c r="F114" s="129">
        <v>31</v>
      </c>
      <c r="G114" s="172">
        <v>0</v>
      </c>
      <c r="H114" s="172">
        <v>0</v>
      </c>
      <c r="I114" s="172">
        <v>0</v>
      </c>
      <c r="J114" s="172">
        <v>8</v>
      </c>
      <c r="K114" s="172">
        <v>16</v>
      </c>
      <c r="L114" s="172">
        <v>7</v>
      </c>
      <c r="M114" s="172">
        <v>0</v>
      </c>
      <c r="N114" s="172">
        <v>0</v>
      </c>
      <c r="O114" s="172">
        <v>0</v>
      </c>
      <c r="P114" s="172">
        <v>2</v>
      </c>
      <c r="Q114" s="172">
        <v>7</v>
      </c>
      <c r="R114" s="172">
        <v>19</v>
      </c>
      <c r="S114" s="172">
        <v>3</v>
      </c>
      <c r="T114" s="172">
        <v>0</v>
      </c>
      <c r="U114" s="172">
        <v>0</v>
      </c>
      <c r="V114" s="172">
        <v>0</v>
      </c>
      <c r="W114" s="172">
        <v>0</v>
      </c>
      <c r="X114" s="172">
        <v>0</v>
      </c>
      <c r="Y114" s="172">
        <v>82</v>
      </c>
      <c r="Z114" s="172">
        <v>45590</v>
      </c>
      <c r="AA114" s="131">
        <v>835</v>
      </c>
    </row>
    <row r="115" spans="2:27" ht="12.6" customHeight="1" x14ac:dyDescent="0.15">
      <c r="B115" s="71"/>
      <c r="C115" s="72"/>
      <c r="D115" s="72"/>
      <c r="E115" s="183" t="s">
        <v>918</v>
      </c>
      <c r="F115" s="129">
        <v>80</v>
      </c>
      <c r="G115" s="172">
        <v>0</v>
      </c>
      <c r="H115" s="172">
        <v>1</v>
      </c>
      <c r="I115" s="172">
        <v>15</v>
      </c>
      <c r="J115" s="172">
        <v>43</v>
      </c>
      <c r="K115" s="172">
        <v>17</v>
      </c>
      <c r="L115" s="172">
        <v>4</v>
      </c>
      <c r="M115" s="172">
        <v>0</v>
      </c>
      <c r="N115" s="172">
        <v>0</v>
      </c>
      <c r="O115" s="172">
        <v>0</v>
      </c>
      <c r="P115" s="172">
        <v>0</v>
      </c>
      <c r="Q115" s="172">
        <v>2</v>
      </c>
      <c r="R115" s="172">
        <v>27</v>
      </c>
      <c r="S115" s="172">
        <v>46</v>
      </c>
      <c r="T115" s="172">
        <v>5</v>
      </c>
      <c r="U115" s="172">
        <v>0</v>
      </c>
      <c r="V115" s="172">
        <v>0</v>
      </c>
      <c r="W115" s="172">
        <v>0</v>
      </c>
      <c r="X115" s="172">
        <v>0</v>
      </c>
      <c r="Y115" s="172">
        <v>251</v>
      </c>
      <c r="Z115" s="172">
        <v>226396</v>
      </c>
      <c r="AA115" s="131">
        <v>3128</v>
      </c>
    </row>
    <row r="116" spans="2:27" ht="12.6" customHeight="1" x14ac:dyDescent="0.15">
      <c r="B116" s="71"/>
      <c r="C116" s="72"/>
      <c r="D116" s="72"/>
      <c r="E116" s="183" t="s">
        <v>919</v>
      </c>
      <c r="F116" s="129">
        <v>33</v>
      </c>
      <c r="G116" s="172">
        <v>1</v>
      </c>
      <c r="H116" s="172">
        <v>9</v>
      </c>
      <c r="I116" s="172">
        <v>20</v>
      </c>
      <c r="J116" s="172">
        <v>3</v>
      </c>
      <c r="K116" s="172">
        <v>0</v>
      </c>
      <c r="L116" s="172">
        <v>0</v>
      </c>
      <c r="M116" s="172">
        <v>0</v>
      </c>
      <c r="N116" s="172">
        <v>0</v>
      </c>
      <c r="O116" s="172">
        <v>0</v>
      </c>
      <c r="P116" s="172">
        <v>0</v>
      </c>
      <c r="Q116" s="172">
        <v>1</v>
      </c>
      <c r="R116" s="172">
        <v>3</v>
      </c>
      <c r="S116" s="172">
        <v>20</v>
      </c>
      <c r="T116" s="172">
        <v>8</v>
      </c>
      <c r="U116" s="172">
        <v>1</v>
      </c>
      <c r="V116" s="172">
        <v>0</v>
      </c>
      <c r="W116" s="172">
        <v>0</v>
      </c>
      <c r="X116" s="172">
        <v>0</v>
      </c>
      <c r="Y116" s="172">
        <v>97</v>
      </c>
      <c r="Z116" s="172">
        <v>109446</v>
      </c>
      <c r="AA116" s="131">
        <v>1176</v>
      </c>
    </row>
    <row r="117" spans="2:27" ht="12.6" customHeight="1" x14ac:dyDescent="0.15">
      <c r="B117" s="71"/>
      <c r="C117" s="72"/>
      <c r="D117" s="72"/>
      <c r="E117" s="183" t="s">
        <v>920</v>
      </c>
      <c r="F117" s="129">
        <v>5</v>
      </c>
      <c r="G117" s="172">
        <v>0</v>
      </c>
      <c r="H117" s="172">
        <v>3</v>
      </c>
      <c r="I117" s="172">
        <v>0</v>
      </c>
      <c r="J117" s="172">
        <v>1</v>
      </c>
      <c r="K117" s="172">
        <v>1</v>
      </c>
      <c r="L117" s="172">
        <v>0</v>
      </c>
      <c r="M117" s="172">
        <v>0</v>
      </c>
      <c r="N117" s="172">
        <v>0</v>
      </c>
      <c r="O117" s="172">
        <v>1</v>
      </c>
      <c r="P117" s="172">
        <v>0</v>
      </c>
      <c r="Q117" s="172">
        <v>0</v>
      </c>
      <c r="R117" s="172">
        <v>0</v>
      </c>
      <c r="S117" s="172">
        <v>0</v>
      </c>
      <c r="T117" s="172">
        <v>3</v>
      </c>
      <c r="U117" s="172">
        <v>0</v>
      </c>
      <c r="V117" s="172">
        <v>1</v>
      </c>
      <c r="W117" s="172">
        <v>0</v>
      </c>
      <c r="X117" s="172">
        <v>0</v>
      </c>
      <c r="Y117" s="172">
        <v>64</v>
      </c>
      <c r="Z117" s="172">
        <v>8655</v>
      </c>
      <c r="AA117" s="131">
        <v>1069</v>
      </c>
    </row>
    <row r="118" spans="2:27" ht="12.6" customHeight="1" x14ac:dyDescent="0.15">
      <c r="B118" s="71"/>
      <c r="C118" s="72"/>
      <c r="D118" s="72"/>
      <c r="E118" s="183" t="s">
        <v>921</v>
      </c>
      <c r="F118" s="129">
        <v>0</v>
      </c>
      <c r="G118" s="172">
        <v>0</v>
      </c>
      <c r="H118" s="172">
        <v>0</v>
      </c>
      <c r="I118" s="172">
        <v>0</v>
      </c>
      <c r="J118" s="172">
        <v>0</v>
      </c>
      <c r="K118" s="172">
        <v>0</v>
      </c>
      <c r="L118" s="172">
        <v>0</v>
      </c>
      <c r="M118" s="172">
        <v>0</v>
      </c>
      <c r="N118" s="172">
        <v>0</v>
      </c>
      <c r="O118" s="172">
        <v>0</v>
      </c>
      <c r="P118" s="172">
        <v>0</v>
      </c>
      <c r="Q118" s="172">
        <v>0</v>
      </c>
      <c r="R118" s="172">
        <v>0</v>
      </c>
      <c r="S118" s="172">
        <v>0</v>
      </c>
      <c r="T118" s="172">
        <v>0</v>
      </c>
      <c r="U118" s="172">
        <v>0</v>
      </c>
      <c r="V118" s="172">
        <v>0</v>
      </c>
      <c r="W118" s="172">
        <v>0</v>
      </c>
      <c r="X118" s="172">
        <v>0</v>
      </c>
      <c r="Y118" s="172">
        <v>0</v>
      </c>
      <c r="Z118" s="172">
        <v>0</v>
      </c>
      <c r="AA118" s="131">
        <v>0</v>
      </c>
    </row>
    <row r="119" spans="2:27" ht="12.6" customHeight="1" x14ac:dyDescent="0.15">
      <c r="B119" s="71"/>
      <c r="C119" s="72"/>
      <c r="D119" s="72"/>
      <c r="E119" s="183" t="s">
        <v>894</v>
      </c>
      <c r="F119" s="129">
        <v>0</v>
      </c>
      <c r="G119" s="172">
        <v>0</v>
      </c>
      <c r="H119" s="172">
        <v>0</v>
      </c>
      <c r="I119" s="172">
        <v>0</v>
      </c>
      <c r="J119" s="172">
        <v>0</v>
      </c>
      <c r="K119" s="172">
        <v>0</v>
      </c>
      <c r="L119" s="172">
        <v>0</v>
      </c>
      <c r="M119" s="172">
        <v>0</v>
      </c>
      <c r="N119" s="172">
        <v>0</v>
      </c>
      <c r="O119" s="172">
        <v>0</v>
      </c>
      <c r="P119" s="172">
        <v>0</v>
      </c>
      <c r="Q119" s="172">
        <v>0</v>
      </c>
      <c r="R119" s="172">
        <v>0</v>
      </c>
      <c r="S119" s="172">
        <v>0</v>
      </c>
      <c r="T119" s="172">
        <v>0</v>
      </c>
      <c r="U119" s="172">
        <v>0</v>
      </c>
      <c r="V119" s="172">
        <v>0</v>
      </c>
      <c r="W119" s="172">
        <v>0</v>
      </c>
      <c r="X119" s="172">
        <v>0</v>
      </c>
      <c r="Y119" s="172">
        <v>0</v>
      </c>
      <c r="Z119" s="172">
        <v>0</v>
      </c>
      <c r="AA119" s="131">
        <v>0</v>
      </c>
    </row>
    <row r="120" spans="2:27" ht="12.6" customHeight="1" x14ac:dyDescent="0.15">
      <c r="B120" s="71"/>
      <c r="C120" s="72" t="s">
        <v>291</v>
      </c>
      <c r="D120" s="72" t="s">
        <v>292</v>
      </c>
      <c r="E120" s="183" t="s">
        <v>10</v>
      </c>
      <c r="F120" s="129">
        <f t="shared" ref="F120:AA120" si="18">SUM(F121:F127)</f>
        <v>417</v>
      </c>
      <c r="G120" s="172">
        <f t="shared" si="18"/>
        <v>35</v>
      </c>
      <c r="H120" s="172">
        <f t="shared" si="18"/>
        <v>57</v>
      </c>
      <c r="I120" s="172">
        <f t="shared" si="18"/>
        <v>98</v>
      </c>
      <c r="J120" s="172">
        <f t="shared" si="18"/>
        <v>113</v>
      </c>
      <c r="K120" s="172">
        <f t="shared" si="18"/>
        <v>68</v>
      </c>
      <c r="L120" s="172">
        <f t="shared" si="18"/>
        <v>30</v>
      </c>
      <c r="M120" s="172">
        <f t="shared" si="18"/>
        <v>6</v>
      </c>
      <c r="N120" s="172">
        <f t="shared" si="18"/>
        <v>9</v>
      </c>
      <c r="O120" s="172">
        <f t="shared" si="18"/>
        <v>19</v>
      </c>
      <c r="P120" s="172">
        <f t="shared" si="18"/>
        <v>45</v>
      </c>
      <c r="Q120" s="172">
        <f t="shared" si="18"/>
        <v>49</v>
      </c>
      <c r="R120" s="172">
        <f t="shared" si="18"/>
        <v>138</v>
      </c>
      <c r="S120" s="172">
        <f t="shared" si="18"/>
        <v>121</v>
      </c>
      <c r="T120" s="172">
        <f t="shared" si="18"/>
        <v>32</v>
      </c>
      <c r="U120" s="172">
        <f t="shared" si="18"/>
        <v>12</v>
      </c>
      <c r="V120" s="172">
        <f t="shared" si="18"/>
        <v>0</v>
      </c>
      <c r="W120" s="172">
        <f t="shared" si="18"/>
        <v>1</v>
      </c>
      <c r="X120" s="172">
        <f t="shared" si="18"/>
        <v>0</v>
      </c>
      <c r="Y120" s="172">
        <f t="shared" si="18"/>
        <v>977</v>
      </c>
      <c r="Z120" s="172">
        <f t="shared" si="18"/>
        <v>1111885</v>
      </c>
      <c r="AA120" s="131">
        <f t="shared" si="18"/>
        <v>20216</v>
      </c>
    </row>
    <row r="121" spans="2:27" ht="12.6" customHeight="1" x14ac:dyDescent="0.15">
      <c r="B121" s="71"/>
      <c r="C121" s="72"/>
      <c r="D121" s="72"/>
      <c r="E121" s="183" t="s">
        <v>916</v>
      </c>
      <c r="F121" s="129">
        <v>58</v>
      </c>
      <c r="G121" s="172">
        <v>14</v>
      </c>
      <c r="H121" s="172">
        <v>5</v>
      </c>
      <c r="I121" s="172">
        <v>8</v>
      </c>
      <c r="J121" s="172">
        <v>8</v>
      </c>
      <c r="K121" s="172">
        <v>5</v>
      </c>
      <c r="L121" s="172">
        <v>6</v>
      </c>
      <c r="M121" s="172">
        <v>4</v>
      </c>
      <c r="N121" s="172">
        <v>8</v>
      </c>
      <c r="O121" s="172">
        <v>16</v>
      </c>
      <c r="P121" s="172">
        <v>28</v>
      </c>
      <c r="Q121" s="172">
        <v>3</v>
      </c>
      <c r="R121" s="172">
        <v>7</v>
      </c>
      <c r="S121" s="172">
        <v>4</v>
      </c>
      <c r="T121" s="172">
        <v>0</v>
      </c>
      <c r="U121" s="172">
        <v>0</v>
      </c>
      <c r="V121" s="172">
        <v>0</v>
      </c>
      <c r="W121" s="172">
        <v>0</v>
      </c>
      <c r="X121" s="172">
        <v>0</v>
      </c>
      <c r="Y121" s="172">
        <v>104</v>
      </c>
      <c r="Z121" s="172">
        <v>78733</v>
      </c>
      <c r="AA121" s="131">
        <v>976</v>
      </c>
    </row>
    <row r="122" spans="2:27" ht="12.6" customHeight="1" x14ac:dyDescent="0.15">
      <c r="B122" s="71"/>
      <c r="C122" s="72"/>
      <c r="D122" s="72"/>
      <c r="E122" s="183" t="s">
        <v>917</v>
      </c>
      <c r="F122" s="129">
        <v>95</v>
      </c>
      <c r="G122" s="172">
        <v>2</v>
      </c>
      <c r="H122" s="172">
        <v>1</v>
      </c>
      <c r="I122" s="172">
        <v>3</v>
      </c>
      <c r="J122" s="172">
        <v>25</v>
      </c>
      <c r="K122" s="172">
        <v>41</v>
      </c>
      <c r="L122" s="172">
        <v>21</v>
      </c>
      <c r="M122" s="172">
        <v>1</v>
      </c>
      <c r="N122" s="172">
        <v>1</v>
      </c>
      <c r="O122" s="172">
        <v>0</v>
      </c>
      <c r="P122" s="172">
        <v>9</v>
      </c>
      <c r="Q122" s="172">
        <v>24</v>
      </c>
      <c r="R122" s="172">
        <v>53</v>
      </c>
      <c r="S122" s="172">
        <v>8</v>
      </c>
      <c r="T122" s="172">
        <v>1</v>
      </c>
      <c r="U122" s="172">
        <v>0</v>
      </c>
      <c r="V122" s="172">
        <v>0</v>
      </c>
      <c r="W122" s="172">
        <v>0</v>
      </c>
      <c r="X122" s="172">
        <v>0</v>
      </c>
      <c r="Y122" s="172">
        <v>215</v>
      </c>
      <c r="Z122" s="172">
        <v>257921</v>
      </c>
      <c r="AA122" s="131">
        <v>4990</v>
      </c>
    </row>
    <row r="123" spans="2:27" ht="12.6" customHeight="1" x14ac:dyDescent="0.15">
      <c r="B123" s="71"/>
      <c r="C123" s="72"/>
      <c r="D123" s="72"/>
      <c r="E123" s="183" t="s">
        <v>918</v>
      </c>
      <c r="F123" s="129">
        <v>151</v>
      </c>
      <c r="G123" s="172">
        <v>3</v>
      </c>
      <c r="H123" s="172">
        <v>15</v>
      </c>
      <c r="I123" s="172">
        <v>40</v>
      </c>
      <c r="J123" s="172">
        <v>70</v>
      </c>
      <c r="K123" s="172">
        <v>19</v>
      </c>
      <c r="L123" s="172">
        <v>3</v>
      </c>
      <c r="M123" s="172">
        <v>1</v>
      </c>
      <c r="N123" s="172">
        <v>0</v>
      </c>
      <c r="O123" s="172">
        <v>0</v>
      </c>
      <c r="P123" s="172">
        <v>6</v>
      </c>
      <c r="Q123" s="172">
        <v>14</v>
      </c>
      <c r="R123" s="172">
        <v>66</v>
      </c>
      <c r="S123" s="172">
        <v>60</v>
      </c>
      <c r="T123" s="172">
        <v>4</v>
      </c>
      <c r="U123" s="172">
        <v>1</v>
      </c>
      <c r="V123" s="172">
        <v>0</v>
      </c>
      <c r="W123" s="172">
        <v>0</v>
      </c>
      <c r="X123" s="172">
        <v>0</v>
      </c>
      <c r="Y123" s="172">
        <v>399</v>
      </c>
      <c r="Z123" s="172">
        <v>484019</v>
      </c>
      <c r="AA123" s="131">
        <v>7879</v>
      </c>
    </row>
    <row r="124" spans="2:27" ht="12.6" customHeight="1" x14ac:dyDescent="0.15">
      <c r="B124" s="71"/>
      <c r="C124" s="72"/>
      <c r="D124" s="72"/>
      <c r="E124" s="183" t="s">
        <v>919</v>
      </c>
      <c r="F124" s="129">
        <v>94</v>
      </c>
      <c r="G124" s="172">
        <v>13</v>
      </c>
      <c r="H124" s="172">
        <v>25</v>
      </c>
      <c r="I124" s="172">
        <v>46</v>
      </c>
      <c r="J124" s="172">
        <v>8</v>
      </c>
      <c r="K124" s="172">
        <v>2</v>
      </c>
      <c r="L124" s="172">
        <v>0</v>
      </c>
      <c r="M124" s="172">
        <v>0</v>
      </c>
      <c r="N124" s="172">
        <v>0</v>
      </c>
      <c r="O124" s="172">
        <v>0</v>
      </c>
      <c r="P124" s="172">
        <v>2</v>
      </c>
      <c r="Q124" s="172">
        <v>8</v>
      </c>
      <c r="R124" s="172">
        <v>11</v>
      </c>
      <c r="S124" s="172">
        <v>47</v>
      </c>
      <c r="T124" s="172">
        <v>20</v>
      </c>
      <c r="U124" s="172">
        <v>6</v>
      </c>
      <c r="V124" s="172">
        <v>0</v>
      </c>
      <c r="W124" s="172">
        <v>0</v>
      </c>
      <c r="X124" s="172">
        <v>0</v>
      </c>
      <c r="Y124" s="172">
        <v>217</v>
      </c>
      <c r="Z124" s="172">
        <v>245304</v>
      </c>
      <c r="AA124" s="131">
        <v>4830</v>
      </c>
    </row>
    <row r="125" spans="2:27" ht="12.6" customHeight="1" x14ac:dyDescent="0.15">
      <c r="B125" s="71"/>
      <c r="C125" s="72"/>
      <c r="D125" s="72"/>
      <c r="E125" s="183" t="s">
        <v>920</v>
      </c>
      <c r="F125" s="129">
        <v>18</v>
      </c>
      <c r="G125" s="172">
        <v>3</v>
      </c>
      <c r="H125" s="172">
        <v>11</v>
      </c>
      <c r="I125" s="172">
        <v>1</v>
      </c>
      <c r="J125" s="172">
        <v>2</v>
      </c>
      <c r="K125" s="172">
        <v>1</v>
      </c>
      <c r="L125" s="172">
        <v>0</v>
      </c>
      <c r="M125" s="172">
        <v>0</v>
      </c>
      <c r="N125" s="172">
        <v>0</v>
      </c>
      <c r="O125" s="172">
        <v>3</v>
      </c>
      <c r="P125" s="172">
        <v>0</v>
      </c>
      <c r="Q125" s="172">
        <v>0</v>
      </c>
      <c r="R125" s="172">
        <v>1</v>
      </c>
      <c r="S125" s="172">
        <v>2</v>
      </c>
      <c r="T125" s="172">
        <v>7</v>
      </c>
      <c r="U125" s="172">
        <v>5</v>
      </c>
      <c r="V125" s="172">
        <v>0</v>
      </c>
      <c r="W125" s="172">
        <v>0</v>
      </c>
      <c r="X125" s="172">
        <v>0</v>
      </c>
      <c r="Y125" s="82">
        <v>39</v>
      </c>
      <c r="Z125" s="82">
        <v>43837</v>
      </c>
      <c r="AA125" s="130">
        <v>1541</v>
      </c>
    </row>
    <row r="126" spans="2:27" ht="12.6" customHeight="1" x14ac:dyDescent="0.15">
      <c r="B126" s="71"/>
      <c r="C126" s="72"/>
      <c r="D126" s="72"/>
      <c r="E126" s="183" t="s">
        <v>921</v>
      </c>
      <c r="F126" s="129">
        <v>0</v>
      </c>
      <c r="G126" s="172">
        <v>0</v>
      </c>
      <c r="H126" s="172">
        <v>0</v>
      </c>
      <c r="I126" s="172">
        <v>0</v>
      </c>
      <c r="J126" s="172">
        <v>0</v>
      </c>
      <c r="K126" s="172">
        <v>0</v>
      </c>
      <c r="L126" s="172">
        <v>0</v>
      </c>
      <c r="M126" s="172">
        <v>0</v>
      </c>
      <c r="N126" s="172">
        <v>0</v>
      </c>
      <c r="O126" s="172">
        <v>0</v>
      </c>
      <c r="P126" s="172">
        <v>0</v>
      </c>
      <c r="Q126" s="172">
        <v>0</v>
      </c>
      <c r="R126" s="172">
        <v>0</v>
      </c>
      <c r="S126" s="172">
        <v>0</v>
      </c>
      <c r="T126" s="172">
        <v>0</v>
      </c>
      <c r="U126" s="172">
        <v>0</v>
      </c>
      <c r="V126" s="172">
        <v>0</v>
      </c>
      <c r="W126" s="172">
        <v>0</v>
      </c>
      <c r="X126" s="172">
        <v>0</v>
      </c>
      <c r="Y126" s="172">
        <v>0</v>
      </c>
      <c r="Z126" s="172">
        <v>0</v>
      </c>
      <c r="AA126" s="131">
        <v>0</v>
      </c>
    </row>
    <row r="127" spans="2:27" ht="12.6" customHeight="1" x14ac:dyDescent="0.15">
      <c r="B127" s="71"/>
      <c r="C127" s="72"/>
      <c r="D127" s="72"/>
      <c r="E127" s="183" t="s">
        <v>894</v>
      </c>
      <c r="F127" s="129">
        <v>1</v>
      </c>
      <c r="G127" s="172">
        <v>0</v>
      </c>
      <c r="H127" s="172">
        <v>0</v>
      </c>
      <c r="I127" s="172">
        <v>0</v>
      </c>
      <c r="J127" s="172">
        <v>0</v>
      </c>
      <c r="K127" s="172">
        <v>0</v>
      </c>
      <c r="L127" s="172">
        <v>0</v>
      </c>
      <c r="M127" s="172">
        <v>0</v>
      </c>
      <c r="N127" s="172">
        <v>0</v>
      </c>
      <c r="O127" s="172">
        <v>0</v>
      </c>
      <c r="P127" s="172">
        <v>0</v>
      </c>
      <c r="Q127" s="172">
        <v>0</v>
      </c>
      <c r="R127" s="172">
        <v>0</v>
      </c>
      <c r="S127" s="172">
        <v>0</v>
      </c>
      <c r="T127" s="172">
        <v>0</v>
      </c>
      <c r="U127" s="172">
        <v>0</v>
      </c>
      <c r="V127" s="172">
        <v>0</v>
      </c>
      <c r="W127" s="172">
        <v>1</v>
      </c>
      <c r="X127" s="172">
        <v>0</v>
      </c>
      <c r="Y127" s="82">
        <v>3</v>
      </c>
      <c r="Z127" s="82">
        <v>2071</v>
      </c>
      <c r="AA127" s="130">
        <v>0</v>
      </c>
    </row>
    <row r="128" spans="2:27" ht="12.6" customHeight="1" x14ac:dyDescent="0.15">
      <c r="B128" s="71"/>
      <c r="C128" s="72" t="s">
        <v>295</v>
      </c>
      <c r="D128" s="72" t="s">
        <v>296</v>
      </c>
      <c r="E128" s="183" t="s">
        <v>10</v>
      </c>
      <c r="F128" s="129">
        <f t="shared" ref="F128:AA128" si="19">SUM(F129:F135)</f>
        <v>357</v>
      </c>
      <c r="G128" s="172">
        <f t="shared" si="19"/>
        <v>42</v>
      </c>
      <c r="H128" s="172">
        <f t="shared" si="19"/>
        <v>39</v>
      </c>
      <c r="I128" s="172">
        <f t="shared" si="19"/>
        <v>86</v>
      </c>
      <c r="J128" s="172">
        <f t="shared" si="19"/>
        <v>85</v>
      </c>
      <c r="K128" s="172">
        <f t="shared" si="19"/>
        <v>76</v>
      </c>
      <c r="L128" s="172">
        <f t="shared" si="19"/>
        <v>19</v>
      </c>
      <c r="M128" s="172">
        <f t="shared" si="19"/>
        <v>1</v>
      </c>
      <c r="N128" s="172">
        <f t="shared" si="19"/>
        <v>8</v>
      </c>
      <c r="O128" s="172">
        <f t="shared" si="19"/>
        <v>27</v>
      </c>
      <c r="P128" s="172">
        <f t="shared" si="19"/>
        <v>30</v>
      </c>
      <c r="Q128" s="172">
        <f t="shared" si="19"/>
        <v>42</v>
      </c>
      <c r="R128" s="172">
        <f t="shared" si="19"/>
        <v>110</v>
      </c>
      <c r="S128" s="172">
        <f t="shared" si="19"/>
        <v>101</v>
      </c>
      <c r="T128" s="172">
        <f t="shared" si="19"/>
        <v>38</v>
      </c>
      <c r="U128" s="172">
        <f t="shared" si="19"/>
        <v>7</v>
      </c>
      <c r="V128" s="172">
        <f t="shared" si="19"/>
        <v>1</v>
      </c>
      <c r="W128" s="172">
        <f t="shared" si="19"/>
        <v>1</v>
      </c>
      <c r="X128" s="172">
        <f t="shared" si="19"/>
        <v>0</v>
      </c>
      <c r="Y128" s="172">
        <f t="shared" si="19"/>
        <v>1201</v>
      </c>
      <c r="Z128" s="172">
        <f t="shared" si="19"/>
        <v>871428</v>
      </c>
      <c r="AA128" s="131">
        <f t="shared" si="19"/>
        <v>19050</v>
      </c>
    </row>
    <row r="129" spans="2:27" ht="12.6" customHeight="1" x14ac:dyDescent="0.15">
      <c r="B129" s="71"/>
      <c r="C129" s="72"/>
      <c r="D129" s="72"/>
      <c r="E129" s="183" t="s">
        <v>916</v>
      </c>
      <c r="F129" s="129">
        <v>61</v>
      </c>
      <c r="G129" s="172">
        <v>29</v>
      </c>
      <c r="H129" s="172">
        <v>1</v>
      </c>
      <c r="I129" s="172">
        <v>3</v>
      </c>
      <c r="J129" s="172">
        <v>5</v>
      </c>
      <c r="K129" s="172">
        <v>11</v>
      </c>
      <c r="L129" s="172">
        <v>4</v>
      </c>
      <c r="M129" s="172">
        <v>0</v>
      </c>
      <c r="N129" s="172">
        <v>8</v>
      </c>
      <c r="O129" s="172">
        <v>26</v>
      </c>
      <c r="P129" s="172">
        <v>21</v>
      </c>
      <c r="Q129" s="172">
        <v>6</v>
      </c>
      <c r="R129" s="172">
        <v>4</v>
      </c>
      <c r="S129" s="172">
        <v>3</v>
      </c>
      <c r="T129" s="172">
        <v>1</v>
      </c>
      <c r="U129" s="172">
        <v>0</v>
      </c>
      <c r="V129" s="172">
        <v>0</v>
      </c>
      <c r="W129" s="172">
        <v>0</v>
      </c>
      <c r="X129" s="172">
        <v>0</v>
      </c>
      <c r="Y129" s="172">
        <v>149</v>
      </c>
      <c r="Z129" s="172">
        <v>47187</v>
      </c>
      <c r="AA129" s="131">
        <v>1659</v>
      </c>
    </row>
    <row r="130" spans="2:27" ht="12.6" customHeight="1" x14ac:dyDescent="0.15">
      <c r="B130" s="71"/>
      <c r="C130" s="72"/>
      <c r="D130" s="72"/>
      <c r="E130" s="183" t="s">
        <v>917</v>
      </c>
      <c r="F130" s="129">
        <v>83</v>
      </c>
      <c r="G130" s="172">
        <v>2</v>
      </c>
      <c r="H130" s="172">
        <v>0</v>
      </c>
      <c r="I130" s="172">
        <v>1</v>
      </c>
      <c r="J130" s="172">
        <v>25</v>
      </c>
      <c r="K130" s="172">
        <v>43</v>
      </c>
      <c r="L130" s="172">
        <v>11</v>
      </c>
      <c r="M130" s="172">
        <v>1</v>
      </c>
      <c r="N130" s="172">
        <v>0</v>
      </c>
      <c r="O130" s="172">
        <v>0</v>
      </c>
      <c r="P130" s="172">
        <v>5</v>
      </c>
      <c r="Q130" s="172">
        <v>24</v>
      </c>
      <c r="R130" s="172">
        <v>50</v>
      </c>
      <c r="S130" s="172">
        <v>3</v>
      </c>
      <c r="T130" s="172">
        <v>1</v>
      </c>
      <c r="U130" s="172">
        <v>0</v>
      </c>
      <c r="V130" s="172">
        <v>0</v>
      </c>
      <c r="W130" s="172">
        <v>0</v>
      </c>
      <c r="X130" s="172">
        <v>0</v>
      </c>
      <c r="Y130" s="172">
        <v>499</v>
      </c>
      <c r="Z130" s="172">
        <v>262735</v>
      </c>
      <c r="AA130" s="131">
        <v>5342</v>
      </c>
    </row>
    <row r="131" spans="2:27" ht="12.6" customHeight="1" x14ac:dyDescent="0.15">
      <c r="B131" s="71"/>
      <c r="C131" s="72"/>
      <c r="D131" s="72"/>
      <c r="E131" s="183" t="s">
        <v>918</v>
      </c>
      <c r="F131" s="129">
        <v>108</v>
      </c>
      <c r="G131" s="172">
        <v>2</v>
      </c>
      <c r="H131" s="172">
        <v>5</v>
      </c>
      <c r="I131" s="172">
        <v>30</v>
      </c>
      <c r="J131" s="172">
        <v>46</v>
      </c>
      <c r="K131" s="172">
        <v>21</v>
      </c>
      <c r="L131" s="172">
        <v>4</v>
      </c>
      <c r="M131" s="172">
        <v>0</v>
      </c>
      <c r="N131" s="172">
        <v>0</v>
      </c>
      <c r="O131" s="172">
        <v>0</v>
      </c>
      <c r="P131" s="172">
        <v>3</v>
      </c>
      <c r="Q131" s="172">
        <v>8</v>
      </c>
      <c r="R131" s="172">
        <v>49</v>
      </c>
      <c r="S131" s="172">
        <v>41</v>
      </c>
      <c r="T131" s="172">
        <v>6</v>
      </c>
      <c r="U131" s="172">
        <v>1</v>
      </c>
      <c r="V131" s="172">
        <v>0</v>
      </c>
      <c r="W131" s="172">
        <v>0</v>
      </c>
      <c r="X131" s="172">
        <v>0</v>
      </c>
      <c r="Y131" s="172">
        <v>310</v>
      </c>
      <c r="Z131" s="172">
        <v>380692</v>
      </c>
      <c r="AA131" s="131">
        <v>6703</v>
      </c>
    </row>
    <row r="132" spans="2:27" ht="12.6" customHeight="1" x14ac:dyDescent="0.15">
      <c r="B132" s="71"/>
      <c r="C132" s="72"/>
      <c r="D132" s="72"/>
      <c r="E132" s="183" t="s">
        <v>919</v>
      </c>
      <c r="F132" s="129">
        <v>94</v>
      </c>
      <c r="G132" s="172">
        <v>8</v>
      </c>
      <c r="H132" s="172">
        <v>26</v>
      </c>
      <c r="I132" s="172">
        <v>50</v>
      </c>
      <c r="J132" s="172">
        <v>9</v>
      </c>
      <c r="K132" s="172">
        <v>1</v>
      </c>
      <c r="L132" s="172">
        <v>0</v>
      </c>
      <c r="M132" s="172">
        <v>0</v>
      </c>
      <c r="N132" s="172">
        <v>0</v>
      </c>
      <c r="O132" s="172">
        <v>0</v>
      </c>
      <c r="P132" s="172">
        <v>1</v>
      </c>
      <c r="Q132" s="172">
        <v>4</v>
      </c>
      <c r="R132" s="172">
        <v>7</v>
      </c>
      <c r="S132" s="172">
        <v>54</v>
      </c>
      <c r="T132" s="172">
        <v>25</v>
      </c>
      <c r="U132" s="172">
        <v>3</v>
      </c>
      <c r="V132" s="172">
        <v>0</v>
      </c>
      <c r="W132" s="172">
        <v>0</v>
      </c>
      <c r="X132" s="172">
        <v>0</v>
      </c>
      <c r="Y132" s="172">
        <v>217</v>
      </c>
      <c r="Z132" s="172">
        <v>158542</v>
      </c>
      <c r="AA132" s="131">
        <v>4897</v>
      </c>
    </row>
    <row r="133" spans="2:27" ht="12.6" customHeight="1" x14ac:dyDescent="0.15">
      <c r="B133" s="71"/>
      <c r="C133" s="72"/>
      <c r="D133" s="72"/>
      <c r="E133" s="183" t="s">
        <v>920</v>
      </c>
      <c r="F133" s="129">
        <v>10</v>
      </c>
      <c r="G133" s="172">
        <v>1</v>
      </c>
      <c r="H133" s="172">
        <v>7</v>
      </c>
      <c r="I133" s="172">
        <v>2</v>
      </c>
      <c r="J133" s="172">
        <v>0</v>
      </c>
      <c r="K133" s="172">
        <v>0</v>
      </c>
      <c r="L133" s="172">
        <v>0</v>
      </c>
      <c r="M133" s="172">
        <v>0</v>
      </c>
      <c r="N133" s="172">
        <v>0</v>
      </c>
      <c r="O133" s="172">
        <v>1</v>
      </c>
      <c r="P133" s="172">
        <v>0</v>
      </c>
      <c r="Q133" s="172">
        <v>0</v>
      </c>
      <c r="R133" s="172">
        <v>0</v>
      </c>
      <c r="S133" s="172">
        <v>0</v>
      </c>
      <c r="T133" s="172">
        <v>5</v>
      </c>
      <c r="U133" s="172">
        <v>3</v>
      </c>
      <c r="V133" s="172">
        <v>1</v>
      </c>
      <c r="W133" s="172">
        <v>0</v>
      </c>
      <c r="X133" s="172">
        <v>0</v>
      </c>
      <c r="Y133" s="82">
        <v>23</v>
      </c>
      <c r="Z133" s="82">
        <v>20272</v>
      </c>
      <c r="AA133" s="130">
        <v>426</v>
      </c>
    </row>
    <row r="134" spans="2:27" ht="12.6" customHeight="1" x14ac:dyDescent="0.15">
      <c r="B134" s="71"/>
      <c r="C134" s="72"/>
      <c r="D134" s="72"/>
      <c r="E134" s="183" t="s">
        <v>921</v>
      </c>
      <c r="F134" s="129">
        <v>0</v>
      </c>
      <c r="G134" s="172">
        <v>0</v>
      </c>
      <c r="H134" s="172">
        <v>0</v>
      </c>
      <c r="I134" s="172">
        <v>0</v>
      </c>
      <c r="J134" s="172">
        <v>0</v>
      </c>
      <c r="K134" s="172">
        <v>0</v>
      </c>
      <c r="L134" s="172">
        <v>0</v>
      </c>
      <c r="M134" s="172">
        <v>0</v>
      </c>
      <c r="N134" s="172">
        <v>0</v>
      </c>
      <c r="O134" s="172">
        <v>0</v>
      </c>
      <c r="P134" s="172">
        <v>0</v>
      </c>
      <c r="Q134" s="172">
        <v>0</v>
      </c>
      <c r="R134" s="172">
        <v>0</v>
      </c>
      <c r="S134" s="172">
        <v>0</v>
      </c>
      <c r="T134" s="172">
        <v>0</v>
      </c>
      <c r="U134" s="172">
        <v>0</v>
      </c>
      <c r="V134" s="172">
        <v>0</v>
      </c>
      <c r="W134" s="172">
        <v>0</v>
      </c>
      <c r="X134" s="172">
        <v>0</v>
      </c>
      <c r="Y134" s="172">
        <v>0</v>
      </c>
      <c r="Z134" s="172">
        <v>0</v>
      </c>
      <c r="AA134" s="131">
        <v>0</v>
      </c>
    </row>
    <row r="135" spans="2:27" ht="12.6" customHeight="1" x14ac:dyDescent="0.15">
      <c r="B135" s="71"/>
      <c r="C135" s="72"/>
      <c r="D135" s="72"/>
      <c r="E135" s="183" t="s">
        <v>894</v>
      </c>
      <c r="F135" s="129">
        <v>1</v>
      </c>
      <c r="G135" s="172">
        <v>0</v>
      </c>
      <c r="H135" s="172">
        <v>0</v>
      </c>
      <c r="I135" s="172">
        <v>0</v>
      </c>
      <c r="J135" s="172">
        <v>0</v>
      </c>
      <c r="K135" s="172">
        <v>0</v>
      </c>
      <c r="L135" s="172">
        <v>0</v>
      </c>
      <c r="M135" s="172">
        <v>0</v>
      </c>
      <c r="N135" s="172">
        <v>0</v>
      </c>
      <c r="O135" s="172">
        <v>0</v>
      </c>
      <c r="P135" s="172">
        <v>0</v>
      </c>
      <c r="Q135" s="172">
        <v>0</v>
      </c>
      <c r="R135" s="172">
        <v>0</v>
      </c>
      <c r="S135" s="172">
        <v>0</v>
      </c>
      <c r="T135" s="172">
        <v>0</v>
      </c>
      <c r="U135" s="172">
        <v>0</v>
      </c>
      <c r="V135" s="172">
        <v>0</v>
      </c>
      <c r="W135" s="172">
        <v>1</v>
      </c>
      <c r="X135" s="172">
        <v>0</v>
      </c>
      <c r="Y135" s="82">
        <v>3</v>
      </c>
      <c r="Z135" s="82">
        <v>2000</v>
      </c>
      <c r="AA135" s="130">
        <v>23</v>
      </c>
    </row>
    <row r="136" spans="2:27" ht="12.6" customHeight="1" x14ac:dyDescent="0.15">
      <c r="B136" s="71"/>
      <c r="C136" s="72" t="s">
        <v>301</v>
      </c>
      <c r="D136" s="72" t="s">
        <v>302</v>
      </c>
      <c r="E136" s="183" t="s">
        <v>10</v>
      </c>
      <c r="F136" s="129">
        <f t="shared" ref="F136:AA136" si="20">SUM(F137:F143)</f>
        <v>840</v>
      </c>
      <c r="G136" s="172">
        <f t="shared" si="20"/>
        <v>5</v>
      </c>
      <c r="H136" s="172">
        <f t="shared" si="20"/>
        <v>79</v>
      </c>
      <c r="I136" s="172">
        <f t="shared" si="20"/>
        <v>219</v>
      </c>
      <c r="J136" s="172">
        <f t="shared" si="20"/>
        <v>243</v>
      </c>
      <c r="K136" s="172">
        <f t="shared" si="20"/>
        <v>205</v>
      </c>
      <c r="L136" s="172">
        <f t="shared" si="20"/>
        <v>73</v>
      </c>
      <c r="M136" s="172">
        <f t="shared" si="20"/>
        <v>8</v>
      </c>
      <c r="N136" s="172">
        <f t="shared" si="20"/>
        <v>8</v>
      </c>
      <c r="O136" s="172">
        <f t="shared" si="20"/>
        <v>12</v>
      </c>
      <c r="P136" s="172">
        <f t="shared" si="20"/>
        <v>28</v>
      </c>
      <c r="Q136" s="172">
        <f t="shared" si="20"/>
        <v>44</v>
      </c>
      <c r="R136" s="172">
        <f t="shared" si="20"/>
        <v>191</v>
      </c>
      <c r="S136" s="172">
        <f t="shared" si="20"/>
        <v>305</v>
      </c>
      <c r="T136" s="172">
        <f t="shared" si="20"/>
        <v>193</v>
      </c>
      <c r="U136" s="172">
        <f t="shared" si="20"/>
        <v>57</v>
      </c>
      <c r="V136" s="172">
        <f t="shared" si="20"/>
        <v>10</v>
      </c>
      <c r="W136" s="172">
        <f t="shared" si="20"/>
        <v>0</v>
      </c>
      <c r="X136" s="172">
        <f t="shared" si="20"/>
        <v>0</v>
      </c>
      <c r="Y136" s="172">
        <f t="shared" si="20"/>
        <v>2904</v>
      </c>
      <c r="Z136" s="172">
        <f t="shared" si="20"/>
        <v>1631241</v>
      </c>
      <c r="AA136" s="131">
        <f t="shared" si="20"/>
        <v>35766</v>
      </c>
    </row>
    <row r="137" spans="2:27" ht="12.6" customHeight="1" x14ac:dyDescent="0.15">
      <c r="B137" s="71"/>
      <c r="C137" s="72"/>
      <c r="D137" s="72"/>
      <c r="E137" s="183" t="s">
        <v>916</v>
      </c>
      <c r="F137" s="129">
        <v>37</v>
      </c>
      <c r="G137" s="172">
        <v>3</v>
      </c>
      <c r="H137" s="172">
        <v>1</v>
      </c>
      <c r="I137" s="172">
        <v>3</v>
      </c>
      <c r="J137" s="172">
        <v>4</v>
      </c>
      <c r="K137" s="172">
        <v>12</v>
      </c>
      <c r="L137" s="172">
        <v>2</v>
      </c>
      <c r="M137" s="172">
        <v>5</v>
      </c>
      <c r="N137" s="172">
        <v>7</v>
      </c>
      <c r="O137" s="172">
        <v>7</v>
      </c>
      <c r="P137" s="172">
        <v>17</v>
      </c>
      <c r="Q137" s="172">
        <v>5</v>
      </c>
      <c r="R137" s="172">
        <v>6</v>
      </c>
      <c r="S137" s="172">
        <v>2</v>
      </c>
      <c r="T137" s="172">
        <v>0</v>
      </c>
      <c r="U137" s="172">
        <v>0</v>
      </c>
      <c r="V137" s="172">
        <v>0</v>
      </c>
      <c r="W137" s="172">
        <v>0</v>
      </c>
      <c r="X137" s="172">
        <v>0</v>
      </c>
      <c r="Y137" s="172">
        <v>90</v>
      </c>
      <c r="Z137" s="172">
        <v>22579</v>
      </c>
      <c r="AA137" s="131">
        <v>756</v>
      </c>
    </row>
    <row r="138" spans="2:27" ht="12.6" customHeight="1" x14ac:dyDescent="0.15">
      <c r="B138" s="71"/>
      <c r="C138" s="72"/>
      <c r="D138" s="72"/>
      <c r="E138" s="183" t="s">
        <v>917</v>
      </c>
      <c r="F138" s="129">
        <v>171</v>
      </c>
      <c r="G138" s="172">
        <v>0</v>
      </c>
      <c r="H138" s="172">
        <v>1</v>
      </c>
      <c r="I138" s="172">
        <v>2</v>
      </c>
      <c r="J138" s="172">
        <v>38</v>
      </c>
      <c r="K138" s="172">
        <v>87</v>
      </c>
      <c r="L138" s="172">
        <v>39</v>
      </c>
      <c r="M138" s="172">
        <v>3</v>
      </c>
      <c r="N138" s="172">
        <v>1</v>
      </c>
      <c r="O138" s="172">
        <v>0</v>
      </c>
      <c r="P138" s="172">
        <v>10</v>
      </c>
      <c r="Q138" s="172">
        <v>34</v>
      </c>
      <c r="R138" s="172">
        <v>90</v>
      </c>
      <c r="S138" s="172">
        <v>33</v>
      </c>
      <c r="T138" s="172">
        <v>4</v>
      </c>
      <c r="U138" s="172">
        <v>0</v>
      </c>
      <c r="V138" s="172">
        <v>0</v>
      </c>
      <c r="W138" s="172">
        <v>0</v>
      </c>
      <c r="X138" s="172">
        <v>0</v>
      </c>
      <c r="Y138" s="172">
        <v>655</v>
      </c>
      <c r="Z138" s="172">
        <v>414407</v>
      </c>
      <c r="AA138" s="131">
        <v>8578</v>
      </c>
    </row>
    <row r="139" spans="2:27" ht="12.6" customHeight="1" x14ac:dyDescent="0.15">
      <c r="B139" s="71"/>
      <c r="C139" s="72"/>
      <c r="D139" s="72"/>
      <c r="E139" s="183" t="s">
        <v>918</v>
      </c>
      <c r="F139" s="129">
        <v>318</v>
      </c>
      <c r="G139" s="172">
        <v>0</v>
      </c>
      <c r="H139" s="172">
        <v>3</v>
      </c>
      <c r="I139" s="172">
        <v>54</v>
      </c>
      <c r="J139" s="172">
        <v>151</v>
      </c>
      <c r="K139" s="172">
        <v>80</v>
      </c>
      <c r="L139" s="172">
        <v>30</v>
      </c>
      <c r="M139" s="172">
        <v>0</v>
      </c>
      <c r="N139" s="172">
        <v>0</v>
      </c>
      <c r="O139" s="172">
        <v>0</v>
      </c>
      <c r="P139" s="172">
        <v>1</v>
      </c>
      <c r="Q139" s="172">
        <v>5</v>
      </c>
      <c r="R139" s="172">
        <v>85</v>
      </c>
      <c r="S139" s="172">
        <v>158</v>
      </c>
      <c r="T139" s="172">
        <v>53</v>
      </c>
      <c r="U139" s="172">
        <v>16</v>
      </c>
      <c r="V139" s="172">
        <v>0</v>
      </c>
      <c r="W139" s="172">
        <v>0</v>
      </c>
      <c r="X139" s="172">
        <v>0</v>
      </c>
      <c r="Y139" s="172">
        <v>1281</v>
      </c>
      <c r="Z139" s="172">
        <v>724184</v>
      </c>
      <c r="AA139" s="131">
        <v>12445</v>
      </c>
    </row>
    <row r="140" spans="2:27" ht="12.6" customHeight="1" x14ac:dyDescent="0.15">
      <c r="B140" s="71"/>
      <c r="C140" s="72"/>
      <c r="D140" s="72"/>
      <c r="E140" s="183" t="s">
        <v>919</v>
      </c>
      <c r="F140" s="129">
        <v>268</v>
      </c>
      <c r="G140" s="172">
        <v>0</v>
      </c>
      <c r="H140" s="172">
        <v>45</v>
      </c>
      <c r="I140" s="172">
        <v>151</v>
      </c>
      <c r="J140" s="172">
        <v>48</v>
      </c>
      <c r="K140" s="172">
        <v>22</v>
      </c>
      <c r="L140" s="172">
        <v>2</v>
      </c>
      <c r="M140" s="172">
        <v>0</v>
      </c>
      <c r="N140" s="172">
        <v>0</v>
      </c>
      <c r="O140" s="172">
        <v>0</v>
      </c>
      <c r="P140" s="172">
        <v>0</v>
      </c>
      <c r="Q140" s="172">
        <v>0</v>
      </c>
      <c r="R140" s="172">
        <v>10</v>
      </c>
      <c r="S140" s="172">
        <v>112</v>
      </c>
      <c r="T140" s="172">
        <v>117</v>
      </c>
      <c r="U140" s="172">
        <v>23</v>
      </c>
      <c r="V140" s="172">
        <v>6</v>
      </c>
      <c r="W140" s="172">
        <v>0</v>
      </c>
      <c r="X140" s="172">
        <v>0</v>
      </c>
      <c r="Y140" s="172">
        <v>765</v>
      </c>
      <c r="Z140" s="172">
        <v>410010</v>
      </c>
      <c r="AA140" s="131">
        <v>11753</v>
      </c>
    </row>
    <row r="141" spans="2:27" ht="12.6" customHeight="1" x14ac:dyDescent="0.15">
      <c r="B141" s="71"/>
      <c r="C141" s="72"/>
      <c r="D141" s="72"/>
      <c r="E141" s="183" t="s">
        <v>920</v>
      </c>
      <c r="F141" s="129">
        <v>46</v>
      </c>
      <c r="G141" s="172">
        <v>2</v>
      </c>
      <c r="H141" s="172">
        <v>29</v>
      </c>
      <c r="I141" s="172">
        <v>9</v>
      </c>
      <c r="J141" s="172">
        <v>2</v>
      </c>
      <c r="K141" s="172">
        <v>4</v>
      </c>
      <c r="L141" s="172">
        <v>0</v>
      </c>
      <c r="M141" s="172">
        <v>0</v>
      </c>
      <c r="N141" s="172">
        <v>0</v>
      </c>
      <c r="O141" s="172">
        <v>5</v>
      </c>
      <c r="P141" s="172">
        <v>0</v>
      </c>
      <c r="Q141" s="172">
        <v>0</v>
      </c>
      <c r="R141" s="172">
        <v>0</v>
      </c>
      <c r="S141" s="172">
        <v>0</v>
      </c>
      <c r="T141" s="172">
        <v>19</v>
      </c>
      <c r="U141" s="172">
        <v>18</v>
      </c>
      <c r="V141" s="172">
        <v>4</v>
      </c>
      <c r="W141" s="172">
        <v>0</v>
      </c>
      <c r="X141" s="172">
        <v>0</v>
      </c>
      <c r="Y141" s="172">
        <v>113</v>
      </c>
      <c r="Z141" s="172">
        <v>60061</v>
      </c>
      <c r="AA141" s="131">
        <v>2234</v>
      </c>
    </row>
    <row r="142" spans="2:27" ht="12.6" customHeight="1" x14ac:dyDescent="0.15">
      <c r="B142" s="71"/>
      <c r="C142" s="72"/>
      <c r="D142" s="72"/>
      <c r="E142" s="183" t="s">
        <v>921</v>
      </c>
      <c r="F142" s="129">
        <v>0</v>
      </c>
      <c r="G142" s="172">
        <v>0</v>
      </c>
      <c r="H142" s="172">
        <v>0</v>
      </c>
      <c r="I142" s="172">
        <v>0</v>
      </c>
      <c r="J142" s="172">
        <v>0</v>
      </c>
      <c r="K142" s="172">
        <v>0</v>
      </c>
      <c r="L142" s="172">
        <v>0</v>
      </c>
      <c r="M142" s="172">
        <v>0</v>
      </c>
      <c r="N142" s="172">
        <v>0</v>
      </c>
      <c r="O142" s="172">
        <v>0</v>
      </c>
      <c r="P142" s="172">
        <v>0</v>
      </c>
      <c r="Q142" s="172">
        <v>0</v>
      </c>
      <c r="R142" s="172">
        <v>0</v>
      </c>
      <c r="S142" s="172">
        <v>0</v>
      </c>
      <c r="T142" s="172">
        <v>0</v>
      </c>
      <c r="U142" s="172">
        <v>0</v>
      </c>
      <c r="V142" s="172">
        <v>0</v>
      </c>
      <c r="W142" s="172">
        <v>0</v>
      </c>
      <c r="X142" s="172">
        <v>0</v>
      </c>
      <c r="Y142" s="172">
        <v>0</v>
      </c>
      <c r="Z142" s="172">
        <v>0</v>
      </c>
      <c r="AA142" s="131">
        <v>0</v>
      </c>
    </row>
    <row r="143" spans="2:27" ht="12.6" customHeight="1" x14ac:dyDescent="0.15">
      <c r="B143" s="71"/>
      <c r="C143" s="72"/>
      <c r="D143" s="72"/>
      <c r="E143" s="183" t="s">
        <v>894</v>
      </c>
      <c r="F143" s="129">
        <v>0</v>
      </c>
      <c r="G143" s="172">
        <v>0</v>
      </c>
      <c r="H143" s="172">
        <v>0</v>
      </c>
      <c r="I143" s="172">
        <v>0</v>
      </c>
      <c r="J143" s="172">
        <v>0</v>
      </c>
      <c r="K143" s="172">
        <v>0</v>
      </c>
      <c r="L143" s="172">
        <v>0</v>
      </c>
      <c r="M143" s="172">
        <v>0</v>
      </c>
      <c r="N143" s="172">
        <v>0</v>
      </c>
      <c r="O143" s="172">
        <v>0</v>
      </c>
      <c r="P143" s="172">
        <v>0</v>
      </c>
      <c r="Q143" s="172">
        <v>0</v>
      </c>
      <c r="R143" s="172">
        <v>0</v>
      </c>
      <c r="S143" s="172">
        <v>0</v>
      </c>
      <c r="T143" s="172">
        <v>0</v>
      </c>
      <c r="U143" s="172">
        <v>0</v>
      </c>
      <c r="V143" s="172">
        <v>0</v>
      </c>
      <c r="W143" s="172">
        <v>0</v>
      </c>
      <c r="X143" s="172">
        <v>0</v>
      </c>
      <c r="Y143" s="172">
        <v>0</v>
      </c>
      <c r="Z143" s="172">
        <v>0</v>
      </c>
      <c r="AA143" s="131">
        <v>0</v>
      </c>
    </row>
    <row r="144" spans="2:27" ht="12.6" customHeight="1" x14ac:dyDescent="0.15">
      <c r="B144" s="71"/>
      <c r="C144" s="72" t="s">
        <v>311</v>
      </c>
      <c r="D144" s="72" t="s">
        <v>312</v>
      </c>
      <c r="E144" s="183" t="s">
        <v>10</v>
      </c>
      <c r="F144" s="129">
        <f t="shared" ref="F144:AA144" si="21">SUM(F145:F151)</f>
        <v>198</v>
      </c>
      <c r="G144" s="172">
        <f t="shared" si="21"/>
        <v>0</v>
      </c>
      <c r="H144" s="172">
        <f t="shared" si="21"/>
        <v>11</v>
      </c>
      <c r="I144" s="172">
        <f t="shared" si="21"/>
        <v>65</v>
      </c>
      <c r="J144" s="172">
        <f t="shared" si="21"/>
        <v>85</v>
      </c>
      <c r="K144" s="172">
        <f t="shared" si="21"/>
        <v>26</v>
      </c>
      <c r="L144" s="172">
        <f t="shared" si="21"/>
        <v>2</v>
      </c>
      <c r="M144" s="172">
        <f t="shared" si="21"/>
        <v>0</v>
      </c>
      <c r="N144" s="172">
        <f t="shared" si="21"/>
        <v>0</v>
      </c>
      <c r="O144" s="172">
        <f t="shared" si="21"/>
        <v>0</v>
      </c>
      <c r="P144" s="172">
        <f t="shared" si="21"/>
        <v>0</v>
      </c>
      <c r="Q144" s="172">
        <f t="shared" si="21"/>
        <v>30</v>
      </c>
      <c r="R144" s="172">
        <f t="shared" si="21"/>
        <v>66</v>
      </c>
      <c r="S144" s="172">
        <f t="shared" si="21"/>
        <v>67</v>
      </c>
      <c r="T144" s="172">
        <f t="shared" si="21"/>
        <v>23</v>
      </c>
      <c r="U144" s="172">
        <f t="shared" si="21"/>
        <v>2</v>
      </c>
      <c r="V144" s="172">
        <f t="shared" si="21"/>
        <v>1</v>
      </c>
      <c r="W144" s="172">
        <f t="shared" si="21"/>
        <v>9</v>
      </c>
      <c r="X144" s="172">
        <f t="shared" si="21"/>
        <v>0</v>
      </c>
      <c r="Y144" s="172">
        <f t="shared" si="21"/>
        <v>658</v>
      </c>
      <c r="Z144" s="172">
        <f t="shared" si="21"/>
        <v>1282303</v>
      </c>
      <c r="AA144" s="131">
        <f t="shared" si="21"/>
        <v>11719</v>
      </c>
    </row>
    <row r="145" spans="2:27" ht="12.6" customHeight="1" x14ac:dyDescent="0.15">
      <c r="B145" s="71"/>
      <c r="C145" s="72"/>
      <c r="D145" s="72"/>
      <c r="E145" s="183" t="s">
        <v>916</v>
      </c>
      <c r="F145" s="129">
        <v>1</v>
      </c>
      <c r="G145" s="172">
        <v>0</v>
      </c>
      <c r="H145" s="172">
        <v>0</v>
      </c>
      <c r="I145" s="172">
        <v>0</v>
      </c>
      <c r="J145" s="172">
        <v>0</v>
      </c>
      <c r="K145" s="172">
        <v>0</v>
      </c>
      <c r="L145" s="172">
        <v>1</v>
      </c>
      <c r="M145" s="172">
        <v>0</v>
      </c>
      <c r="N145" s="172">
        <v>0</v>
      </c>
      <c r="O145" s="172">
        <v>0</v>
      </c>
      <c r="P145" s="172">
        <v>0</v>
      </c>
      <c r="Q145" s="172">
        <v>1</v>
      </c>
      <c r="R145" s="172">
        <v>0</v>
      </c>
      <c r="S145" s="172">
        <v>0</v>
      </c>
      <c r="T145" s="172">
        <v>0</v>
      </c>
      <c r="U145" s="172">
        <v>0</v>
      </c>
      <c r="V145" s="172">
        <v>0</v>
      </c>
      <c r="W145" s="172">
        <v>0</v>
      </c>
      <c r="X145" s="172">
        <v>0</v>
      </c>
      <c r="Y145" s="82">
        <v>3</v>
      </c>
      <c r="Z145" s="82">
        <v>605</v>
      </c>
      <c r="AA145" s="130">
        <v>17</v>
      </c>
    </row>
    <row r="146" spans="2:27" ht="12.6" customHeight="1" x14ac:dyDescent="0.15">
      <c r="B146" s="71"/>
      <c r="C146" s="72"/>
      <c r="D146" s="72"/>
      <c r="E146" s="183" t="s">
        <v>917</v>
      </c>
      <c r="F146" s="129">
        <v>45</v>
      </c>
      <c r="G146" s="172">
        <v>0</v>
      </c>
      <c r="H146" s="172">
        <v>0</v>
      </c>
      <c r="I146" s="172">
        <v>0</v>
      </c>
      <c r="J146" s="172">
        <v>21</v>
      </c>
      <c r="K146" s="172">
        <v>23</v>
      </c>
      <c r="L146" s="172">
        <v>1</v>
      </c>
      <c r="M146" s="172">
        <v>0</v>
      </c>
      <c r="N146" s="172">
        <v>0</v>
      </c>
      <c r="O146" s="172">
        <v>0</v>
      </c>
      <c r="P146" s="172">
        <v>0</v>
      </c>
      <c r="Q146" s="172">
        <v>25</v>
      </c>
      <c r="R146" s="172">
        <v>20</v>
      </c>
      <c r="S146" s="172">
        <v>0</v>
      </c>
      <c r="T146" s="172">
        <v>0</v>
      </c>
      <c r="U146" s="172">
        <v>0</v>
      </c>
      <c r="V146" s="172">
        <v>0</v>
      </c>
      <c r="W146" s="172">
        <v>0</v>
      </c>
      <c r="X146" s="172">
        <v>0</v>
      </c>
      <c r="Y146" s="172">
        <v>289</v>
      </c>
      <c r="Z146" s="172">
        <v>846530</v>
      </c>
      <c r="AA146" s="131">
        <v>5229</v>
      </c>
    </row>
    <row r="147" spans="2:27" ht="12.6" customHeight="1" x14ac:dyDescent="0.15">
      <c r="B147" s="71"/>
      <c r="C147" s="72"/>
      <c r="D147" s="72"/>
      <c r="E147" s="183" t="s">
        <v>918</v>
      </c>
      <c r="F147" s="129">
        <v>80</v>
      </c>
      <c r="G147" s="172">
        <v>0</v>
      </c>
      <c r="H147" s="172">
        <v>0</v>
      </c>
      <c r="I147" s="172">
        <v>18</v>
      </c>
      <c r="J147" s="172">
        <v>59</v>
      </c>
      <c r="K147" s="172">
        <v>3</v>
      </c>
      <c r="L147" s="172">
        <v>0</v>
      </c>
      <c r="M147" s="172">
        <v>0</v>
      </c>
      <c r="N147" s="172">
        <v>0</v>
      </c>
      <c r="O147" s="172">
        <v>0</v>
      </c>
      <c r="P147" s="172">
        <v>0</v>
      </c>
      <c r="Q147" s="172">
        <v>4</v>
      </c>
      <c r="R147" s="172">
        <v>45</v>
      </c>
      <c r="S147" s="172">
        <v>30</v>
      </c>
      <c r="T147" s="172">
        <v>1</v>
      </c>
      <c r="U147" s="172">
        <v>0</v>
      </c>
      <c r="V147" s="172">
        <v>0</v>
      </c>
      <c r="W147" s="172">
        <v>0</v>
      </c>
      <c r="X147" s="172">
        <v>0</v>
      </c>
      <c r="Y147" s="172">
        <v>181</v>
      </c>
      <c r="Z147" s="172">
        <v>185375</v>
      </c>
      <c r="AA147" s="131">
        <v>2944</v>
      </c>
    </row>
    <row r="148" spans="2:27" ht="12.6" customHeight="1" x14ac:dyDescent="0.15">
      <c r="B148" s="71"/>
      <c r="C148" s="72"/>
      <c r="D148" s="72"/>
      <c r="E148" s="183" t="s">
        <v>919</v>
      </c>
      <c r="F148" s="129">
        <v>57</v>
      </c>
      <c r="G148" s="172">
        <v>0</v>
      </c>
      <c r="H148" s="172">
        <v>7</v>
      </c>
      <c r="I148" s="172">
        <v>45</v>
      </c>
      <c r="J148" s="172">
        <v>5</v>
      </c>
      <c r="K148" s="172">
        <v>0</v>
      </c>
      <c r="L148" s="172">
        <v>0</v>
      </c>
      <c r="M148" s="172">
        <v>0</v>
      </c>
      <c r="N148" s="172">
        <v>0</v>
      </c>
      <c r="O148" s="172">
        <v>0</v>
      </c>
      <c r="P148" s="172">
        <v>0</v>
      </c>
      <c r="Q148" s="172">
        <v>0</v>
      </c>
      <c r="R148" s="172">
        <v>1</v>
      </c>
      <c r="S148" s="172">
        <v>37</v>
      </c>
      <c r="T148" s="172">
        <v>19</v>
      </c>
      <c r="U148" s="172">
        <v>0</v>
      </c>
      <c r="V148" s="172">
        <v>0</v>
      </c>
      <c r="W148" s="172">
        <v>0</v>
      </c>
      <c r="X148" s="172">
        <v>0</v>
      </c>
      <c r="Y148" s="172">
        <v>129</v>
      </c>
      <c r="Z148" s="172">
        <v>143721</v>
      </c>
      <c r="AA148" s="131">
        <v>3229</v>
      </c>
    </row>
    <row r="149" spans="2:27" ht="12.6" customHeight="1" x14ac:dyDescent="0.15">
      <c r="B149" s="71"/>
      <c r="C149" s="72"/>
      <c r="D149" s="72"/>
      <c r="E149" s="183" t="s">
        <v>920</v>
      </c>
      <c r="F149" s="129">
        <v>6</v>
      </c>
      <c r="G149" s="172">
        <v>0</v>
      </c>
      <c r="H149" s="172">
        <v>4</v>
      </c>
      <c r="I149" s="172">
        <v>2</v>
      </c>
      <c r="J149" s="172">
        <v>0</v>
      </c>
      <c r="K149" s="172">
        <v>0</v>
      </c>
      <c r="L149" s="172">
        <v>0</v>
      </c>
      <c r="M149" s="172">
        <v>0</v>
      </c>
      <c r="N149" s="172">
        <v>0</v>
      </c>
      <c r="O149" s="172">
        <v>0</v>
      </c>
      <c r="P149" s="172">
        <v>0</v>
      </c>
      <c r="Q149" s="172">
        <v>0</v>
      </c>
      <c r="R149" s="172">
        <v>0</v>
      </c>
      <c r="S149" s="172">
        <v>0</v>
      </c>
      <c r="T149" s="172">
        <v>3</v>
      </c>
      <c r="U149" s="172">
        <v>2</v>
      </c>
      <c r="V149" s="172">
        <v>1</v>
      </c>
      <c r="W149" s="172">
        <v>0</v>
      </c>
      <c r="X149" s="172">
        <v>0</v>
      </c>
      <c r="Y149" s="82">
        <v>24</v>
      </c>
      <c r="Z149" s="82">
        <v>42790</v>
      </c>
      <c r="AA149" s="130">
        <v>267</v>
      </c>
    </row>
    <row r="150" spans="2:27" ht="12.6" customHeight="1" x14ac:dyDescent="0.15">
      <c r="B150" s="71"/>
      <c r="C150" s="72"/>
      <c r="D150" s="72"/>
      <c r="E150" s="183" t="s">
        <v>921</v>
      </c>
      <c r="F150" s="129">
        <v>0</v>
      </c>
      <c r="G150" s="172">
        <v>0</v>
      </c>
      <c r="H150" s="172">
        <v>0</v>
      </c>
      <c r="I150" s="172">
        <v>0</v>
      </c>
      <c r="J150" s="172">
        <v>0</v>
      </c>
      <c r="K150" s="172">
        <v>0</v>
      </c>
      <c r="L150" s="172">
        <v>0</v>
      </c>
      <c r="M150" s="172">
        <v>0</v>
      </c>
      <c r="N150" s="172">
        <v>0</v>
      </c>
      <c r="O150" s="172">
        <v>0</v>
      </c>
      <c r="P150" s="172">
        <v>0</v>
      </c>
      <c r="Q150" s="172">
        <v>0</v>
      </c>
      <c r="R150" s="172">
        <v>0</v>
      </c>
      <c r="S150" s="172">
        <v>0</v>
      </c>
      <c r="T150" s="172">
        <v>0</v>
      </c>
      <c r="U150" s="172">
        <v>0</v>
      </c>
      <c r="V150" s="172">
        <v>0</v>
      </c>
      <c r="W150" s="172">
        <v>0</v>
      </c>
      <c r="X150" s="172">
        <v>0</v>
      </c>
      <c r="Y150" s="172">
        <v>0</v>
      </c>
      <c r="Z150" s="172">
        <v>0</v>
      </c>
      <c r="AA150" s="131">
        <v>0</v>
      </c>
    </row>
    <row r="151" spans="2:27" ht="12.6" customHeight="1" x14ac:dyDescent="0.15">
      <c r="B151" s="71"/>
      <c r="C151" s="72"/>
      <c r="D151" s="72"/>
      <c r="E151" s="183" t="s">
        <v>894</v>
      </c>
      <c r="F151" s="129">
        <v>9</v>
      </c>
      <c r="G151" s="172">
        <v>0</v>
      </c>
      <c r="H151" s="172">
        <v>0</v>
      </c>
      <c r="I151" s="172">
        <v>0</v>
      </c>
      <c r="J151" s="172">
        <v>0</v>
      </c>
      <c r="K151" s="172">
        <v>0</v>
      </c>
      <c r="L151" s="172">
        <v>0</v>
      </c>
      <c r="M151" s="172">
        <v>0</v>
      </c>
      <c r="N151" s="172">
        <v>0</v>
      </c>
      <c r="O151" s="172">
        <v>0</v>
      </c>
      <c r="P151" s="172">
        <v>0</v>
      </c>
      <c r="Q151" s="172">
        <v>0</v>
      </c>
      <c r="R151" s="172">
        <v>0</v>
      </c>
      <c r="S151" s="172">
        <v>0</v>
      </c>
      <c r="T151" s="172">
        <v>0</v>
      </c>
      <c r="U151" s="172">
        <v>0</v>
      </c>
      <c r="V151" s="172">
        <v>0</v>
      </c>
      <c r="W151" s="172">
        <v>9</v>
      </c>
      <c r="X151" s="172">
        <v>0</v>
      </c>
      <c r="Y151" s="172">
        <v>32</v>
      </c>
      <c r="Z151" s="172">
        <v>63282</v>
      </c>
      <c r="AA151" s="131">
        <v>33</v>
      </c>
    </row>
    <row r="152" spans="2:27" ht="12.6" customHeight="1" x14ac:dyDescent="0.15">
      <c r="B152" s="71"/>
      <c r="C152" s="72" t="s">
        <v>315</v>
      </c>
      <c r="D152" s="72" t="s">
        <v>316</v>
      </c>
      <c r="E152" s="183" t="s">
        <v>10</v>
      </c>
      <c r="F152" s="129">
        <f t="shared" ref="F152:AA152" si="22">SUM(F153:F159)</f>
        <v>2335</v>
      </c>
      <c r="G152" s="172">
        <f t="shared" si="22"/>
        <v>58</v>
      </c>
      <c r="H152" s="172">
        <f t="shared" si="22"/>
        <v>344</v>
      </c>
      <c r="I152" s="172">
        <f t="shared" si="22"/>
        <v>560</v>
      </c>
      <c r="J152" s="172">
        <f t="shared" si="22"/>
        <v>440</v>
      </c>
      <c r="K152" s="172">
        <f t="shared" si="22"/>
        <v>288</v>
      </c>
      <c r="L152" s="172">
        <f t="shared" si="22"/>
        <v>159</v>
      </c>
      <c r="M152" s="172">
        <f t="shared" si="22"/>
        <v>68</v>
      </c>
      <c r="N152" s="172">
        <f t="shared" si="22"/>
        <v>48</v>
      </c>
      <c r="O152" s="172">
        <f t="shared" si="22"/>
        <v>83</v>
      </c>
      <c r="P152" s="172">
        <f t="shared" si="22"/>
        <v>137</v>
      </c>
      <c r="Q152" s="172">
        <f t="shared" si="22"/>
        <v>246</v>
      </c>
      <c r="R152" s="172">
        <f t="shared" si="22"/>
        <v>351</v>
      </c>
      <c r="S152" s="172">
        <f t="shared" si="22"/>
        <v>446</v>
      </c>
      <c r="T152" s="172">
        <f t="shared" si="22"/>
        <v>348</v>
      </c>
      <c r="U152" s="172">
        <f t="shared" si="22"/>
        <v>212</v>
      </c>
      <c r="V152" s="172">
        <f t="shared" si="22"/>
        <v>142</v>
      </c>
      <c r="W152" s="172">
        <f t="shared" si="22"/>
        <v>250</v>
      </c>
      <c r="X152" s="172">
        <f t="shared" si="22"/>
        <v>120</v>
      </c>
      <c r="Y152" s="172">
        <f t="shared" si="22"/>
        <v>12402</v>
      </c>
      <c r="Z152" s="172">
        <f t="shared" si="22"/>
        <v>14226065</v>
      </c>
      <c r="AA152" s="131">
        <f t="shared" si="22"/>
        <v>164757</v>
      </c>
    </row>
    <row r="153" spans="2:27" ht="12.6" customHeight="1" x14ac:dyDescent="0.15">
      <c r="B153" s="71"/>
      <c r="C153" s="72"/>
      <c r="D153" s="72"/>
      <c r="E153" s="183" t="s">
        <v>916</v>
      </c>
      <c r="F153" s="129">
        <v>183</v>
      </c>
      <c r="G153" s="172">
        <v>6</v>
      </c>
      <c r="H153" s="172">
        <v>13</v>
      </c>
      <c r="I153" s="172">
        <v>6</v>
      </c>
      <c r="J153" s="172">
        <v>21</v>
      </c>
      <c r="K153" s="172">
        <v>26</v>
      </c>
      <c r="L153" s="172">
        <v>40</v>
      </c>
      <c r="M153" s="172">
        <v>27</v>
      </c>
      <c r="N153" s="172">
        <v>44</v>
      </c>
      <c r="O153" s="172">
        <v>16</v>
      </c>
      <c r="P153" s="172">
        <v>88</v>
      </c>
      <c r="Q153" s="172">
        <v>31</v>
      </c>
      <c r="R153" s="172">
        <v>8</v>
      </c>
      <c r="S153" s="172">
        <v>5</v>
      </c>
      <c r="T153" s="172">
        <v>14</v>
      </c>
      <c r="U153" s="172">
        <v>16</v>
      </c>
      <c r="V153" s="172">
        <v>5</v>
      </c>
      <c r="W153" s="172">
        <v>0</v>
      </c>
      <c r="X153" s="172">
        <v>0</v>
      </c>
      <c r="Y153" s="172">
        <v>716</v>
      </c>
      <c r="Z153" s="172">
        <v>434046</v>
      </c>
      <c r="AA153" s="131">
        <v>3816</v>
      </c>
    </row>
    <row r="154" spans="2:27" ht="12.6" customHeight="1" x14ac:dyDescent="0.15">
      <c r="B154" s="71"/>
      <c r="C154" s="72"/>
      <c r="D154" s="72"/>
      <c r="E154" s="183" t="s">
        <v>917</v>
      </c>
      <c r="F154" s="129">
        <v>398</v>
      </c>
      <c r="G154" s="172">
        <v>2</v>
      </c>
      <c r="H154" s="172">
        <v>1</v>
      </c>
      <c r="I154" s="172">
        <v>17</v>
      </c>
      <c r="J154" s="172">
        <v>162</v>
      </c>
      <c r="K154" s="172">
        <v>129</v>
      </c>
      <c r="L154" s="172">
        <v>68</v>
      </c>
      <c r="M154" s="172">
        <v>16</v>
      </c>
      <c r="N154" s="172">
        <v>3</v>
      </c>
      <c r="O154" s="172">
        <v>1</v>
      </c>
      <c r="P154" s="172">
        <v>42</v>
      </c>
      <c r="Q154" s="172">
        <v>179</v>
      </c>
      <c r="R154" s="172">
        <v>117</v>
      </c>
      <c r="S154" s="172">
        <v>49</v>
      </c>
      <c r="T154" s="172">
        <v>8</v>
      </c>
      <c r="U154" s="172">
        <v>0</v>
      </c>
      <c r="V154" s="172">
        <v>2</v>
      </c>
      <c r="W154" s="172">
        <v>0</v>
      </c>
      <c r="X154" s="172">
        <v>0</v>
      </c>
      <c r="Y154" s="172">
        <v>2008</v>
      </c>
      <c r="Z154" s="172">
        <v>2282791</v>
      </c>
      <c r="AA154" s="131">
        <v>17991</v>
      </c>
    </row>
    <row r="155" spans="2:27" ht="12.6" customHeight="1" x14ac:dyDescent="0.15">
      <c r="B155" s="71"/>
      <c r="C155" s="72"/>
      <c r="D155" s="72"/>
      <c r="E155" s="183" t="s">
        <v>918</v>
      </c>
      <c r="F155" s="129">
        <v>459</v>
      </c>
      <c r="G155" s="172">
        <v>8</v>
      </c>
      <c r="H155" s="172">
        <v>10</v>
      </c>
      <c r="I155" s="172">
        <v>130</v>
      </c>
      <c r="J155" s="172">
        <v>179</v>
      </c>
      <c r="K155" s="172">
        <v>76</v>
      </c>
      <c r="L155" s="172">
        <v>41</v>
      </c>
      <c r="M155" s="172">
        <v>14</v>
      </c>
      <c r="N155" s="172">
        <v>1</v>
      </c>
      <c r="O155" s="172">
        <v>1</v>
      </c>
      <c r="P155" s="172">
        <v>7</v>
      </c>
      <c r="Q155" s="172">
        <v>25</v>
      </c>
      <c r="R155" s="172">
        <v>200</v>
      </c>
      <c r="S155" s="172">
        <v>133</v>
      </c>
      <c r="T155" s="172">
        <v>55</v>
      </c>
      <c r="U155" s="172">
        <v>29</v>
      </c>
      <c r="V155" s="172">
        <v>9</v>
      </c>
      <c r="W155" s="172">
        <v>0</v>
      </c>
      <c r="X155" s="172">
        <v>0</v>
      </c>
      <c r="Y155" s="172">
        <v>2114</v>
      </c>
      <c r="Z155" s="172">
        <v>2774475</v>
      </c>
      <c r="AA155" s="131">
        <v>43750</v>
      </c>
    </row>
    <row r="156" spans="2:27" ht="12.6" customHeight="1" x14ac:dyDescent="0.15">
      <c r="B156" s="71"/>
      <c r="C156" s="72"/>
      <c r="D156" s="72"/>
      <c r="E156" s="183" t="s">
        <v>919</v>
      </c>
      <c r="F156" s="129">
        <v>536</v>
      </c>
      <c r="G156" s="172">
        <v>14</v>
      </c>
      <c r="H156" s="172">
        <v>123</v>
      </c>
      <c r="I156" s="172">
        <v>288</v>
      </c>
      <c r="J156" s="172">
        <v>57</v>
      </c>
      <c r="K156" s="172">
        <v>34</v>
      </c>
      <c r="L156" s="172">
        <v>10</v>
      </c>
      <c r="M156" s="172">
        <v>10</v>
      </c>
      <c r="N156" s="172">
        <v>0</v>
      </c>
      <c r="O156" s="172">
        <v>0</v>
      </c>
      <c r="P156" s="172">
        <v>0</v>
      </c>
      <c r="Q156" s="172">
        <v>10</v>
      </c>
      <c r="R156" s="172">
        <v>26</v>
      </c>
      <c r="S156" s="172">
        <v>254</v>
      </c>
      <c r="T156" s="172">
        <v>175</v>
      </c>
      <c r="U156" s="172">
        <v>32</v>
      </c>
      <c r="V156" s="172">
        <v>39</v>
      </c>
      <c r="W156" s="172">
        <v>0</v>
      </c>
      <c r="X156" s="172">
        <v>0</v>
      </c>
      <c r="Y156" s="172">
        <v>2329</v>
      </c>
      <c r="Z156" s="172">
        <v>2772349</v>
      </c>
      <c r="AA156" s="131">
        <v>44290</v>
      </c>
    </row>
    <row r="157" spans="2:27" ht="12.6" customHeight="1" x14ac:dyDescent="0.15">
      <c r="B157" s="71"/>
      <c r="C157" s="72"/>
      <c r="D157" s="72"/>
      <c r="E157" s="183" t="s">
        <v>920</v>
      </c>
      <c r="F157" s="129">
        <v>388</v>
      </c>
      <c r="G157" s="172">
        <v>28</v>
      </c>
      <c r="H157" s="172">
        <v>197</v>
      </c>
      <c r="I157" s="172">
        <v>118</v>
      </c>
      <c r="J157" s="172">
        <v>21</v>
      </c>
      <c r="K157" s="172">
        <v>23</v>
      </c>
      <c r="L157" s="172">
        <v>0</v>
      </c>
      <c r="M157" s="172">
        <v>1</v>
      </c>
      <c r="N157" s="172">
        <v>0</v>
      </c>
      <c r="O157" s="172">
        <v>64</v>
      </c>
      <c r="P157" s="172">
        <v>0</v>
      </c>
      <c r="Q157" s="172">
        <v>1</v>
      </c>
      <c r="R157" s="172">
        <v>0</v>
      </c>
      <c r="S157" s="172">
        <v>5</v>
      </c>
      <c r="T157" s="172">
        <v>96</v>
      </c>
      <c r="U157" s="172">
        <v>135</v>
      </c>
      <c r="V157" s="172">
        <v>87</v>
      </c>
      <c r="W157" s="172">
        <v>0</v>
      </c>
      <c r="X157" s="172">
        <v>0</v>
      </c>
      <c r="Y157" s="172">
        <v>1767</v>
      </c>
      <c r="Z157" s="172">
        <v>1802526</v>
      </c>
      <c r="AA157" s="131">
        <v>26492</v>
      </c>
    </row>
    <row r="158" spans="2:27" ht="12.6" customHeight="1" x14ac:dyDescent="0.15">
      <c r="B158" s="71"/>
      <c r="C158" s="72"/>
      <c r="D158" s="72"/>
      <c r="E158" s="183" t="s">
        <v>921</v>
      </c>
      <c r="F158" s="129">
        <v>231</v>
      </c>
      <c r="G158" s="172">
        <v>0</v>
      </c>
      <c r="H158" s="172">
        <v>0</v>
      </c>
      <c r="I158" s="172">
        <v>0</v>
      </c>
      <c r="J158" s="172">
        <v>0</v>
      </c>
      <c r="K158" s="172">
        <v>0</v>
      </c>
      <c r="L158" s="172">
        <v>0</v>
      </c>
      <c r="M158" s="172">
        <v>0</v>
      </c>
      <c r="N158" s="172">
        <v>0</v>
      </c>
      <c r="O158" s="172">
        <v>0</v>
      </c>
      <c r="P158" s="172">
        <v>0</v>
      </c>
      <c r="Q158" s="172">
        <v>0</v>
      </c>
      <c r="R158" s="172">
        <v>0</v>
      </c>
      <c r="S158" s="172">
        <v>0</v>
      </c>
      <c r="T158" s="172">
        <v>0</v>
      </c>
      <c r="U158" s="172">
        <v>0</v>
      </c>
      <c r="V158" s="172">
        <v>0</v>
      </c>
      <c r="W158" s="172">
        <v>231</v>
      </c>
      <c r="X158" s="172">
        <v>0</v>
      </c>
      <c r="Y158" s="172">
        <v>2800</v>
      </c>
      <c r="Z158" s="172">
        <v>3584211</v>
      </c>
      <c r="AA158" s="131">
        <v>26083</v>
      </c>
    </row>
    <row r="159" spans="2:27" ht="12.6" customHeight="1" x14ac:dyDescent="0.15">
      <c r="B159" s="71"/>
      <c r="C159" s="72"/>
      <c r="D159" s="72"/>
      <c r="E159" s="183" t="s">
        <v>894</v>
      </c>
      <c r="F159" s="129">
        <v>140</v>
      </c>
      <c r="G159" s="172">
        <v>0</v>
      </c>
      <c r="H159" s="172">
        <v>0</v>
      </c>
      <c r="I159" s="172">
        <v>1</v>
      </c>
      <c r="J159" s="172">
        <v>0</v>
      </c>
      <c r="K159" s="172">
        <v>0</v>
      </c>
      <c r="L159" s="172">
        <v>0</v>
      </c>
      <c r="M159" s="172">
        <v>0</v>
      </c>
      <c r="N159" s="172">
        <v>0</v>
      </c>
      <c r="O159" s="172">
        <v>1</v>
      </c>
      <c r="P159" s="172">
        <v>0</v>
      </c>
      <c r="Q159" s="172">
        <v>0</v>
      </c>
      <c r="R159" s="172">
        <v>0</v>
      </c>
      <c r="S159" s="172">
        <v>0</v>
      </c>
      <c r="T159" s="172">
        <v>0</v>
      </c>
      <c r="U159" s="172">
        <v>0</v>
      </c>
      <c r="V159" s="172">
        <v>0</v>
      </c>
      <c r="W159" s="172">
        <v>19</v>
      </c>
      <c r="X159" s="172">
        <v>120</v>
      </c>
      <c r="Y159" s="172">
        <v>668</v>
      </c>
      <c r="Z159" s="172">
        <v>575667</v>
      </c>
      <c r="AA159" s="131">
        <v>2335</v>
      </c>
    </row>
    <row r="160" spans="2:27" ht="12.6" customHeight="1" x14ac:dyDescent="0.15">
      <c r="B160" s="71" t="s">
        <v>0</v>
      </c>
      <c r="C160" s="72"/>
      <c r="D160" s="72" t="s">
        <v>39</v>
      </c>
      <c r="E160" s="183" t="s">
        <v>10</v>
      </c>
      <c r="F160" s="129">
        <f t="shared" ref="F160:AA160" si="23">SUM(F161:F167)</f>
        <v>932</v>
      </c>
      <c r="G160" s="172">
        <f t="shared" si="23"/>
        <v>2</v>
      </c>
      <c r="H160" s="172">
        <f t="shared" si="23"/>
        <v>21</v>
      </c>
      <c r="I160" s="172">
        <f t="shared" si="23"/>
        <v>146</v>
      </c>
      <c r="J160" s="172">
        <f t="shared" si="23"/>
        <v>374</v>
      </c>
      <c r="K160" s="172">
        <f t="shared" si="23"/>
        <v>306</v>
      </c>
      <c r="L160" s="172">
        <f t="shared" si="23"/>
        <v>79</v>
      </c>
      <c r="M160" s="172">
        <f t="shared" si="23"/>
        <v>3</v>
      </c>
      <c r="N160" s="172">
        <f t="shared" si="23"/>
        <v>1</v>
      </c>
      <c r="O160" s="172">
        <f t="shared" si="23"/>
        <v>31</v>
      </c>
      <c r="P160" s="172">
        <f t="shared" si="23"/>
        <v>6</v>
      </c>
      <c r="Q160" s="172">
        <f t="shared" si="23"/>
        <v>232</v>
      </c>
      <c r="R160" s="172">
        <f t="shared" si="23"/>
        <v>238</v>
      </c>
      <c r="S160" s="172">
        <f t="shared" si="23"/>
        <v>345</v>
      </c>
      <c r="T160" s="172">
        <f t="shared" si="23"/>
        <v>69</v>
      </c>
      <c r="U160" s="172">
        <f t="shared" si="23"/>
        <v>10</v>
      </c>
      <c r="V160" s="172">
        <f t="shared" si="23"/>
        <v>1</v>
      </c>
      <c r="W160" s="172">
        <f t="shared" si="23"/>
        <v>0</v>
      </c>
      <c r="X160" s="172">
        <f t="shared" si="23"/>
        <v>0</v>
      </c>
      <c r="Y160" s="172">
        <f t="shared" si="23"/>
        <v>5087</v>
      </c>
      <c r="Z160" s="172">
        <f t="shared" si="23"/>
        <v>12569703</v>
      </c>
      <c r="AA160" s="172">
        <f t="shared" si="23"/>
        <v>37673</v>
      </c>
    </row>
    <row r="161" spans="2:27" ht="12.6" customHeight="1" x14ac:dyDescent="0.15">
      <c r="B161" s="71"/>
      <c r="C161" s="72"/>
      <c r="D161" s="72"/>
      <c r="E161" s="183" t="s">
        <v>916</v>
      </c>
      <c r="F161" s="129">
        <f t="shared" ref="F161:AA167" si="24">F169+F177</f>
        <v>6</v>
      </c>
      <c r="G161" s="172">
        <f t="shared" si="24"/>
        <v>0</v>
      </c>
      <c r="H161" s="172">
        <f t="shared" si="24"/>
        <v>1</v>
      </c>
      <c r="I161" s="172">
        <f t="shared" si="24"/>
        <v>1</v>
      </c>
      <c r="J161" s="172">
        <f t="shared" si="24"/>
        <v>1</v>
      </c>
      <c r="K161" s="172">
        <f t="shared" si="24"/>
        <v>0</v>
      </c>
      <c r="L161" s="172">
        <f t="shared" si="24"/>
        <v>2</v>
      </c>
      <c r="M161" s="172">
        <f t="shared" si="24"/>
        <v>0</v>
      </c>
      <c r="N161" s="172">
        <f t="shared" si="24"/>
        <v>1</v>
      </c>
      <c r="O161" s="172">
        <f t="shared" si="24"/>
        <v>1</v>
      </c>
      <c r="P161" s="172">
        <f t="shared" si="24"/>
        <v>2</v>
      </c>
      <c r="Q161" s="172">
        <f t="shared" si="24"/>
        <v>2</v>
      </c>
      <c r="R161" s="172">
        <f t="shared" si="24"/>
        <v>0</v>
      </c>
      <c r="S161" s="172">
        <f t="shared" si="24"/>
        <v>0</v>
      </c>
      <c r="T161" s="172">
        <f t="shared" si="24"/>
        <v>1</v>
      </c>
      <c r="U161" s="172">
        <f t="shared" si="24"/>
        <v>0</v>
      </c>
      <c r="V161" s="172">
        <f t="shared" si="24"/>
        <v>0</v>
      </c>
      <c r="W161" s="172">
        <f t="shared" si="24"/>
        <v>0</v>
      </c>
      <c r="X161" s="172">
        <f t="shared" si="24"/>
        <v>0</v>
      </c>
      <c r="Y161" s="172">
        <f t="shared" si="24"/>
        <v>10</v>
      </c>
      <c r="Z161" s="172">
        <f t="shared" si="24"/>
        <v>30082</v>
      </c>
      <c r="AA161" s="131">
        <f t="shared" si="24"/>
        <v>163</v>
      </c>
    </row>
    <row r="162" spans="2:27" ht="12.6" customHeight="1" x14ac:dyDescent="0.15">
      <c r="B162" s="71"/>
      <c r="C162" s="72"/>
      <c r="D162" s="72"/>
      <c r="E162" s="183" t="s">
        <v>917</v>
      </c>
      <c r="F162" s="129">
        <f t="shared" si="24"/>
        <v>394</v>
      </c>
      <c r="G162" s="172">
        <f t="shared" si="24"/>
        <v>0</v>
      </c>
      <c r="H162" s="172">
        <f t="shared" si="24"/>
        <v>0</v>
      </c>
      <c r="I162" s="172">
        <f t="shared" si="24"/>
        <v>3</v>
      </c>
      <c r="J162" s="172">
        <f t="shared" si="24"/>
        <v>188</v>
      </c>
      <c r="K162" s="172">
        <f t="shared" si="24"/>
        <v>139</v>
      </c>
      <c r="L162" s="172">
        <f t="shared" si="24"/>
        <v>61</v>
      </c>
      <c r="M162" s="172">
        <f t="shared" si="24"/>
        <v>3</v>
      </c>
      <c r="N162" s="172">
        <f t="shared" si="24"/>
        <v>0</v>
      </c>
      <c r="O162" s="172">
        <f t="shared" si="24"/>
        <v>0</v>
      </c>
      <c r="P162" s="172">
        <f t="shared" si="24"/>
        <v>4</v>
      </c>
      <c r="Q162" s="172">
        <f t="shared" si="24"/>
        <v>228</v>
      </c>
      <c r="R162" s="172">
        <f t="shared" si="24"/>
        <v>100</v>
      </c>
      <c r="S162" s="172">
        <f t="shared" si="24"/>
        <v>60</v>
      </c>
      <c r="T162" s="172">
        <f t="shared" si="24"/>
        <v>2</v>
      </c>
      <c r="U162" s="172">
        <f t="shared" si="24"/>
        <v>0</v>
      </c>
      <c r="V162" s="172">
        <f t="shared" si="24"/>
        <v>0</v>
      </c>
      <c r="W162" s="172">
        <f t="shared" si="24"/>
        <v>0</v>
      </c>
      <c r="X162" s="172">
        <f t="shared" si="24"/>
        <v>0</v>
      </c>
      <c r="Y162" s="172">
        <f t="shared" si="24"/>
        <v>2471</v>
      </c>
      <c r="Z162" s="172">
        <f t="shared" si="24"/>
        <v>5821224</v>
      </c>
      <c r="AA162" s="131">
        <f t="shared" si="24"/>
        <v>16335</v>
      </c>
    </row>
    <row r="163" spans="2:27" ht="12.6" customHeight="1" x14ac:dyDescent="0.15">
      <c r="B163" s="71"/>
      <c r="C163" s="72"/>
      <c r="D163" s="72"/>
      <c r="E163" s="183" t="s">
        <v>918</v>
      </c>
      <c r="F163" s="129">
        <f t="shared" si="24"/>
        <v>385</v>
      </c>
      <c r="G163" s="172">
        <f t="shared" si="24"/>
        <v>0</v>
      </c>
      <c r="H163" s="172">
        <f t="shared" si="24"/>
        <v>2</v>
      </c>
      <c r="I163" s="172">
        <f t="shared" si="24"/>
        <v>58</v>
      </c>
      <c r="J163" s="172">
        <f t="shared" si="24"/>
        <v>162</v>
      </c>
      <c r="K163" s="172">
        <f t="shared" si="24"/>
        <v>148</v>
      </c>
      <c r="L163" s="172">
        <f t="shared" si="24"/>
        <v>15</v>
      </c>
      <c r="M163" s="172">
        <f t="shared" si="24"/>
        <v>0</v>
      </c>
      <c r="N163" s="172">
        <f t="shared" si="24"/>
        <v>0</v>
      </c>
      <c r="O163" s="172">
        <f t="shared" si="24"/>
        <v>0</v>
      </c>
      <c r="P163" s="172">
        <f t="shared" si="24"/>
        <v>0</v>
      </c>
      <c r="Q163" s="172">
        <f t="shared" si="24"/>
        <v>2</v>
      </c>
      <c r="R163" s="172">
        <f t="shared" si="24"/>
        <v>137</v>
      </c>
      <c r="S163" s="172">
        <f t="shared" si="24"/>
        <v>214</v>
      </c>
      <c r="T163" s="172">
        <f t="shared" si="24"/>
        <v>30</v>
      </c>
      <c r="U163" s="172">
        <f t="shared" si="24"/>
        <v>2</v>
      </c>
      <c r="V163" s="172">
        <f t="shared" si="24"/>
        <v>0</v>
      </c>
      <c r="W163" s="172">
        <f t="shared" si="24"/>
        <v>0</v>
      </c>
      <c r="X163" s="172">
        <f t="shared" si="24"/>
        <v>0</v>
      </c>
      <c r="Y163" s="172">
        <f t="shared" si="24"/>
        <v>2085</v>
      </c>
      <c r="Z163" s="172">
        <f t="shared" si="24"/>
        <v>5710813</v>
      </c>
      <c r="AA163" s="131">
        <f t="shared" si="24"/>
        <v>16550</v>
      </c>
    </row>
    <row r="164" spans="2:27" ht="12.6" customHeight="1" x14ac:dyDescent="0.15">
      <c r="B164" s="71"/>
      <c r="C164" s="72"/>
      <c r="D164" s="72"/>
      <c r="E164" s="183" t="s">
        <v>919</v>
      </c>
      <c r="F164" s="129">
        <f t="shared" si="24"/>
        <v>106</v>
      </c>
      <c r="G164" s="172">
        <f t="shared" si="24"/>
        <v>0</v>
      </c>
      <c r="H164" s="172">
        <f t="shared" si="24"/>
        <v>12</v>
      </c>
      <c r="I164" s="172">
        <f t="shared" si="24"/>
        <v>79</v>
      </c>
      <c r="J164" s="172">
        <f t="shared" si="24"/>
        <v>14</v>
      </c>
      <c r="K164" s="172">
        <f t="shared" si="24"/>
        <v>1</v>
      </c>
      <c r="L164" s="172">
        <f t="shared" si="24"/>
        <v>0</v>
      </c>
      <c r="M164" s="172">
        <f t="shared" si="24"/>
        <v>0</v>
      </c>
      <c r="N164" s="172">
        <f t="shared" si="24"/>
        <v>0</v>
      </c>
      <c r="O164" s="172">
        <f t="shared" si="24"/>
        <v>0</v>
      </c>
      <c r="P164" s="172">
        <f t="shared" si="24"/>
        <v>0</v>
      </c>
      <c r="Q164" s="172">
        <f t="shared" si="24"/>
        <v>0</v>
      </c>
      <c r="R164" s="172">
        <f t="shared" si="24"/>
        <v>1</v>
      </c>
      <c r="S164" s="172">
        <f t="shared" si="24"/>
        <v>70</v>
      </c>
      <c r="T164" s="172">
        <f t="shared" si="24"/>
        <v>32</v>
      </c>
      <c r="U164" s="172">
        <f t="shared" si="24"/>
        <v>3</v>
      </c>
      <c r="V164" s="172">
        <f t="shared" si="24"/>
        <v>0</v>
      </c>
      <c r="W164" s="172">
        <f t="shared" si="24"/>
        <v>0</v>
      </c>
      <c r="X164" s="172">
        <f t="shared" si="24"/>
        <v>0</v>
      </c>
      <c r="Y164" s="172">
        <f t="shared" si="24"/>
        <v>205</v>
      </c>
      <c r="Z164" s="172">
        <f t="shared" si="24"/>
        <v>206411</v>
      </c>
      <c r="AA164" s="131">
        <f t="shared" si="24"/>
        <v>3927</v>
      </c>
    </row>
    <row r="165" spans="2:27" ht="12.6" customHeight="1" x14ac:dyDescent="0.15">
      <c r="B165" s="71"/>
      <c r="C165" s="72"/>
      <c r="D165" s="72"/>
      <c r="E165" s="183" t="s">
        <v>920</v>
      </c>
      <c r="F165" s="129">
        <f t="shared" si="24"/>
        <v>41</v>
      </c>
      <c r="G165" s="172">
        <f t="shared" si="24"/>
        <v>2</v>
      </c>
      <c r="H165" s="172">
        <f t="shared" si="24"/>
        <v>6</v>
      </c>
      <c r="I165" s="172">
        <f t="shared" si="24"/>
        <v>5</v>
      </c>
      <c r="J165" s="172">
        <f t="shared" si="24"/>
        <v>9</v>
      </c>
      <c r="K165" s="172">
        <f t="shared" si="24"/>
        <v>18</v>
      </c>
      <c r="L165" s="172">
        <f t="shared" si="24"/>
        <v>1</v>
      </c>
      <c r="M165" s="172">
        <f t="shared" si="24"/>
        <v>0</v>
      </c>
      <c r="N165" s="172">
        <f t="shared" si="24"/>
        <v>0</v>
      </c>
      <c r="O165" s="172">
        <f t="shared" si="24"/>
        <v>30</v>
      </c>
      <c r="P165" s="172">
        <f t="shared" si="24"/>
        <v>0</v>
      </c>
      <c r="Q165" s="172">
        <f t="shared" si="24"/>
        <v>0</v>
      </c>
      <c r="R165" s="172">
        <f t="shared" si="24"/>
        <v>0</v>
      </c>
      <c r="S165" s="172">
        <f t="shared" si="24"/>
        <v>1</v>
      </c>
      <c r="T165" s="172">
        <f t="shared" si="24"/>
        <v>4</v>
      </c>
      <c r="U165" s="172">
        <f t="shared" si="24"/>
        <v>5</v>
      </c>
      <c r="V165" s="172">
        <f t="shared" si="24"/>
        <v>1</v>
      </c>
      <c r="W165" s="172">
        <f t="shared" si="24"/>
        <v>0</v>
      </c>
      <c r="X165" s="172">
        <f t="shared" si="24"/>
        <v>0</v>
      </c>
      <c r="Y165" s="172">
        <f t="shared" si="24"/>
        <v>316</v>
      </c>
      <c r="Z165" s="172">
        <f t="shared" si="24"/>
        <v>801173</v>
      </c>
      <c r="AA165" s="131">
        <f t="shared" si="24"/>
        <v>698</v>
      </c>
    </row>
    <row r="166" spans="2:27" ht="12.6" customHeight="1" x14ac:dyDescent="0.15">
      <c r="B166" s="71"/>
      <c r="C166" s="72"/>
      <c r="D166" s="72"/>
      <c r="E166" s="183" t="s">
        <v>921</v>
      </c>
      <c r="F166" s="129">
        <f t="shared" si="24"/>
        <v>0</v>
      </c>
      <c r="G166" s="172">
        <f t="shared" si="24"/>
        <v>0</v>
      </c>
      <c r="H166" s="172">
        <f t="shared" si="24"/>
        <v>0</v>
      </c>
      <c r="I166" s="172">
        <f t="shared" si="24"/>
        <v>0</v>
      </c>
      <c r="J166" s="172">
        <f t="shared" si="24"/>
        <v>0</v>
      </c>
      <c r="K166" s="172">
        <f t="shared" si="24"/>
        <v>0</v>
      </c>
      <c r="L166" s="172">
        <f t="shared" si="24"/>
        <v>0</v>
      </c>
      <c r="M166" s="172">
        <f t="shared" si="24"/>
        <v>0</v>
      </c>
      <c r="N166" s="172">
        <f t="shared" si="24"/>
        <v>0</v>
      </c>
      <c r="O166" s="172">
        <f t="shared" si="24"/>
        <v>0</v>
      </c>
      <c r="P166" s="172">
        <f t="shared" si="24"/>
        <v>0</v>
      </c>
      <c r="Q166" s="172">
        <f t="shared" si="24"/>
        <v>0</v>
      </c>
      <c r="R166" s="172">
        <f t="shared" si="24"/>
        <v>0</v>
      </c>
      <c r="S166" s="172">
        <f t="shared" si="24"/>
        <v>0</v>
      </c>
      <c r="T166" s="172">
        <f t="shared" si="24"/>
        <v>0</v>
      </c>
      <c r="U166" s="172">
        <f t="shared" si="24"/>
        <v>0</v>
      </c>
      <c r="V166" s="172">
        <f t="shared" si="24"/>
        <v>0</v>
      </c>
      <c r="W166" s="172">
        <f t="shared" si="24"/>
        <v>0</v>
      </c>
      <c r="X166" s="172">
        <f t="shared" si="24"/>
        <v>0</v>
      </c>
      <c r="Y166" s="172">
        <f t="shared" si="24"/>
        <v>0</v>
      </c>
      <c r="Z166" s="172">
        <f t="shared" si="24"/>
        <v>0</v>
      </c>
      <c r="AA166" s="131">
        <f t="shared" si="24"/>
        <v>0</v>
      </c>
    </row>
    <row r="167" spans="2:27" ht="12.6" customHeight="1" x14ac:dyDescent="0.15">
      <c r="B167" s="71"/>
      <c r="C167" s="72"/>
      <c r="D167" s="72"/>
      <c r="E167" s="183" t="s">
        <v>894</v>
      </c>
      <c r="F167" s="129">
        <f t="shared" si="24"/>
        <v>0</v>
      </c>
      <c r="G167" s="172">
        <f t="shared" si="24"/>
        <v>0</v>
      </c>
      <c r="H167" s="172">
        <f t="shared" si="24"/>
        <v>0</v>
      </c>
      <c r="I167" s="172">
        <f t="shared" si="24"/>
        <v>0</v>
      </c>
      <c r="J167" s="172">
        <f t="shared" si="24"/>
        <v>0</v>
      </c>
      <c r="K167" s="172">
        <f t="shared" si="24"/>
        <v>0</v>
      </c>
      <c r="L167" s="172">
        <f t="shared" si="24"/>
        <v>0</v>
      </c>
      <c r="M167" s="172">
        <f t="shared" si="24"/>
        <v>0</v>
      </c>
      <c r="N167" s="172">
        <f t="shared" si="24"/>
        <v>0</v>
      </c>
      <c r="O167" s="172">
        <f t="shared" si="24"/>
        <v>0</v>
      </c>
      <c r="P167" s="172">
        <f t="shared" si="24"/>
        <v>0</v>
      </c>
      <c r="Q167" s="172">
        <f t="shared" si="24"/>
        <v>0</v>
      </c>
      <c r="R167" s="172">
        <f t="shared" si="24"/>
        <v>0</v>
      </c>
      <c r="S167" s="172">
        <f t="shared" si="24"/>
        <v>0</v>
      </c>
      <c r="T167" s="172">
        <f t="shared" si="24"/>
        <v>0</v>
      </c>
      <c r="U167" s="172">
        <f t="shared" si="24"/>
        <v>0</v>
      </c>
      <c r="V167" s="172">
        <f t="shared" si="24"/>
        <v>0</v>
      </c>
      <c r="W167" s="172">
        <f t="shared" si="24"/>
        <v>0</v>
      </c>
      <c r="X167" s="172">
        <f t="shared" si="24"/>
        <v>0</v>
      </c>
      <c r="Y167" s="172">
        <f t="shared" si="24"/>
        <v>0</v>
      </c>
      <c r="Z167" s="172">
        <f t="shared" si="24"/>
        <v>0</v>
      </c>
      <c r="AA167" s="131">
        <f t="shared" si="24"/>
        <v>0</v>
      </c>
    </row>
    <row r="168" spans="2:27" ht="12.6" customHeight="1" x14ac:dyDescent="0.15">
      <c r="B168" s="71"/>
      <c r="C168" s="72" t="s">
        <v>333</v>
      </c>
      <c r="D168" s="72" t="s">
        <v>334</v>
      </c>
      <c r="E168" s="183" t="s">
        <v>10</v>
      </c>
      <c r="F168" s="129">
        <f t="shared" ref="F168:AA168" si="25">SUM(F169:F175)</f>
        <v>723</v>
      </c>
      <c r="G168" s="172">
        <f t="shared" si="25"/>
        <v>0</v>
      </c>
      <c r="H168" s="172">
        <f t="shared" si="25"/>
        <v>5</v>
      </c>
      <c r="I168" s="172">
        <f t="shared" si="25"/>
        <v>55</v>
      </c>
      <c r="J168" s="172">
        <f t="shared" si="25"/>
        <v>302</v>
      </c>
      <c r="K168" s="172">
        <f t="shared" si="25"/>
        <v>286</v>
      </c>
      <c r="L168" s="172">
        <f t="shared" si="25"/>
        <v>73</v>
      </c>
      <c r="M168" s="172">
        <f t="shared" si="25"/>
        <v>1</v>
      </c>
      <c r="N168" s="172">
        <f t="shared" si="25"/>
        <v>1</v>
      </c>
      <c r="O168" s="172">
        <f t="shared" si="25"/>
        <v>27</v>
      </c>
      <c r="P168" s="172">
        <f t="shared" si="25"/>
        <v>4</v>
      </c>
      <c r="Q168" s="172">
        <f t="shared" si="25"/>
        <v>217</v>
      </c>
      <c r="R168" s="172">
        <f t="shared" si="25"/>
        <v>173</v>
      </c>
      <c r="S168" s="172">
        <f t="shared" si="25"/>
        <v>255</v>
      </c>
      <c r="T168" s="172">
        <f t="shared" si="25"/>
        <v>39</v>
      </c>
      <c r="U168" s="172">
        <f t="shared" si="25"/>
        <v>7</v>
      </c>
      <c r="V168" s="172">
        <f t="shared" si="25"/>
        <v>1</v>
      </c>
      <c r="W168" s="172">
        <f t="shared" si="25"/>
        <v>0</v>
      </c>
      <c r="X168" s="172">
        <f t="shared" si="25"/>
        <v>0</v>
      </c>
      <c r="Y168" s="172">
        <f t="shared" si="25"/>
        <v>4774</v>
      </c>
      <c r="Z168" s="172">
        <f t="shared" si="25"/>
        <v>12459500</v>
      </c>
      <c r="AA168" s="131">
        <f t="shared" si="25"/>
        <v>27115</v>
      </c>
    </row>
    <row r="169" spans="2:27" ht="12.6" customHeight="1" x14ac:dyDescent="0.15">
      <c r="B169" s="71"/>
      <c r="C169" s="72"/>
      <c r="D169" s="72"/>
      <c r="E169" s="183" t="s">
        <v>916</v>
      </c>
      <c r="F169" s="129">
        <v>3</v>
      </c>
      <c r="G169" s="172">
        <v>0</v>
      </c>
      <c r="H169" s="172">
        <v>0</v>
      </c>
      <c r="I169" s="172">
        <v>0</v>
      </c>
      <c r="J169" s="172">
        <v>1</v>
      </c>
      <c r="K169" s="172">
        <v>0</v>
      </c>
      <c r="L169" s="172">
        <v>1</v>
      </c>
      <c r="M169" s="172">
        <v>0</v>
      </c>
      <c r="N169" s="172">
        <v>1</v>
      </c>
      <c r="O169" s="172">
        <v>0</v>
      </c>
      <c r="P169" s="172">
        <v>1</v>
      </c>
      <c r="Q169" s="172">
        <v>1</v>
      </c>
      <c r="R169" s="172">
        <v>0</v>
      </c>
      <c r="S169" s="172">
        <v>0</v>
      </c>
      <c r="T169" s="172">
        <v>1</v>
      </c>
      <c r="U169" s="172">
        <v>0</v>
      </c>
      <c r="V169" s="172">
        <v>0</v>
      </c>
      <c r="W169" s="172">
        <v>0</v>
      </c>
      <c r="X169" s="172">
        <v>0</v>
      </c>
      <c r="Y169" s="172">
        <v>5</v>
      </c>
      <c r="Z169" s="172">
        <v>29567</v>
      </c>
      <c r="AA169" s="131">
        <v>63</v>
      </c>
    </row>
    <row r="170" spans="2:27" ht="12.6" customHeight="1" x14ac:dyDescent="0.15">
      <c r="B170" s="71"/>
      <c r="C170" s="72"/>
      <c r="D170" s="72"/>
      <c r="E170" s="183" t="s">
        <v>917</v>
      </c>
      <c r="F170" s="129">
        <v>361</v>
      </c>
      <c r="G170" s="172">
        <v>0</v>
      </c>
      <c r="H170" s="172">
        <v>0</v>
      </c>
      <c r="I170" s="172">
        <v>1</v>
      </c>
      <c r="J170" s="172">
        <v>175</v>
      </c>
      <c r="K170" s="172">
        <v>128</v>
      </c>
      <c r="L170" s="172">
        <v>56</v>
      </c>
      <c r="M170" s="172">
        <v>1</v>
      </c>
      <c r="N170" s="172">
        <v>0</v>
      </c>
      <c r="O170" s="172">
        <v>0</v>
      </c>
      <c r="P170" s="172">
        <v>3</v>
      </c>
      <c r="Q170" s="172">
        <v>214</v>
      </c>
      <c r="R170" s="172">
        <v>90</v>
      </c>
      <c r="S170" s="172">
        <v>54</v>
      </c>
      <c r="T170" s="172">
        <v>0</v>
      </c>
      <c r="U170" s="172">
        <v>0</v>
      </c>
      <c r="V170" s="172">
        <v>0</v>
      </c>
      <c r="W170" s="172">
        <v>0</v>
      </c>
      <c r="X170" s="172">
        <v>0</v>
      </c>
      <c r="Y170" s="172">
        <v>2420</v>
      </c>
      <c r="Z170" s="172">
        <v>5777993</v>
      </c>
      <c r="AA170" s="131">
        <v>14153</v>
      </c>
    </row>
    <row r="171" spans="2:27" ht="12.6" customHeight="1" x14ac:dyDescent="0.15">
      <c r="B171" s="71"/>
      <c r="C171" s="72"/>
      <c r="D171" s="72"/>
      <c r="E171" s="183" t="s">
        <v>918</v>
      </c>
      <c r="F171" s="129">
        <v>292</v>
      </c>
      <c r="G171" s="172">
        <v>0</v>
      </c>
      <c r="H171" s="172">
        <v>2</v>
      </c>
      <c r="I171" s="172">
        <v>25</v>
      </c>
      <c r="J171" s="172">
        <v>111</v>
      </c>
      <c r="K171" s="172">
        <v>139</v>
      </c>
      <c r="L171" s="172">
        <v>15</v>
      </c>
      <c r="M171" s="172">
        <v>0</v>
      </c>
      <c r="N171" s="172">
        <v>0</v>
      </c>
      <c r="O171" s="172">
        <v>0</v>
      </c>
      <c r="P171" s="172">
        <v>0</v>
      </c>
      <c r="Q171" s="172">
        <v>2</v>
      </c>
      <c r="R171" s="172">
        <v>82</v>
      </c>
      <c r="S171" s="172">
        <v>180</v>
      </c>
      <c r="T171" s="172">
        <v>26</v>
      </c>
      <c r="U171" s="172">
        <v>2</v>
      </c>
      <c r="V171" s="172">
        <v>0</v>
      </c>
      <c r="W171" s="172">
        <v>0</v>
      </c>
      <c r="X171" s="172">
        <v>0</v>
      </c>
      <c r="Y171" s="172">
        <v>1947</v>
      </c>
      <c r="Z171" s="172">
        <v>5672427</v>
      </c>
      <c r="AA171" s="131">
        <v>11717</v>
      </c>
    </row>
    <row r="172" spans="2:27" ht="12.6" customHeight="1" x14ac:dyDescent="0.15">
      <c r="B172" s="71"/>
      <c r="C172" s="72"/>
      <c r="D172" s="72"/>
      <c r="E172" s="183" t="s">
        <v>919</v>
      </c>
      <c r="F172" s="129">
        <v>37</v>
      </c>
      <c r="G172" s="172">
        <v>0</v>
      </c>
      <c r="H172" s="172">
        <v>2</v>
      </c>
      <c r="I172" s="172">
        <v>26</v>
      </c>
      <c r="J172" s="172">
        <v>8</v>
      </c>
      <c r="K172" s="172">
        <v>1</v>
      </c>
      <c r="L172" s="172">
        <v>0</v>
      </c>
      <c r="M172" s="172">
        <v>0</v>
      </c>
      <c r="N172" s="172">
        <v>0</v>
      </c>
      <c r="O172" s="172">
        <v>0</v>
      </c>
      <c r="P172" s="172">
        <v>0</v>
      </c>
      <c r="Q172" s="172">
        <v>0</v>
      </c>
      <c r="R172" s="172">
        <v>1</v>
      </c>
      <c r="S172" s="172">
        <v>21</v>
      </c>
      <c r="T172" s="172">
        <v>12</v>
      </c>
      <c r="U172" s="172">
        <v>3</v>
      </c>
      <c r="V172" s="172">
        <v>0</v>
      </c>
      <c r="W172" s="172">
        <v>0</v>
      </c>
      <c r="X172" s="172">
        <v>0</v>
      </c>
      <c r="Y172" s="172">
        <v>100</v>
      </c>
      <c r="Z172" s="172">
        <v>183105</v>
      </c>
      <c r="AA172" s="131">
        <v>950</v>
      </c>
    </row>
    <row r="173" spans="2:27" ht="12.6" customHeight="1" x14ac:dyDescent="0.15">
      <c r="B173" s="71"/>
      <c r="C173" s="72"/>
      <c r="D173" s="72"/>
      <c r="E173" s="183" t="s">
        <v>920</v>
      </c>
      <c r="F173" s="129">
        <v>30</v>
      </c>
      <c r="G173" s="172">
        <v>0</v>
      </c>
      <c r="H173" s="172">
        <v>1</v>
      </c>
      <c r="I173" s="172">
        <v>3</v>
      </c>
      <c r="J173" s="172">
        <v>7</v>
      </c>
      <c r="K173" s="172">
        <v>18</v>
      </c>
      <c r="L173" s="172">
        <v>1</v>
      </c>
      <c r="M173" s="172">
        <v>0</v>
      </c>
      <c r="N173" s="172">
        <v>0</v>
      </c>
      <c r="O173" s="172">
        <v>27</v>
      </c>
      <c r="P173" s="172">
        <v>0</v>
      </c>
      <c r="Q173" s="172">
        <v>0</v>
      </c>
      <c r="R173" s="172">
        <v>0</v>
      </c>
      <c r="S173" s="172">
        <v>0</v>
      </c>
      <c r="T173" s="172">
        <v>0</v>
      </c>
      <c r="U173" s="172">
        <v>2</v>
      </c>
      <c r="V173" s="172">
        <v>1</v>
      </c>
      <c r="W173" s="172">
        <v>0</v>
      </c>
      <c r="X173" s="172">
        <v>0</v>
      </c>
      <c r="Y173" s="172">
        <v>302</v>
      </c>
      <c r="Z173" s="172">
        <v>796408</v>
      </c>
      <c r="AA173" s="131">
        <v>232</v>
      </c>
    </row>
    <row r="174" spans="2:27" ht="12.6" customHeight="1" x14ac:dyDescent="0.15">
      <c r="B174" s="71"/>
      <c r="C174" s="72"/>
      <c r="D174" s="72"/>
      <c r="E174" s="183" t="s">
        <v>921</v>
      </c>
      <c r="F174" s="129">
        <v>0</v>
      </c>
      <c r="G174" s="172">
        <v>0</v>
      </c>
      <c r="H174" s="172">
        <v>0</v>
      </c>
      <c r="I174" s="172">
        <v>0</v>
      </c>
      <c r="J174" s="172">
        <v>0</v>
      </c>
      <c r="K174" s="172">
        <v>0</v>
      </c>
      <c r="L174" s="172">
        <v>0</v>
      </c>
      <c r="M174" s="172">
        <v>0</v>
      </c>
      <c r="N174" s="172">
        <v>0</v>
      </c>
      <c r="O174" s="172">
        <v>0</v>
      </c>
      <c r="P174" s="172">
        <v>0</v>
      </c>
      <c r="Q174" s="172">
        <v>0</v>
      </c>
      <c r="R174" s="172">
        <v>0</v>
      </c>
      <c r="S174" s="172">
        <v>0</v>
      </c>
      <c r="T174" s="172">
        <v>0</v>
      </c>
      <c r="U174" s="172">
        <v>0</v>
      </c>
      <c r="V174" s="172">
        <v>0</v>
      </c>
      <c r="W174" s="172">
        <v>0</v>
      </c>
      <c r="X174" s="172">
        <v>0</v>
      </c>
      <c r="Y174" s="172">
        <v>0</v>
      </c>
      <c r="Z174" s="172">
        <v>0</v>
      </c>
      <c r="AA174" s="131">
        <v>0</v>
      </c>
    </row>
    <row r="175" spans="2:27" ht="12.6" customHeight="1" x14ac:dyDescent="0.15">
      <c r="B175" s="71"/>
      <c r="C175" s="72"/>
      <c r="D175" s="72"/>
      <c r="E175" s="183" t="s">
        <v>894</v>
      </c>
      <c r="F175" s="129">
        <v>0</v>
      </c>
      <c r="G175" s="172">
        <v>0</v>
      </c>
      <c r="H175" s="172">
        <v>0</v>
      </c>
      <c r="I175" s="172">
        <v>0</v>
      </c>
      <c r="J175" s="172">
        <v>0</v>
      </c>
      <c r="K175" s="172">
        <v>0</v>
      </c>
      <c r="L175" s="172">
        <v>0</v>
      </c>
      <c r="M175" s="172">
        <v>0</v>
      </c>
      <c r="N175" s="172">
        <v>0</v>
      </c>
      <c r="O175" s="172">
        <v>0</v>
      </c>
      <c r="P175" s="172">
        <v>0</v>
      </c>
      <c r="Q175" s="172">
        <v>0</v>
      </c>
      <c r="R175" s="172">
        <v>0</v>
      </c>
      <c r="S175" s="172">
        <v>0</v>
      </c>
      <c r="T175" s="172">
        <v>0</v>
      </c>
      <c r="U175" s="172">
        <v>0</v>
      </c>
      <c r="V175" s="172">
        <v>0</v>
      </c>
      <c r="W175" s="172">
        <v>0</v>
      </c>
      <c r="X175" s="172">
        <v>0</v>
      </c>
      <c r="Y175" s="172">
        <v>0</v>
      </c>
      <c r="Z175" s="172">
        <v>0</v>
      </c>
      <c r="AA175" s="131">
        <v>0</v>
      </c>
    </row>
    <row r="176" spans="2:27" ht="12.6" customHeight="1" x14ac:dyDescent="0.15">
      <c r="B176" s="71"/>
      <c r="C176" s="72" t="s">
        <v>343</v>
      </c>
      <c r="D176" s="72" t="s">
        <v>344</v>
      </c>
      <c r="E176" s="183" t="s">
        <v>10</v>
      </c>
      <c r="F176" s="129">
        <f t="shared" ref="F176:AA176" si="26">SUM(F177:F183)</f>
        <v>209</v>
      </c>
      <c r="G176" s="172">
        <f t="shared" si="26"/>
        <v>2</v>
      </c>
      <c r="H176" s="172">
        <f t="shared" si="26"/>
        <v>16</v>
      </c>
      <c r="I176" s="172">
        <f t="shared" si="26"/>
        <v>91</v>
      </c>
      <c r="J176" s="172">
        <f t="shared" si="26"/>
        <v>72</v>
      </c>
      <c r="K176" s="172">
        <f t="shared" si="26"/>
        <v>20</v>
      </c>
      <c r="L176" s="172">
        <f t="shared" si="26"/>
        <v>6</v>
      </c>
      <c r="M176" s="172">
        <f t="shared" si="26"/>
        <v>2</v>
      </c>
      <c r="N176" s="172">
        <f t="shared" si="26"/>
        <v>0</v>
      </c>
      <c r="O176" s="172">
        <f t="shared" si="26"/>
        <v>4</v>
      </c>
      <c r="P176" s="172">
        <f t="shared" si="26"/>
        <v>2</v>
      </c>
      <c r="Q176" s="172">
        <f t="shared" si="26"/>
        <v>15</v>
      </c>
      <c r="R176" s="172">
        <f t="shared" si="26"/>
        <v>65</v>
      </c>
      <c r="S176" s="172">
        <f t="shared" si="26"/>
        <v>90</v>
      </c>
      <c r="T176" s="172">
        <f t="shared" si="26"/>
        <v>30</v>
      </c>
      <c r="U176" s="172">
        <f t="shared" si="26"/>
        <v>3</v>
      </c>
      <c r="V176" s="172">
        <f t="shared" si="26"/>
        <v>0</v>
      </c>
      <c r="W176" s="172">
        <f t="shared" si="26"/>
        <v>0</v>
      </c>
      <c r="X176" s="172">
        <f t="shared" si="26"/>
        <v>0</v>
      </c>
      <c r="Y176" s="172">
        <f t="shared" si="26"/>
        <v>313</v>
      </c>
      <c r="Z176" s="172">
        <f t="shared" si="26"/>
        <v>110203</v>
      </c>
      <c r="AA176" s="131">
        <f t="shared" si="26"/>
        <v>10558</v>
      </c>
    </row>
    <row r="177" spans="2:27" ht="12.6" customHeight="1" x14ac:dyDescent="0.15">
      <c r="B177" s="71"/>
      <c r="C177" s="72"/>
      <c r="D177" s="72"/>
      <c r="E177" s="183" t="s">
        <v>916</v>
      </c>
      <c r="F177" s="129">
        <v>3</v>
      </c>
      <c r="G177" s="172">
        <v>0</v>
      </c>
      <c r="H177" s="172">
        <v>1</v>
      </c>
      <c r="I177" s="172">
        <v>1</v>
      </c>
      <c r="J177" s="172">
        <v>0</v>
      </c>
      <c r="K177" s="172">
        <v>0</v>
      </c>
      <c r="L177" s="172">
        <v>1</v>
      </c>
      <c r="M177" s="172">
        <v>0</v>
      </c>
      <c r="N177" s="172">
        <v>0</v>
      </c>
      <c r="O177" s="172">
        <v>1</v>
      </c>
      <c r="P177" s="172">
        <v>1</v>
      </c>
      <c r="Q177" s="172">
        <v>1</v>
      </c>
      <c r="R177" s="172">
        <v>0</v>
      </c>
      <c r="S177" s="172">
        <v>0</v>
      </c>
      <c r="T177" s="172">
        <v>0</v>
      </c>
      <c r="U177" s="172">
        <v>0</v>
      </c>
      <c r="V177" s="172">
        <v>0</v>
      </c>
      <c r="W177" s="172">
        <v>0</v>
      </c>
      <c r="X177" s="172">
        <v>0</v>
      </c>
      <c r="Y177" s="172">
        <v>5</v>
      </c>
      <c r="Z177" s="172">
        <v>515</v>
      </c>
      <c r="AA177" s="131">
        <v>100</v>
      </c>
    </row>
    <row r="178" spans="2:27" ht="12.6" customHeight="1" x14ac:dyDescent="0.15">
      <c r="B178" s="71"/>
      <c r="C178" s="72"/>
      <c r="D178" s="72"/>
      <c r="E178" s="183" t="s">
        <v>917</v>
      </c>
      <c r="F178" s="129">
        <v>33</v>
      </c>
      <c r="G178" s="172">
        <v>0</v>
      </c>
      <c r="H178" s="172">
        <v>0</v>
      </c>
      <c r="I178" s="172">
        <v>2</v>
      </c>
      <c r="J178" s="172">
        <v>13</v>
      </c>
      <c r="K178" s="172">
        <v>11</v>
      </c>
      <c r="L178" s="172">
        <v>5</v>
      </c>
      <c r="M178" s="172">
        <v>2</v>
      </c>
      <c r="N178" s="172">
        <v>0</v>
      </c>
      <c r="O178" s="172">
        <v>0</v>
      </c>
      <c r="P178" s="172">
        <v>1</v>
      </c>
      <c r="Q178" s="172">
        <v>14</v>
      </c>
      <c r="R178" s="172">
        <v>10</v>
      </c>
      <c r="S178" s="172">
        <v>6</v>
      </c>
      <c r="T178" s="172">
        <v>2</v>
      </c>
      <c r="U178" s="172">
        <v>0</v>
      </c>
      <c r="V178" s="172">
        <v>0</v>
      </c>
      <c r="W178" s="172">
        <v>0</v>
      </c>
      <c r="X178" s="172">
        <v>0</v>
      </c>
      <c r="Y178" s="172">
        <v>51</v>
      </c>
      <c r="Z178" s="172">
        <v>43231</v>
      </c>
      <c r="AA178" s="131">
        <v>2182</v>
      </c>
    </row>
    <row r="179" spans="2:27" ht="12.6" customHeight="1" x14ac:dyDescent="0.15">
      <c r="B179" s="71"/>
      <c r="C179" s="72"/>
      <c r="D179" s="72"/>
      <c r="E179" s="183" t="s">
        <v>918</v>
      </c>
      <c r="F179" s="129">
        <v>93</v>
      </c>
      <c r="G179" s="172">
        <v>0</v>
      </c>
      <c r="H179" s="172">
        <v>0</v>
      </c>
      <c r="I179" s="172">
        <v>33</v>
      </c>
      <c r="J179" s="172">
        <v>51</v>
      </c>
      <c r="K179" s="172">
        <v>9</v>
      </c>
      <c r="L179" s="172">
        <v>0</v>
      </c>
      <c r="M179" s="172">
        <v>0</v>
      </c>
      <c r="N179" s="172">
        <v>0</v>
      </c>
      <c r="O179" s="172">
        <v>0</v>
      </c>
      <c r="P179" s="172">
        <v>0</v>
      </c>
      <c r="Q179" s="172">
        <v>0</v>
      </c>
      <c r="R179" s="172">
        <v>55</v>
      </c>
      <c r="S179" s="172">
        <v>34</v>
      </c>
      <c r="T179" s="172">
        <v>4</v>
      </c>
      <c r="U179" s="172">
        <v>0</v>
      </c>
      <c r="V179" s="172">
        <v>0</v>
      </c>
      <c r="W179" s="172">
        <v>0</v>
      </c>
      <c r="X179" s="172">
        <v>0</v>
      </c>
      <c r="Y179" s="172">
        <v>138</v>
      </c>
      <c r="Z179" s="172">
        <v>38386</v>
      </c>
      <c r="AA179" s="131">
        <v>4833</v>
      </c>
    </row>
    <row r="180" spans="2:27" ht="12.6" customHeight="1" x14ac:dyDescent="0.15">
      <c r="B180" s="71"/>
      <c r="C180" s="72"/>
      <c r="D180" s="72"/>
      <c r="E180" s="183" t="s">
        <v>919</v>
      </c>
      <c r="F180" s="129">
        <v>69</v>
      </c>
      <c r="G180" s="172">
        <v>0</v>
      </c>
      <c r="H180" s="172">
        <v>10</v>
      </c>
      <c r="I180" s="172">
        <v>53</v>
      </c>
      <c r="J180" s="172">
        <v>6</v>
      </c>
      <c r="K180" s="172">
        <v>0</v>
      </c>
      <c r="L180" s="172">
        <v>0</v>
      </c>
      <c r="M180" s="172">
        <v>0</v>
      </c>
      <c r="N180" s="172">
        <v>0</v>
      </c>
      <c r="O180" s="172">
        <v>0</v>
      </c>
      <c r="P180" s="172">
        <v>0</v>
      </c>
      <c r="Q180" s="172">
        <v>0</v>
      </c>
      <c r="R180" s="172">
        <v>0</v>
      </c>
      <c r="S180" s="172">
        <v>49</v>
      </c>
      <c r="T180" s="172">
        <v>20</v>
      </c>
      <c r="U180" s="172">
        <v>0</v>
      </c>
      <c r="V180" s="172">
        <v>0</v>
      </c>
      <c r="W180" s="172">
        <v>0</v>
      </c>
      <c r="X180" s="172">
        <v>0</v>
      </c>
      <c r="Y180" s="172">
        <v>105</v>
      </c>
      <c r="Z180" s="172">
        <v>23306</v>
      </c>
      <c r="AA180" s="131">
        <v>2977</v>
      </c>
    </row>
    <row r="181" spans="2:27" ht="12.6" customHeight="1" x14ac:dyDescent="0.15">
      <c r="B181" s="71"/>
      <c r="C181" s="72"/>
      <c r="D181" s="72"/>
      <c r="E181" s="183" t="s">
        <v>920</v>
      </c>
      <c r="F181" s="129">
        <v>11</v>
      </c>
      <c r="G181" s="172">
        <v>2</v>
      </c>
      <c r="H181" s="172">
        <v>5</v>
      </c>
      <c r="I181" s="172">
        <v>2</v>
      </c>
      <c r="J181" s="172">
        <v>2</v>
      </c>
      <c r="K181" s="172">
        <v>0</v>
      </c>
      <c r="L181" s="172">
        <v>0</v>
      </c>
      <c r="M181" s="172">
        <v>0</v>
      </c>
      <c r="N181" s="172">
        <v>0</v>
      </c>
      <c r="O181" s="172">
        <v>3</v>
      </c>
      <c r="P181" s="172">
        <v>0</v>
      </c>
      <c r="Q181" s="172">
        <v>0</v>
      </c>
      <c r="R181" s="172">
        <v>0</v>
      </c>
      <c r="S181" s="172">
        <v>1</v>
      </c>
      <c r="T181" s="172">
        <v>4</v>
      </c>
      <c r="U181" s="172">
        <v>3</v>
      </c>
      <c r="V181" s="172">
        <v>0</v>
      </c>
      <c r="W181" s="172">
        <v>0</v>
      </c>
      <c r="X181" s="172">
        <v>0</v>
      </c>
      <c r="Y181" s="172">
        <v>14</v>
      </c>
      <c r="Z181" s="172">
        <v>4765</v>
      </c>
      <c r="AA181" s="131">
        <v>466</v>
      </c>
    </row>
    <row r="182" spans="2:27" ht="12.6" customHeight="1" x14ac:dyDescent="0.15">
      <c r="B182" s="71"/>
      <c r="C182" s="72"/>
      <c r="D182" s="72"/>
      <c r="E182" s="183" t="s">
        <v>921</v>
      </c>
      <c r="F182" s="129">
        <v>0</v>
      </c>
      <c r="G182" s="172">
        <v>0</v>
      </c>
      <c r="H182" s="172">
        <v>0</v>
      </c>
      <c r="I182" s="172">
        <v>0</v>
      </c>
      <c r="J182" s="172">
        <v>0</v>
      </c>
      <c r="K182" s="172">
        <v>0</v>
      </c>
      <c r="L182" s="172">
        <v>0</v>
      </c>
      <c r="M182" s="172">
        <v>0</v>
      </c>
      <c r="N182" s="172">
        <v>0</v>
      </c>
      <c r="O182" s="172">
        <v>0</v>
      </c>
      <c r="P182" s="172">
        <v>0</v>
      </c>
      <c r="Q182" s="172">
        <v>0</v>
      </c>
      <c r="R182" s="172">
        <v>0</v>
      </c>
      <c r="S182" s="172">
        <v>0</v>
      </c>
      <c r="T182" s="172">
        <v>0</v>
      </c>
      <c r="U182" s="172">
        <v>0</v>
      </c>
      <c r="V182" s="172">
        <v>0</v>
      </c>
      <c r="W182" s="172">
        <v>0</v>
      </c>
      <c r="X182" s="172">
        <v>0</v>
      </c>
      <c r="Y182" s="172">
        <v>0</v>
      </c>
      <c r="Z182" s="172">
        <v>0</v>
      </c>
      <c r="AA182" s="131">
        <v>0</v>
      </c>
    </row>
    <row r="183" spans="2:27" ht="12.6" customHeight="1" x14ac:dyDescent="0.15">
      <c r="B183" s="71"/>
      <c r="C183" s="72"/>
      <c r="D183" s="72"/>
      <c r="E183" s="183" t="s">
        <v>894</v>
      </c>
      <c r="F183" s="129">
        <v>0</v>
      </c>
      <c r="G183" s="172">
        <v>0</v>
      </c>
      <c r="H183" s="172">
        <v>0</v>
      </c>
      <c r="I183" s="172">
        <v>0</v>
      </c>
      <c r="J183" s="172">
        <v>0</v>
      </c>
      <c r="K183" s="172">
        <v>0</v>
      </c>
      <c r="L183" s="172">
        <v>0</v>
      </c>
      <c r="M183" s="172">
        <v>0</v>
      </c>
      <c r="N183" s="172">
        <v>0</v>
      </c>
      <c r="O183" s="172">
        <v>0</v>
      </c>
      <c r="P183" s="172">
        <v>0</v>
      </c>
      <c r="Q183" s="172">
        <v>0</v>
      </c>
      <c r="R183" s="172">
        <v>0</v>
      </c>
      <c r="S183" s="172">
        <v>0</v>
      </c>
      <c r="T183" s="172">
        <v>0</v>
      </c>
      <c r="U183" s="172">
        <v>0</v>
      </c>
      <c r="V183" s="172">
        <v>0</v>
      </c>
      <c r="W183" s="172">
        <v>0</v>
      </c>
      <c r="X183" s="172">
        <v>0</v>
      </c>
      <c r="Y183" s="172">
        <v>0</v>
      </c>
      <c r="Z183" s="172">
        <v>0</v>
      </c>
      <c r="AA183" s="131">
        <v>0</v>
      </c>
    </row>
    <row r="184" spans="2:27" ht="12.6" customHeight="1" x14ac:dyDescent="0.15">
      <c r="B184" s="71" t="s">
        <v>40</v>
      </c>
      <c r="C184" s="72"/>
      <c r="D184" s="72" t="s">
        <v>4</v>
      </c>
      <c r="E184" s="183" t="s">
        <v>10</v>
      </c>
      <c r="F184" s="129">
        <f t="shared" ref="F184:AA184" si="27">SUM(F185:F191)</f>
        <v>1405</v>
      </c>
      <c r="G184" s="172">
        <f t="shared" si="27"/>
        <v>3</v>
      </c>
      <c r="H184" s="172">
        <f t="shared" si="27"/>
        <v>21</v>
      </c>
      <c r="I184" s="172">
        <f t="shared" si="27"/>
        <v>188</v>
      </c>
      <c r="J184" s="172">
        <f t="shared" si="27"/>
        <v>626</v>
      </c>
      <c r="K184" s="172">
        <f t="shared" si="27"/>
        <v>409</v>
      </c>
      <c r="L184" s="172">
        <f t="shared" si="27"/>
        <v>148</v>
      </c>
      <c r="M184" s="172">
        <f t="shared" si="27"/>
        <v>4</v>
      </c>
      <c r="N184" s="172">
        <f t="shared" si="27"/>
        <v>5</v>
      </c>
      <c r="O184" s="172">
        <f t="shared" si="27"/>
        <v>17</v>
      </c>
      <c r="P184" s="172">
        <f t="shared" si="27"/>
        <v>24</v>
      </c>
      <c r="Q184" s="172">
        <f t="shared" si="27"/>
        <v>251</v>
      </c>
      <c r="R184" s="172">
        <f t="shared" si="27"/>
        <v>488</v>
      </c>
      <c r="S184" s="172">
        <f t="shared" si="27"/>
        <v>456</v>
      </c>
      <c r="T184" s="172">
        <f t="shared" si="27"/>
        <v>142</v>
      </c>
      <c r="U184" s="172">
        <f t="shared" si="27"/>
        <v>23</v>
      </c>
      <c r="V184" s="172">
        <f t="shared" si="27"/>
        <v>3</v>
      </c>
      <c r="W184" s="172">
        <f t="shared" si="27"/>
        <v>1</v>
      </c>
      <c r="X184" s="172">
        <f t="shared" si="27"/>
        <v>0</v>
      </c>
      <c r="Y184" s="172">
        <f t="shared" si="27"/>
        <v>4926</v>
      </c>
      <c r="Z184" s="172">
        <f t="shared" si="27"/>
        <v>8156938</v>
      </c>
      <c r="AA184" s="172">
        <f t="shared" si="27"/>
        <v>177053</v>
      </c>
    </row>
    <row r="185" spans="2:27" ht="12.6" customHeight="1" x14ac:dyDescent="0.15">
      <c r="B185" s="71"/>
      <c r="C185" s="72"/>
      <c r="D185" s="72"/>
      <c r="E185" s="183" t="s">
        <v>916</v>
      </c>
      <c r="F185" s="129">
        <v>36</v>
      </c>
      <c r="G185" s="172">
        <f t="shared" ref="G185:AA191" si="28">G193+G201+G209</f>
        <v>1</v>
      </c>
      <c r="H185" s="172">
        <f t="shared" si="28"/>
        <v>0</v>
      </c>
      <c r="I185" s="172">
        <f t="shared" si="28"/>
        <v>1</v>
      </c>
      <c r="J185" s="172">
        <f t="shared" si="28"/>
        <v>3</v>
      </c>
      <c r="K185" s="172">
        <f t="shared" si="28"/>
        <v>15</v>
      </c>
      <c r="L185" s="172">
        <f t="shared" si="28"/>
        <v>12</v>
      </c>
      <c r="M185" s="172">
        <f t="shared" si="28"/>
        <v>0</v>
      </c>
      <c r="N185" s="172">
        <f t="shared" si="28"/>
        <v>4</v>
      </c>
      <c r="O185" s="172">
        <f t="shared" si="28"/>
        <v>1</v>
      </c>
      <c r="P185" s="172">
        <f t="shared" si="28"/>
        <v>16</v>
      </c>
      <c r="Q185" s="172">
        <f t="shared" si="28"/>
        <v>17</v>
      </c>
      <c r="R185" s="172">
        <f t="shared" si="28"/>
        <v>1</v>
      </c>
      <c r="S185" s="172">
        <f t="shared" si="28"/>
        <v>1</v>
      </c>
      <c r="T185" s="172">
        <f t="shared" si="28"/>
        <v>0</v>
      </c>
      <c r="U185" s="172">
        <f t="shared" si="28"/>
        <v>0</v>
      </c>
      <c r="V185" s="172">
        <f t="shared" si="28"/>
        <v>0</v>
      </c>
      <c r="W185" s="172">
        <f t="shared" si="28"/>
        <v>0</v>
      </c>
      <c r="X185" s="172">
        <f t="shared" si="28"/>
        <v>0</v>
      </c>
      <c r="Y185" s="172">
        <f t="shared" si="28"/>
        <v>59</v>
      </c>
      <c r="Z185" s="172">
        <f t="shared" si="28"/>
        <v>22008</v>
      </c>
      <c r="AA185" s="131">
        <f t="shared" si="28"/>
        <v>1832</v>
      </c>
    </row>
    <row r="186" spans="2:27" ht="12.6" customHeight="1" x14ac:dyDescent="0.15">
      <c r="B186" s="71"/>
      <c r="C186" s="72"/>
      <c r="D186" s="72"/>
      <c r="E186" s="183" t="s">
        <v>917</v>
      </c>
      <c r="F186" s="129">
        <v>577</v>
      </c>
      <c r="G186" s="172">
        <f t="shared" si="28"/>
        <v>0</v>
      </c>
      <c r="H186" s="172">
        <f t="shared" si="28"/>
        <v>0</v>
      </c>
      <c r="I186" s="172">
        <f t="shared" si="28"/>
        <v>5</v>
      </c>
      <c r="J186" s="172">
        <f t="shared" si="28"/>
        <v>234</v>
      </c>
      <c r="K186" s="172">
        <f t="shared" si="28"/>
        <v>237</v>
      </c>
      <c r="L186" s="172">
        <f t="shared" si="28"/>
        <v>97</v>
      </c>
      <c r="M186" s="172">
        <f t="shared" si="28"/>
        <v>4</v>
      </c>
      <c r="N186" s="172">
        <f t="shared" si="28"/>
        <v>0</v>
      </c>
      <c r="O186" s="172">
        <f t="shared" si="28"/>
        <v>0</v>
      </c>
      <c r="P186" s="172">
        <f t="shared" si="28"/>
        <v>8</v>
      </c>
      <c r="Q186" s="172">
        <f t="shared" si="28"/>
        <v>227</v>
      </c>
      <c r="R186" s="172">
        <f t="shared" si="28"/>
        <v>267</v>
      </c>
      <c r="S186" s="172">
        <f t="shared" si="28"/>
        <v>74</v>
      </c>
      <c r="T186" s="172">
        <f t="shared" si="28"/>
        <v>1</v>
      </c>
      <c r="U186" s="172">
        <f t="shared" si="28"/>
        <v>0</v>
      </c>
      <c r="V186" s="172">
        <f t="shared" si="28"/>
        <v>0</v>
      </c>
      <c r="W186" s="172">
        <f t="shared" si="28"/>
        <v>0</v>
      </c>
      <c r="X186" s="172">
        <f t="shared" si="28"/>
        <v>0</v>
      </c>
      <c r="Y186" s="172">
        <f t="shared" si="28"/>
        <v>1866</v>
      </c>
      <c r="Z186" s="172">
        <f t="shared" si="28"/>
        <v>2282886</v>
      </c>
      <c r="AA186" s="131">
        <f t="shared" si="28"/>
        <v>67590</v>
      </c>
    </row>
    <row r="187" spans="2:27" ht="12.6" customHeight="1" x14ac:dyDescent="0.15">
      <c r="B187" s="71"/>
      <c r="C187" s="72"/>
      <c r="D187" s="72"/>
      <c r="E187" s="183" t="s">
        <v>918</v>
      </c>
      <c r="F187" s="129">
        <v>601</v>
      </c>
      <c r="G187" s="172">
        <f t="shared" si="28"/>
        <v>0</v>
      </c>
      <c r="H187" s="172">
        <f t="shared" si="28"/>
        <v>1</v>
      </c>
      <c r="I187" s="172">
        <f t="shared" si="28"/>
        <v>73</v>
      </c>
      <c r="J187" s="172">
        <f t="shared" si="28"/>
        <v>339</v>
      </c>
      <c r="K187" s="172">
        <f t="shared" si="28"/>
        <v>149</v>
      </c>
      <c r="L187" s="172">
        <f t="shared" si="28"/>
        <v>38</v>
      </c>
      <c r="M187" s="172">
        <f t="shared" si="28"/>
        <v>0</v>
      </c>
      <c r="N187" s="172">
        <f t="shared" si="28"/>
        <v>1</v>
      </c>
      <c r="O187" s="172">
        <f t="shared" si="28"/>
        <v>0</v>
      </c>
      <c r="P187" s="172">
        <f t="shared" si="28"/>
        <v>0</v>
      </c>
      <c r="Q187" s="172">
        <f t="shared" si="28"/>
        <v>7</v>
      </c>
      <c r="R187" s="172">
        <f t="shared" si="28"/>
        <v>217</v>
      </c>
      <c r="S187" s="172">
        <f t="shared" si="28"/>
        <v>292</v>
      </c>
      <c r="T187" s="172">
        <f t="shared" si="28"/>
        <v>74</v>
      </c>
      <c r="U187" s="172">
        <f t="shared" si="28"/>
        <v>10</v>
      </c>
      <c r="V187" s="172">
        <f t="shared" si="28"/>
        <v>1</v>
      </c>
      <c r="W187" s="172">
        <f t="shared" si="28"/>
        <v>0</v>
      </c>
      <c r="X187" s="172">
        <f t="shared" si="28"/>
        <v>0</v>
      </c>
      <c r="Y187" s="172">
        <f t="shared" si="28"/>
        <v>2514</v>
      </c>
      <c r="Z187" s="172">
        <f t="shared" si="28"/>
        <v>5425756</v>
      </c>
      <c r="AA187" s="131">
        <f t="shared" si="28"/>
        <v>97775</v>
      </c>
    </row>
    <row r="188" spans="2:27" ht="12.6" customHeight="1" x14ac:dyDescent="0.15">
      <c r="B188" s="71"/>
      <c r="C188" s="72"/>
      <c r="D188" s="72"/>
      <c r="E188" s="183" t="s">
        <v>919</v>
      </c>
      <c r="F188" s="129">
        <v>168</v>
      </c>
      <c r="G188" s="172">
        <f t="shared" si="28"/>
        <v>1</v>
      </c>
      <c r="H188" s="172">
        <f t="shared" si="28"/>
        <v>16</v>
      </c>
      <c r="I188" s="172">
        <f t="shared" si="28"/>
        <v>108</v>
      </c>
      <c r="J188" s="172">
        <f t="shared" si="28"/>
        <v>37</v>
      </c>
      <c r="K188" s="172">
        <f t="shared" si="28"/>
        <v>5</v>
      </c>
      <c r="L188" s="172">
        <f t="shared" si="28"/>
        <v>1</v>
      </c>
      <c r="M188" s="172">
        <f t="shared" si="28"/>
        <v>0</v>
      </c>
      <c r="N188" s="172">
        <f t="shared" si="28"/>
        <v>0</v>
      </c>
      <c r="O188" s="172">
        <f t="shared" si="28"/>
        <v>0</v>
      </c>
      <c r="P188" s="172">
        <f t="shared" si="28"/>
        <v>0</v>
      </c>
      <c r="Q188" s="172">
        <f t="shared" si="28"/>
        <v>0</v>
      </c>
      <c r="R188" s="172">
        <f t="shared" si="28"/>
        <v>3</v>
      </c>
      <c r="S188" s="172">
        <f t="shared" si="28"/>
        <v>88</v>
      </c>
      <c r="T188" s="172">
        <f t="shared" si="28"/>
        <v>63</v>
      </c>
      <c r="U188" s="172">
        <f t="shared" si="28"/>
        <v>12</v>
      </c>
      <c r="V188" s="172">
        <f t="shared" si="28"/>
        <v>2</v>
      </c>
      <c r="W188" s="172">
        <f t="shared" si="28"/>
        <v>0</v>
      </c>
      <c r="X188" s="172">
        <f t="shared" si="28"/>
        <v>0</v>
      </c>
      <c r="Y188" s="172">
        <f t="shared" si="28"/>
        <v>422</v>
      </c>
      <c r="Z188" s="172">
        <f t="shared" si="28"/>
        <v>368424</v>
      </c>
      <c r="AA188" s="131">
        <f t="shared" si="28"/>
        <v>8313</v>
      </c>
    </row>
    <row r="189" spans="2:27" ht="12.6" customHeight="1" x14ac:dyDescent="0.15">
      <c r="B189" s="71"/>
      <c r="C189" s="72"/>
      <c r="D189" s="72"/>
      <c r="E189" s="183" t="s">
        <v>920</v>
      </c>
      <c r="F189" s="129">
        <v>22</v>
      </c>
      <c r="G189" s="172">
        <f t="shared" si="28"/>
        <v>1</v>
      </c>
      <c r="H189" s="172">
        <f t="shared" si="28"/>
        <v>4</v>
      </c>
      <c r="I189" s="172">
        <f t="shared" si="28"/>
        <v>1</v>
      </c>
      <c r="J189" s="172">
        <f t="shared" si="28"/>
        <v>13</v>
      </c>
      <c r="K189" s="172">
        <f t="shared" si="28"/>
        <v>3</v>
      </c>
      <c r="L189" s="172">
        <f t="shared" si="28"/>
        <v>0</v>
      </c>
      <c r="M189" s="172">
        <f t="shared" si="28"/>
        <v>0</v>
      </c>
      <c r="N189" s="172">
        <f t="shared" si="28"/>
        <v>0</v>
      </c>
      <c r="O189" s="172">
        <f t="shared" si="28"/>
        <v>16</v>
      </c>
      <c r="P189" s="172">
        <f t="shared" si="28"/>
        <v>0</v>
      </c>
      <c r="Q189" s="172">
        <f t="shared" si="28"/>
        <v>0</v>
      </c>
      <c r="R189" s="172">
        <f t="shared" si="28"/>
        <v>0</v>
      </c>
      <c r="S189" s="172">
        <f t="shared" si="28"/>
        <v>1</v>
      </c>
      <c r="T189" s="172">
        <f t="shared" si="28"/>
        <v>4</v>
      </c>
      <c r="U189" s="172">
        <f t="shared" si="28"/>
        <v>1</v>
      </c>
      <c r="V189" s="172">
        <f t="shared" si="28"/>
        <v>0</v>
      </c>
      <c r="W189" s="172">
        <f t="shared" si="28"/>
        <v>0</v>
      </c>
      <c r="X189" s="172">
        <f t="shared" si="28"/>
        <v>0</v>
      </c>
      <c r="Y189" s="82">
        <f t="shared" si="28"/>
        <v>58</v>
      </c>
      <c r="Z189" s="82">
        <f t="shared" si="28"/>
        <v>49864</v>
      </c>
      <c r="AA189" s="130">
        <f t="shared" si="28"/>
        <v>1451</v>
      </c>
    </row>
    <row r="190" spans="2:27" ht="12.6" customHeight="1" x14ac:dyDescent="0.15">
      <c r="B190" s="71"/>
      <c r="C190" s="72"/>
      <c r="D190" s="72"/>
      <c r="E190" s="183" t="s">
        <v>921</v>
      </c>
      <c r="F190" s="129">
        <v>0</v>
      </c>
      <c r="G190" s="172">
        <f t="shared" si="28"/>
        <v>0</v>
      </c>
      <c r="H190" s="172">
        <f t="shared" si="28"/>
        <v>0</v>
      </c>
      <c r="I190" s="172">
        <f t="shared" si="28"/>
        <v>0</v>
      </c>
      <c r="J190" s="172">
        <f t="shared" si="28"/>
        <v>0</v>
      </c>
      <c r="K190" s="172">
        <f t="shared" si="28"/>
        <v>0</v>
      </c>
      <c r="L190" s="172">
        <f t="shared" si="28"/>
        <v>0</v>
      </c>
      <c r="M190" s="172">
        <f t="shared" si="28"/>
        <v>0</v>
      </c>
      <c r="N190" s="172">
        <f t="shared" si="28"/>
        <v>0</v>
      </c>
      <c r="O190" s="172">
        <f t="shared" si="28"/>
        <v>0</v>
      </c>
      <c r="P190" s="172">
        <f t="shared" si="28"/>
        <v>0</v>
      </c>
      <c r="Q190" s="172">
        <f t="shared" si="28"/>
        <v>0</v>
      </c>
      <c r="R190" s="172">
        <f t="shared" si="28"/>
        <v>0</v>
      </c>
      <c r="S190" s="172">
        <f t="shared" si="28"/>
        <v>0</v>
      </c>
      <c r="T190" s="172">
        <f t="shared" si="28"/>
        <v>0</v>
      </c>
      <c r="U190" s="172">
        <f t="shared" si="28"/>
        <v>0</v>
      </c>
      <c r="V190" s="172">
        <f t="shared" si="28"/>
        <v>0</v>
      </c>
      <c r="W190" s="172">
        <f t="shared" si="28"/>
        <v>0</v>
      </c>
      <c r="X190" s="172">
        <f t="shared" si="28"/>
        <v>0</v>
      </c>
      <c r="Y190" s="172">
        <f t="shared" si="28"/>
        <v>0</v>
      </c>
      <c r="Z190" s="172">
        <f t="shared" si="28"/>
        <v>0</v>
      </c>
      <c r="AA190" s="131">
        <f t="shared" si="28"/>
        <v>0</v>
      </c>
    </row>
    <row r="191" spans="2:27" ht="12.6" customHeight="1" x14ac:dyDescent="0.15">
      <c r="B191" s="71"/>
      <c r="C191" s="72"/>
      <c r="D191" s="72"/>
      <c r="E191" s="183" t="s">
        <v>894</v>
      </c>
      <c r="F191" s="129">
        <v>1</v>
      </c>
      <c r="G191" s="172">
        <f t="shared" si="28"/>
        <v>0</v>
      </c>
      <c r="H191" s="172">
        <f t="shared" si="28"/>
        <v>0</v>
      </c>
      <c r="I191" s="172">
        <f t="shared" si="28"/>
        <v>0</v>
      </c>
      <c r="J191" s="172">
        <f t="shared" si="28"/>
        <v>0</v>
      </c>
      <c r="K191" s="172">
        <f t="shared" si="28"/>
        <v>0</v>
      </c>
      <c r="L191" s="172">
        <f t="shared" si="28"/>
        <v>0</v>
      </c>
      <c r="M191" s="172">
        <f t="shared" si="28"/>
        <v>0</v>
      </c>
      <c r="N191" s="172">
        <f t="shared" si="28"/>
        <v>0</v>
      </c>
      <c r="O191" s="172">
        <f t="shared" si="28"/>
        <v>0</v>
      </c>
      <c r="P191" s="172">
        <f t="shared" si="28"/>
        <v>0</v>
      </c>
      <c r="Q191" s="172">
        <f t="shared" si="28"/>
        <v>0</v>
      </c>
      <c r="R191" s="172">
        <f t="shared" si="28"/>
        <v>0</v>
      </c>
      <c r="S191" s="172">
        <f t="shared" si="28"/>
        <v>0</v>
      </c>
      <c r="T191" s="172">
        <f t="shared" si="28"/>
        <v>0</v>
      </c>
      <c r="U191" s="172">
        <f t="shared" si="28"/>
        <v>0</v>
      </c>
      <c r="V191" s="172">
        <f t="shared" si="28"/>
        <v>0</v>
      </c>
      <c r="W191" s="172">
        <f t="shared" si="28"/>
        <v>1</v>
      </c>
      <c r="X191" s="172">
        <f t="shared" si="28"/>
        <v>0</v>
      </c>
      <c r="Y191" s="82">
        <f t="shared" si="28"/>
        <v>7</v>
      </c>
      <c r="Z191" s="82">
        <f t="shared" si="28"/>
        <v>8000</v>
      </c>
      <c r="AA191" s="130">
        <f t="shared" si="28"/>
        <v>92</v>
      </c>
    </row>
    <row r="192" spans="2:27" ht="12.6" customHeight="1" x14ac:dyDescent="0.15">
      <c r="B192" s="71"/>
      <c r="C192" s="72" t="s">
        <v>347</v>
      </c>
      <c r="D192" s="72" t="s">
        <v>348</v>
      </c>
      <c r="E192" s="183" t="s">
        <v>10</v>
      </c>
      <c r="F192" s="129">
        <f t="shared" ref="F192:AA192" si="29">SUM(F193:F199)</f>
        <v>412</v>
      </c>
      <c r="G192" s="172">
        <f t="shared" si="29"/>
        <v>1</v>
      </c>
      <c r="H192" s="172">
        <f t="shared" si="29"/>
        <v>2</v>
      </c>
      <c r="I192" s="172">
        <f t="shared" si="29"/>
        <v>37</v>
      </c>
      <c r="J192" s="172">
        <f t="shared" si="29"/>
        <v>247</v>
      </c>
      <c r="K192" s="172">
        <f t="shared" si="29"/>
        <v>87</v>
      </c>
      <c r="L192" s="172">
        <f t="shared" si="29"/>
        <v>36</v>
      </c>
      <c r="M192" s="172">
        <f t="shared" si="29"/>
        <v>0</v>
      </c>
      <c r="N192" s="172">
        <f t="shared" si="29"/>
        <v>1</v>
      </c>
      <c r="O192" s="172">
        <f t="shared" si="29"/>
        <v>7</v>
      </c>
      <c r="P192" s="172">
        <f t="shared" si="29"/>
        <v>13</v>
      </c>
      <c r="Q192" s="172">
        <f t="shared" si="29"/>
        <v>124</v>
      </c>
      <c r="R192" s="172">
        <f t="shared" si="29"/>
        <v>187</v>
      </c>
      <c r="S192" s="172">
        <f t="shared" si="29"/>
        <v>69</v>
      </c>
      <c r="T192" s="172">
        <f t="shared" si="29"/>
        <v>8</v>
      </c>
      <c r="U192" s="172">
        <f t="shared" si="29"/>
        <v>3</v>
      </c>
      <c r="V192" s="172">
        <f t="shared" si="29"/>
        <v>0</v>
      </c>
      <c r="W192" s="172">
        <f t="shared" si="29"/>
        <v>1</v>
      </c>
      <c r="X192" s="172">
        <f t="shared" si="29"/>
        <v>0</v>
      </c>
      <c r="Y192" s="172">
        <f t="shared" si="29"/>
        <v>1247</v>
      </c>
      <c r="Z192" s="172">
        <f t="shared" si="29"/>
        <v>1640682</v>
      </c>
      <c r="AA192" s="131">
        <f t="shared" si="29"/>
        <v>69205</v>
      </c>
    </row>
    <row r="193" spans="2:27" ht="12.6" customHeight="1" x14ac:dyDescent="0.15">
      <c r="B193" s="71"/>
      <c r="C193" s="72"/>
      <c r="D193" s="72"/>
      <c r="E193" s="183" t="s">
        <v>916</v>
      </c>
      <c r="F193" s="129">
        <v>14</v>
      </c>
      <c r="G193" s="172">
        <v>0</v>
      </c>
      <c r="H193" s="172">
        <v>0</v>
      </c>
      <c r="I193" s="172">
        <v>0</v>
      </c>
      <c r="J193" s="172">
        <v>3</v>
      </c>
      <c r="K193" s="172">
        <v>6</v>
      </c>
      <c r="L193" s="172">
        <v>4</v>
      </c>
      <c r="M193" s="172">
        <v>0</v>
      </c>
      <c r="N193" s="172">
        <v>1</v>
      </c>
      <c r="O193" s="172">
        <v>0</v>
      </c>
      <c r="P193" s="172">
        <v>9</v>
      </c>
      <c r="Q193" s="172">
        <v>5</v>
      </c>
      <c r="R193" s="172">
        <v>0</v>
      </c>
      <c r="S193" s="172">
        <v>0</v>
      </c>
      <c r="T193" s="172">
        <v>0</v>
      </c>
      <c r="U193" s="172">
        <v>0</v>
      </c>
      <c r="V193" s="172">
        <v>0</v>
      </c>
      <c r="W193" s="172">
        <v>0</v>
      </c>
      <c r="X193" s="172">
        <v>0</v>
      </c>
      <c r="Y193" s="172">
        <v>25</v>
      </c>
      <c r="Z193" s="172">
        <v>7362</v>
      </c>
      <c r="AA193" s="131">
        <v>1080</v>
      </c>
    </row>
    <row r="194" spans="2:27" ht="12.6" customHeight="1" x14ac:dyDescent="0.15">
      <c r="B194" s="71"/>
      <c r="C194" s="72"/>
      <c r="D194" s="72"/>
      <c r="E194" s="183" t="s">
        <v>917</v>
      </c>
      <c r="F194" s="129">
        <v>215</v>
      </c>
      <c r="G194" s="172">
        <v>0</v>
      </c>
      <c r="H194" s="172">
        <v>0</v>
      </c>
      <c r="I194" s="172">
        <v>3</v>
      </c>
      <c r="J194" s="172">
        <v>116</v>
      </c>
      <c r="K194" s="172">
        <v>65</v>
      </c>
      <c r="L194" s="172">
        <v>31</v>
      </c>
      <c r="M194" s="172">
        <v>0</v>
      </c>
      <c r="N194" s="172">
        <v>0</v>
      </c>
      <c r="O194" s="172">
        <v>0</v>
      </c>
      <c r="P194" s="172">
        <v>4</v>
      </c>
      <c r="Q194" s="172">
        <v>115</v>
      </c>
      <c r="R194" s="172">
        <v>85</v>
      </c>
      <c r="S194" s="172">
        <v>11</v>
      </c>
      <c r="T194" s="172">
        <v>0</v>
      </c>
      <c r="U194" s="172">
        <v>0</v>
      </c>
      <c r="V194" s="172">
        <v>0</v>
      </c>
      <c r="W194" s="172">
        <v>0</v>
      </c>
      <c r="X194" s="172">
        <v>0</v>
      </c>
      <c r="Y194" s="172">
        <v>700</v>
      </c>
      <c r="Z194" s="172">
        <v>922859</v>
      </c>
      <c r="AA194" s="131">
        <v>48494</v>
      </c>
    </row>
    <row r="195" spans="2:27" ht="12.6" customHeight="1" x14ac:dyDescent="0.15">
      <c r="B195" s="71"/>
      <c r="C195" s="72"/>
      <c r="D195" s="72"/>
      <c r="E195" s="183" t="s">
        <v>918</v>
      </c>
      <c r="F195" s="129">
        <v>156</v>
      </c>
      <c r="G195" s="172">
        <v>0</v>
      </c>
      <c r="H195" s="172">
        <v>0</v>
      </c>
      <c r="I195" s="172">
        <v>22</v>
      </c>
      <c r="J195" s="172">
        <v>118</v>
      </c>
      <c r="K195" s="172">
        <v>15</v>
      </c>
      <c r="L195" s="172">
        <v>1</v>
      </c>
      <c r="M195" s="172">
        <v>0</v>
      </c>
      <c r="N195" s="172">
        <v>0</v>
      </c>
      <c r="O195" s="172">
        <v>0</v>
      </c>
      <c r="P195" s="172">
        <v>0</v>
      </c>
      <c r="Q195" s="172">
        <v>4</v>
      </c>
      <c r="R195" s="172">
        <v>101</v>
      </c>
      <c r="S195" s="172">
        <v>46</v>
      </c>
      <c r="T195" s="172">
        <v>5</v>
      </c>
      <c r="U195" s="172">
        <v>0</v>
      </c>
      <c r="V195" s="172">
        <v>0</v>
      </c>
      <c r="W195" s="172">
        <v>0</v>
      </c>
      <c r="X195" s="172">
        <v>0</v>
      </c>
      <c r="Y195" s="172">
        <v>452</v>
      </c>
      <c r="Z195" s="172">
        <v>658333</v>
      </c>
      <c r="AA195" s="131">
        <v>18134</v>
      </c>
    </row>
    <row r="196" spans="2:27" ht="12.6" customHeight="1" x14ac:dyDescent="0.15">
      <c r="B196" s="71"/>
      <c r="C196" s="72"/>
      <c r="D196" s="72"/>
      <c r="E196" s="183" t="s">
        <v>919</v>
      </c>
      <c r="F196" s="129">
        <v>18</v>
      </c>
      <c r="G196" s="172">
        <v>1</v>
      </c>
      <c r="H196" s="172">
        <v>2</v>
      </c>
      <c r="I196" s="172">
        <v>11</v>
      </c>
      <c r="J196" s="172">
        <v>3</v>
      </c>
      <c r="K196" s="172">
        <v>1</v>
      </c>
      <c r="L196" s="172">
        <v>0</v>
      </c>
      <c r="M196" s="172">
        <v>0</v>
      </c>
      <c r="N196" s="172">
        <v>0</v>
      </c>
      <c r="O196" s="172">
        <v>0</v>
      </c>
      <c r="P196" s="172">
        <v>0</v>
      </c>
      <c r="Q196" s="172">
        <v>0</v>
      </c>
      <c r="R196" s="172">
        <v>1</v>
      </c>
      <c r="S196" s="172">
        <v>12</v>
      </c>
      <c r="T196" s="172">
        <v>3</v>
      </c>
      <c r="U196" s="172">
        <v>2</v>
      </c>
      <c r="V196" s="172">
        <v>0</v>
      </c>
      <c r="W196" s="172">
        <v>0</v>
      </c>
      <c r="X196" s="172">
        <v>0</v>
      </c>
      <c r="Y196" s="172">
        <v>38</v>
      </c>
      <c r="Z196" s="172">
        <v>26592</v>
      </c>
      <c r="AA196" s="131">
        <v>859</v>
      </c>
    </row>
    <row r="197" spans="2:27" ht="12.6" customHeight="1" x14ac:dyDescent="0.15">
      <c r="B197" s="71"/>
      <c r="C197" s="72"/>
      <c r="D197" s="72"/>
      <c r="E197" s="183" t="s">
        <v>920</v>
      </c>
      <c r="F197" s="129">
        <v>8</v>
      </c>
      <c r="G197" s="172">
        <v>0</v>
      </c>
      <c r="H197" s="172">
        <v>0</v>
      </c>
      <c r="I197" s="172">
        <v>1</v>
      </c>
      <c r="J197" s="172">
        <v>7</v>
      </c>
      <c r="K197" s="172">
        <v>0</v>
      </c>
      <c r="L197" s="172">
        <v>0</v>
      </c>
      <c r="M197" s="172">
        <v>0</v>
      </c>
      <c r="N197" s="172">
        <v>0</v>
      </c>
      <c r="O197" s="172">
        <v>7</v>
      </c>
      <c r="P197" s="172">
        <v>0</v>
      </c>
      <c r="Q197" s="172">
        <v>0</v>
      </c>
      <c r="R197" s="172">
        <v>0</v>
      </c>
      <c r="S197" s="172">
        <v>0</v>
      </c>
      <c r="T197" s="172">
        <v>0</v>
      </c>
      <c r="U197" s="172">
        <v>1</v>
      </c>
      <c r="V197" s="172">
        <v>0</v>
      </c>
      <c r="W197" s="172">
        <v>0</v>
      </c>
      <c r="X197" s="172">
        <v>0</v>
      </c>
      <c r="Y197" s="82">
        <v>25</v>
      </c>
      <c r="Z197" s="82">
        <v>17536</v>
      </c>
      <c r="AA197" s="130">
        <v>546</v>
      </c>
    </row>
    <row r="198" spans="2:27" ht="12.6" customHeight="1" x14ac:dyDescent="0.15">
      <c r="B198" s="71"/>
      <c r="C198" s="72"/>
      <c r="D198" s="72"/>
      <c r="E198" s="183" t="s">
        <v>921</v>
      </c>
      <c r="F198" s="129">
        <v>0</v>
      </c>
      <c r="G198" s="172">
        <v>0</v>
      </c>
      <c r="H198" s="172">
        <v>0</v>
      </c>
      <c r="I198" s="172">
        <v>0</v>
      </c>
      <c r="J198" s="172">
        <v>0</v>
      </c>
      <c r="K198" s="172">
        <v>0</v>
      </c>
      <c r="L198" s="172">
        <v>0</v>
      </c>
      <c r="M198" s="172">
        <v>0</v>
      </c>
      <c r="N198" s="172">
        <v>0</v>
      </c>
      <c r="O198" s="172">
        <v>0</v>
      </c>
      <c r="P198" s="172">
        <v>0</v>
      </c>
      <c r="Q198" s="172">
        <v>0</v>
      </c>
      <c r="R198" s="172">
        <v>0</v>
      </c>
      <c r="S198" s="172">
        <v>0</v>
      </c>
      <c r="T198" s="172">
        <v>0</v>
      </c>
      <c r="U198" s="172">
        <v>0</v>
      </c>
      <c r="V198" s="172">
        <v>0</v>
      </c>
      <c r="W198" s="172">
        <v>0</v>
      </c>
      <c r="X198" s="172">
        <v>0</v>
      </c>
      <c r="Y198" s="172">
        <v>0</v>
      </c>
      <c r="Z198" s="172">
        <v>0</v>
      </c>
      <c r="AA198" s="131">
        <v>0</v>
      </c>
    </row>
    <row r="199" spans="2:27" ht="12.6" customHeight="1" x14ac:dyDescent="0.15">
      <c r="B199" s="71"/>
      <c r="C199" s="72"/>
      <c r="D199" s="72"/>
      <c r="E199" s="183" t="s">
        <v>894</v>
      </c>
      <c r="F199" s="129">
        <v>1</v>
      </c>
      <c r="G199" s="172">
        <v>0</v>
      </c>
      <c r="H199" s="172">
        <v>0</v>
      </c>
      <c r="I199" s="172">
        <v>0</v>
      </c>
      <c r="J199" s="172">
        <v>0</v>
      </c>
      <c r="K199" s="172">
        <v>0</v>
      </c>
      <c r="L199" s="172">
        <v>0</v>
      </c>
      <c r="M199" s="172">
        <v>0</v>
      </c>
      <c r="N199" s="172">
        <v>0</v>
      </c>
      <c r="O199" s="172">
        <v>0</v>
      </c>
      <c r="P199" s="172">
        <v>0</v>
      </c>
      <c r="Q199" s="172">
        <v>0</v>
      </c>
      <c r="R199" s="172">
        <v>0</v>
      </c>
      <c r="S199" s="172">
        <v>0</v>
      </c>
      <c r="T199" s="172">
        <v>0</v>
      </c>
      <c r="U199" s="172">
        <v>0</v>
      </c>
      <c r="V199" s="172">
        <v>0</v>
      </c>
      <c r="W199" s="172">
        <v>1</v>
      </c>
      <c r="X199" s="172">
        <v>0</v>
      </c>
      <c r="Y199" s="82">
        <v>7</v>
      </c>
      <c r="Z199" s="82">
        <v>8000</v>
      </c>
      <c r="AA199" s="130">
        <v>92</v>
      </c>
    </row>
    <row r="200" spans="2:27" ht="12.6" customHeight="1" x14ac:dyDescent="0.15">
      <c r="B200" s="71"/>
      <c r="C200" s="72" t="s">
        <v>357</v>
      </c>
      <c r="D200" s="72" t="s">
        <v>358</v>
      </c>
      <c r="E200" s="183" t="s">
        <v>10</v>
      </c>
      <c r="F200" s="129">
        <f t="shared" ref="F200:AA200" si="30">SUM(F201:F207)</f>
        <v>669</v>
      </c>
      <c r="G200" s="172">
        <f t="shared" si="30"/>
        <v>0</v>
      </c>
      <c r="H200" s="172">
        <f t="shared" si="30"/>
        <v>6</v>
      </c>
      <c r="I200" s="172">
        <f t="shared" si="30"/>
        <v>82</v>
      </c>
      <c r="J200" s="172">
        <f t="shared" si="30"/>
        <v>271</v>
      </c>
      <c r="K200" s="172">
        <f t="shared" si="30"/>
        <v>233</v>
      </c>
      <c r="L200" s="172">
        <f t="shared" si="30"/>
        <v>73</v>
      </c>
      <c r="M200" s="172">
        <f t="shared" si="30"/>
        <v>2</v>
      </c>
      <c r="N200" s="172">
        <f t="shared" si="30"/>
        <v>2</v>
      </c>
      <c r="O200" s="172">
        <f t="shared" si="30"/>
        <v>3</v>
      </c>
      <c r="P200" s="172">
        <f t="shared" si="30"/>
        <v>4</v>
      </c>
      <c r="Q200" s="172">
        <f t="shared" si="30"/>
        <v>74</v>
      </c>
      <c r="R200" s="172">
        <f t="shared" si="30"/>
        <v>197</v>
      </c>
      <c r="S200" s="172">
        <f t="shared" si="30"/>
        <v>289</v>
      </c>
      <c r="T200" s="172">
        <f t="shared" si="30"/>
        <v>92</v>
      </c>
      <c r="U200" s="172">
        <f t="shared" si="30"/>
        <v>9</v>
      </c>
      <c r="V200" s="172">
        <f t="shared" si="30"/>
        <v>1</v>
      </c>
      <c r="W200" s="172">
        <f t="shared" si="30"/>
        <v>0</v>
      </c>
      <c r="X200" s="172">
        <f t="shared" si="30"/>
        <v>0</v>
      </c>
      <c r="Y200" s="172">
        <f t="shared" si="30"/>
        <v>2355</v>
      </c>
      <c r="Z200" s="172">
        <f t="shared" si="30"/>
        <v>4540053</v>
      </c>
      <c r="AA200" s="131">
        <f t="shared" si="30"/>
        <v>45762</v>
      </c>
    </row>
    <row r="201" spans="2:27" ht="12.6" customHeight="1" x14ac:dyDescent="0.15">
      <c r="B201" s="71"/>
      <c r="C201" s="72"/>
      <c r="D201" s="72"/>
      <c r="E201" s="183" t="s">
        <v>916</v>
      </c>
      <c r="F201" s="129">
        <v>9</v>
      </c>
      <c r="G201" s="172">
        <v>0</v>
      </c>
      <c r="H201" s="172">
        <v>0</v>
      </c>
      <c r="I201" s="172">
        <v>0</v>
      </c>
      <c r="J201" s="172">
        <v>0</v>
      </c>
      <c r="K201" s="172">
        <v>6</v>
      </c>
      <c r="L201" s="172">
        <v>2</v>
      </c>
      <c r="M201" s="172">
        <v>0</v>
      </c>
      <c r="N201" s="172">
        <v>1</v>
      </c>
      <c r="O201" s="172">
        <v>0</v>
      </c>
      <c r="P201" s="172">
        <v>3</v>
      </c>
      <c r="Q201" s="172">
        <v>6</v>
      </c>
      <c r="R201" s="172">
        <v>0</v>
      </c>
      <c r="S201" s="172">
        <v>0</v>
      </c>
      <c r="T201" s="172">
        <v>0</v>
      </c>
      <c r="U201" s="172">
        <v>0</v>
      </c>
      <c r="V201" s="172">
        <v>0</v>
      </c>
      <c r="W201" s="172">
        <v>0</v>
      </c>
      <c r="X201" s="172">
        <v>0</v>
      </c>
      <c r="Y201" s="82">
        <v>15</v>
      </c>
      <c r="Z201" s="82">
        <v>8667</v>
      </c>
      <c r="AA201" s="130">
        <v>214</v>
      </c>
    </row>
    <row r="202" spans="2:27" ht="12.6" customHeight="1" x14ac:dyDescent="0.15">
      <c r="B202" s="71"/>
      <c r="C202" s="72"/>
      <c r="D202" s="72"/>
      <c r="E202" s="183" t="s">
        <v>917</v>
      </c>
      <c r="F202" s="129">
        <v>245</v>
      </c>
      <c r="G202" s="172">
        <v>0</v>
      </c>
      <c r="H202" s="172">
        <v>0</v>
      </c>
      <c r="I202" s="172">
        <v>2</v>
      </c>
      <c r="J202" s="172">
        <v>72</v>
      </c>
      <c r="K202" s="172">
        <v>123</v>
      </c>
      <c r="L202" s="172">
        <v>46</v>
      </c>
      <c r="M202" s="172">
        <v>2</v>
      </c>
      <c r="N202" s="172">
        <v>0</v>
      </c>
      <c r="O202" s="172">
        <v>0</v>
      </c>
      <c r="P202" s="172">
        <v>1</v>
      </c>
      <c r="Q202" s="172">
        <v>67</v>
      </c>
      <c r="R202" s="172">
        <v>130</v>
      </c>
      <c r="S202" s="172">
        <v>46</v>
      </c>
      <c r="T202" s="172">
        <v>1</v>
      </c>
      <c r="U202" s="172">
        <v>0</v>
      </c>
      <c r="V202" s="172">
        <v>0</v>
      </c>
      <c r="W202" s="172">
        <v>0</v>
      </c>
      <c r="X202" s="172">
        <v>0</v>
      </c>
      <c r="Y202" s="172">
        <v>892</v>
      </c>
      <c r="Z202" s="172">
        <v>1160813</v>
      </c>
      <c r="AA202" s="131">
        <v>11604</v>
      </c>
    </row>
    <row r="203" spans="2:27" ht="12.6" customHeight="1" x14ac:dyDescent="0.15">
      <c r="B203" s="71"/>
      <c r="C203" s="72"/>
      <c r="D203" s="72"/>
      <c r="E203" s="183" t="s">
        <v>918</v>
      </c>
      <c r="F203" s="129">
        <v>317</v>
      </c>
      <c r="G203" s="172">
        <v>0</v>
      </c>
      <c r="H203" s="172">
        <v>0</v>
      </c>
      <c r="I203" s="172">
        <v>21</v>
      </c>
      <c r="J203" s="172">
        <v>168</v>
      </c>
      <c r="K203" s="172">
        <v>102</v>
      </c>
      <c r="L203" s="172">
        <v>25</v>
      </c>
      <c r="M203" s="172">
        <v>0</v>
      </c>
      <c r="N203" s="172">
        <v>1</v>
      </c>
      <c r="O203" s="172">
        <v>0</v>
      </c>
      <c r="P203" s="172">
        <v>0</v>
      </c>
      <c r="Q203" s="172">
        <v>1</v>
      </c>
      <c r="R203" s="172">
        <v>66</v>
      </c>
      <c r="S203" s="172">
        <v>201</v>
      </c>
      <c r="T203" s="172">
        <v>46</v>
      </c>
      <c r="U203" s="172">
        <v>2</v>
      </c>
      <c r="V203" s="172">
        <v>1</v>
      </c>
      <c r="W203" s="172">
        <v>0</v>
      </c>
      <c r="X203" s="172">
        <v>0</v>
      </c>
      <c r="Y203" s="172">
        <v>1220</v>
      </c>
      <c r="Z203" s="172">
        <v>3190810</v>
      </c>
      <c r="AA203" s="131">
        <v>30372</v>
      </c>
    </row>
    <row r="204" spans="2:27" ht="12.6" customHeight="1" x14ac:dyDescent="0.15">
      <c r="B204" s="71"/>
      <c r="C204" s="72"/>
      <c r="D204" s="72"/>
      <c r="E204" s="183" t="s">
        <v>919</v>
      </c>
      <c r="F204" s="129">
        <v>93</v>
      </c>
      <c r="G204" s="172">
        <v>0</v>
      </c>
      <c r="H204" s="172">
        <v>4</v>
      </c>
      <c r="I204" s="172">
        <v>59</v>
      </c>
      <c r="J204" s="172">
        <v>29</v>
      </c>
      <c r="K204" s="172">
        <v>1</v>
      </c>
      <c r="L204" s="172">
        <v>0</v>
      </c>
      <c r="M204" s="172">
        <v>0</v>
      </c>
      <c r="N204" s="172">
        <v>0</v>
      </c>
      <c r="O204" s="172">
        <v>0</v>
      </c>
      <c r="P204" s="172">
        <v>0</v>
      </c>
      <c r="Q204" s="172">
        <v>0</v>
      </c>
      <c r="R204" s="172">
        <v>1</v>
      </c>
      <c r="S204" s="172">
        <v>42</v>
      </c>
      <c r="T204" s="172">
        <v>43</v>
      </c>
      <c r="U204" s="172">
        <v>7</v>
      </c>
      <c r="V204" s="172">
        <v>0</v>
      </c>
      <c r="W204" s="172">
        <v>0</v>
      </c>
      <c r="X204" s="172">
        <v>0</v>
      </c>
      <c r="Y204" s="172">
        <v>214</v>
      </c>
      <c r="Z204" s="172">
        <v>164857</v>
      </c>
      <c r="AA204" s="131">
        <v>3330</v>
      </c>
    </row>
    <row r="205" spans="2:27" ht="12.6" customHeight="1" x14ac:dyDescent="0.15">
      <c r="B205" s="71"/>
      <c r="C205" s="72"/>
      <c r="D205" s="72"/>
      <c r="E205" s="183" t="s">
        <v>920</v>
      </c>
      <c r="F205" s="129">
        <v>5</v>
      </c>
      <c r="G205" s="172">
        <v>0</v>
      </c>
      <c r="H205" s="172">
        <v>2</v>
      </c>
      <c r="I205" s="172">
        <v>0</v>
      </c>
      <c r="J205" s="172">
        <v>2</v>
      </c>
      <c r="K205" s="172">
        <v>1</v>
      </c>
      <c r="L205" s="172">
        <v>0</v>
      </c>
      <c r="M205" s="172">
        <v>0</v>
      </c>
      <c r="N205" s="172">
        <v>0</v>
      </c>
      <c r="O205" s="172">
        <v>3</v>
      </c>
      <c r="P205" s="172">
        <v>0</v>
      </c>
      <c r="Q205" s="172">
        <v>0</v>
      </c>
      <c r="R205" s="172">
        <v>0</v>
      </c>
      <c r="S205" s="172">
        <v>0</v>
      </c>
      <c r="T205" s="172">
        <v>2</v>
      </c>
      <c r="U205" s="172">
        <v>0</v>
      </c>
      <c r="V205" s="172">
        <v>0</v>
      </c>
      <c r="W205" s="172">
        <v>0</v>
      </c>
      <c r="X205" s="172">
        <v>0</v>
      </c>
      <c r="Y205" s="82">
        <v>14</v>
      </c>
      <c r="Z205" s="82">
        <v>14906</v>
      </c>
      <c r="AA205" s="130">
        <v>242</v>
      </c>
    </row>
    <row r="206" spans="2:27" ht="12.6" customHeight="1" x14ac:dyDescent="0.15">
      <c r="B206" s="71"/>
      <c r="C206" s="72"/>
      <c r="D206" s="72"/>
      <c r="E206" s="183" t="s">
        <v>921</v>
      </c>
      <c r="F206" s="129">
        <v>0</v>
      </c>
      <c r="G206" s="172">
        <v>0</v>
      </c>
      <c r="H206" s="172">
        <v>0</v>
      </c>
      <c r="I206" s="172">
        <v>0</v>
      </c>
      <c r="J206" s="172">
        <v>0</v>
      </c>
      <c r="K206" s="172">
        <v>0</v>
      </c>
      <c r="L206" s="172">
        <v>0</v>
      </c>
      <c r="M206" s="172">
        <v>0</v>
      </c>
      <c r="N206" s="172">
        <v>0</v>
      </c>
      <c r="O206" s="172">
        <v>0</v>
      </c>
      <c r="P206" s="172">
        <v>0</v>
      </c>
      <c r="Q206" s="172">
        <v>0</v>
      </c>
      <c r="R206" s="172">
        <v>0</v>
      </c>
      <c r="S206" s="172">
        <v>0</v>
      </c>
      <c r="T206" s="172">
        <v>0</v>
      </c>
      <c r="U206" s="172">
        <v>0</v>
      </c>
      <c r="V206" s="172">
        <v>0</v>
      </c>
      <c r="W206" s="172">
        <v>0</v>
      </c>
      <c r="X206" s="172">
        <v>0</v>
      </c>
      <c r="Y206" s="172">
        <v>0</v>
      </c>
      <c r="Z206" s="172">
        <v>0</v>
      </c>
      <c r="AA206" s="131">
        <v>0</v>
      </c>
    </row>
    <row r="207" spans="2:27" ht="12.6" customHeight="1" x14ac:dyDescent="0.15">
      <c r="B207" s="71"/>
      <c r="C207" s="72"/>
      <c r="D207" s="72"/>
      <c r="E207" s="183" t="s">
        <v>894</v>
      </c>
      <c r="F207" s="129">
        <v>0</v>
      </c>
      <c r="G207" s="172">
        <v>0</v>
      </c>
      <c r="H207" s="172">
        <v>0</v>
      </c>
      <c r="I207" s="172">
        <v>0</v>
      </c>
      <c r="J207" s="172">
        <v>0</v>
      </c>
      <c r="K207" s="172">
        <v>0</v>
      </c>
      <c r="L207" s="172">
        <v>0</v>
      </c>
      <c r="M207" s="172">
        <v>0</v>
      </c>
      <c r="N207" s="172">
        <v>0</v>
      </c>
      <c r="O207" s="172">
        <v>0</v>
      </c>
      <c r="P207" s="172">
        <v>0</v>
      </c>
      <c r="Q207" s="172">
        <v>0</v>
      </c>
      <c r="R207" s="172">
        <v>0</v>
      </c>
      <c r="S207" s="172">
        <v>0</v>
      </c>
      <c r="T207" s="172">
        <v>0</v>
      </c>
      <c r="U207" s="172">
        <v>0</v>
      </c>
      <c r="V207" s="172">
        <v>0</v>
      </c>
      <c r="W207" s="172">
        <v>0</v>
      </c>
      <c r="X207" s="172">
        <v>0</v>
      </c>
      <c r="Y207" s="172">
        <v>0</v>
      </c>
      <c r="Z207" s="172">
        <v>0</v>
      </c>
      <c r="AA207" s="131">
        <v>0</v>
      </c>
    </row>
    <row r="208" spans="2:27" ht="12.6" customHeight="1" x14ac:dyDescent="0.15">
      <c r="B208" s="71"/>
      <c r="C208" s="72" t="s">
        <v>365</v>
      </c>
      <c r="D208" s="72" t="s">
        <v>366</v>
      </c>
      <c r="E208" s="183" t="s">
        <v>10</v>
      </c>
      <c r="F208" s="129">
        <f t="shared" ref="F208:AA208" si="31">SUM(F209:F215)</f>
        <v>324</v>
      </c>
      <c r="G208" s="172">
        <f t="shared" si="31"/>
        <v>2</v>
      </c>
      <c r="H208" s="172">
        <f t="shared" si="31"/>
        <v>13</v>
      </c>
      <c r="I208" s="172">
        <f t="shared" si="31"/>
        <v>69</v>
      </c>
      <c r="J208" s="172">
        <f t="shared" si="31"/>
        <v>108</v>
      </c>
      <c r="K208" s="172">
        <f t="shared" si="31"/>
        <v>89</v>
      </c>
      <c r="L208" s="172">
        <f t="shared" si="31"/>
        <v>39</v>
      </c>
      <c r="M208" s="172">
        <f t="shared" si="31"/>
        <v>2</v>
      </c>
      <c r="N208" s="172">
        <f t="shared" si="31"/>
        <v>2</v>
      </c>
      <c r="O208" s="172">
        <f t="shared" si="31"/>
        <v>7</v>
      </c>
      <c r="P208" s="172">
        <f t="shared" si="31"/>
        <v>7</v>
      </c>
      <c r="Q208" s="172">
        <f t="shared" si="31"/>
        <v>53</v>
      </c>
      <c r="R208" s="172">
        <f t="shared" si="31"/>
        <v>104</v>
      </c>
      <c r="S208" s="172">
        <f t="shared" si="31"/>
        <v>98</v>
      </c>
      <c r="T208" s="172">
        <f t="shared" si="31"/>
        <v>42</v>
      </c>
      <c r="U208" s="172">
        <f t="shared" si="31"/>
        <v>11</v>
      </c>
      <c r="V208" s="172">
        <f t="shared" si="31"/>
        <v>2</v>
      </c>
      <c r="W208" s="172">
        <f t="shared" si="31"/>
        <v>0</v>
      </c>
      <c r="X208" s="172">
        <f t="shared" si="31"/>
        <v>0</v>
      </c>
      <c r="Y208" s="172">
        <f t="shared" si="31"/>
        <v>1324</v>
      </c>
      <c r="Z208" s="172">
        <f t="shared" si="31"/>
        <v>1976203</v>
      </c>
      <c r="AA208" s="131">
        <f t="shared" si="31"/>
        <v>62086</v>
      </c>
    </row>
    <row r="209" spans="2:27" ht="12.6" customHeight="1" x14ac:dyDescent="0.15">
      <c r="B209" s="71"/>
      <c r="C209" s="72"/>
      <c r="D209" s="72"/>
      <c r="E209" s="183" t="s">
        <v>916</v>
      </c>
      <c r="F209" s="129">
        <v>13</v>
      </c>
      <c r="G209" s="172">
        <v>1</v>
      </c>
      <c r="H209" s="172">
        <v>0</v>
      </c>
      <c r="I209" s="172">
        <v>1</v>
      </c>
      <c r="J209" s="172">
        <v>0</v>
      </c>
      <c r="K209" s="172">
        <v>3</v>
      </c>
      <c r="L209" s="172">
        <v>6</v>
      </c>
      <c r="M209" s="172">
        <v>0</v>
      </c>
      <c r="N209" s="172">
        <v>2</v>
      </c>
      <c r="O209" s="172">
        <v>1</v>
      </c>
      <c r="P209" s="172">
        <v>4</v>
      </c>
      <c r="Q209" s="172">
        <v>6</v>
      </c>
      <c r="R209" s="172">
        <v>1</v>
      </c>
      <c r="S209" s="172">
        <v>1</v>
      </c>
      <c r="T209" s="172">
        <v>0</v>
      </c>
      <c r="U209" s="172">
        <v>0</v>
      </c>
      <c r="V209" s="172">
        <v>0</v>
      </c>
      <c r="W209" s="172">
        <v>0</v>
      </c>
      <c r="X209" s="172">
        <v>0</v>
      </c>
      <c r="Y209" s="172">
        <v>19</v>
      </c>
      <c r="Z209" s="172">
        <v>5979</v>
      </c>
      <c r="AA209" s="131">
        <v>538</v>
      </c>
    </row>
    <row r="210" spans="2:27" ht="12.6" customHeight="1" x14ac:dyDescent="0.15">
      <c r="B210" s="71"/>
      <c r="C210" s="72"/>
      <c r="D210" s="72"/>
      <c r="E210" s="183" t="s">
        <v>917</v>
      </c>
      <c r="F210" s="129">
        <v>117</v>
      </c>
      <c r="G210" s="172">
        <v>0</v>
      </c>
      <c r="H210" s="172">
        <v>0</v>
      </c>
      <c r="I210" s="172">
        <v>0</v>
      </c>
      <c r="J210" s="172">
        <v>46</v>
      </c>
      <c r="K210" s="172">
        <v>49</v>
      </c>
      <c r="L210" s="172">
        <v>20</v>
      </c>
      <c r="M210" s="172">
        <v>2</v>
      </c>
      <c r="N210" s="172">
        <v>0</v>
      </c>
      <c r="O210" s="172">
        <v>0</v>
      </c>
      <c r="P210" s="172">
        <v>3</v>
      </c>
      <c r="Q210" s="172">
        <v>45</v>
      </c>
      <c r="R210" s="172">
        <v>52</v>
      </c>
      <c r="S210" s="172">
        <v>17</v>
      </c>
      <c r="T210" s="172">
        <v>0</v>
      </c>
      <c r="U210" s="172">
        <v>0</v>
      </c>
      <c r="V210" s="172">
        <v>0</v>
      </c>
      <c r="W210" s="172">
        <v>0</v>
      </c>
      <c r="X210" s="172">
        <v>0</v>
      </c>
      <c r="Y210" s="172">
        <v>274</v>
      </c>
      <c r="Z210" s="172">
        <v>199214</v>
      </c>
      <c r="AA210" s="131">
        <v>7492</v>
      </c>
    </row>
    <row r="211" spans="2:27" ht="12.6" customHeight="1" x14ac:dyDescent="0.15">
      <c r="B211" s="71"/>
      <c r="C211" s="72"/>
      <c r="D211" s="72"/>
      <c r="E211" s="183" t="s">
        <v>918</v>
      </c>
      <c r="F211" s="129">
        <v>128</v>
      </c>
      <c r="G211" s="172">
        <v>0</v>
      </c>
      <c r="H211" s="172">
        <v>1</v>
      </c>
      <c r="I211" s="172">
        <v>30</v>
      </c>
      <c r="J211" s="172">
        <v>53</v>
      </c>
      <c r="K211" s="172">
        <v>32</v>
      </c>
      <c r="L211" s="172">
        <v>12</v>
      </c>
      <c r="M211" s="172">
        <v>0</v>
      </c>
      <c r="N211" s="172">
        <v>0</v>
      </c>
      <c r="O211" s="172">
        <v>0</v>
      </c>
      <c r="P211" s="172">
        <v>0</v>
      </c>
      <c r="Q211" s="172">
        <v>2</v>
      </c>
      <c r="R211" s="172">
        <v>50</v>
      </c>
      <c r="S211" s="172">
        <v>45</v>
      </c>
      <c r="T211" s="172">
        <v>23</v>
      </c>
      <c r="U211" s="172">
        <v>8</v>
      </c>
      <c r="V211" s="172">
        <v>0</v>
      </c>
      <c r="W211" s="172">
        <v>0</v>
      </c>
      <c r="X211" s="172">
        <v>0</v>
      </c>
      <c r="Y211" s="172">
        <v>842</v>
      </c>
      <c r="Z211" s="172">
        <v>1576613</v>
      </c>
      <c r="AA211" s="131">
        <v>49269</v>
      </c>
    </row>
    <row r="212" spans="2:27" ht="12.6" customHeight="1" x14ac:dyDescent="0.15">
      <c r="B212" s="71"/>
      <c r="C212" s="72"/>
      <c r="D212" s="72"/>
      <c r="E212" s="183" t="s">
        <v>919</v>
      </c>
      <c r="F212" s="129">
        <v>57</v>
      </c>
      <c r="G212" s="172">
        <v>0</v>
      </c>
      <c r="H212" s="172">
        <v>10</v>
      </c>
      <c r="I212" s="172">
        <v>38</v>
      </c>
      <c r="J212" s="172">
        <v>5</v>
      </c>
      <c r="K212" s="172">
        <v>3</v>
      </c>
      <c r="L212" s="172">
        <v>1</v>
      </c>
      <c r="M212" s="172">
        <v>0</v>
      </c>
      <c r="N212" s="172">
        <v>0</v>
      </c>
      <c r="O212" s="172">
        <v>0</v>
      </c>
      <c r="P212" s="172">
        <v>0</v>
      </c>
      <c r="Q212" s="172">
        <v>0</v>
      </c>
      <c r="R212" s="172">
        <v>1</v>
      </c>
      <c r="S212" s="172">
        <v>34</v>
      </c>
      <c r="T212" s="172">
        <v>17</v>
      </c>
      <c r="U212" s="172">
        <v>3</v>
      </c>
      <c r="V212" s="172">
        <v>2</v>
      </c>
      <c r="W212" s="172">
        <v>0</v>
      </c>
      <c r="X212" s="172">
        <v>0</v>
      </c>
      <c r="Y212" s="172">
        <v>170</v>
      </c>
      <c r="Z212" s="172">
        <v>176975</v>
      </c>
      <c r="AA212" s="131">
        <v>4124</v>
      </c>
    </row>
    <row r="213" spans="2:27" ht="12.6" customHeight="1" x14ac:dyDescent="0.15">
      <c r="B213" s="71"/>
      <c r="C213" s="72"/>
      <c r="D213" s="72"/>
      <c r="E213" s="183" t="s">
        <v>920</v>
      </c>
      <c r="F213" s="129">
        <v>9</v>
      </c>
      <c r="G213" s="172">
        <v>1</v>
      </c>
      <c r="H213" s="172">
        <v>2</v>
      </c>
      <c r="I213" s="172">
        <v>0</v>
      </c>
      <c r="J213" s="172">
        <v>4</v>
      </c>
      <c r="K213" s="172">
        <v>2</v>
      </c>
      <c r="L213" s="172">
        <v>0</v>
      </c>
      <c r="M213" s="172">
        <v>0</v>
      </c>
      <c r="N213" s="172">
        <v>0</v>
      </c>
      <c r="O213" s="172">
        <v>6</v>
      </c>
      <c r="P213" s="172">
        <v>0</v>
      </c>
      <c r="Q213" s="172">
        <v>0</v>
      </c>
      <c r="R213" s="172">
        <v>0</v>
      </c>
      <c r="S213" s="172">
        <v>1</v>
      </c>
      <c r="T213" s="172">
        <v>2</v>
      </c>
      <c r="U213" s="172">
        <v>0</v>
      </c>
      <c r="V213" s="172">
        <v>0</v>
      </c>
      <c r="W213" s="172">
        <v>0</v>
      </c>
      <c r="X213" s="172">
        <v>0</v>
      </c>
      <c r="Y213" s="172">
        <v>19</v>
      </c>
      <c r="Z213" s="172">
        <v>17422</v>
      </c>
      <c r="AA213" s="131">
        <v>663</v>
      </c>
    </row>
    <row r="214" spans="2:27" ht="12.6" customHeight="1" x14ac:dyDescent="0.15">
      <c r="B214" s="71"/>
      <c r="C214" s="72"/>
      <c r="D214" s="72"/>
      <c r="E214" s="183" t="s">
        <v>921</v>
      </c>
      <c r="F214" s="129">
        <v>0</v>
      </c>
      <c r="G214" s="172">
        <v>0</v>
      </c>
      <c r="H214" s="172">
        <v>0</v>
      </c>
      <c r="I214" s="172">
        <v>0</v>
      </c>
      <c r="J214" s="172">
        <v>0</v>
      </c>
      <c r="K214" s="172">
        <v>0</v>
      </c>
      <c r="L214" s="172">
        <v>0</v>
      </c>
      <c r="M214" s="172">
        <v>0</v>
      </c>
      <c r="N214" s="172">
        <v>0</v>
      </c>
      <c r="O214" s="172">
        <v>0</v>
      </c>
      <c r="P214" s="172">
        <v>0</v>
      </c>
      <c r="Q214" s="172">
        <v>0</v>
      </c>
      <c r="R214" s="172">
        <v>0</v>
      </c>
      <c r="S214" s="172">
        <v>0</v>
      </c>
      <c r="T214" s="172">
        <v>0</v>
      </c>
      <c r="U214" s="172">
        <v>0</v>
      </c>
      <c r="V214" s="172">
        <v>0</v>
      </c>
      <c r="W214" s="172">
        <v>0</v>
      </c>
      <c r="X214" s="172">
        <v>0</v>
      </c>
      <c r="Y214" s="172">
        <v>0</v>
      </c>
      <c r="Z214" s="172">
        <v>0</v>
      </c>
      <c r="AA214" s="131">
        <v>0</v>
      </c>
    </row>
    <row r="215" spans="2:27" ht="12.6" customHeight="1" x14ac:dyDescent="0.15">
      <c r="B215" s="71"/>
      <c r="C215" s="72"/>
      <c r="D215" s="72"/>
      <c r="E215" s="183" t="s">
        <v>894</v>
      </c>
      <c r="F215" s="129">
        <v>0</v>
      </c>
      <c r="G215" s="172">
        <v>0</v>
      </c>
      <c r="H215" s="172">
        <v>0</v>
      </c>
      <c r="I215" s="172">
        <v>0</v>
      </c>
      <c r="J215" s="172">
        <v>0</v>
      </c>
      <c r="K215" s="172">
        <v>0</v>
      </c>
      <c r="L215" s="172">
        <v>0</v>
      </c>
      <c r="M215" s="172">
        <v>0</v>
      </c>
      <c r="N215" s="172">
        <v>0</v>
      </c>
      <c r="O215" s="172">
        <v>0</v>
      </c>
      <c r="P215" s="172">
        <v>0</v>
      </c>
      <c r="Q215" s="172">
        <v>0</v>
      </c>
      <c r="R215" s="172">
        <v>0</v>
      </c>
      <c r="S215" s="172">
        <v>0</v>
      </c>
      <c r="T215" s="172">
        <v>0</v>
      </c>
      <c r="U215" s="172">
        <v>0</v>
      </c>
      <c r="V215" s="172">
        <v>0</v>
      </c>
      <c r="W215" s="172">
        <v>0</v>
      </c>
      <c r="X215" s="172">
        <v>0</v>
      </c>
      <c r="Y215" s="172">
        <v>0</v>
      </c>
      <c r="Z215" s="172">
        <v>0</v>
      </c>
      <c r="AA215" s="131">
        <v>0</v>
      </c>
    </row>
    <row r="216" spans="2:27" ht="12.6" customHeight="1" x14ac:dyDescent="0.15">
      <c r="B216" s="71" t="s">
        <v>33</v>
      </c>
      <c r="C216" s="72"/>
      <c r="D216" s="72" t="s">
        <v>42</v>
      </c>
      <c r="E216" s="183" t="s">
        <v>10</v>
      </c>
      <c r="F216" s="129">
        <f t="shared" ref="F216:AA216" si="32">SUM(F217:F223)</f>
        <v>4653</v>
      </c>
      <c r="G216" s="172">
        <f t="shared" si="32"/>
        <v>44</v>
      </c>
      <c r="H216" s="172">
        <f t="shared" si="32"/>
        <v>228</v>
      </c>
      <c r="I216" s="172">
        <f t="shared" si="32"/>
        <v>1116</v>
      </c>
      <c r="J216" s="172">
        <f t="shared" si="32"/>
        <v>1524</v>
      </c>
      <c r="K216" s="172">
        <f t="shared" si="32"/>
        <v>876</v>
      </c>
      <c r="L216" s="172">
        <f t="shared" si="32"/>
        <v>533</v>
      </c>
      <c r="M216" s="172">
        <f t="shared" si="32"/>
        <v>54</v>
      </c>
      <c r="N216" s="172">
        <f t="shared" si="32"/>
        <v>48</v>
      </c>
      <c r="O216" s="172">
        <f t="shared" si="32"/>
        <v>94</v>
      </c>
      <c r="P216" s="172">
        <f t="shared" si="32"/>
        <v>82</v>
      </c>
      <c r="Q216" s="172">
        <f t="shared" si="32"/>
        <v>744</v>
      </c>
      <c r="R216" s="172">
        <f t="shared" si="32"/>
        <v>1026</v>
      </c>
      <c r="S216" s="172">
        <f t="shared" si="32"/>
        <v>1333</v>
      </c>
      <c r="T216" s="172">
        <f t="shared" si="32"/>
        <v>709</v>
      </c>
      <c r="U216" s="172">
        <f t="shared" si="32"/>
        <v>276</v>
      </c>
      <c r="V216" s="172">
        <f t="shared" si="32"/>
        <v>159</v>
      </c>
      <c r="W216" s="172">
        <f t="shared" si="32"/>
        <v>25</v>
      </c>
      <c r="X216" s="172">
        <f t="shared" si="32"/>
        <v>205</v>
      </c>
      <c r="Y216" s="172">
        <f t="shared" si="32"/>
        <v>25182</v>
      </c>
      <c r="Z216" s="172">
        <f t="shared" si="32"/>
        <v>39066607</v>
      </c>
      <c r="AA216" s="172">
        <f t="shared" si="32"/>
        <v>390907</v>
      </c>
    </row>
    <row r="217" spans="2:27" ht="12.6" customHeight="1" x14ac:dyDescent="0.15">
      <c r="B217" s="71"/>
      <c r="C217" s="72"/>
      <c r="D217" s="72"/>
      <c r="E217" s="183" t="s">
        <v>916</v>
      </c>
      <c r="F217" s="129">
        <f t="shared" ref="F217:AA223" si="33">F225+F233+F241+F249+F257+F265+F273+F281</f>
        <v>178</v>
      </c>
      <c r="G217" s="172">
        <f t="shared" si="33"/>
        <v>11</v>
      </c>
      <c r="H217" s="172">
        <f t="shared" si="33"/>
        <v>6</v>
      </c>
      <c r="I217" s="172">
        <f t="shared" si="33"/>
        <v>11</v>
      </c>
      <c r="J217" s="172">
        <f t="shared" si="33"/>
        <v>19</v>
      </c>
      <c r="K217" s="172">
        <f t="shared" si="33"/>
        <v>40</v>
      </c>
      <c r="L217" s="172">
        <f t="shared" si="33"/>
        <v>48</v>
      </c>
      <c r="M217" s="172">
        <f t="shared" si="33"/>
        <v>17</v>
      </c>
      <c r="N217" s="172">
        <f t="shared" si="33"/>
        <v>26</v>
      </c>
      <c r="O217" s="172">
        <f t="shared" si="33"/>
        <v>27</v>
      </c>
      <c r="P217" s="172">
        <f t="shared" si="33"/>
        <v>59</v>
      </c>
      <c r="Q217" s="172">
        <f t="shared" si="33"/>
        <v>62</v>
      </c>
      <c r="R217" s="172">
        <f t="shared" si="33"/>
        <v>13</v>
      </c>
      <c r="S217" s="172">
        <f t="shared" si="33"/>
        <v>7</v>
      </c>
      <c r="T217" s="172">
        <f t="shared" si="33"/>
        <v>8</v>
      </c>
      <c r="U217" s="172">
        <f t="shared" si="33"/>
        <v>1</v>
      </c>
      <c r="V217" s="172">
        <f t="shared" si="33"/>
        <v>1</v>
      </c>
      <c r="W217" s="172">
        <f t="shared" si="33"/>
        <v>0</v>
      </c>
      <c r="X217" s="172">
        <f t="shared" si="33"/>
        <v>0</v>
      </c>
      <c r="Y217" s="172">
        <f t="shared" si="33"/>
        <v>385</v>
      </c>
      <c r="Z217" s="172">
        <f t="shared" si="33"/>
        <v>393224</v>
      </c>
      <c r="AA217" s="131">
        <f t="shared" si="33"/>
        <v>6918</v>
      </c>
    </row>
    <row r="218" spans="2:27" ht="12.6" customHeight="1" x14ac:dyDescent="0.15">
      <c r="B218" s="71"/>
      <c r="C218" s="72"/>
      <c r="D218" s="72"/>
      <c r="E218" s="183" t="s">
        <v>917</v>
      </c>
      <c r="F218" s="129">
        <f t="shared" si="33"/>
        <v>1474</v>
      </c>
      <c r="G218" s="172">
        <f t="shared" si="33"/>
        <v>0</v>
      </c>
      <c r="H218" s="172">
        <f t="shared" si="33"/>
        <v>1</v>
      </c>
      <c r="I218" s="172">
        <f t="shared" si="33"/>
        <v>12</v>
      </c>
      <c r="J218" s="172">
        <f t="shared" si="33"/>
        <v>708</v>
      </c>
      <c r="K218" s="172">
        <f t="shared" si="33"/>
        <v>462</v>
      </c>
      <c r="L218" s="172">
        <f t="shared" si="33"/>
        <v>251</v>
      </c>
      <c r="M218" s="172">
        <f t="shared" si="33"/>
        <v>25</v>
      </c>
      <c r="N218" s="172">
        <f t="shared" si="33"/>
        <v>15</v>
      </c>
      <c r="O218" s="172">
        <f t="shared" si="33"/>
        <v>1</v>
      </c>
      <c r="P218" s="172">
        <f t="shared" si="33"/>
        <v>23</v>
      </c>
      <c r="Q218" s="172">
        <f t="shared" si="33"/>
        <v>662</v>
      </c>
      <c r="R218" s="172">
        <f t="shared" si="33"/>
        <v>550</v>
      </c>
      <c r="S218" s="172">
        <f t="shared" si="33"/>
        <v>199</v>
      </c>
      <c r="T218" s="172">
        <f t="shared" si="33"/>
        <v>28</v>
      </c>
      <c r="U218" s="172">
        <f t="shared" si="33"/>
        <v>10</v>
      </c>
      <c r="V218" s="172">
        <f t="shared" si="33"/>
        <v>1</v>
      </c>
      <c r="W218" s="172">
        <f t="shared" si="33"/>
        <v>0</v>
      </c>
      <c r="X218" s="172">
        <f t="shared" si="33"/>
        <v>0</v>
      </c>
      <c r="Y218" s="172">
        <f t="shared" si="33"/>
        <v>6922</v>
      </c>
      <c r="Z218" s="172">
        <f t="shared" si="33"/>
        <v>13248845</v>
      </c>
      <c r="AA218" s="131">
        <f t="shared" si="33"/>
        <v>132725</v>
      </c>
    </row>
    <row r="219" spans="2:27" ht="12.6" customHeight="1" x14ac:dyDescent="0.15">
      <c r="B219" s="71"/>
      <c r="C219" s="72"/>
      <c r="D219" s="72"/>
      <c r="E219" s="183" t="s">
        <v>918</v>
      </c>
      <c r="F219" s="129">
        <f t="shared" si="33"/>
        <v>1376</v>
      </c>
      <c r="G219" s="172">
        <f t="shared" si="33"/>
        <v>0</v>
      </c>
      <c r="H219" s="172">
        <f t="shared" si="33"/>
        <v>6</v>
      </c>
      <c r="I219" s="172">
        <f t="shared" si="33"/>
        <v>240</v>
      </c>
      <c r="J219" s="172">
        <f t="shared" si="33"/>
        <v>650</v>
      </c>
      <c r="K219" s="172">
        <f t="shared" si="33"/>
        <v>307</v>
      </c>
      <c r="L219" s="172">
        <f t="shared" si="33"/>
        <v>165</v>
      </c>
      <c r="M219" s="172">
        <f t="shared" si="33"/>
        <v>8</v>
      </c>
      <c r="N219" s="172">
        <f t="shared" si="33"/>
        <v>0</v>
      </c>
      <c r="O219" s="172">
        <f t="shared" si="33"/>
        <v>0</v>
      </c>
      <c r="P219" s="172">
        <f t="shared" si="33"/>
        <v>0</v>
      </c>
      <c r="Q219" s="172">
        <f t="shared" si="33"/>
        <v>16</v>
      </c>
      <c r="R219" s="172">
        <f t="shared" si="33"/>
        <v>440</v>
      </c>
      <c r="S219" s="172">
        <f t="shared" si="33"/>
        <v>603</v>
      </c>
      <c r="T219" s="172">
        <f t="shared" si="33"/>
        <v>239</v>
      </c>
      <c r="U219" s="172">
        <f t="shared" si="33"/>
        <v>75</v>
      </c>
      <c r="V219" s="172">
        <f t="shared" si="33"/>
        <v>3</v>
      </c>
      <c r="W219" s="172">
        <f t="shared" si="33"/>
        <v>0</v>
      </c>
      <c r="X219" s="172">
        <f t="shared" si="33"/>
        <v>0</v>
      </c>
      <c r="Y219" s="172">
        <f t="shared" si="33"/>
        <v>5912</v>
      </c>
      <c r="Z219" s="172">
        <f t="shared" si="33"/>
        <v>9649715</v>
      </c>
      <c r="AA219" s="131">
        <f t="shared" si="33"/>
        <v>177948</v>
      </c>
    </row>
    <row r="220" spans="2:27" ht="12.6" customHeight="1" x14ac:dyDescent="0.15">
      <c r="B220" s="71"/>
      <c r="C220" s="72"/>
      <c r="D220" s="72"/>
      <c r="E220" s="183" t="s">
        <v>919</v>
      </c>
      <c r="F220" s="129">
        <f t="shared" si="33"/>
        <v>1091</v>
      </c>
      <c r="G220" s="172">
        <f t="shared" si="33"/>
        <v>7</v>
      </c>
      <c r="H220" s="172">
        <f t="shared" si="33"/>
        <v>118</v>
      </c>
      <c r="I220" s="172">
        <f t="shared" si="33"/>
        <v>732</v>
      </c>
      <c r="J220" s="172">
        <f t="shared" si="33"/>
        <v>124</v>
      </c>
      <c r="K220" s="172">
        <f t="shared" si="33"/>
        <v>54</v>
      </c>
      <c r="L220" s="172">
        <f t="shared" si="33"/>
        <v>47</v>
      </c>
      <c r="M220" s="172">
        <f t="shared" si="33"/>
        <v>3</v>
      </c>
      <c r="N220" s="172">
        <f t="shared" si="33"/>
        <v>6</v>
      </c>
      <c r="O220" s="172">
        <f t="shared" si="33"/>
        <v>9</v>
      </c>
      <c r="P220" s="172">
        <f t="shared" si="33"/>
        <v>0</v>
      </c>
      <c r="Q220" s="172">
        <f t="shared" si="33"/>
        <v>4</v>
      </c>
      <c r="R220" s="172">
        <f t="shared" si="33"/>
        <v>23</v>
      </c>
      <c r="S220" s="172">
        <f t="shared" si="33"/>
        <v>517</v>
      </c>
      <c r="T220" s="172">
        <f t="shared" si="33"/>
        <v>383</v>
      </c>
      <c r="U220" s="172">
        <f t="shared" si="33"/>
        <v>90</v>
      </c>
      <c r="V220" s="172">
        <f t="shared" si="33"/>
        <v>65</v>
      </c>
      <c r="W220" s="172">
        <f t="shared" si="33"/>
        <v>0</v>
      </c>
      <c r="X220" s="172">
        <f t="shared" si="33"/>
        <v>0</v>
      </c>
      <c r="Y220" s="172">
        <f t="shared" si="33"/>
        <v>4483</v>
      </c>
      <c r="Z220" s="172">
        <f t="shared" si="33"/>
        <v>9842448</v>
      </c>
      <c r="AA220" s="131">
        <f t="shared" si="33"/>
        <v>52368</v>
      </c>
    </row>
    <row r="221" spans="2:27" ht="12.6" customHeight="1" x14ac:dyDescent="0.15">
      <c r="B221" s="71"/>
      <c r="C221" s="72"/>
      <c r="D221" s="72"/>
      <c r="E221" s="183" t="s">
        <v>920</v>
      </c>
      <c r="F221" s="129">
        <f t="shared" si="33"/>
        <v>304</v>
      </c>
      <c r="G221" s="172">
        <f t="shared" si="33"/>
        <v>26</v>
      </c>
      <c r="H221" s="172">
        <f t="shared" si="33"/>
        <v>97</v>
      </c>
      <c r="I221" s="172">
        <f t="shared" si="33"/>
        <v>121</v>
      </c>
      <c r="J221" s="172">
        <f t="shared" si="33"/>
        <v>23</v>
      </c>
      <c r="K221" s="172">
        <f t="shared" si="33"/>
        <v>13</v>
      </c>
      <c r="L221" s="172">
        <f t="shared" si="33"/>
        <v>22</v>
      </c>
      <c r="M221" s="172">
        <f t="shared" si="33"/>
        <v>1</v>
      </c>
      <c r="N221" s="172">
        <f t="shared" si="33"/>
        <v>1</v>
      </c>
      <c r="O221" s="172">
        <f t="shared" si="33"/>
        <v>57</v>
      </c>
      <c r="P221" s="172">
        <f t="shared" si="33"/>
        <v>0</v>
      </c>
      <c r="Q221" s="172">
        <f t="shared" si="33"/>
        <v>0</v>
      </c>
      <c r="R221" s="172">
        <f t="shared" si="33"/>
        <v>0</v>
      </c>
      <c r="S221" s="172">
        <f t="shared" si="33"/>
        <v>7</v>
      </c>
      <c r="T221" s="172">
        <f t="shared" si="33"/>
        <v>51</v>
      </c>
      <c r="U221" s="172">
        <f t="shared" si="33"/>
        <v>100</v>
      </c>
      <c r="V221" s="172">
        <f t="shared" si="33"/>
        <v>89</v>
      </c>
      <c r="W221" s="172">
        <f t="shared" si="33"/>
        <v>0</v>
      </c>
      <c r="X221" s="172">
        <f t="shared" si="33"/>
        <v>0</v>
      </c>
      <c r="Y221" s="172">
        <f t="shared" si="33"/>
        <v>1795</v>
      </c>
      <c r="Z221" s="172">
        <f t="shared" si="33"/>
        <v>3741900</v>
      </c>
      <c r="AA221" s="131">
        <f t="shared" si="33"/>
        <v>20249</v>
      </c>
    </row>
    <row r="222" spans="2:27" ht="12.6" customHeight="1" x14ac:dyDescent="0.15">
      <c r="B222" s="71"/>
      <c r="C222" s="72"/>
      <c r="D222" s="72"/>
      <c r="E222" s="183" t="s">
        <v>921</v>
      </c>
      <c r="F222" s="129">
        <f t="shared" si="33"/>
        <v>0</v>
      </c>
      <c r="G222" s="172">
        <f t="shared" si="33"/>
        <v>0</v>
      </c>
      <c r="H222" s="172">
        <f t="shared" si="33"/>
        <v>0</v>
      </c>
      <c r="I222" s="172">
        <f t="shared" si="33"/>
        <v>0</v>
      </c>
      <c r="J222" s="172">
        <f t="shared" si="33"/>
        <v>0</v>
      </c>
      <c r="K222" s="172">
        <f t="shared" si="33"/>
        <v>0</v>
      </c>
      <c r="L222" s="172">
        <f t="shared" si="33"/>
        <v>0</v>
      </c>
      <c r="M222" s="172">
        <f t="shared" si="33"/>
        <v>0</v>
      </c>
      <c r="N222" s="172">
        <f t="shared" si="33"/>
        <v>0</v>
      </c>
      <c r="O222" s="172">
        <f t="shared" si="33"/>
        <v>0</v>
      </c>
      <c r="P222" s="172">
        <f t="shared" si="33"/>
        <v>0</v>
      </c>
      <c r="Q222" s="172">
        <f t="shared" si="33"/>
        <v>0</v>
      </c>
      <c r="R222" s="172">
        <f t="shared" si="33"/>
        <v>0</v>
      </c>
      <c r="S222" s="172">
        <f t="shared" si="33"/>
        <v>0</v>
      </c>
      <c r="T222" s="172">
        <f t="shared" si="33"/>
        <v>0</v>
      </c>
      <c r="U222" s="172">
        <f t="shared" si="33"/>
        <v>0</v>
      </c>
      <c r="V222" s="172">
        <f t="shared" si="33"/>
        <v>0</v>
      </c>
      <c r="W222" s="172">
        <f t="shared" si="33"/>
        <v>0</v>
      </c>
      <c r="X222" s="172">
        <f t="shared" si="33"/>
        <v>0</v>
      </c>
      <c r="Y222" s="172">
        <f t="shared" si="33"/>
        <v>0</v>
      </c>
      <c r="Z222" s="172">
        <f t="shared" si="33"/>
        <v>0</v>
      </c>
      <c r="AA222" s="131">
        <f t="shared" si="33"/>
        <v>0</v>
      </c>
    </row>
    <row r="223" spans="2:27" ht="12.6" customHeight="1" x14ac:dyDescent="0.15">
      <c r="B223" s="71"/>
      <c r="C223" s="72"/>
      <c r="D223" s="72"/>
      <c r="E223" s="183" t="s">
        <v>894</v>
      </c>
      <c r="F223" s="129">
        <f t="shared" si="33"/>
        <v>230</v>
      </c>
      <c r="G223" s="172">
        <f t="shared" si="33"/>
        <v>0</v>
      </c>
      <c r="H223" s="172">
        <f t="shared" si="33"/>
        <v>0</v>
      </c>
      <c r="I223" s="172">
        <f t="shared" si="33"/>
        <v>0</v>
      </c>
      <c r="J223" s="172">
        <f t="shared" si="33"/>
        <v>0</v>
      </c>
      <c r="K223" s="172">
        <f t="shared" si="33"/>
        <v>0</v>
      </c>
      <c r="L223" s="172">
        <f t="shared" si="33"/>
        <v>0</v>
      </c>
      <c r="M223" s="172">
        <f t="shared" si="33"/>
        <v>0</v>
      </c>
      <c r="N223" s="172">
        <f t="shared" si="33"/>
        <v>0</v>
      </c>
      <c r="O223" s="172">
        <f t="shared" si="33"/>
        <v>0</v>
      </c>
      <c r="P223" s="172">
        <f t="shared" si="33"/>
        <v>0</v>
      </c>
      <c r="Q223" s="172">
        <f t="shared" si="33"/>
        <v>0</v>
      </c>
      <c r="R223" s="172">
        <f t="shared" si="33"/>
        <v>0</v>
      </c>
      <c r="S223" s="172">
        <f t="shared" si="33"/>
        <v>0</v>
      </c>
      <c r="T223" s="172">
        <f t="shared" si="33"/>
        <v>0</v>
      </c>
      <c r="U223" s="172">
        <f t="shared" si="33"/>
        <v>0</v>
      </c>
      <c r="V223" s="172">
        <f t="shared" si="33"/>
        <v>0</v>
      </c>
      <c r="W223" s="172">
        <f t="shared" si="33"/>
        <v>25</v>
      </c>
      <c r="X223" s="172">
        <f t="shared" si="33"/>
        <v>205</v>
      </c>
      <c r="Y223" s="172">
        <f t="shared" si="33"/>
        <v>5685</v>
      </c>
      <c r="Z223" s="172">
        <f t="shared" si="33"/>
        <v>2190475</v>
      </c>
      <c r="AA223" s="131">
        <f t="shared" si="33"/>
        <v>699</v>
      </c>
    </row>
    <row r="224" spans="2:27" ht="12.6" customHeight="1" x14ac:dyDescent="0.15">
      <c r="B224" s="71"/>
      <c r="C224" s="72" t="s">
        <v>375</v>
      </c>
      <c r="D224" s="72" t="s">
        <v>376</v>
      </c>
      <c r="E224" s="183" t="s">
        <v>10</v>
      </c>
      <c r="F224" s="129">
        <f t="shared" ref="F224:AA224" si="34">SUM(F225:F231)</f>
        <v>888</v>
      </c>
      <c r="G224" s="172">
        <f t="shared" si="34"/>
        <v>0</v>
      </c>
      <c r="H224" s="172">
        <f t="shared" si="34"/>
        <v>16</v>
      </c>
      <c r="I224" s="172">
        <f t="shared" si="34"/>
        <v>109</v>
      </c>
      <c r="J224" s="172">
        <f t="shared" si="34"/>
        <v>368</v>
      </c>
      <c r="K224" s="172">
        <f t="shared" si="34"/>
        <v>279</v>
      </c>
      <c r="L224" s="172">
        <f t="shared" si="34"/>
        <v>102</v>
      </c>
      <c r="M224" s="172">
        <f t="shared" si="34"/>
        <v>12</v>
      </c>
      <c r="N224" s="172">
        <f t="shared" si="34"/>
        <v>2</v>
      </c>
      <c r="O224" s="172">
        <f t="shared" si="34"/>
        <v>14</v>
      </c>
      <c r="P224" s="172">
        <f t="shared" si="34"/>
        <v>15</v>
      </c>
      <c r="Q224" s="172">
        <f t="shared" si="34"/>
        <v>150</v>
      </c>
      <c r="R224" s="172">
        <f t="shared" si="34"/>
        <v>283</v>
      </c>
      <c r="S224" s="172">
        <f t="shared" si="34"/>
        <v>218</v>
      </c>
      <c r="T224" s="172">
        <f t="shared" si="34"/>
        <v>137</v>
      </c>
      <c r="U224" s="172">
        <f t="shared" si="34"/>
        <v>55</v>
      </c>
      <c r="V224" s="172">
        <f t="shared" si="34"/>
        <v>16</v>
      </c>
      <c r="W224" s="172">
        <f t="shared" si="34"/>
        <v>0</v>
      </c>
      <c r="X224" s="172">
        <f t="shared" si="34"/>
        <v>0</v>
      </c>
      <c r="Y224" s="172">
        <f t="shared" si="34"/>
        <v>3897</v>
      </c>
      <c r="Z224" s="172">
        <f t="shared" si="34"/>
        <v>7070089</v>
      </c>
      <c r="AA224" s="131">
        <f t="shared" si="34"/>
        <v>50475</v>
      </c>
    </row>
    <row r="225" spans="2:27" ht="12.6" customHeight="1" x14ac:dyDescent="0.15">
      <c r="B225" s="71"/>
      <c r="C225" s="72"/>
      <c r="D225" s="72"/>
      <c r="E225" s="183" t="s">
        <v>916</v>
      </c>
      <c r="F225" s="129">
        <v>36</v>
      </c>
      <c r="G225" s="172">
        <v>0</v>
      </c>
      <c r="H225" s="172">
        <v>0</v>
      </c>
      <c r="I225" s="172">
        <v>0</v>
      </c>
      <c r="J225" s="172">
        <v>4</v>
      </c>
      <c r="K225" s="172">
        <v>18</v>
      </c>
      <c r="L225" s="172">
        <v>9</v>
      </c>
      <c r="M225" s="172">
        <v>3</v>
      </c>
      <c r="N225" s="172">
        <v>2</v>
      </c>
      <c r="O225" s="172">
        <v>3</v>
      </c>
      <c r="P225" s="172">
        <v>13</v>
      </c>
      <c r="Q225" s="172">
        <v>18</v>
      </c>
      <c r="R225" s="172">
        <v>1</v>
      </c>
      <c r="S225" s="172">
        <v>0</v>
      </c>
      <c r="T225" s="172">
        <v>0</v>
      </c>
      <c r="U225" s="172">
        <v>0</v>
      </c>
      <c r="V225" s="172">
        <v>1</v>
      </c>
      <c r="W225" s="172">
        <v>0</v>
      </c>
      <c r="X225" s="172">
        <v>0</v>
      </c>
      <c r="Y225" s="172">
        <v>113</v>
      </c>
      <c r="Z225" s="172">
        <v>136196</v>
      </c>
      <c r="AA225" s="131">
        <v>976</v>
      </c>
    </row>
    <row r="226" spans="2:27" ht="12.6" customHeight="1" x14ac:dyDescent="0.15">
      <c r="B226" s="71"/>
      <c r="C226" s="72"/>
      <c r="D226" s="72"/>
      <c r="E226" s="183" t="s">
        <v>917</v>
      </c>
      <c r="F226" s="129">
        <v>413</v>
      </c>
      <c r="G226" s="172">
        <v>0</v>
      </c>
      <c r="H226" s="172">
        <v>0</v>
      </c>
      <c r="I226" s="172">
        <v>0</v>
      </c>
      <c r="J226" s="172">
        <v>174</v>
      </c>
      <c r="K226" s="172">
        <v>172</v>
      </c>
      <c r="L226" s="172">
        <v>59</v>
      </c>
      <c r="M226" s="172">
        <v>8</v>
      </c>
      <c r="N226" s="172">
        <v>0</v>
      </c>
      <c r="O226" s="172">
        <v>0</v>
      </c>
      <c r="P226" s="172">
        <v>2</v>
      </c>
      <c r="Q226" s="172">
        <v>131</v>
      </c>
      <c r="R226" s="172">
        <v>227</v>
      </c>
      <c r="S226" s="172">
        <v>44</v>
      </c>
      <c r="T226" s="172">
        <v>9</v>
      </c>
      <c r="U226" s="172">
        <v>0</v>
      </c>
      <c r="V226" s="172">
        <v>0</v>
      </c>
      <c r="W226" s="172">
        <v>0</v>
      </c>
      <c r="X226" s="172">
        <v>0</v>
      </c>
      <c r="Y226" s="172">
        <v>2103</v>
      </c>
      <c r="Z226" s="172">
        <v>4094607</v>
      </c>
      <c r="AA226" s="131">
        <v>16521</v>
      </c>
    </row>
    <row r="227" spans="2:27" ht="12.6" customHeight="1" x14ac:dyDescent="0.15">
      <c r="B227" s="71"/>
      <c r="C227" s="72"/>
      <c r="D227" s="72"/>
      <c r="E227" s="183" t="s">
        <v>918</v>
      </c>
      <c r="F227" s="129">
        <v>260</v>
      </c>
      <c r="G227" s="172">
        <v>0</v>
      </c>
      <c r="H227" s="172">
        <v>2</v>
      </c>
      <c r="I227" s="172">
        <v>16</v>
      </c>
      <c r="J227" s="172">
        <v>142</v>
      </c>
      <c r="K227" s="172">
        <v>69</v>
      </c>
      <c r="L227" s="172">
        <v>31</v>
      </c>
      <c r="M227" s="172">
        <v>0</v>
      </c>
      <c r="N227" s="172">
        <v>0</v>
      </c>
      <c r="O227" s="172">
        <v>0</v>
      </c>
      <c r="P227" s="172">
        <v>0</v>
      </c>
      <c r="Q227" s="172">
        <v>1</v>
      </c>
      <c r="R227" s="172">
        <v>54</v>
      </c>
      <c r="S227" s="172">
        <v>131</v>
      </c>
      <c r="T227" s="172">
        <v>54</v>
      </c>
      <c r="U227" s="172">
        <v>20</v>
      </c>
      <c r="V227" s="172">
        <v>0</v>
      </c>
      <c r="W227" s="172">
        <v>0</v>
      </c>
      <c r="X227" s="172">
        <v>0</v>
      </c>
      <c r="Y227" s="172">
        <v>1109</v>
      </c>
      <c r="Z227" s="172">
        <v>2005141</v>
      </c>
      <c r="AA227" s="131">
        <v>22765</v>
      </c>
    </row>
    <row r="228" spans="2:27" ht="12.6" customHeight="1" x14ac:dyDescent="0.15">
      <c r="B228" s="71"/>
      <c r="C228" s="72"/>
      <c r="D228" s="72"/>
      <c r="E228" s="183" t="s">
        <v>919</v>
      </c>
      <c r="F228" s="129">
        <v>142</v>
      </c>
      <c r="G228" s="172">
        <v>0</v>
      </c>
      <c r="H228" s="172">
        <v>6</v>
      </c>
      <c r="I228" s="172">
        <v>77</v>
      </c>
      <c r="J228" s="172">
        <v>40</v>
      </c>
      <c r="K228" s="172">
        <v>17</v>
      </c>
      <c r="L228" s="172">
        <v>2</v>
      </c>
      <c r="M228" s="172">
        <v>0</v>
      </c>
      <c r="N228" s="172">
        <v>0</v>
      </c>
      <c r="O228" s="172">
        <v>0</v>
      </c>
      <c r="P228" s="172">
        <v>0</v>
      </c>
      <c r="Q228" s="172">
        <v>0</v>
      </c>
      <c r="R228" s="172">
        <v>1</v>
      </c>
      <c r="S228" s="172">
        <v>43</v>
      </c>
      <c r="T228" s="172">
        <v>69</v>
      </c>
      <c r="U228" s="172">
        <v>21</v>
      </c>
      <c r="V228" s="172">
        <v>8</v>
      </c>
      <c r="W228" s="172">
        <v>0</v>
      </c>
      <c r="X228" s="172">
        <v>0</v>
      </c>
      <c r="Y228" s="172">
        <v>471</v>
      </c>
      <c r="Z228" s="172">
        <v>747803</v>
      </c>
      <c r="AA228" s="131">
        <v>8759</v>
      </c>
    </row>
    <row r="229" spans="2:27" ht="12.6" customHeight="1" x14ac:dyDescent="0.15">
      <c r="B229" s="71"/>
      <c r="C229" s="72"/>
      <c r="D229" s="72"/>
      <c r="E229" s="183" t="s">
        <v>920</v>
      </c>
      <c r="F229" s="129">
        <v>37</v>
      </c>
      <c r="G229" s="172">
        <v>0</v>
      </c>
      <c r="H229" s="172">
        <v>8</v>
      </c>
      <c r="I229" s="172">
        <v>16</v>
      </c>
      <c r="J229" s="172">
        <v>8</v>
      </c>
      <c r="K229" s="172">
        <v>3</v>
      </c>
      <c r="L229" s="172">
        <v>1</v>
      </c>
      <c r="M229" s="172">
        <v>1</v>
      </c>
      <c r="N229" s="172">
        <v>0</v>
      </c>
      <c r="O229" s="172">
        <v>11</v>
      </c>
      <c r="P229" s="172">
        <v>0</v>
      </c>
      <c r="Q229" s="172">
        <v>0</v>
      </c>
      <c r="R229" s="172">
        <v>0</v>
      </c>
      <c r="S229" s="172">
        <v>0</v>
      </c>
      <c r="T229" s="172">
        <v>5</v>
      </c>
      <c r="U229" s="172">
        <v>14</v>
      </c>
      <c r="V229" s="172">
        <v>7</v>
      </c>
      <c r="W229" s="172">
        <v>0</v>
      </c>
      <c r="X229" s="172">
        <v>0</v>
      </c>
      <c r="Y229" s="172">
        <v>101</v>
      </c>
      <c r="Z229" s="172">
        <v>86342</v>
      </c>
      <c r="AA229" s="131">
        <v>1454</v>
      </c>
    </row>
    <row r="230" spans="2:27" ht="12.6" customHeight="1" x14ac:dyDescent="0.15">
      <c r="B230" s="71"/>
      <c r="C230" s="72"/>
      <c r="D230" s="72"/>
      <c r="E230" s="183" t="s">
        <v>921</v>
      </c>
      <c r="F230" s="129">
        <v>0</v>
      </c>
      <c r="G230" s="172">
        <v>0</v>
      </c>
      <c r="H230" s="172">
        <v>0</v>
      </c>
      <c r="I230" s="172">
        <v>0</v>
      </c>
      <c r="J230" s="172">
        <v>0</v>
      </c>
      <c r="K230" s="172">
        <v>0</v>
      </c>
      <c r="L230" s="172">
        <v>0</v>
      </c>
      <c r="M230" s="172">
        <v>0</v>
      </c>
      <c r="N230" s="172">
        <v>0</v>
      </c>
      <c r="O230" s="172">
        <v>0</v>
      </c>
      <c r="P230" s="172">
        <v>0</v>
      </c>
      <c r="Q230" s="172">
        <v>0</v>
      </c>
      <c r="R230" s="172">
        <v>0</v>
      </c>
      <c r="S230" s="172">
        <v>0</v>
      </c>
      <c r="T230" s="172">
        <v>0</v>
      </c>
      <c r="U230" s="172">
        <v>0</v>
      </c>
      <c r="V230" s="172">
        <v>0</v>
      </c>
      <c r="W230" s="172">
        <v>0</v>
      </c>
      <c r="X230" s="172">
        <v>0</v>
      </c>
      <c r="Y230" s="172">
        <v>0</v>
      </c>
      <c r="Z230" s="172">
        <v>0</v>
      </c>
      <c r="AA230" s="131">
        <v>0</v>
      </c>
    </row>
    <row r="231" spans="2:27" ht="12.6" customHeight="1" x14ac:dyDescent="0.15">
      <c r="B231" s="71"/>
      <c r="C231" s="72"/>
      <c r="D231" s="72"/>
      <c r="E231" s="183" t="s">
        <v>894</v>
      </c>
      <c r="F231" s="129">
        <v>0</v>
      </c>
      <c r="G231" s="172">
        <v>0</v>
      </c>
      <c r="H231" s="172">
        <v>0</v>
      </c>
      <c r="I231" s="172">
        <v>0</v>
      </c>
      <c r="J231" s="172">
        <v>0</v>
      </c>
      <c r="K231" s="172">
        <v>0</v>
      </c>
      <c r="L231" s="172">
        <v>0</v>
      </c>
      <c r="M231" s="172">
        <v>0</v>
      </c>
      <c r="N231" s="172">
        <v>0</v>
      </c>
      <c r="O231" s="172">
        <v>0</v>
      </c>
      <c r="P231" s="172">
        <v>0</v>
      </c>
      <c r="Q231" s="172">
        <v>0</v>
      </c>
      <c r="R231" s="172">
        <v>0</v>
      </c>
      <c r="S231" s="172">
        <v>0</v>
      </c>
      <c r="T231" s="172">
        <v>0</v>
      </c>
      <c r="U231" s="172">
        <v>0</v>
      </c>
      <c r="V231" s="172">
        <v>0</v>
      </c>
      <c r="W231" s="172">
        <v>0</v>
      </c>
      <c r="X231" s="172">
        <v>0</v>
      </c>
      <c r="Y231" s="172">
        <v>0</v>
      </c>
      <c r="Z231" s="172">
        <v>0</v>
      </c>
      <c r="AA231" s="131">
        <v>0</v>
      </c>
    </row>
    <row r="232" spans="2:27" ht="12.6" customHeight="1" x14ac:dyDescent="0.15">
      <c r="B232" s="71"/>
      <c r="C232" s="72" t="s">
        <v>383</v>
      </c>
      <c r="D232" s="72" t="s">
        <v>384</v>
      </c>
      <c r="E232" s="183" t="s">
        <v>10</v>
      </c>
      <c r="F232" s="129">
        <f t="shared" ref="F232:AA232" si="35">SUM(F233:F239)</f>
        <v>365</v>
      </c>
      <c r="G232" s="172">
        <f t="shared" si="35"/>
        <v>4</v>
      </c>
      <c r="H232" s="172">
        <f t="shared" si="35"/>
        <v>23</v>
      </c>
      <c r="I232" s="172">
        <f t="shared" si="35"/>
        <v>60</v>
      </c>
      <c r="J232" s="172">
        <f t="shared" si="35"/>
        <v>265</v>
      </c>
      <c r="K232" s="172">
        <f t="shared" si="35"/>
        <v>9</v>
      </c>
      <c r="L232" s="172">
        <f t="shared" si="35"/>
        <v>3</v>
      </c>
      <c r="M232" s="172">
        <f t="shared" si="35"/>
        <v>0</v>
      </c>
      <c r="N232" s="172">
        <f t="shared" si="35"/>
        <v>0</v>
      </c>
      <c r="O232" s="172">
        <f t="shared" si="35"/>
        <v>5</v>
      </c>
      <c r="P232" s="172">
        <f t="shared" si="35"/>
        <v>9</v>
      </c>
      <c r="Q232" s="172">
        <f t="shared" si="35"/>
        <v>154</v>
      </c>
      <c r="R232" s="172">
        <f t="shared" si="35"/>
        <v>114</v>
      </c>
      <c r="S232" s="172">
        <f t="shared" si="35"/>
        <v>66</v>
      </c>
      <c r="T232" s="172">
        <f t="shared" si="35"/>
        <v>12</v>
      </c>
      <c r="U232" s="172">
        <f t="shared" si="35"/>
        <v>3</v>
      </c>
      <c r="V232" s="172">
        <f t="shared" si="35"/>
        <v>1</v>
      </c>
      <c r="W232" s="172">
        <f t="shared" si="35"/>
        <v>1</v>
      </c>
      <c r="X232" s="172">
        <f t="shared" si="35"/>
        <v>0</v>
      </c>
      <c r="Y232" s="172">
        <f t="shared" si="35"/>
        <v>1551</v>
      </c>
      <c r="Z232" s="172">
        <f t="shared" si="35"/>
        <v>3891140</v>
      </c>
      <c r="AA232" s="131">
        <f t="shared" si="35"/>
        <v>35932</v>
      </c>
    </row>
    <row r="233" spans="2:27" ht="12.6" customHeight="1" x14ac:dyDescent="0.15">
      <c r="B233" s="71"/>
      <c r="C233" s="72"/>
      <c r="D233" s="72"/>
      <c r="E233" s="183" t="s">
        <v>916</v>
      </c>
      <c r="F233" s="129">
        <v>5</v>
      </c>
      <c r="G233" s="172">
        <v>0</v>
      </c>
      <c r="H233" s="172">
        <v>0</v>
      </c>
      <c r="I233" s="172">
        <v>2</v>
      </c>
      <c r="J233" s="172">
        <v>1</v>
      </c>
      <c r="K233" s="172">
        <v>2</v>
      </c>
      <c r="L233" s="172">
        <v>0</v>
      </c>
      <c r="M233" s="172">
        <v>0</v>
      </c>
      <c r="N233" s="172">
        <v>0</v>
      </c>
      <c r="O233" s="172">
        <v>1</v>
      </c>
      <c r="P233" s="172">
        <v>4</v>
      </c>
      <c r="Q233" s="172">
        <v>0</v>
      </c>
      <c r="R233" s="172">
        <v>0</v>
      </c>
      <c r="S233" s="172">
        <v>0</v>
      </c>
      <c r="T233" s="172">
        <v>0</v>
      </c>
      <c r="U233" s="172">
        <v>0</v>
      </c>
      <c r="V233" s="172">
        <v>0</v>
      </c>
      <c r="W233" s="172">
        <v>0</v>
      </c>
      <c r="X233" s="172">
        <v>0</v>
      </c>
      <c r="Y233" s="82">
        <v>9</v>
      </c>
      <c r="Z233" s="82">
        <v>3164</v>
      </c>
      <c r="AA233" s="130">
        <v>70</v>
      </c>
    </row>
    <row r="234" spans="2:27" ht="12.6" customHeight="1" x14ac:dyDescent="0.15">
      <c r="B234" s="71"/>
      <c r="C234" s="72"/>
      <c r="D234" s="72"/>
      <c r="E234" s="183" t="s">
        <v>917</v>
      </c>
      <c r="F234" s="129">
        <v>184</v>
      </c>
      <c r="G234" s="172">
        <v>0</v>
      </c>
      <c r="H234" s="172">
        <v>0</v>
      </c>
      <c r="I234" s="172">
        <v>4</v>
      </c>
      <c r="J234" s="172">
        <v>173</v>
      </c>
      <c r="K234" s="172">
        <v>4</v>
      </c>
      <c r="L234" s="172">
        <v>3</v>
      </c>
      <c r="M234" s="172">
        <v>0</v>
      </c>
      <c r="N234" s="172">
        <v>0</v>
      </c>
      <c r="O234" s="172">
        <v>0</v>
      </c>
      <c r="P234" s="172">
        <v>5</v>
      </c>
      <c r="Q234" s="172">
        <v>153</v>
      </c>
      <c r="R234" s="172">
        <v>25</v>
      </c>
      <c r="S234" s="172">
        <v>1</v>
      </c>
      <c r="T234" s="172">
        <v>0</v>
      </c>
      <c r="U234" s="172">
        <v>0</v>
      </c>
      <c r="V234" s="172">
        <v>0</v>
      </c>
      <c r="W234" s="172">
        <v>0</v>
      </c>
      <c r="X234" s="172">
        <v>0</v>
      </c>
      <c r="Y234" s="172">
        <v>969</v>
      </c>
      <c r="Z234" s="172">
        <v>2808910</v>
      </c>
      <c r="AA234" s="131">
        <v>21220</v>
      </c>
    </row>
    <row r="235" spans="2:27" ht="12.6" customHeight="1" x14ac:dyDescent="0.15">
      <c r="B235" s="71"/>
      <c r="C235" s="72"/>
      <c r="D235" s="72"/>
      <c r="E235" s="183" t="s">
        <v>918</v>
      </c>
      <c r="F235" s="129">
        <v>112</v>
      </c>
      <c r="G235" s="172">
        <v>0</v>
      </c>
      <c r="H235" s="172">
        <v>1</v>
      </c>
      <c r="I235" s="172">
        <v>24</v>
      </c>
      <c r="J235" s="172">
        <v>84</v>
      </c>
      <c r="K235" s="172">
        <v>3</v>
      </c>
      <c r="L235" s="172">
        <v>0</v>
      </c>
      <c r="M235" s="172">
        <v>0</v>
      </c>
      <c r="N235" s="172">
        <v>0</v>
      </c>
      <c r="O235" s="172">
        <v>0</v>
      </c>
      <c r="P235" s="172">
        <v>0</v>
      </c>
      <c r="Q235" s="172">
        <v>0</v>
      </c>
      <c r="R235" s="172">
        <v>83</v>
      </c>
      <c r="S235" s="172">
        <v>28</v>
      </c>
      <c r="T235" s="172">
        <v>1</v>
      </c>
      <c r="U235" s="172">
        <v>0</v>
      </c>
      <c r="V235" s="172">
        <v>0</v>
      </c>
      <c r="W235" s="172">
        <v>0</v>
      </c>
      <c r="X235" s="172">
        <v>0</v>
      </c>
      <c r="Y235" s="172">
        <v>384</v>
      </c>
      <c r="Z235" s="172">
        <v>754740</v>
      </c>
      <c r="AA235" s="131">
        <v>10403</v>
      </c>
    </row>
    <row r="236" spans="2:27" ht="12.6" customHeight="1" x14ac:dyDescent="0.15">
      <c r="B236" s="71"/>
      <c r="C236" s="72"/>
      <c r="D236" s="72"/>
      <c r="E236" s="183" t="s">
        <v>919</v>
      </c>
      <c r="F236" s="129">
        <v>50</v>
      </c>
      <c r="G236" s="172">
        <v>1</v>
      </c>
      <c r="H236" s="172">
        <v>18</v>
      </c>
      <c r="I236" s="172">
        <v>29</v>
      </c>
      <c r="J236" s="172">
        <v>2</v>
      </c>
      <c r="K236" s="172">
        <v>0</v>
      </c>
      <c r="L236" s="172">
        <v>0</v>
      </c>
      <c r="M236" s="172">
        <v>0</v>
      </c>
      <c r="N236" s="172">
        <v>0</v>
      </c>
      <c r="O236" s="172">
        <v>0</v>
      </c>
      <c r="P236" s="172">
        <v>0</v>
      </c>
      <c r="Q236" s="172">
        <v>1</v>
      </c>
      <c r="R236" s="172">
        <v>6</v>
      </c>
      <c r="S236" s="172">
        <v>36</v>
      </c>
      <c r="T236" s="172">
        <v>7</v>
      </c>
      <c r="U236" s="172">
        <v>0</v>
      </c>
      <c r="V236" s="172">
        <v>0</v>
      </c>
      <c r="W236" s="172">
        <v>0</v>
      </c>
      <c r="X236" s="172">
        <v>0</v>
      </c>
      <c r="Y236" s="172">
        <v>141</v>
      </c>
      <c r="Z236" s="172">
        <v>244441</v>
      </c>
      <c r="AA236" s="131">
        <v>2873</v>
      </c>
    </row>
    <row r="237" spans="2:27" ht="12.6" customHeight="1" x14ac:dyDescent="0.15">
      <c r="B237" s="71"/>
      <c r="C237" s="72"/>
      <c r="D237" s="72"/>
      <c r="E237" s="183" t="s">
        <v>920</v>
      </c>
      <c r="F237" s="129">
        <v>13</v>
      </c>
      <c r="G237" s="172">
        <v>3</v>
      </c>
      <c r="H237" s="172">
        <v>4</v>
      </c>
      <c r="I237" s="172">
        <v>1</v>
      </c>
      <c r="J237" s="172">
        <v>5</v>
      </c>
      <c r="K237" s="172">
        <v>0</v>
      </c>
      <c r="L237" s="172">
        <v>0</v>
      </c>
      <c r="M237" s="172">
        <v>0</v>
      </c>
      <c r="N237" s="172">
        <v>0</v>
      </c>
      <c r="O237" s="172">
        <v>4</v>
      </c>
      <c r="P237" s="172">
        <v>0</v>
      </c>
      <c r="Q237" s="172">
        <v>0</v>
      </c>
      <c r="R237" s="172">
        <v>0</v>
      </c>
      <c r="S237" s="172">
        <v>1</v>
      </c>
      <c r="T237" s="172">
        <v>4</v>
      </c>
      <c r="U237" s="172">
        <v>3</v>
      </c>
      <c r="V237" s="172">
        <v>1</v>
      </c>
      <c r="W237" s="172">
        <v>0</v>
      </c>
      <c r="X237" s="172">
        <v>0</v>
      </c>
      <c r="Y237" s="172">
        <v>46</v>
      </c>
      <c r="Z237" s="172">
        <v>79085</v>
      </c>
      <c r="AA237" s="131">
        <v>1276</v>
      </c>
    </row>
    <row r="238" spans="2:27" ht="12.6" customHeight="1" x14ac:dyDescent="0.15">
      <c r="B238" s="71"/>
      <c r="C238" s="72"/>
      <c r="D238" s="72"/>
      <c r="E238" s="183" t="s">
        <v>921</v>
      </c>
      <c r="F238" s="129">
        <v>0</v>
      </c>
      <c r="G238" s="172">
        <v>0</v>
      </c>
      <c r="H238" s="172">
        <v>0</v>
      </c>
      <c r="I238" s="172">
        <v>0</v>
      </c>
      <c r="J238" s="172">
        <v>0</v>
      </c>
      <c r="K238" s="172">
        <v>0</v>
      </c>
      <c r="L238" s="172">
        <v>0</v>
      </c>
      <c r="M238" s="172">
        <v>0</v>
      </c>
      <c r="N238" s="172">
        <v>0</v>
      </c>
      <c r="O238" s="172">
        <v>0</v>
      </c>
      <c r="P238" s="172">
        <v>0</v>
      </c>
      <c r="Q238" s="172">
        <v>0</v>
      </c>
      <c r="R238" s="172">
        <v>0</v>
      </c>
      <c r="S238" s="172">
        <v>0</v>
      </c>
      <c r="T238" s="172">
        <v>0</v>
      </c>
      <c r="U238" s="172">
        <v>0</v>
      </c>
      <c r="V238" s="172">
        <v>0</v>
      </c>
      <c r="W238" s="172">
        <v>0</v>
      </c>
      <c r="X238" s="172">
        <v>0</v>
      </c>
      <c r="Y238" s="172">
        <v>0</v>
      </c>
      <c r="Z238" s="172">
        <v>0</v>
      </c>
      <c r="AA238" s="131">
        <v>0</v>
      </c>
    </row>
    <row r="239" spans="2:27" ht="12.6" customHeight="1" x14ac:dyDescent="0.15">
      <c r="B239" s="71"/>
      <c r="C239" s="72"/>
      <c r="D239" s="72"/>
      <c r="E239" s="183" t="s">
        <v>894</v>
      </c>
      <c r="F239" s="129">
        <v>1</v>
      </c>
      <c r="G239" s="172">
        <v>0</v>
      </c>
      <c r="H239" s="172">
        <v>0</v>
      </c>
      <c r="I239" s="172">
        <v>0</v>
      </c>
      <c r="J239" s="172">
        <v>0</v>
      </c>
      <c r="K239" s="172">
        <v>0</v>
      </c>
      <c r="L239" s="172">
        <v>0</v>
      </c>
      <c r="M239" s="172">
        <v>0</v>
      </c>
      <c r="N239" s="172">
        <v>0</v>
      </c>
      <c r="O239" s="172">
        <v>0</v>
      </c>
      <c r="P239" s="172">
        <v>0</v>
      </c>
      <c r="Q239" s="172">
        <v>0</v>
      </c>
      <c r="R239" s="172">
        <v>0</v>
      </c>
      <c r="S239" s="172">
        <v>0</v>
      </c>
      <c r="T239" s="172">
        <v>0</v>
      </c>
      <c r="U239" s="172">
        <v>0</v>
      </c>
      <c r="V239" s="172">
        <v>0</v>
      </c>
      <c r="W239" s="172">
        <v>1</v>
      </c>
      <c r="X239" s="172">
        <v>0</v>
      </c>
      <c r="Y239" s="82">
        <v>2</v>
      </c>
      <c r="Z239" s="82">
        <v>800</v>
      </c>
      <c r="AA239" s="130">
        <v>90</v>
      </c>
    </row>
    <row r="240" spans="2:27" ht="12.6" customHeight="1" x14ac:dyDescent="0.15">
      <c r="B240" s="71"/>
      <c r="C240" s="72" t="s">
        <v>391</v>
      </c>
      <c r="D240" s="72" t="s">
        <v>392</v>
      </c>
      <c r="E240" s="183" t="s">
        <v>10</v>
      </c>
      <c r="F240" s="129">
        <f t="shared" ref="F240:AA240" si="36">SUM(F241:F247)</f>
        <v>956</v>
      </c>
      <c r="G240" s="172">
        <f t="shared" si="36"/>
        <v>3</v>
      </c>
      <c r="H240" s="172">
        <f t="shared" si="36"/>
        <v>78</v>
      </c>
      <c r="I240" s="172">
        <f t="shared" si="36"/>
        <v>588</v>
      </c>
      <c r="J240" s="172">
        <f t="shared" si="36"/>
        <v>238</v>
      </c>
      <c r="K240" s="172">
        <f t="shared" si="36"/>
        <v>26</v>
      </c>
      <c r="L240" s="172">
        <f t="shared" si="36"/>
        <v>3</v>
      </c>
      <c r="M240" s="172">
        <f t="shared" si="36"/>
        <v>2</v>
      </c>
      <c r="N240" s="172">
        <f t="shared" si="36"/>
        <v>0</v>
      </c>
      <c r="O240" s="172">
        <f t="shared" si="36"/>
        <v>12</v>
      </c>
      <c r="P240" s="172">
        <f t="shared" si="36"/>
        <v>5</v>
      </c>
      <c r="Q240" s="172">
        <f t="shared" si="36"/>
        <v>126</v>
      </c>
      <c r="R240" s="172">
        <f t="shared" si="36"/>
        <v>127</v>
      </c>
      <c r="S240" s="172">
        <f t="shared" si="36"/>
        <v>360</v>
      </c>
      <c r="T240" s="172">
        <f t="shared" si="36"/>
        <v>175</v>
      </c>
      <c r="U240" s="172">
        <f t="shared" si="36"/>
        <v>77</v>
      </c>
      <c r="V240" s="172">
        <f t="shared" si="36"/>
        <v>56</v>
      </c>
      <c r="W240" s="172">
        <f t="shared" si="36"/>
        <v>18</v>
      </c>
      <c r="X240" s="172">
        <f t="shared" si="36"/>
        <v>0</v>
      </c>
      <c r="Y240" s="172">
        <f t="shared" si="36"/>
        <v>5311</v>
      </c>
      <c r="Z240" s="172">
        <f t="shared" si="36"/>
        <v>14684815</v>
      </c>
      <c r="AA240" s="131">
        <f t="shared" si="36"/>
        <v>15453</v>
      </c>
    </row>
    <row r="241" spans="2:27" ht="12.6" customHeight="1" x14ac:dyDescent="0.15">
      <c r="B241" s="71"/>
      <c r="C241" s="72"/>
      <c r="D241" s="72"/>
      <c r="E241" s="183" t="s">
        <v>916</v>
      </c>
      <c r="F241" s="129">
        <v>6</v>
      </c>
      <c r="G241" s="172">
        <v>0</v>
      </c>
      <c r="H241" s="172">
        <v>2</v>
      </c>
      <c r="I241" s="172">
        <v>1</v>
      </c>
      <c r="J241" s="172">
        <v>0</v>
      </c>
      <c r="K241" s="172">
        <v>2</v>
      </c>
      <c r="L241" s="172">
        <v>1</v>
      </c>
      <c r="M241" s="172">
        <v>0</v>
      </c>
      <c r="N241" s="172">
        <v>0</v>
      </c>
      <c r="O241" s="172">
        <v>3</v>
      </c>
      <c r="P241" s="172">
        <v>2</v>
      </c>
      <c r="Q241" s="172">
        <v>1</v>
      </c>
      <c r="R241" s="172">
        <v>0</v>
      </c>
      <c r="S241" s="172">
        <v>0</v>
      </c>
      <c r="T241" s="172">
        <v>0</v>
      </c>
      <c r="U241" s="172">
        <v>0</v>
      </c>
      <c r="V241" s="172">
        <v>0</v>
      </c>
      <c r="W241" s="172">
        <v>0</v>
      </c>
      <c r="X241" s="172">
        <v>0</v>
      </c>
      <c r="Y241" s="172">
        <v>19</v>
      </c>
      <c r="Z241" s="172">
        <v>40601</v>
      </c>
      <c r="AA241" s="131">
        <v>0</v>
      </c>
    </row>
    <row r="242" spans="2:27" ht="12.6" customHeight="1" x14ac:dyDescent="0.15">
      <c r="B242" s="71"/>
      <c r="C242" s="72"/>
      <c r="D242" s="72"/>
      <c r="E242" s="183" t="s">
        <v>917</v>
      </c>
      <c r="F242" s="129">
        <v>151</v>
      </c>
      <c r="G242" s="172">
        <v>0</v>
      </c>
      <c r="H242" s="172">
        <v>0</v>
      </c>
      <c r="I242" s="172">
        <v>0</v>
      </c>
      <c r="J242" s="172">
        <v>133</v>
      </c>
      <c r="K242" s="172">
        <v>17</v>
      </c>
      <c r="L242" s="172">
        <v>1</v>
      </c>
      <c r="M242" s="172">
        <v>0</v>
      </c>
      <c r="N242" s="172">
        <v>0</v>
      </c>
      <c r="O242" s="172">
        <v>0</v>
      </c>
      <c r="P242" s="172">
        <v>3</v>
      </c>
      <c r="Q242" s="172">
        <v>122</v>
      </c>
      <c r="R242" s="172">
        <v>26</v>
      </c>
      <c r="S242" s="172">
        <v>0</v>
      </c>
      <c r="T242" s="172">
        <v>0</v>
      </c>
      <c r="U242" s="172">
        <v>0</v>
      </c>
      <c r="V242" s="172">
        <v>0</v>
      </c>
      <c r="W242" s="172">
        <v>0</v>
      </c>
      <c r="X242" s="172">
        <v>0</v>
      </c>
      <c r="Y242" s="172">
        <v>939</v>
      </c>
      <c r="Z242" s="172">
        <v>2062001</v>
      </c>
      <c r="AA242" s="131">
        <v>5547</v>
      </c>
    </row>
    <row r="243" spans="2:27" ht="12.6" customHeight="1" x14ac:dyDescent="0.15">
      <c r="B243" s="71"/>
      <c r="C243" s="72"/>
      <c r="D243" s="72"/>
      <c r="E243" s="183" t="s">
        <v>918</v>
      </c>
      <c r="F243" s="129">
        <v>191</v>
      </c>
      <c r="G243" s="172">
        <v>0</v>
      </c>
      <c r="H243" s="172">
        <v>0</v>
      </c>
      <c r="I243" s="172">
        <v>92</v>
      </c>
      <c r="J243" s="172">
        <v>90</v>
      </c>
      <c r="K243" s="172">
        <v>6</v>
      </c>
      <c r="L243" s="172">
        <v>1</v>
      </c>
      <c r="M243" s="172">
        <v>2</v>
      </c>
      <c r="N243" s="172">
        <v>0</v>
      </c>
      <c r="O243" s="172">
        <v>0</v>
      </c>
      <c r="P243" s="172">
        <v>0</v>
      </c>
      <c r="Q243" s="172">
        <v>3</v>
      </c>
      <c r="R243" s="172">
        <v>96</v>
      </c>
      <c r="S243" s="172">
        <v>85</v>
      </c>
      <c r="T243" s="172">
        <v>5</v>
      </c>
      <c r="U243" s="172">
        <v>0</v>
      </c>
      <c r="V243" s="172">
        <v>2</v>
      </c>
      <c r="W243" s="172">
        <v>0</v>
      </c>
      <c r="X243" s="172">
        <v>0</v>
      </c>
      <c r="Y243" s="172">
        <v>855</v>
      </c>
      <c r="Z243" s="172">
        <v>1832381</v>
      </c>
      <c r="AA243" s="131">
        <v>4911</v>
      </c>
    </row>
    <row r="244" spans="2:27" ht="12.6" customHeight="1" x14ac:dyDescent="0.15">
      <c r="B244" s="71"/>
      <c r="C244" s="72"/>
      <c r="D244" s="72"/>
      <c r="E244" s="183" t="s">
        <v>919</v>
      </c>
      <c r="F244" s="129">
        <v>467</v>
      </c>
      <c r="G244" s="172">
        <v>0</v>
      </c>
      <c r="H244" s="172">
        <v>42</v>
      </c>
      <c r="I244" s="172">
        <v>414</v>
      </c>
      <c r="J244" s="172">
        <v>11</v>
      </c>
      <c r="K244" s="172">
        <v>0</v>
      </c>
      <c r="L244" s="172">
        <v>0</v>
      </c>
      <c r="M244" s="172">
        <v>0</v>
      </c>
      <c r="N244" s="172">
        <v>0</v>
      </c>
      <c r="O244" s="172">
        <v>0</v>
      </c>
      <c r="P244" s="172">
        <v>0</v>
      </c>
      <c r="Q244" s="172">
        <v>0</v>
      </c>
      <c r="R244" s="172">
        <v>5</v>
      </c>
      <c r="S244" s="172">
        <v>274</v>
      </c>
      <c r="T244" s="172">
        <v>159</v>
      </c>
      <c r="U244" s="172">
        <v>29</v>
      </c>
      <c r="V244" s="172">
        <v>0</v>
      </c>
      <c r="W244" s="172">
        <v>0</v>
      </c>
      <c r="X244" s="172">
        <v>0</v>
      </c>
      <c r="Y244" s="172">
        <v>2454</v>
      </c>
      <c r="Z244" s="172">
        <v>7256132</v>
      </c>
      <c r="AA244" s="131">
        <v>4158</v>
      </c>
    </row>
    <row r="245" spans="2:27" ht="12.6" customHeight="1" x14ac:dyDescent="0.15">
      <c r="B245" s="71"/>
      <c r="C245" s="72"/>
      <c r="D245" s="72"/>
      <c r="E245" s="183" t="s">
        <v>920</v>
      </c>
      <c r="F245" s="129">
        <v>123</v>
      </c>
      <c r="G245" s="172">
        <v>3</v>
      </c>
      <c r="H245" s="172">
        <v>34</v>
      </c>
      <c r="I245" s="172">
        <v>81</v>
      </c>
      <c r="J245" s="172">
        <v>4</v>
      </c>
      <c r="K245" s="172">
        <v>1</v>
      </c>
      <c r="L245" s="172">
        <v>0</v>
      </c>
      <c r="M245" s="172">
        <v>0</v>
      </c>
      <c r="N245" s="172">
        <v>0</v>
      </c>
      <c r="O245" s="172">
        <v>9</v>
      </c>
      <c r="P245" s="172">
        <v>0</v>
      </c>
      <c r="Q245" s="172">
        <v>0</v>
      </c>
      <c r="R245" s="172">
        <v>0</v>
      </c>
      <c r="S245" s="172">
        <v>1</v>
      </c>
      <c r="T245" s="172">
        <v>11</v>
      </c>
      <c r="U245" s="172">
        <v>48</v>
      </c>
      <c r="V245" s="172">
        <v>54</v>
      </c>
      <c r="W245" s="172">
        <v>0</v>
      </c>
      <c r="X245" s="172">
        <v>0</v>
      </c>
      <c r="Y245" s="172">
        <v>865</v>
      </c>
      <c r="Z245" s="172">
        <v>2747094</v>
      </c>
      <c r="AA245" s="131">
        <v>813</v>
      </c>
    </row>
    <row r="246" spans="2:27" ht="12.6" customHeight="1" x14ac:dyDescent="0.15">
      <c r="B246" s="71"/>
      <c r="C246" s="72"/>
      <c r="D246" s="72"/>
      <c r="E246" s="183" t="s">
        <v>921</v>
      </c>
      <c r="F246" s="129">
        <v>0</v>
      </c>
      <c r="G246" s="172">
        <v>0</v>
      </c>
      <c r="H246" s="172">
        <v>0</v>
      </c>
      <c r="I246" s="172">
        <v>0</v>
      </c>
      <c r="J246" s="172">
        <v>0</v>
      </c>
      <c r="K246" s="172">
        <v>0</v>
      </c>
      <c r="L246" s="172">
        <v>0</v>
      </c>
      <c r="M246" s="172">
        <v>0</v>
      </c>
      <c r="N246" s="172">
        <v>0</v>
      </c>
      <c r="O246" s="172">
        <v>0</v>
      </c>
      <c r="P246" s="172">
        <v>0</v>
      </c>
      <c r="Q246" s="172">
        <v>0</v>
      </c>
      <c r="R246" s="172">
        <v>0</v>
      </c>
      <c r="S246" s="172">
        <v>0</v>
      </c>
      <c r="T246" s="172">
        <v>0</v>
      </c>
      <c r="U246" s="172">
        <v>0</v>
      </c>
      <c r="V246" s="172">
        <v>0</v>
      </c>
      <c r="W246" s="172">
        <v>0</v>
      </c>
      <c r="X246" s="172">
        <v>0</v>
      </c>
      <c r="Y246" s="172">
        <v>0</v>
      </c>
      <c r="Z246" s="172">
        <v>0</v>
      </c>
      <c r="AA246" s="131">
        <v>0</v>
      </c>
    </row>
    <row r="247" spans="2:27" ht="12.6" customHeight="1" x14ac:dyDescent="0.15">
      <c r="B247" s="71"/>
      <c r="C247" s="72"/>
      <c r="D247" s="72"/>
      <c r="E247" s="183" t="s">
        <v>894</v>
      </c>
      <c r="F247" s="129">
        <v>18</v>
      </c>
      <c r="G247" s="172">
        <v>0</v>
      </c>
      <c r="H247" s="172">
        <v>0</v>
      </c>
      <c r="I247" s="172">
        <v>0</v>
      </c>
      <c r="J247" s="172">
        <v>0</v>
      </c>
      <c r="K247" s="172">
        <v>0</v>
      </c>
      <c r="L247" s="172">
        <v>0</v>
      </c>
      <c r="M247" s="172">
        <v>0</v>
      </c>
      <c r="N247" s="172">
        <v>0</v>
      </c>
      <c r="O247" s="172">
        <v>0</v>
      </c>
      <c r="P247" s="172">
        <v>0</v>
      </c>
      <c r="Q247" s="172">
        <v>0</v>
      </c>
      <c r="R247" s="172">
        <v>0</v>
      </c>
      <c r="S247" s="172">
        <v>0</v>
      </c>
      <c r="T247" s="172">
        <v>0</v>
      </c>
      <c r="U247" s="172">
        <v>0</v>
      </c>
      <c r="V247" s="172">
        <v>0</v>
      </c>
      <c r="W247" s="172">
        <v>18</v>
      </c>
      <c r="X247" s="172">
        <v>0</v>
      </c>
      <c r="Y247" s="172">
        <v>179</v>
      </c>
      <c r="Z247" s="172">
        <v>746606</v>
      </c>
      <c r="AA247" s="131">
        <v>24</v>
      </c>
    </row>
    <row r="248" spans="2:27" ht="12.6" customHeight="1" x14ac:dyDescent="0.15">
      <c r="B248" s="71"/>
      <c r="C248" s="72" t="s">
        <v>397</v>
      </c>
      <c r="D248" s="72" t="s">
        <v>398</v>
      </c>
      <c r="E248" s="183" t="s">
        <v>10</v>
      </c>
      <c r="F248" s="129">
        <f t="shared" ref="F248:AA248" si="37">SUM(F249:F255)</f>
        <v>554</v>
      </c>
      <c r="G248" s="172">
        <f t="shared" si="37"/>
        <v>1</v>
      </c>
      <c r="H248" s="172">
        <f t="shared" si="37"/>
        <v>14</v>
      </c>
      <c r="I248" s="172">
        <f t="shared" si="37"/>
        <v>65</v>
      </c>
      <c r="J248" s="172">
        <f t="shared" si="37"/>
        <v>82</v>
      </c>
      <c r="K248" s="172">
        <f t="shared" si="37"/>
        <v>99</v>
      </c>
      <c r="L248" s="172">
        <f t="shared" si="37"/>
        <v>76</v>
      </c>
      <c r="M248" s="172">
        <f t="shared" si="37"/>
        <v>4</v>
      </c>
      <c r="N248" s="172">
        <f t="shared" si="37"/>
        <v>7</v>
      </c>
      <c r="O248" s="172">
        <f t="shared" si="37"/>
        <v>17</v>
      </c>
      <c r="P248" s="172">
        <f t="shared" si="37"/>
        <v>21</v>
      </c>
      <c r="Q248" s="172">
        <f t="shared" si="37"/>
        <v>31</v>
      </c>
      <c r="R248" s="172">
        <f t="shared" si="37"/>
        <v>62</v>
      </c>
      <c r="S248" s="172">
        <f t="shared" si="37"/>
        <v>87</v>
      </c>
      <c r="T248" s="172">
        <f t="shared" si="37"/>
        <v>55</v>
      </c>
      <c r="U248" s="172">
        <f t="shared" si="37"/>
        <v>33</v>
      </c>
      <c r="V248" s="172">
        <f t="shared" si="37"/>
        <v>42</v>
      </c>
      <c r="W248" s="172">
        <f t="shared" si="37"/>
        <v>1</v>
      </c>
      <c r="X248" s="172">
        <f t="shared" si="37"/>
        <v>205</v>
      </c>
      <c r="Y248" s="172">
        <f t="shared" si="37"/>
        <v>7123</v>
      </c>
      <c r="Z248" s="172">
        <f t="shared" si="37"/>
        <v>3704397</v>
      </c>
      <c r="AA248" s="131">
        <f t="shared" si="37"/>
        <v>42200</v>
      </c>
    </row>
    <row r="249" spans="2:27" ht="12.6" customHeight="1" x14ac:dyDescent="0.15">
      <c r="B249" s="71"/>
      <c r="C249" s="72"/>
      <c r="D249" s="72"/>
      <c r="E249" s="183" t="s">
        <v>916</v>
      </c>
      <c r="F249" s="129">
        <v>24</v>
      </c>
      <c r="G249" s="172">
        <v>0</v>
      </c>
      <c r="H249" s="172">
        <v>0</v>
      </c>
      <c r="I249" s="172">
        <v>5</v>
      </c>
      <c r="J249" s="172">
        <v>10</v>
      </c>
      <c r="K249" s="172">
        <v>4</v>
      </c>
      <c r="L249" s="172">
        <v>2</v>
      </c>
      <c r="M249" s="172">
        <v>1</v>
      </c>
      <c r="N249" s="172">
        <v>2</v>
      </c>
      <c r="O249" s="172">
        <v>1</v>
      </c>
      <c r="P249" s="172">
        <v>18</v>
      </c>
      <c r="Q249" s="172">
        <v>4</v>
      </c>
      <c r="R249" s="172">
        <v>0</v>
      </c>
      <c r="S249" s="172">
        <v>0</v>
      </c>
      <c r="T249" s="172">
        <v>1</v>
      </c>
      <c r="U249" s="172">
        <v>0</v>
      </c>
      <c r="V249" s="172">
        <v>0</v>
      </c>
      <c r="W249" s="172">
        <v>0</v>
      </c>
      <c r="X249" s="172">
        <v>0</v>
      </c>
      <c r="Y249" s="172">
        <v>35</v>
      </c>
      <c r="Z249" s="172">
        <v>41969</v>
      </c>
      <c r="AA249" s="131">
        <v>626</v>
      </c>
    </row>
    <row r="250" spans="2:27" ht="12.6" customHeight="1" x14ac:dyDescent="0.15">
      <c r="B250" s="71"/>
      <c r="C250" s="72"/>
      <c r="D250" s="72"/>
      <c r="E250" s="183" t="s">
        <v>917</v>
      </c>
      <c r="F250" s="129">
        <v>81</v>
      </c>
      <c r="G250" s="172">
        <v>0</v>
      </c>
      <c r="H250" s="172">
        <v>0</v>
      </c>
      <c r="I250" s="172">
        <v>3</v>
      </c>
      <c r="J250" s="172">
        <v>21</v>
      </c>
      <c r="K250" s="172">
        <v>34</v>
      </c>
      <c r="L250" s="172">
        <v>20</v>
      </c>
      <c r="M250" s="172">
        <v>1</v>
      </c>
      <c r="N250" s="172">
        <v>2</v>
      </c>
      <c r="O250" s="172">
        <v>0</v>
      </c>
      <c r="P250" s="172">
        <v>3</v>
      </c>
      <c r="Q250" s="172">
        <v>26</v>
      </c>
      <c r="R250" s="172">
        <v>35</v>
      </c>
      <c r="S250" s="172">
        <v>14</v>
      </c>
      <c r="T250" s="172">
        <v>1</v>
      </c>
      <c r="U250" s="172">
        <v>2</v>
      </c>
      <c r="V250" s="172">
        <v>0</v>
      </c>
      <c r="W250" s="172">
        <v>0</v>
      </c>
      <c r="X250" s="172">
        <v>0</v>
      </c>
      <c r="Y250" s="172">
        <v>389</v>
      </c>
      <c r="Z250" s="172">
        <v>708674</v>
      </c>
      <c r="AA250" s="131">
        <v>6537</v>
      </c>
    </row>
    <row r="251" spans="2:27" ht="12.6" customHeight="1" x14ac:dyDescent="0.15">
      <c r="B251" s="71"/>
      <c r="C251" s="72"/>
      <c r="D251" s="72"/>
      <c r="E251" s="183" t="s">
        <v>918</v>
      </c>
      <c r="F251" s="129">
        <v>117</v>
      </c>
      <c r="G251" s="172">
        <v>0</v>
      </c>
      <c r="H251" s="172">
        <v>0</v>
      </c>
      <c r="I251" s="172">
        <v>20</v>
      </c>
      <c r="J251" s="172">
        <v>39</v>
      </c>
      <c r="K251" s="172">
        <v>42</v>
      </c>
      <c r="L251" s="172">
        <v>15</v>
      </c>
      <c r="M251" s="172">
        <v>1</v>
      </c>
      <c r="N251" s="172">
        <v>0</v>
      </c>
      <c r="O251" s="172">
        <v>0</v>
      </c>
      <c r="P251" s="172">
        <v>0</v>
      </c>
      <c r="Q251" s="172">
        <v>1</v>
      </c>
      <c r="R251" s="172">
        <v>27</v>
      </c>
      <c r="S251" s="172">
        <v>48</v>
      </c>
      <c r="T251" s="172">
        <v>28</v>
      </c>
      <c r="U251" s="172">
        <v>13</v>
      </c>
      <c r="V251" s="172">
        <v>0</v>
      </c>
      <c r="W251" s="172">
        <v>0</v>
      </c>
      <c r="X251" s="172">
        <v>0</v>
      </c>
      <c r="Y251" s="172">
        <v>396</v>
      </c>
      <c r="Z251" s="172">
        <v>510397</v>
      </c>
      <c r="AA251" s="131">
        <v>10834</v>
      </c>
    </row>
    <row r="252" spans="2:27" ht="12.6" customHeight="1" x14ac:dyDescent="0.15">
      <c r="B252" s="71"/>
      <c r="C252" s="72"/>
      <c r="D252" s="72"/>
      <c r="E252" s="183" t="s">
        <v>919</v>
      </c>
      <c r="F252" s="129">
        <v>100</v>
      </c>
      <c r="G252" s="172">
        <v>0</v>
      </c>
      <c r="H252" s="172">
        <v>5</v>
      </c>
      <c r="I252" s="172">
        <v>35</v>
      </c>
      <c r="J252" s="172">
        <v>11</v>
      </c>
      <c r="K252" s="172">
        <v>16</v>
      </c>
      <c r="L252" s="172">
        <v>29</v>
      </c>
      <c r="M252" s="172">
        <v>1</v>
      </c>
      <c r="N252" s="172">
        <v>3</v>
      </c>
      <c r="O252" s="172">
        <v>4</v>
      </c>
      <c r="P252" s="172">
        <v>0</v>
      </c>
      <c r="Q252" s="172">
        <v>0</v>
      </c>
      <c r="R252" s="172">
        <v>0</v>
      </c>
      <c r="S252" s="172">
        <v>24</v>
      </c>
      <c r="T252" s="172">
        <v>24</v>
      </c>
      <c r="U252" s="172">
        <v>11</v>
      </c>
      <c r="V252" s="172">
        <v>37</v>
      </c>
      <c r="W252" s="172">
        <v>0</v>
      </c>
      <c r="X252" s="172">
        <v>0</v>
      </c>
      <c r="Y252" s="172">
        <v>517</v>
      </c>
      <c r="Z252" s="172">
        <v>710492</v>
      </c>
      <c r="AA252" s="131">
        <v>17513</v>
      </c>
    </row>
    <row r="253" spans="2:27" ht="12.6" customHeight="1" x14ac:dyDescent="0.15">
      <c r="B253" s="71"/>
      <c r="C253" s="72"/>
      <c r="D253" s="72"/>
      <c r="E253" s="183" t="s">
        <v>920</v>
      </c>
      <c r="F253" s="129">
        <v>26</v>
      </c>
      <c r="G253" s="172">
        <v>1</v>
      </c>
      <c r="H253" s="172">
        <v>9</v>
      </c>
      <c r="I253" s="172">
        <v>2</v>
      </c>
      <c r="J253" s="172">
        <v>1</v>
      </c>
      <c r="K253" s="172">
        <v>3</v>
      </c>
      <c r="L253" s="172">
        <v>10</v>
      </c>
      <c r="M253" s="172">
        <v>0</v>
      </c>
      <c r="N253" s="172">
        <v>0</v>
      </c>
      <c r="O253" s="172">
        <v>12</v>
      </c>
      <c r="P253" s="172">
        <v>0</v>
      </c>
      <c r="Q253" s="172">
        <v>0</v>
      </c>
      <c r="R253" s="172">
        <v>0</v>
      </c>
      <c r="S253" s="172">
        <v>1</v>
      </c>
      <c r="T253" s="172">
        <v>1</v>
      </c>
      <c r="U253" s="172">
        <v>7</v>
      </c>
      <c r="V253" s="172">
        <v>5</v>
      </c>
      <c r="W253" s="172">
        <v>0</v>
      </c>
      <c r="X253" s="172">
        <v>0</v>
      </c>
      <c r="Y253" s="172">
        <v>321</v>
      </c>
      <c r="Z253" s="172">
        <v>344769</v>
      </c>
      <c r="AA253" s="131">
        <v>6690</v>
      </c>
    </row>
    <row r="254" spans="2:27" ht="12.6" customHeight="1" x14ac:dyDescent="0.15">
      <c r="B254" s="71"/>
      <c r="C254" s="72"/>
      <c r="D254" s="72"/>
      <c r="E254" s="183" t="s">
        <v>921</v>
      </c>
      <c r="F254" s="129">
        <v>0</v>
      </c>
      <c r="G254" s="172">
        <v>0</v>
      </c>
      <c r="H254" s="172">
        <v>0</v>
      </c>
      <c r="I254" s="172">
        <v>0</v>
      </c>
      <c r="J254" s="172">
        <v>0</v>
      </c>
      <c r="K254" s="172">
        <v>0</v>
      </c>
      <c r="L254" s="172">
        <v>0</v>
      </c>
      <c r="M254" s="172">
        <v>0</v>
      </c>
      <c r="N254" s="172">
        <v>0</v>
      </c>
      <c r="O254" s="172">
        <v>0</v>
      </c>
      <c r="P254" s="172">
        <v>0</v>
      </c>
      <c r="Q254" s="172">
        <v>0</v>
      </c>
      <c r="R254" s="172">
        <v>0</v>
      </c>
      <c r="S254" s="172">
        <v>0</v>
      </c>
      <c r="T254" s="172">
        <v>0</v>
      </c>
      <c r="U254" s="172">
        <v>0</v>
      </c>
      <c r="V254" s="172">
        <v>0</v>
      </c>
      <c r="W254" s="172">
        <v>0</v>
      </c>
      <c r="X254" s="172">
        <v>0</v>
      </c>
      <c r="Y254" s="172">
        <v>0</v>
      </c>
      <c r="Z254" s="172">
        <v>0</v>
      </c>
      <c r="AA254" s="131">
        <v>0</v>
      </c>
    </row>
    <row r="255" spans="2:27" ht="12.6" customHeight="1" x14ac:dyDescent="0.15">
      <c r="B255" s="71"/>
      <c r="C255" s="72"/>
      <c r="D255" s="72"/>
      <c r="E255" s="183" t="s">
        <v>894</v>
      </c>
      <c r="F255" s="129">
        <v>206</v>
      </c>
      <c r="G255" s="172">
        <v>0</v>
      </c>
      <c r="H255" s="172">
        <v>0</v>
      </c>
      <c r="I255" s="172">
        <v>0</v>
      </c>
      <c r="J255" s="172">
        <v>0</v>
      </c>
      <c r="K255" s="172">
        <v>0</v>
      </c>
      <c r="L255" s="172">
        <v>0</v>
      </c>
      <c r="M255" s="172">
        <v>0</v>
      </c>
      <c r="N255" s="172">
        <v>0</v>
      </c>
      <c r="O255" s="172">
        <v>0</v>
      </c>
      <c r="P255" s="172">
        <v>0</v>
      </c>
      <c r="Q255" s="172">
        <v>0</v>
      </c>
      <c r="R255" s="172">
        <v>0</v>
      </c>
      <c r="S255" s="172">
        <v>0</v>
      </c>
      <c r="T255" s="172">
        <v>0</v>
      </c>
      <c r="U255" s="172">
        <v>0</v>
      </c>
      <c r="V255" s="172">
        <v>0</v>
      </c>
      <c r="W255" s="172">
        <v>1</v>
      </c>
      <c r="X255" s="172">
        <v>205</v>
      </c>
      <c r="Y255" s="172">
        <v>5465</v>
      </c>
      <c r="Z255" s="172">
        <v>1388096</v>
      </c>
      <c r="AA255" s="131">
        <v>0</v>
      </c>
    </row>
    <row r="256" spans="2:27" ht="12.6" customHeight="1" x14ac:dyDescent="0.15">
      <c r="B256" s="71"/>
      <c r="C256" s="72" t="s">
        <v>405</v>
      </c>
      <c r="D256" s="72" t="s">
        <v>406</v>
      </c>
      <c r="E256" s="183" t="s">
        <v>10</v>
      </c>
      <c r="F256" s="129">
        <f t="shared" ref="F256:AA256" si="38">SUM(F257:F263)</f>
        <v>338</v>
      </c>
      <c r="G256" s="172">
        <f t="shared" si="38"/>
        <v>9</v>
      </c>
      <c r="H256" s="172">
        <f t="shared" si="38"/>
        <v>11</v>
      </c>
      <c r="I256" s="172">
        <f t="shared" si="38"/>
        <v>27</v>
      </c>
      <c r="J256" s="172">
        <f t="shared" si="38"/>
        <v>53</v>
      </c>
      <c r="K256" s="172">
        <f t="shared" si="38"/>
        <v>90</v>
      </c>
      <c r="L256" s="172">
        <f t="shared" si="38"/>
        <v>114</v>
      </c>
      <c r="M256" s="172">
        <f t="shared" si="38"/>
        <v>12</v>
      </c>
      <c r="N256" s="172">
        <f t="shared" si="38"/>
        <v>21</v>
      </c>
      <c r="O256" s="172">
        <f t="shared" si="38"/>
        <v>8</v>
      </c>
      <c r="P256" s="172">
        <f t="shared" si="38"/>
        <v>2</v>
      </c>
      <c r="Q256" s="172">
        <f t="shared" si="38"/>
        <v>21</v>
      </c>
      <c r="R256" s="172">
        <f t="shared" si="38"/>
        <v>54</v>
      </c>
      <c r="S256" s="172">
        <f t="shared" si="38"/>
        <v>116</v>
      </c>
      <c r="T256" s="172">
        <f t="shared" si="38"/>
        <v>98</v>
      </c>
      <c r="U256" s="172">
        <f t="shared" si="38"/>
        <v>27</v>
      </c>
      <c r="V256" s="172">
        <f t="shared" si="38"/>
        <v>11</v>
      </c>
      <c r="W256" s="172">
        <f t="shared" si="38"/>
        <v>1</v>
      </c>
      <c r="X256" s="172">
        <f t="shared" si="38"/>
        <v>0</v>
      </c>
      <c r="Y256" s="172">
        <f t="shared" si="38"/>
        <v>1440</v>
      </c>
      <c r="Z256" s="172">
        <f t="shared" si="38"/>
        <v>2303889</v>
      </c>
      <c r="AA256" s="131">
        <f t="shared" si="38"/>
        <v>58393</v>
      </c>
    </row>
    <row r="257" spans="2:27" ht="12.6" customHeight="1" x14ac:dyDescent="0.15">
      <c r="B257" s="71"/>
      <c r="C257" s="72"/>
      <c r="D257" s="72"/>
      <c r="E257" s="183" t="s">
        <v>916</v>
      </c>
      <c r="F257" s="129">
        <v>23</v>
      </c>
      <c r="G257" s="172">
        <v>0</v>
      </c>
      <c r="H257" s="172">
        <v>0</v>
      </c>
      <c r="I257" s="172">
        <v>0</v>
      </c>
      <c r="J257" s="172">
        <v>0</v>
      </c>
      <c r="K257" s="172">
        <v>2</v>
      </c>
      <c r="L257" s="172">
        <v>6</v>
      </c>
      <c r="M257" s="172">
        <v>1</v>
      </c>
      <c r="N257" s="172">
        <v>14</v>
      </c>
      <c r="O257" s="172">
        <v>0</v>
      </c>
      <c r="P257" s="172">
        <v>1</v>
      </c>
      <c r="Q257" s="172">
        <v>6</v>
      </c>
      <c r="R257" s="172">
        <v>4</v>
      </c>
      <c r="S257" s="172">
        <v>5</v>
      </c>
      <c r="T257" s="172">
        <v>6</v>
      </c>
      <c r="U257" s="172">
        <v>1</v>
      </c>
      <c r="V257" s="172">
        <v>0</v>
      </c>
      <c r="W257" s="172">
        <v>0</v>
      </c>
      <c r="X257" s="172">
        <v>0</v>
      </c>
      <c r="Y257" s="82">
        <v>35</v>
      </c>
      <c r="Z257" s="82">
        <v>39558</v>
      </c>
      <c r="AA257" s="130">
        <v>1110</v>
      </c>
    </row>
    <row r="258" spans="2:27" ht="12.6" customHeight="1" x14ac:dyDescent="0.15">
      <c r="B258" s="71"/>
      <c r="C258" s="72"/>
      <c r="D258" s="72"/>
      <c r="E258" s="183" t="s">
        <v>917</v>
      </c>
      <c r="F258" s="129">
        <v>108</v>
      </c>
      <c r="G258" s="172">
        <v>0</v>
      </c>
      <c r="H258" s="172">
        <v>0</v>
      </c>
      <c r="I258" s="172">
        <v>0</v>
      </c>
      <c r="J258" s="172">
        <v>10</v>
      </c>
      <c r="K258" s="172">
        <v>35</v>
      </c>
      <c r="L258" s="172">
        <v>48</v>
      </c>
      <c r="M258" s="172">
        <v>8</v>
      </c>
      <c r="N258" s="172">
        <v>7</v>
      </c>
      <c r="O258" s="172">
        <v>1</v>
      </c>
      <c r="P258" s="172">
        <v>1</v>
      </c>
      <c r="Q258" s="172">
        <v>14</v>
      </c>
      <c r="R258" s="172">
        <v>35</v>
      </c>
      <c r="S258" s="172">
        <v>39</v>
      </c>
      <c r="T258" s="172">
        <v>13</v>
      </c>
      <c r="U258" s="172">
        <v>5</v>
      </c>
      <c r="V258" s="172">
        <v>0</v>
      </c>
      <c r="W258" s="172">
        <v>0</v>
      </c>
      <c r="X258" s="172">
        <v>0</v>
      </c>
      <c r="Y258" s="172">
        <v>345</v>
      </c>
      <c r="Z258" s="172">
        <v>507991</v>
      </c>
      <c r="AA258" s="131">
        <v>15166</v>
      </c>
    </row>
    <row r="259" spans="2:27" ht="12.6" customHeight="1" x14ac:dyDescent="0.15">
      <c r="B259" s="71"/>
      <c r="C259" s="72"/>
      <c r="D259" s="72"/>
      <c r="E259" s="183" t="s">
        <v>918</v>
      </c>
      <c r="F259" s="129">
        <v>135</v>
      </c>
      <c r="G259" s="172">
        <v>0</v>
      </c>
      <c r="H259" s="172">
        <v>0</v>
      </c>
      <c r="I259" s="172">
        <v>7</v>
      </c>
      <c r="J259" s="172">
        <v>31</v>
      </c>
      <c r="K259" s="172">
        <v>49</v>
      </c>
      <c r="L259" s="172">
        <v>45</v>
      </c>
      <c r="M259" s="172">
        <v>3</v>
      </c>
      <c r="N259" s="172">
        <v>0</v>
      </c>
      <c r="O259" s="172">
        <v>0</v>
      </c>
      <c r="P259" s="172">
        <v>0</v>
      </c>
      <c r="Q259" s="172">
        <v>0</v>
      </c>
      <c r="R259" s="172">
        <v>13</v>
      </c>
      <c r="S259" s="172">
        <v>55</v>
      </c>
      <c r="T259" s="172">
        <v>54</v>
      </c>
      <c r="U259" s="172">
        <v>12</v>
      </c>
      <c r="V259" s="172">
        <v>1</v>
      </c>
      <c r="W259" s="172">
        <v>0</v>
      </c>
      <c r="X259" s="172">
        <v>0</v>
      </c>
      <c r="Y259" s="172">
        <v>686</v>
      </c>
      <c r="Z259" s="172">
        <v>1224565</v>
      </c>
      <c r="AA259" s="131">
        <v>31339</v>
      </c>
    </row>
    <row r="260" spans="2:27" ht="12.6" customHeight="1" x14ac:dyDescent="0.15">
      <c r="B260" s="71"/>
      <c r="C260" s="72"/>
      <c r="D260" s="72"/>
      <c r="E260" s="183" t="s">
        <v>919</v>
      </c>
      <c r="F260" s="129">
        <v>48</v>
      </c>
      <c r="G260" s="172">
        <v>3</v>
      </c>
      <c r="H260" s="172">
        <v>5</v>
      </c>
      <c r="I260" s="172">
        <v>17</v>
      </c>
      <c r="J260" s="172">
        <v>12</v>
      </c>
      <c r="K260" s="172">
        <v>3</v>
      </c>
      <c r="L260" s="172">
        <v>8</v>
      </c>
      <c r="M260" s="172">
        <v>0</v>
      </c>
      <c r="N260" s="172">
        <v>0</v>
      </c>
      <c r="O260" s="172">
        <v>0</v>
      </c>
      <c r="P260" s="172">
        <v>0</v>
      </c>
      <c r="Q260" s="172">
        <v>1</v>
      </c>
      <c r="R260" s="172">
        <v>2</v>
      </c>
      <c r="S260" s="172">
        <v>14</v>
      </c>
      <c r="T260" s="172">
        <v>18</v>
      </c>
      <c r="U260" s="172">
        <v>5</v>
      </c>
      <c r="V260" s="172">
        <v>8</v>
      </c>
      <c r="W260" s="172">
        <v>0</v>
      </c>
      <c r="X260" s="172">
        <v>0</v>
      </c>
      <c r="Y260" s="172">
        <v>187</v>
      </c>
      <c r="Z260" s="172">
        <v>306825</v>
      </c>
      <c r="AA260" s="131">
        <v>6204</v>
      </c>
    </row>
    <row r="261" spans="2:27" ht="12.6" customHeight="1" x14ac:dyDescent="0.15">
      <c r="B261" s="71"/>
      <c r="C261" s="72"/>
      <c r="D261" s="72"/>
      <c r="E261" s="183" t="s">
        <v>920</v>
      </c>
      <c r="F261" s="129">
        <v>23</v>
      </c>
      <c r="G261" s="172">
        <v>6</v>
      </c>
      <c r="H261" s="172">
        <v>6</v>
      </c>
      <c r="I261" s="172">
        <v>3</v>
      </c>
      <c r="J261" s="172">
        <v>0</v>
      </c>
      <c r="K261" s="172">
        <v>1</v>
      </c>
      <c r="L261" s="172">
        <v>7</v>
      </c>
      <c r="M261" s="172">
        <v>0</v>
      </c>
      <c r="N261" s="172">
        <v>0</v>
      </c>
      <c r="O261" s="172">
        <v>7</v>
      </c>
      <c r="P261" s="172">
        <v>0</v>
      </c>
      <c r="Q261" s="172">
        <v>0</v>
      </c>
      <c r="R261" s="172">
        <v>0</v>
      </c>
      <c r="S261" s="172">
        <v>3</v>
      </c>
      <c r="T261" s="172">
        <v>7</v>
      </c>
      <c r="U261" s="172">
        <v>4</v>
      </c>
      <c r="V261" s="172">
        <v>2</v>
      </c>
      <c r="W261" s="172">
        <v>0</v>
      </c>
      <c r="X261" s="172">
        <v>0</v>
      </c>
      <c r="Y261" s="172">
        <v>181</v>
      </c>
      <c r="Z261" s="172">
        <v>213450</v>
      </c>
      <c r="AA261" s="131">
        <v>4310</v>
      </c>
    </row>
    <row r="262" spans="2:27" ht="12.6" customHeight="1" x14ac:dyDescent="0.15">
      <c r="B262" s="71"/>
      <c r="C262" s="72"/>
      <c r="D262" s="72"/>
      <c r="E262" s="183" t="s">
        <v>921</v>
      </c>
      <c r="F262" s="129">
        <v>0</v>
      </c>
      <c r="G262" s="172">
        <v>0</v>
      </c>
      <c r="H262" s="172">
        <v>0</v>
      </c>
      <c r="I262" s="172">
        <v>0</v>
      </c>
      <c r="J262" s="172">
        <v>0</v>
      </c>
      <c r="K262" s="172">
        <v>0</v>
      </c>
      <c r="L262" s="172">
        <v>0</v>
      </c>
      <c r="M262" s="172">
        <v>0</v>
      </c>
      <c r="N262" s="172">
        <v>0</v>
      </c>
      <c r="O262" s="172">
        <v>0</v>
      </c>
      <c r="P262" s="172">
        <v>0</v>
      </c>
      <c r="Q262" s="172">
        <v>0</v>
      </c>
      <c r="R262" s="172">
        <v>0</v>
      </c>
      <c r="S262" s="172">
        <v>0</v>
      </c>
      <c r="T262" s="172">
        <v>0</v>
      </c>
      <c r="U262" s="172">
        <v>0</v>
      </c>
      <c r="V262" s="172">
        <v>0</v>
      </c>
      <c r="W262" s="172">
        <v>0</v>
      </c>
      <c r="X262" s="172">
        <v>0</v>
      </c>
      <c r="Y262" s="172">
        <v>0</v>
      </c>
      <c r="Z262" s="172">
        <v>0</v>
      </c>
      <c r="AA262" s="131">
        <v>0</v>
      </c>
    </row>
    <row r="263" spans="2:27" ht="12.6" customHeight="1" x14ac:dyDescent="0.15">
      <c r="B263" s="71"/>
      <c r="C263" s="72"/>
      <c r="D263" s="72"/>
      <c r="E263" s="183" t="s">
        <v>894</v>
      </c>
      <c r="F263" s="129">
        <v>1</v>
      </c>
      <c r="G263" s="172">
        <v>0</v>
      </c>
      <c r="H263" s="172">
        <v>0</v>
      </c>
      <c r="I263" s="172">
        <v>0</v>
      </c>
      <c r="J263" s="172">
        <v>0</v>
      </c>
      <c r="K263" s="172">
        <v>0</v>
      </c>
      <c r="L263" s="172">
        <v>0</v>
      </c>
      <c r="M263" s="172">
        <v>0</v>
      </c>
      <c r="N263" s="172">
        <v>0</v>
      </c>
      <c r="O263" s="172">
        <v>0</v>
      </c>
      <c r="P263" s="172">
        <v>0</v>
      </c>
      <c r="Q263" s="172">
        <v>0</v>
      </c>
      <c r="R263" s="172">
        <v>0</v>
      </c>
      <c r="S263" s="172">
        <v>0</v>
      </c>
      <c r="T263" s="172">
        <v>0</v>
      </c>
      <c r="U263" s="172">
        <v>0</v>
      </c>
      <c r="V263" s="172">
        <v>0</v>
      </c>
      <c r="W263" s="172">
        <v>1</v>
      </c>
      <c r="X263" s="172">
        <v>0</v>
      </c>
      <c r="Y263" s="82">
        <v>6</v>
      </c>
      <c r="Z263" s="82">
        <v>11500</v>
      </c>
      <c r="AA263" s="130">
        <v>264</v>
      </c>
    </row>
    <row r="264" spans="2:27" ht="12.6" customHeight="1" x14ac:dyDescent="0.15">
      <c r="B264" s="71"/>
      <c r="C264" s="72" t="s">
        <v>413</v>
      </c>
      <c r="D264" s="72" t="s">
        <v>414</v>
      </c>
      <c r="E264" s="183" t="s">
        <v>10</v>
      </c>
      <c r="F264" s="129">
        <f t="shared" ref="F264:AA264" si="39">SUM(F265:F271)</f>
        <v>75</v>
      </c>
      <c r="G264" s="172">
        <f t="shared" si="39"/>
        <v>0</v>
      </c>
      <c r="H264" s="172">
        <f t="shared" si="39"/>
        <v>1</v>
      </c>
      <c r="I264" s="172">
        <f t="shared" si="39"/>
        <v>15</v>
      </c>
      <c r="J264" s="172">
        <f t="shared" si="39"/>
        <v>32</v>
      </c>
      <c r="K264" s="172">
        <f t="shared" si="39"/>
        <v>18</v>
      </c>
      <c r="L264" s="172">
        <f t="shared" si="39"/>
        <v>9</v>
      </c>
      <c r="M264" s="172">
        <f t="shared" si="39"/>
        <v>0</v>
      </c>
      <c r="N264" s="172">
        <f t="shared" si="39"/>
        <v>0</v>
      </c>
      <c r="O264" s="172">
        <f t="shared" si="39"/>
        <v>1</v>
      </c>
      <c r="P264" s="172">
        <f t="shared" si="39"/>
        <v>0</v>
      </c>
      <c r="Q264" s="172">
        <f t="shared" si="39"/>
        <v>1</v>
      </c>
      <c r="R264" s="172">
        <f t="shared" si="39"/>
        <v>15</v>
      </c>
      <c r="S264" s="172">
        <f t="shared" si="39"/>
        <v>39</v>
      </c>
      <c r="T264" s="172">
        <f t="shared" si="39"/>
        <v>14</v>
      </c>
      <c r="U264" s="172">
        <f t="shared" si="39"/>
        <v>4</v>
      </c>
      <c r="V264" s="172">
        <f t="shared" si="39"/>
        <v>1</v>
      </c>
      <c r="W264" s="172">
        <f t="shared" si="39"/>
        <v>0</v>
      </c>
      <c r="X264" s="172">
        <f t="shared" si="39"/>
        <v>0</v>
      </c>
      <c r="Y264" s="172">
        <f t="shared" si="39"/>
        <v>280</v>
      </c>
      <c r="Z264" s="172">
        <f t="shared" si="39"/>
        <v>277423</v>
      </c>
      <c r="AA264" s="131">
        <f t="shared" si="39"/>
        <v>4956</v>
      </c>
    </row>
    <row r="265" spans="2:27" ht="12.6" customHeight="1" x14ac:dyDescent="0.15">
      <c r="B265" s="71"/>
      <c r="C265" s="72"/>
      <c r="D265" s="72"/>
      <c r="E265" s="183" t="s">
        <v>916</v>
      </c>
      <c r="F265" s="129">
        <v>1</v>
      </c>
      <c r="G265" s="172">
        <v>0</v>
      </c>
      <c r="H265" s="172">
        <v>0</v>
      </c>
      <c r="I265" s="172">
        <v>1</v>
      </c>
      <c r="J265" s="172">
        <v>0</v>
      </c>
      <c r="K265" s="172">
        <v>0</v>
      </c>
      <c r="L265" s="172">
        <v>0</v>
      </c>
      <c r="M265" s="172">
        <v>0</v>
      </c>
      <c r="N265" s="172">
        <v>0</v>
      </c>
      <c r="O265" s="172">
        <v>1</v>
      </c>
      <c r="P265" s="172">
        <v>0</v>
      </c>
      <c r="Q265" s="172">
        <v>0</v>
      </c>
      <c r="R265" s="172">
        <v>0</v>
      </c>
      <c r="S265" s="172">
        <v>0</v>
      </c>
      <c r="T265" s="172">
        <v>0</v>
      </c>
      <c r="U265" s="172">
        <v>0</v>
      </c>
      <c r="V265" s="172">
        <v>0</v>
      </c>
      <c r="W265" s="172">
        <v>0</v>
      </c>
      <c r="X265" s="172">
        <v>0</v>
      </c>
      <c r="Y265" s="82">
        <v>2</v>
      </c>
      <c r="Z265" s="82">
        <v>580</v>
      </c>
      <c r="AA265" s="130">
        <v>33</v>
      </c>
    </row>
    <row r="266" spans="2:27" ht="12.6" customHeight="1" x14ac:dyDescent="0.15">
      <c r="B266" s="71"/>
      <c r="C266" s="72"/>
      <c r="D266" s="72"/>
      <c r="E266" s="183" t="s">
        <v>917</v>
      </c>
      <c r="F266" s="129">
        <v>10</v>
      </c>
      <c r="G266" s="172">
        <v>0</v>
      </c>
      <c r="H266" s="172">
        <v>0</v>
      </c>
      <c r="I266" s="172">
        <v>0</v>
      </c>
      <c r="J266" s="172">
        <v>3</v>
      </c>
      <c r="K266" s="172">
        <v>7</v>
      </c>
      <c r="L266" s="172">
        <v>0</v>
      </c>
      <c r="M266" s="172">
        <v>0</v>
      </c>
      <c r="N266" s="172">
        <v>0</v>
      </c>
      <c r="O266" s="172">
        <v>0</v>
      </c>
      <c r="P266" s="172">
        <v>0</v>
      </c>
      <c r="Q266" s="172">
        <v>1</v>
      </c>
      <c r="R266" s="172">
        <v>8</v>
      </c>
      <c r="S266" s="172">
        <v>1</v>
      </c>
      <c r="T266" s="172">
        <v>0</v>
      </c>
      <c r="U266" s="172">
        <v>0</v>
      </c>
      <c r="V266" s="172">
        <v>0</v>
      </c>
      <c r="W266" s="172">
        <v>0</v>
      </c>
      <c r="X266" s="172">
        <v>0</v>
      </c>
      <c r="Y266" s="172">
        <v>28</v>
      </c>
      <c r="Z266" s="172">
        <v>13969</v>
      </c>
      <c r="AA266" s="131">
        <v>365</v>
      </c>
    </row>
    <row r="267" spans="2:27" ht="12.6" customHeight="1" x14ac:dyDescent="0.15">
      <c r="B267" s="71"/>
      <c r="C267" s="72"/>
      <c r="D267" s="72"/>
      <c r="E267" s="183" t="s">
        <v>918</v>
      </c>
      <c r="F267" s="129">
        <v>49</v>
      </c>
      <c r="G267" s="172">
        <v>0</v>
      </c>
      <c r="H267" s="172">
        <v>0</v>
      </c>
      <c r="I267" s="172">
        <v>3</v>
      </c>
      <c r="J267" s="172">
        <v>28</v>
      </c>
      <c r="K267" s="172">
        <v>9</v>
      </c>
      <c r="L267" s="172">
        <v>9</v>
      </c>
      <c r="M267" s="172">
        <v>0</v>
      </c>
      <c r="N267" s="172">
        <v>0</v>
      </c>
      <c r="O267" s="172">
        <v>0</v>
      </c>
      <c r="P267" s="172">
        <v>0</v>
      </c>
      <c r="Q267" s="172">
        <v>0</v>
      </c>
      <c r="R267" s="172">
        <v>7</v>
      </c>
      <c r="S267" s="172">
        <v>31</v>
      </c>
      <c r="T267" s="172">
        <v>9</v>
      </c>
      <c r="U267" s="172">
        <v>2</v>
      </c>
      <c r="V267" s="172">
        <v>0</v>
      </c>
      <c r="W267" s="172">
        <v>0</v>
      </c>
      <c r="X267" s="172">
        <v>0</v>
      </c>
      <c r="Y267" s="172">
        <v>214</v>
      </c>
      <c r="Z267" s="172">
        <v>238550</v>
      </c>
      <c r="AA267" s="131">
        <v>3738</v>
      </c>
    </row>
    <row r="268" spans="2:27" ht="12.6" customHeight="1" x14ac:dyDescent="0.15">
      <c r="B268" s="71"/>
      <c r="C268" s="72"/>
      <c r="D268" s="72"/>
      <c r="E268" s="183" t="s">
        <v>919</v>
      </c>
      <c r="F268" s="129">
        <v>13</v>
      </c>
      <c r="G268" s="172">
        <v>0</v>
      </c>
      <c r="H268" s="172">
        <v>0</v>
      </c>
      <c r="I268" s="172">
        <v>11</v>
      </c>
      <c r="J268" s="172">
        <v>1</v>
      </c>
      <c r="K268" s="172">
        <v>1</v>
      </c>
      <c r="L268" s="172">
        <v>0</v>
      </c>
      <c r="M268" s="172">
        <v>0</v>
      </c>
      <c r="N268" s="172">
        <v>0</v>
      </c>
      <c r="O268" s="172">
        <v>0</v>
      </c>
      <c r="P268" s="172">
        <v>0</v>
      </c>
      <c r="Q268" s="172">
        <v>0</v>
      </c>
      <c r="R268" s="172">
        <v>0</v>
      </c>
      <c r="S268" s="172">
        <v>7</v>
      </c>
      <c r="T268" s="172">
        <v>5</v>
      </c>
      <c r="U268" s="172">
        <v>1</v>
      </c>
      <c r="V268" s="172">
        <v>0</v>
      </c>
      <c r="W268" s="172">
        <v>0</v>
      </c>
      <c r="X268" s="172">
        <v>0</v>
      </c>
      <c r="Y268" s="172">
        <v>29</v>
      </c>
      <c r="Z268" s="172">
        <v>19654</v>
      </c>
      <c r="AA268" s="131">
        <v>715</v>
      </c>
    </row>
    <row r="269" spans="2:27" ht="12.6" customHeight="1" x14ac:dyDescent="0.15">
      <c r="B269" s="71"/>
      <c r="C269" s="72"/>
      <c r="D269" s="72"/>
      <c r="E269" s="183" t="s">
        <v>920</v>
      </c>
      <c r="F269" s="129">
        <v>2</v>
      </c>
      <c r="G269" s="172">
        <v>0</v>
      </c>
      <c r="H269" s="172">
        <v>1</v>
      </c>
      <c r="I269" s="172">
        <v>0</v>
      </c>
      <c r="J269" s="172">
        <v>0</v>
      </c>
      <c r="K269" s="172">
        <v>1</v>
      </c>
      <c r="L269" s="172">
        <v>0</v>
      </c>
      <c r="M269" s="172">
        <v>0</v>
      </c>
      <c r="N269" s="172">
        <v>0</v>
      </c>
      <c r="O269" s="172">
        <v>0</v>
      </c>
      <c r="P269" s="172">
        <v>0</v>
      </c>
      <c r="Q269" s="172">
        <v>0</v>
      </c>
      <c r="R269" s="172">
        <v>0</v>
      </c>
      <c r="S269" s="172">
        <v>0</v>
      </c>
      <c r="T269" s="172">
        <v>0</v>
      </c>
      <c r="U269" s="172">
        <v>1</v>
      </c>
      <c r="V269" s="172">
        <v>1</v>
      </c>
      <c r="W269" s="172">
        <v>0</v>
      </c>
      <c r="X269" s="172">
        <v>0</v>
      </c>
      <c r="Y269" s="82">
        <v>7</v>
      </c>
      <c r="Z269" s="82">
        <v>4670</v>
      </c>
      <c r="AA269" s="130">
        <v>105</v>
      </c>
    </row>
    <row r="270" spans="2:27" ht="12.6" customHeight="1" x14ac:dyDescent="0.15">
      <c r="B270" s="71"/>
      <c r="C270" s="72"/>
      <c r="D270" s="72"/>
      <c r="E270" s="183" t="s">
        <v>921</v>
      </c>
      <c r="F270" s="129">
        <v>0</v>
      </c>
      <c r="G270" s="172">
        <v>0</v>
      </c>
      <c r="H270" s="172">
        <v>0</v>
      </c>
      <c r="I270" s="172">
        <v>0</v>
      </c>
      <c r="J270" s="172">
        <v>0</v>
      </c>
      <c r="K270" s="172">
        <v>0</v>
      </c>
      <c r="L270" s="172">
        <v>0</v>
      </c>
      <c r="M270" s="172">
        <v>0</v>
      </c>
      <c r="N270" s="172">
        <v>0</v>
      </c>
      <c r="O270" s="172">
        <v>0</v>
      </c>
      <c r="P270" s="172">
        <v>0</v>
      </c>
      <c r="Q270" s="172">
        <v>0</v>
      </c>
      <c r="R270" s="172">
        <v>0</v>
      </c>
      <c r="S270" s="172">
        <v>0</v>
      </c>
      <c r="T270" s="172">
        <v>0</v>
      </c>
      <c r="U270" s="172">
        <v>0</v>
      </c>
      <c r="V270" s="172">
        <v>0</v>
      </c>
      <c r="W270" s="172">
        <v>0</v>
      </c>
      <c r="X270" s="172">
        <v>0</v>
      </c>
      <c r="Y270" s="172">
        <v>0</v>
      </c>
      <c r="Z270" s="172">
        <v>0</v>
      </c>
      <c r="AA270" s="131">
        <v>0</v>
      </c>
    </row>
    <row r="271" spans="2:27" ht="12.6" customHeight="1" x14ac:dyDescent="0.15">
      <c r="B271" s="71"/>
      <c r="C271" s="72"/>
      <c r="D271" s="72"/>
      <c r="E271" s="183" t="s">
        <v>894</v>
      </c>
      <c r="F271" s="129">
        <v>0</v>
      </c>
      <c r="G271" s="172">
        <v>0</v>
      </c>
      <c r="H271" s="172">
        <v>0</v>
      </c>
      <c r="I271" s="172">
        <v>0</v>
      </c>
      <c r="J271" s="172">
        <v>0</v>
      </c>
      <c r="K271" s="172">
        <v>0</v>
      </c>
      <c r="L271" s="172">
        <v>0</v>
      </c>
      <c r="M271" s="172">
        <v>0</v>
      </c>
      <c r="N271" s="172">
        <v>0</v>
      </c>
      <c r="O271" s="172">
        <v>0</v>
      </c>
      <c r="P271" s="172">
        <v>0</v>
      </c>
      <c r="Q271" s="172">
        <v>0</v>
      </c>
      <c r="R271" s="172">
        <v>0</v>
      </c>
      <c r="S271" s="172">
        <v>0</v>
      </c>
      <c r="T271" s="172">
        <v>0</v>
      </c>
      <c r="U271" s="172">
        <v>0</v>
      </c>
      <c r="V271" s="172">
        <v>0</v>
      </c>
      <c r="W271" s="172">
        <v>0</v>
      </c>
      <c r="X271" s="172">
        <v>0</v>
      </c>
      <c r="Y271" s="172">
        <v>0</v>
      </c>
      <c r="Z271" s="172">
        <v>0</v>
      </c>
      <c r="AA271" s="131">
        <v>0</v>
      </c>
    </row>
    <row r="272" spans="2:27" ht="12.6" customHeight="1" x14ac:dyDescent="0.15">
      <c r="B272" s="71"/>
      <c r="C272" s="72" t="s">
        <v>417</v>
      </c>
      <c r="D272" s="72" t="s">
        <v>418</v>
      </c>
      <c r="E272" s="183" t="s">
        <v>10</v>
      </c>
      <c r="F272" s="129">
        <f t="shared" ref="F272:AA272" si="40">SUM(F273:F279)</f>
        <v>238</v>
      </c>
      <c r="G272" s="172">
        <f t="shared" si="40"/>
        <v>0</v>
      </c>
      <c r="H272" s="172">
        <f t="shared" si="40"/>
        <v>1</v>
      </c>
      <c r="I272" s="172">
        <f t="shared" si="40"/>
        <v>45</v>
      </c>
      <c r="J272" s="172">
        <f t="shared" si="40"/>
        <v>59</v>
      </c>
      <c r="K272" s="172">
        <f t="shared" si="40"/>
        <v>79</v>
      </c>
      <c r="L272" s="172">
        <f t="shared" si="40"/>
        <v>53</v>
      </c>
      <c r="M272" s="172">
        <f t="shared" si="40"/>
        <v>1</v>
      </c>
      <c r="N272" s="172">
        <f t="shared" si="40"/>
        <v>0</v>
      </c>
      <c r="O272" s="172">
        <f t="shared" si="40"/>
        <v>1</v>
      </c>
      <c r="P272" s="172">
        <f t="shared" si="40"/>
        <v>1</v>
      </c>
      <c r="Q272" s="172">
        <f t="shared" si="40"/>
        <v>17</v>
      </c>
      <c r="R272" s="172">
        <f t="shared" si="40"/>
        <v>55</v>
      </c>
      <c r="S272" s="172">
        <f t="shared" si="40"/>
        <v>125</v>
      </c>
      <c r="T272" s="172">
        <f t="shared" si="40"/>
        <v>28</v>
      </c>
      <c r="U272" s="172">
        <f t="shared" si="40"/>
        <v>7</v>
      </c>
      <c r="V272" s="172">
        <f t="shared" si="40"/>
        <v>4</v>
      </c>
      <c r="W272" s="172">
        <f t="shared" si="40"/>
        <v>0</v>
      </c>
      <c r="X272" s="172">
        <f t="shared" si="40"/>
        <v>0</v>
      </c>
      <c r="Y272" s="172">
        <f t="shared" si="40"/>
        <v>738</v>
      </c>
      <c r="Z272" s="172">
        <f t="shared" si="40"/>
        <v>817668</v>
      </c>
      <c r="AA272" s="131">
        <f t="shared" si="40"/>
        <v>15446</v>
      </c>
    </row>
    <row r="273" spans="2:27" ht="12.6" customHeight="1" x14ac:dyDescent="0.15">
      <c r="B273" s="71"/>
      <c r="C273" s="72"/>
      <c r="D273" s="72"/>
      <c r="E273" s="183" t="s">
        <v>916</v>
      </c>
      <c r="F273" s="129">
        <v>1</v>
      </c>
      <c r="G273" s="172">
        <v>0</v>
      </c>
      <c r="H273" s="172">
        <v>0</v>
      </c>
      <c r="I273" s="172">
        <v>0</v>
      </c>
      <c r="J273" s="172">
        <v>0</v>
      </c>
      <c r="K273" s="172">
        <v>1</v>
      </c>
      <c r="L273" s="172">
        <v>0</v>
      </c>
      <c r="M273" s="172">
        <v>0</v>
      </c>
      <c r="N273" s="172">
        <v>0</v>
      </c>
      <c r="O273" s="172">
        <v>0</v>
      </c>
      <c r="P273" s="172">
        <v>1</v>
      </c>
      <c r="Q273" s="172">
        <v>0</v>
      </c>
      <c r="R273" s="172">
        <v>0</v>
      </c>
      <c r="S273" s="172">
        <v>0</v>
      </c>
      <c r="T273" s="172">
        <v>0</v>
      </c>
      <c r="U273" s="172">
        <v>0</v>
      </c>
      <c r="V273" s="172">
        <v>0</v>
      </c>
      <c r="W273" s="172">
        <v>0</v>
      </c>
      <c r="X273" s="172">
        <v>0</v>
      </c>
      <c r="Y273" s="82">
        <v>2</v>
      </c>
      <c r="Z273" s="82">
        <v>759</v>
      </c>
      <c r="AA273" s="130">
        <v>60</v>
      </c>
    </row>
    <row r="274" spans="2:27" ht="12.6" customHeight="1" x14ac:dyDescent="0.15">
      <c r="B274" s="71"/>
      <c r="C274" s="72"/>
      <c r="D274" s="72"/>
      <c r="E274" s="183" t="s">
        <v>917</v>
      </c>
      <c r="F274" s="129">
        <v>89</v>
      </c>
      <c r="G274" s="172">
        <v>0</v>
      </c>
      <c r="H274" s="172">
        <v>0</v>
      </c>
      <c r="I274" s="172">
        <v>0</v>
      </c>
      <c r="J274" s="172">
        <v>15</v>
      </c>
      <c r="K274" s="172">
        <v>36</v>
      </c>
      <c r="L274" s="172">
        <v>37</v>
      </c>
      <c r="M274" s="172">
        <v>1</v>
      </c>
      <c r="N274" s="172">
        <v>0</v>
      </c>
      <c r="O274" s="172">
        <v>0</v>
      </c>
      <c r="P274" s="172">
        <v>0</v>
      </c>
      <c r="Q274" s="172">
        <v>15</v>
      </c>
      <c r="R274" s="172">
        <v>34</v>
      </c>
      <c r="S274" s="172">
        <v>40</v>
      </c>
      <c r="T274" s="172">
        <v>0</v>
      </c>
      <c r="U274" s="172">
        <v>0</v>
      </c>
      <c r="V274" s="172">
        <v>0</v>
      </c>
      <c r="W274" s="172">
        <v>0</v>
      </c>
      <c r="X274" s="172">
        <v>0</v>
      </c>
      <c r="Y274" s="172">
        <v>336</v>
      </c>
      <c r="Z274" s="172">
        <v>435944</v>
      </c>
      <c r="AA274" s="131">
        <v>7021</v>
      </c>
    </row>
    <row r="275" spans="2:27" ht="12.6" customHeight="1" x14ac:dyDescent="0.15">
      <c r="B275" s="71"/>
      <c r="C275" s="72"/>
      <c r="D275" s="72"/>
      <c r="E275" s="183" t="s">
        <v>918</v>
      </c>
      <c r="F275" s="129">
        <v>109</v>
      </c>
      <c r="G275" s="172">
        <v>0</v>
      </c>
      <c r="H275" s="172">
        <v>0</v>
      </c>
      <c r="I275" s="172">
        <v>18</v>
      </c>
      <c r="J275" s="172">
        <v>40</v>
      </c>
      <c r="K275" s="172">
        <v>38</v>
      </c>
      <c r="L275" s="172">
        <v>13</v>
      </c>
      <c r="M275" s="172">
        <v>0</v>
      </c>
      <c r="N275" s="172">
        <v>0</v>
      </c>
      <c r="O275" s="172">
        <v>0</v>
      </c>
      <c r="P275" s="172">
        <v>0</v>
      </c>
      <c r="Q275" s="172">
        <v>2</v>
      </c>
      <c r="R275" s="172">
        <v>21</v>
      </c>
      <c r="S275" s="172">
        <v>66</v>
      </c>
      <c r="T275" s="172">
        <v>15</v>
      </c>
      <c r="U275" s="172">
        <v>5</v>
      </c>
      <c r="V275" s="172">
        <v>0</v>
      </c>
      <c r="W275" s="172">
        <v>0</v>
      </c>
      <c r="X275" s="172">
        <v>0</v>
      </c>
      <c r="Y275" s="172">
        <v>298</v>
      </c>
      <c r="Z275" s="172">
        <v>275583</v>
      </c>
      <c r="AA275" s="131">
        <v>6523</v>
      </c>
    </row>
    <row r="276" spans="2:27" ht="12.6" customHeight="1" x14ac:dyDescent="0.15">
      <c r="B276" s="71"/>
      <c r="C276" s="72"/>
      <c r="D276" s="72"/>
      <c r="E276" s="183" t="s">
        <v>919</v>
      </c>
      <c r="F276" s="129">
        <v>37</v>
      </c>
      <c r="G276" s="172">
        <v>0</v>
      </c>
      <c r="H276" s="172">
        <v>1</v>
      </c>
      <c r="I276" s="172">
        <v>27</v>
      </c>
      <c r="J276" s="172">
        <v>4</v>
      </c>
      <c r="K276" s="172">
        <v>3</v>
      </c>
      <c r="L276" s="172">
        <v>2</v>
      </c>
      <c r="M276" s="172">
        <v>0</v>
      </c>
      <c r="N276" s="172">
        <v>0</v>
      </c>
      <c r="O276" s="172">
        <v>0</v>
      </c>
      <c r="P276" s="172">
        <v>0</v>
      </c>
      <c r="Q276" s="172">
        <v>0</v>
      </c>
      <c r="R276" s="172">
        <v>0</v>
      </c>
      <c r="S276" s="172">
        <v>19</v>
      </c>
      <c r="T276" s="172">
        <v>13</v>
      </c>
      <c r="U276" s="172">
        <v>2</v>
      </c>
      <c r="V276" s="172">
        <v>3</v>
      </c>
      <c r="W276" s="172">
        <v>0</v>
      </c>
      <c r="X276" s="172">
        <v>0</v>
      </c>
      <c r="Y276" s="172">
        <v>92</v>
      </c>
      <c r="Z276" s="172">
        <v>87354</v>
      </c>
      <c r="AA276" s="131">
        <v>1579</v>
      </c>
    </row>
    <row r="277" spans="2:27" ht="12.6" customHeight="1" x14ac:dyDescent="0.15">
      <c r="B277" s="71"/>
      <c r="C277" s="72"/>
      <c r="D277" s="72"/>
      <c r="E277" s="183" t="s">
        <v>920</v>
      </c>
      <c r="F277" s="129">
        <v>2</v>
      </c>
      <c r="G277" s="172">
        <v>0</v>
      </c>
      <c r="H277" s="172">
        <v>0</v>
      </c>
      <c r="I277" s="172">
        <v>0</v>
      </c>
      <c r="J277" s="172">
        <v>0</v>
      </c>
      <c r="K277" s="172">
        <v>1</v>
      </c>
      <c r="L277" s="172">
        <v>1</v>
      </c>
      <c r="M277" s="172">
        <v>0</v>
      </c>
      <c r="N277" s="172">
        <v>0</v>
      </c>
      <c r="O277" s="172">
        <v>1</v>
      </c>
      <c r="P277" s="172">
        <v>0</v>
      </c>
      <c r="Q277" s="172">
        <v>0</v>
      </c>
      <c r="R277" s="172">
        <v>0</v>
      </c>
      <c r="S277" s="172">
        <v>0</v>
      </c>
      <c r="T277" s="172">
        <v>0</v>
      </c>
      <c r="U277" s="172">
        <v>0</v>
      </c>
      <c r="V277" s="172">
        <v>1</v>
      </c>
      <c r="W277" s="172">
        <v>0</v>
      </c>
      <c r="X277" s="172">
        <v>0</v>
      </c>
      <c r="Y277" s="82">
        <v>10</v>
      </c>
      <c r="Z277" s="82">
        <v>18028</v>
      </c>
      <c r="AA277" s="130">
        <v>263</v>
      </c>
    </row>
    <row r="278" spans="2:27" ht="12.6" customHeight="1" x14ac:dyDescent="0.15">
      <c r="B278" s="71"/>
      <c r="C278" s="72"/>
      <c r="D278" s="72"/>
      <c r="E278" s="183" t="s">
        <v>921</v>
      </c>
      <c r="F278" s="129">
        <v>0</v>
      </c>
      <c r="G278" s="172">
        <v>0</v>
      </c>
      <c r="H278" s="172">
        <v>0</v>
      </c>
      <c r="I278" s="172">
        <v>0</v>
      </c>
      <c r="J278" s="172">
        <v>0</v>
      </c>
      <c r="K278" s="172">
        <v>0</v>
      </c>
      <c r="L278" s="172">
        <v>0</v>
      </c>
      <c r="M278" s="172">
        <v>0</v>
      </c>
      <c r="N278" s="172">
        <v>0</v>
      </c>
      <c r="O278" s="172">
        <v>0</v>
      </c>
      <c r="P278" s="172">
        <v>0</v>
      </c>
      <c r="Q278" s="172">
        <v>0</v>
      </c>
      <c r="R278" s="172">
        <v>0</v>
      </c>
      <c r="S278" s="172">
        <v>0</v>
      </c>
      <c r="T278" s="172">
        <v>0</v>
      </c>
      <c r="U278" s="172">
        <v>0</v>
      </c>
      <c r="V278" s="172">
        <v>0</v>
      </c>
      <c r="W278" s="172">
        <v>0</v>
      </c>
      <c r="X278" s="172">
        <v>0</v>
      </c>
      <c r="Y278" s="172">
        <v>0</v>
      </c>
      <c r="Z278" s="172">
        <v>0</v>
      </c>
      <c r="AA278" s="131">
        <v>0</v>
      </c>
    </row>
    <row r="279" spans="2:27" ht="12.6" customHeight="1" x14ac:dyDescent="0.15">
      <c r="B279" s="71"/>
      <c r="C279" s="72"/>
      <c r="D279" s="72"/>
      <c r="E279" s="183" t="s">
        <v>894</v>
      </c>
      <c r="F279" s="129">
        <v>0</v>
      </c>
      <c r="G279" s="172">
        <v>0</v>
      </c>
      <c r="H279" s="172">
        <v>0</v>
      </c>
      <c r="I279" s="172">
        <v>0</v>
      </c>
      <c r="J279" s="172">
        <v>0</v>
      </c>
      <c r="K279" s="172">
        <v>0</v>
      </c>
      <c r="L279" s="172">
        <v>0</v>
      </c>
      <c r="M279" s="172">
        <v>0</v>
      </c>
      <c r="N279" s="172">
        <v>0</v>
      </c>
      <c r="O279" s="172">
        <v>0</v>
      </c>
      <c r="P279" s="172">
        <v>0</v>
      </c>
      <c r="Q279" s="172">
        <v>0</v>
      </c>
      <c r="R279" s="172">
        <v>0</v>
      </c>
      <c r="S279" s="172">
        <v>0</v>
      </c>
      <c r="T279" s="172">
        <v>0</v>
      </c>
      <c r="U279" s="172">
        <v>0</v>
      </c>
      <c r="V279" s="172">
        <v>0</v>
      </c>
      <c r="W279" s="172">
        <v>0</v>
      </c>
      <c r="X279" s="172">
        <v>0</v>
      </c>
      <c r="Y279" s="172">
        <v>0</v>
      </c>
      <c r="Z279" s="172">
        <v>0</v>
      </c>
      <c r="AA279" s="131">
        <v>0</v>
      </c>
    </row>
    <row r="280" spans="2:27" ht="12.6" customHeight="1" x14ac:dyDescent="0.15">
      <c r="B280" s="71"/>
      <c r="C280" s="72" t="s">
        <v>421</v>
      </c>
      <c r="D280" s="72" t="s">
        <v>422</v>
      </c>
      <c r="E280" s="183" t="s">
        <v>10</v>
      </c>
      <c r="F280" s="129">
        <f t="shared" ref="F280:AA280" si="41">SUM(F281:F287)</f>
        <v>1239</v>
      </c>
      <c r="G280" s="172">
        <f t="shared" si="41"/>
        <v>27</v>
      </c>
      <c r="H280" s="172">
        <f t="shared" si="41"/>
        <v>84</v>
      </c>
      <c r="I280" s="172">
        <f t="shared" si="41"/>
        <v>207</v>
      </c>
      <c r="J280" s="172">
        <f t="shared" si="41"/>
        <v>427</v>
      </c>
      <c r="K280" s="172">
        <f t="shared" si="41"/>
        <v>276</v>
      </c>
      <c r="L280" s="172">
        <f t="shared" si="41"/>
        <v>173</v>
      </c>
      <c r="M280" s="172">
        <f t="shared" si="41"/>
        <v>23</v>
      </c>
      <c r="N280" s="172">
        <f t="shared" si="41"/>
        <v>18</v>
      </c>
      <c r="O280" s="172">
        <f t="shared" si="41"/>
        <v>36</v>
      </c>
      <c r="P280" s="172">
        <f t="shared" si="41"/>
        <v>29</v>
      </c>
      <c r="Q280" s="172">
        <f t="shared" si="41"/>
        <v>244</v>
      </c>
      <c r="R280" s="172">
        <f t="shared" si="41"/>
        <v>316</v>
      </c>
      <c r="S280" s="172">
        <f t="shared" si="41"/>
        <v>322</v>
      </c>
      <c r="T280" s="172">
        <f t="shared" si="41"/>
        <v>190</v>
      </c>
      <c r="U280" s="172">
        <f t="shared" si="41"/>
        <v>70</v>
      </c>
      <c r="V280" s="172">
        <f t="shared" si="41"/>
        <v>28</v>
      </c>
      <c r="W280" s="172">
        <f t="shared" si="41"/>
        <v>4</v>
      </c>
      <c r="X280" s="172">
        <f t="shared" si="41"/>
        <v>0</v>
      </c>
      <c r="Y280" s="172">
        <f t="shared" si="41"/>
        <v>4842</v>
      </c>
      <c r="Z280" s="172">
        <f t="shared" si="41"/>
        <v>6317186</v>
      </c>
      <c r="AA280" s="131">
        <f t="shared" si="41"/>
        <v>168052</v>
      </c>
    </row>
    <row r="281" spans="2:27" ht="12.6" customHeight="1" x14ac:dyDescent="0.15">
      <c r="B281" s="71"/>
      <c r="C281" s="72"/>
      <c r="D281" s="72"/>
      <c r="E281" s="183" t="s">
        <v>916</v>
      </c>
      <c r="F281" s="129">
        <v>82</v>
      </c>
      <c r="G281" s="172">
        <v>11</v>
      </c>
      <c r="H281" s="172">
        <v>4</v>
      </c>
      <c r="I281" s="172">
        <v>2</v>
      </c>
      <c r="J281" s="172">
        <v>4</v>
      </c>
      <c r="K281" s="172">
        <v>11</v>
      </c>
      <c r="L281" s="172">
        <v>30</v>
      </c>
      <c r="M281" s="172">
        <v>12</v>
      </c>
      <c r="N281" s="172">
        <v>8</v>
      </c>
      <c r="O281" s="172">
        <v>18</v>
      </c>
      <c r="P281" s="172">
        <v>20</v>
      </c>
      <c r="Q281" s="172">
        <v>33</v>
      </c>
      <c r="R281" s="172">
        <v>8</v>
      </c>
      <c r="S281" s="172">
        <v>2</v>
      </c>
      <c r="T281" s="172">
        <v>1</v>
      </c>
      <c r="U281" s="172">
        <v>0</v>
      </c>
      <c r="V281" s="172">
        <v>0</v>
      </c>
      <c r="W281" s="172">
        <v>0</v>
      </c>
      <c r="X281" s="172">
        <v>0</v>
      </c>
      <c r="Y281" s="172">
        <v>170</v>
      </c>
      <c r="Z281" s="172">
        <v>130397</v>
      </c>
      <c r="AA281" s="131">
        <v>4043</v>
      </c>
    </row>
    <row r="282" spans="2:27" ht="12.6" customHeight="1" x14ac:dyDescent="0.15">
      <c r="B282" s="71"/>
      <c r="C282" s="72"/>
      <c r="D282" s="72"/>
      <c r="E282" s="183" t="s">
        <v>917</v>
      </c>
      <c r="F282" s="129">
        <v>438</v>
      </c>
      <c r="G282" s="172">
        <v>0</v>
      </c>
      <c r="H282" s="172">
        <v>1</v>
      </c>
      <c r="I282" s="172">
        <v>5</v>
      </c>
      <c r="J282" s="172">
        <v>179</v>
      </c>
      <c r="K282" s="172">
        <v>157</v>
      </c>
      <c r="L282" s="172">
        <v>83</v>
      </c>
      <c r="M282" s="172">
        <v>7</v>
      </c>
      <c r="N282" s="172">
        <v>6</v>
      </c>
      <c r="O282" s="172">
        <v>0</v>
      </c>
      <c r="P282" s="172">
        <v>9</v>
      </c>
      <c r="Q282" s="172">
        <v>200</v>
      </c>
      <c r="R282" s="172">
        <v>160</v>
      </c>
      <c r="S282" s="172">
        <v>60</v>
      </c>
      <c r="T282" s="172">
        <v>5</v>
      </c>
      <c r="U282" s="172">
        <v>3</v>
      </c>
      <c r="V282" s="172">
        <v>1</v>
      </c>
      <c r="W282" s="172">
        <v>0</v>
      </c>
      <c r="X282" s="172">
        <v>0</v>
      </c>
      <c r="Y282" s="172">
        <v>1813</v>
      </c>
      <c r="Z282" s="172">
        <v>2616749</v>
      </c>
      <c r="AA282" s="131">
        <v>60348</v>
      </c>
    </row>
    <row r="283" spans="2:27" ht="12.6" customHeight="1" x14ac:dyDescent="0.15">
      <c r="B283" s="71"/>
      <c r="C283" s="72"/>
      <c r="D283" s="72"/>
      <c r="E283" s="183" t="s">
        <v>918</v>
      </c>
      <c r="F283" s="129">
        <v>403</v>
      </c>
      <c r="G283" s="172">
        <v>0</v>
      </c>
      <c r="H283" s="172">
        <v>3</v>
      </c>
      <c r="I283" s="172">
        <v>60</v>
      </c>
      <c r="J283" s="172">
        <v>196</v>
      </c>
      <c r="K283" s="172">
        <v>91</v>
      </c>
      <c r="L283" s="172">
        <v>51</v>
      </c>
      <c r="M283" s="172">
        <v>2</v>
      </c>
      <c r="N283" s="172">
        <v>0</v>
      </c>
      <c r="O283" s="172">
        <v>0</v>
      </c>
      <c r="P283" s="172">
        <v>0</v>
      </c>
      <c r="Q283" s="172">
        <v>9</v>
      </c>
      <c r="R283" s="172">
        <v>139</v>
      </c>
      <c r="S283" s="172">
        <v>159</v>
      </c>
      <c r="T283" s="172">
        <v>73</v>
      </c>
      <c r="U283" s="172">
        <v>23</v>
      </c>
      <c r="V283" s="172">
        <v>0</v>
      </c>
      <c r="W283" s="172">
        <v>0</v>
      </c>
      <c r="X283" s="172">
        <v>0</v>
      </c>
      <c r="Y283" s="172">
        <v>1970</v>
      </c>
      <c r="Z283" s="172">
        <v>2808358</v>
      </c>
      <c r="AA283" s="131">
        <v>87435</v>
      </c>
    </row>
    <row r="284" spans="2:27" ht="12.6" customHeight="1" x14ac:dyDescent="0.15">
      <c r="B284" s="71"/>
      <c r="C284" s="72"/>
      <c r="D284" s="72"/>
      <c r="E284" s="183" t="s">
        <v>919</v>
      </c>
      <c r="F284" s="129">
        <v>234</v>
      </c>
      <c r="G284" s="172">
        <v>3</v>
      </c>
      <c r="H284" s="172">
        <v>41</v>
      </c>
      <c r="I284" s="172">
        <v>122</v>
      </c>
      <c r="J284" s="172">
        <v>43</v>
      </c>
      <c r="K284" s="172">
        <v>14</v>
      </c>
      <c r="L284" s="172">
        <v>6</v>
      </c>
      <c r="M284" s="172">
        <v>2</v>
      </c>
      <c r="N284" s="172">
        <v>3</v>
      </c>
      <c r="O284" s="172">
        <v>5</v>
      </c>
      <c r="P284" s="172">
        <v>0</v>
      </c>
      <c r="Q284" s="172">
        <v>2</v>
      </c>
      <c r="R284" s="172">
        <v>9</v>
      </c>
      <c r="S284" s="172">
        <v>100</v>
      </c>
      <c r="T284" s="172">
        <v>88</v>
      </c>
      <c r="U284" s="172">
        <v>21</v>
      </c>
      <c r="V284" s="172">
        <v>9</v>
      </c>
      <c r="W284" s="172">
        <v>0</v>
      </c>
      <c r="X284" s="172">
        <v>0</v>
      </c>
      <c r="Y284" s="172">
        <v>592</v>
      </c>
      <c r="Z284" s="172">
        <v>469747</v>
      </c>
      <c r="AA284" s="131">
        <v>10567</v>
      </c>
    </row>
    <row r="285" spans="2:27" ht="12.6" customHeight="1" x14ac:dyDescent="0.15">
      <c r="B285" s="71"/>
      <c r="C285" s="72"/>
      <c r="D285" s="72"/>
      <c r="E285" s="183" t="s">
        <v>920</v>
      </c>
      <c r="F285" s="129">
        <v>78</v>
      </c>
      <c r="G285" s="172">
        <v>13</v>
      </c>
      <c r="H285" s="172">
        <v>35</v>
      </c>
      <c r="I285" s="172">
        <v>18</v>
      </c>
      <c r="J285" s="172">
        <v>5</v>
      </c>
      <c r="K285" s="172">
        <v>3</v>
      </c>
      <c r="L285" s="172">
        <v>3</v>
      </c>
      <c r="M285" s="172">
        <v>0</v>
      </c>
      <c r="N285" s="172">
        <v>1</v>
      </c>
      <c r="O285" s="172">
        <v>13</v>
      </c>
      <c r="P285" s="172">
        <v>0</v>
      </c>
      <c r="Q285" s="172">
        <v>0</v>
      </c>
      <c r="R285" s="172">
        <v>0</v>
      </c>
      <c r="S285" s="172">
        <v>1</v>
      </c>
      <c r="T285" s="172">
        <v>23</v>
      </c>
      <c r="U285" s="172">
        <v>23</v>
      </c>
      <c r="V285" s="172">
        <v>18</v>
      </c>
      <c r="W285" s="172">
        <v>0</v>
      </c>
      <c r="X285" s="172">
        <v>0</v>
      </c>
      <c r="Y285" s="172">
        <v>264</v>
      </c>
      <c r="Z285" s="172">
        <v>248462</v>
      </c>
      <c r="AA285" s="131">
        <v>5338</v>
      </c>
    </row>
    <row r="286" spans="2:27" ht="12.6" customHeight="1" x14ac:dyDescent="0.15">
      <c r="B286" s="71"/>
      <c r="C286" s="72"/>
      <c r="D286" s="72"/>
      <c r="E286" s="183" t="s">
        <v>921</v>
      </c>
      <c r="F286" s="129">
        <v>0</v>
      </c>
      <c r="G286" s="172">
        <v>0</v>
      </c>
      <c r="H286" s="172">
        <v>0</v>
      </c>
      <c r="I286" s="172">
        <v>0</v>
      </c>
      <c r="J286" s="172">
        <v>0</v>
      </c>
      <c r="K286" s="172">
        <v>0</v>
      </c>
      <c r="L286" s="172">
        <v>0</v>
      </c>
      <c r="M286" s="172">
        <v>0</v>
      </c>
      <c r="N286" s="172">
        <v>0</v>
      </c>
      <c r="O286" s="172">
        <v>0</v>
      </c>
      <c r="P286" s="172">
        <v>0</v>
      </c>
      <c r="Q286" s="172">
        <v>0</v>
      </c>
      <c r="R286" s="172">
        <v>0</v>
      </c>
      <c r="S286" s="172">
        <v>0</v>
      </c>
      <c r="T286" s="172">
        <v>0</v>
      </c>
      <c r="U286" s="172">
        <v>0</v>
      </c>
      <c r="V286" s="172">
        <v>0</v>
      </c>
      <c r="W286" s="172">
        <v>0</v>
      </c>
      <c r="X286" s="172">
        <v>0</v>
      </c>
      <c r="Y286" s="172">
        <v>0</v>
      </c>
      <c r="Z286" s="172">
        <v>0</v>
      </c>
      <c r="AA286" s="131">
        <v>0</v>
      </c>
    </row>
    <row r="287" spans="2:27" ht="12.6" customHeight="1" x14ac:dyDescent="0.15">
      <c r="B287" s="83"/>
      <c r="C287" s="84"/>
      <c r="D287" s="84"/>
      <c r="E287" s="185" t="s">
        <v>894</v>
      </c>
      <c r="F287" s="132">
        <v>4</v>
      </c>
      <c r="G287" s="173">
        <v>0</v>
      </c>
      <c r="H287" s="173">
        <v>0</v>
      </c>
      <c r="I287" s="173">
        <v>0</v>
      </c>
      <c r="J287" s="173">
        <v>0</v>
      </c>
      <c r="K287" s="173">
        <v>0</v>
      </c>
      <c r="L287" s="173">
        <v>0</v>
      </c>
      <c r="M287" s="173">
        <v>0</v>
      </c>
      <c r="N287" s="173">
        <v>0</v>
      </c>
      <c r="O287" s="173">
        <v>0</v>
      </c>
      <c r="P287" s="173">
        <v>0</v>
      </c>
      <c r="Q287" s="173">
        <v>0</v>
      </c>
      <c r="R287" s="173">
        <v>0</v>
      </c>
      <c r="S287" s="173">
        <v>0</v>
      </c>
      <c r="T287" s="173">
        <v>0</v>
      </c>
      <c r="U287" s="173">
        <v>0</v>
      </c>
      <c r="V287" s="173">
        <v>0</v>
      </c>
      <c r="W287" s="173">
        <v>4</v>
      </c>
      <c r="X287" s="173">
        <v>0</v>
      </c>
      <c r="Y287" s="173">
        <v>33</v>
      </c>
      <c r="Z287" s="173">
        <v>43473</v>
      </c>
      <c r="AA287" s="133">
        <v>321</v>
      </c>
    </row>
  </sheetData>
  <mergeCells count="27">
    <mergeCell ref="V5:V6"/>
    <mergeCell ref="P5:P6"/>
    <mergeCell ref="Q5:Q6"/>
    <mergeCell ref="R5:R6"/>
    <mergeCell ref="S5:S6"/>
    <mergeCell ref="T5:T6"/>
    <mergeCell ref="U5:U6"/>
    <mergeCell ref="X4:X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B3:D6"/>
    <mergeCell ref="E3:E6"/>
    <mergeCell ref="F3:X3"/>
    <mergeCell ref="Y3:Y6"/>
    <mergeCell ref="Z3:Z6"/>
    <mergeCell ref="AA3:AA6"/>
    <mergeCell ref="F4:F6"/>
    <mergeCell ref="G4:N4"/>
    <mergeCell ref="O4:V4"/>
    <mergeCell ref="W4:W6"/>
  </mergeCells>
  <phoneticPr fontId="6"/>
  <pageMargins left="0.36" right="0.19685039370078741" top="0.39370078740157483" bottom="0.6692913385826772" header="0.16" footer="0"/>
  <pageSetup paperSize="8" scale="70" fitToHeight="10" orientation="landscape" r:id="rId1"/>
  <headerFooter alignWithMargins="0">
    <oddHeader>&amp;R&amp;P /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D880-3CAE-43F6-B53E-2E37295041C9}">
  <dimension ref="B1:T43"/>
  <sheetViews>
    <sheetView workbookViewId="0">
      <selection activeCell="H46" sqref="H46"/>
    </sheetView>
  </sheetViews>
  <sheetFormatPr defaultRowHeight="12.6" customHeight="1" x14ac:dyDescent="0.15"/>
  <cols>
    <col min="1" max="1" width="3.875" style="44" customWidth="1"/>
    <col min="2" max="2" width="1.25" style="44" customWidth="1"/>
    <col min="3" max="3" width="4.25" style="45" bestFit="1" customWidth="1"/>
    <col min="4" max="4" width="52.875" style="44" customWidth="1"/>
    <col min="5" max="16" width="9.625" style="46" customWidth="1"/>
    <col min="17" max="18" width="14.25" style="46" bestFit="1" customWidth="1"/>
    <col min="19" max="19" width="12.125" style="46" customWidth="1"/>
    <col min="20" max="20" width="14.25" style="44" bestFit="1" customWidth="1"/>
    <col min="21" max="256" width="9" style="44" bestFit="1" customWidth="1"/>
    <col min="257" max="257" width="9" style="44" customWidth="1"/>
    <col min="258" max="16384" width="9" style="44"/>
  </cols>
  <sheetData>
    <row r="1" spans="2:20" ht="12.6" customHeight="1" x14ac:dyDescent="0.15">
      <c r="D1" s="46" t="s">
        <v>922</v>
      </c>
      <c r="T1" s="46"/>
    </row>
    <row r="2" spans="2:20" ht="12.6" customHeight="1" x14ac:dyDescent="0.15">
      <c r="T2" s="46"/>
    </row>
    <row r="3" spans="2:20" ht="12.6" customHeight="1" x14ac:dyDescent="0.15">
      <c r="B3" s="47" t="s">
        <v>17</v>
      </c>
      <c r="C3" s="48"/>
      <c r="D3" s="49"/>
      <c r="E3" s="50" t="s">
        <v>45</v>
      </c>
      <c r="F3" s="51"/>
      <c r="G3" s="52"/>
      <c r="H3" s="53" t="s">
        <v>3</v>
      </c>
      <c r="I3" s="54" t="s">
        <v>12</v>
      </c>
      <c r="J3" s="54" t="s">
        <v>47</v>
      </c>
      <c r="K3" s="54" t="s">
        <v>41</v>
      </c>
      <c r="L3" s="54" t="s">
        <v>48</v>
      </c>
      <c r="M3" s="54" t="s">
        <v>44</v>
      </c>
      <c r="N3" s="55" t="s">
        <v>9</v>
      </c>
      <c r="O3" s="53" t="s">
        <v>7</v>
      </c>
      <c r="P3" s="53"/>
      <c r="Q3" s="56" t="s">
        <v>43</v>
      </c>
      <c r="R3" s="56" t="s">
        <v>13</v>
      </c>
      <c r="S3" s="56" t="s">
        <v>14</v>
      </c>
      <c r="T3" s="56" t="s">
        <v>22</v>
      </c>
    </row>
    <row r="4" spans="2:20" ht="12.6" customHeight="1" x14ac:dyDescent="0.15">
      <c r="B4" s="57"/>
      <c r="C4" s="58"/>
      <c r="D4" s="59"/>
      <c r="E4" s="55" t="s">
        <v>10</v>
      </c>
      <c r="F4" s="47" t="s">
        <v>20</v>
      </c>
      <c r="G4" s="55" t="s">
        <v>11</v>
      </c>
      <c r="H4" s="53"/>
      <c r="I4" s="54"/>
      <c r="J4" s="53"/>
      <c r="K4" s="53"/>
      <c r="L4" s="53"/>
      <c r="M4" s="53"/>
      <c r="N4" s="60"/>
      <c r="O4" s="53" t="s">
        <v>3</v>
      </c>
      <c r="P4" s="54" t="s">
        <v>41</v>
      </c>
      <c r="Q4" s="60"/>
      <c r="R4" s="60"/>
      <c r="S4" s="42"/>
      <c r="T4" s="60"/>
    </row>
    <row r="5" spans="2:20" ht="12.6" customHeight="1" x14ac:dyDescent="0.15">
      <c r="B5" s="61"/>
      <c r="C5" s="62"/>
      <c r="D5" s="63"/>
      <c r="E5" s="64"/>
      <c r="F5" s="61"/>
      <c r="G5" s="64"/>
      <c r="H5" s="53"/>
      <c r="I5" s="54"/>
      <c r="J5" s="53"/>
      <c r="K5" s="53"/>
      <c r="L5" s="53"/>
      <c r="M5" s="53"/>
      <c r="N5" s="64"/>
      <c r="O5" s="53"/>
      <c r="P5" s="53"/>
      <c r="Q5" s="64"/>
      <c r="R5" s="64"/>
      <c r="S5" s="43"/>
      <c r="T5" s="64"/>
    </row>
    <row r="6" spans="2:20" ht="12.6" customHeight="1" x14ac:dyDescent="0.15">
      <c r="B6" s="65"/>
      <c r="C6" s="66"/>
      <c r="D6" s="67"/>
      <c r="E6" s="68"/>
      <c r="F6" s="69"/>
      <c r="G6" s="69"/>
      <c r="H6" s="69" t="s">
        <v>46</v>
      </c>
      <c r="I6" s="69" t="s">
        <v>46</v>
      </c>
      <c r="J6" s="69" t="s">
        <v>46</v>
      </c>
      <c r="K6" s="69" t="s">
        <v>5</v>
      </c>
      <c r="L6" s="69" t="s">
        <v>5</v>
      </c>
      <c r="M6" s="69" t="s">
        <v>5</v>
      </c>
      <c r="N6" s="69" t="s">
        <v>49</v>
      </c>
      <c r="O6" s="69" t="s">
        <v>46</v>
      </c>
      <c r="P6" s="69" t="s">
        <v>5</v>
      </c>
      <c r="Q6" s="69" t="s">
        <v>5</v>
      </c>
      <c r="R6" s="69" t="s">
        <v>5</v>
      </c>
      <c r="S6" s="69"/>
      <c r="T6" s="70" t="s">
        <v>5</v>
      </c>
    </row>
    <row r="7" spans="2:20" ht="12.6" customHeight="1" x14ac:dyDescent="0.15">
      <c r="B7" s="71" t="s">
        <v>32</v>
      </c>
      <c r="C7" s="72"/>
      <c r="D7" s="73" t="s">
        <v>34</v>
      </c>
      <c r="E7" s="74">
        <f t="shared" ref="E7:N7" si="0">E8+E11+E17+E26+E29+E33</f>
        <v>1490</v>
      </c>
      <c r="F7" s="75">
        <f t="shared" si="0"/>
        <v>947</v>
      </c>
      <c r="G7" s="75">
        <f t="shared" si="0"/>
        <v>543</v>
      </c>
      <c r="H7" s="75">
        <f t="shared" si="0"/>
        <v>22361</v>
      </c>
      <c r="I7" s="75">
        <f t="shared" si="0"/>
        <v>513</v>
      </c>
      <c r="J7" s="75">
        <f t="shared" si="0"/>
        <v>518</v>
      </c>
      <c r="K7" s="75">
        <f t="shared" si="0"/>
        <v>44235005</v>
      </c>
      <c r="L7" s="75">
        <f t="shared" si="0"/>
        <v>542252</v>
      </c>
      <c r="M7" s="75">
        <f t="shared" si="0"/>
        <v>3689255</v>
      </c>
      <c r="N7" s="75">
        <f t="shared" si="0"/>
        <v>729167</v>
      </c>
      <c r="O7" s="75">
        <f t="shared" ref="O7:O23" si="1">ROUND(H7/E7,0)</f>
        <v>15</v>
      </c>
      <c r="P7" s="75">
        <f t="shared" ref="P7:P23" si="2">ROUND(K7/E7,0)</f>
        <v>29688</v>
      </c>
      <c r="Q7" s="75">
        <f t="shared" ref="Q7:Q23" si="3">ROUND(K7/H7,0)</f>
        <v>1978</v>
      </c>
      <c r="R7" s="75">
        <f t="shared" ref="R7:R23" si="4">ROUND(K7/(H7+I7+J7),0)</f>
        <v>1891</v>
      </c>
      <c r="S7" s="75">
        <v>0</v>
      </c>
      <c r="T7" s="76">
        <f t="shared" ref="T7:T23" si="5">ROUND((K7-S7)/N7,0)</f>
        <v>61</v>
      </c>
    </row>
    <row r="8" spans="2:20" ht="12.6" customHeight="1" x14ac:dyDescent="0.15">
      <c r="B8" s="71" t="s">
        <v>23</v>
      </c>
      <c r="C8" s="72"/>
      <c r="D8" s="73" t="s">
        <v>35</v>
      </c>
      <c r="E8" s="129">
        <f t="shared" ref="E8:N8" si="6">SUM(E9:E10)</f>
        <v>29</v>
      </c>
      <c r="F8" s="172">
        <f t="shared" si="6"/>
        <v>29</v>
      </c>
      <c r="G8" s="172">
        <f t="shared" si="6"/>
        <v>0</v>
      </c>
      <c r="H8" s="172">
        <f t="shared" si="6"/>
        <v>4233</v>
      </c>
      <c r="I8" s="172">
        <f t="shared" si="6"/>
        <v>15</v>
      </c>
      <c r="J8" s="172">
        <f t="shared" si="6"/>
        <v>421</v>
      </c>
      <c r="K8" s="172">
        <f t="shared" si="6"/>
        <v>9207230</v>
      </c>
      <c r="L8" s="172">
        <f t="shared" si="6"/>
        <v>65019</v>
      </c>
      <c r="M8" s="172">
        <f t="shared" si="6"/>
        <v>880879</v>
      </c>
      <c r="N8" s="172">
        <f t="shared" si="6"/>
        <v>188154</v>
      </c>
      <c r="O8" s="172">
        <f t="shared" si="1"/>
        <v>146</v>
      </c>
      <c r="P8" s="172">
        <f t="shared" si="2"/>
        <v>317491</v>
      </c>
      <c r="Q8" s="172">
        <f t="shared" si="3"/>
        <v>2175</v>
      </c>
      <c r="R8" s="172">
        <f t="shared" si="4"/>
        <v>1972</v>
      </c>
      <c r="S8" s="172">
        <v>0</v>
      </c>
      <c r="T8" s="131">
        <f t="shared" si="5"/>
        <v>49</v>
      </c>
    </row>
    <row r="9" spans="2:20" ht="12.6" customHeight="1" x14ac:dyDescent="0.15">
      <c r="B9" s="71"/>
      <c r="C9" s="72" t="s">
        <v>239</v>
      </c>
      <c r="D9" s="73" t="s">
        <v>240</v>
      </c>
      <c r="E9" s="129">
        <f>SUM(F9:G9)</f>
        <v>20</v>
      </c>
      <c r="F9" s="172">
        <v>20</v>
      </c>
      <c r="G9" s="172">
        <v>0</v>
      </c>
      <c r="H9" s="172">
        <v>4163</v>
      </c>
      <c r="I9" s="172">
        <v>15</v>
      </c>
      <c r="J9" s="172">
        <v>417</v>
      </c>
      <c r="K9" s="172">
        <v>8987997</v>
      </c>
      <c r="L9" s="172">
        <v>63705</v>
      </c>
      <c r="M9" s="172">
        <v>851453</v>
      </c>
      <c r="N9" s="172">
        <v>183814</v>
      </c>
      <c r="O9" s="172">
        <f t="shared" si="1"/>
        <v>208</v>
      </c>
      <c r="P9" s="172">
        <f t="shared" si="2"/>
        <v>449400</v>
      </c>
      <c r="Q9" s="172">
        <f t="shared" si="3"/>
        <v>2159</v>
      </c>
      <c r="R9" s="172">
        <f t="shared" si="4"/>
        <v>1956</v>
      </c>
      <c r="S9" s="172">
        <v>0</v>
      </c>
      <c r="T9" s="131">
        <f t="shared" si="5"/>
        <v>49</v>
      </c>
    </row>
    <row r="10" spans="2:20" ht="12.6" customHeight="1" x14ac:dyDescent="0.15">
      <c r="B10" s="71"/>
      <c r="C10" s="72" t="s">
        <v>243</v>
      </c>
      <c r="D10" s="138" t="s">
        <v>923</v>
      </c>
      <c r="E10" s="129">
        <f>SUM(F10:G10)</f>
        <v>9</v>
      </c>
      <c r="F10" s="172">
        <v>9</v>
      </c>
      <c r="G10" s="172">
        <v>0</v>
      </c>
      <c r="H10" s="172">
        <v>70</v>
      </c>
      <c r="I10" s="172">
        <v>0</v>
      </c>
      <c r="J10" s="172">
        <v>4</v>
      </c>
      <c r="K10" s="172">
        <v>219233</v>
      </c>
      <c r="L10" s="172">
        <v>1314</v>
      </c>
      <c r="M10" s="172">
        <v>29426</v>
      </c>
      <c r="N10" s="172">
        <v>4340</v>
      </c>
      <c r="O10" s="172">
        <f t="shared" si="1"/>
        <v>8</v>
      </c>
      <c r="P10" s="172">
        <f t="shared" si="2"/>
        <v>24359</v>
      </c>
      <c r="Q10" s="172">
        <f t="shared" si="3"/>
        <v>3132</v>
      </c>
      <c r="R10" s="172">
        <f t="shared" si="4"/>
        <v>2963</v>
      </c>
      <c r="S10" s="172">
        <v>0</v>
      </c>
      <c r="T10" s="131">
        <f t="shared" si="5"/>
        <v>51</v>
      </c>
    </row>
    <row r="11" spans="2:20" ht="12.6" customHeight="1" x14ac:dyDescent="0.15">
      <c r="B11" s="71" t="s">
        <v>15</v>
      </c>
      <c r="C11" s="72"/>
      <c r="D11" s="73" t="s">
        <v>19</v>
      </c>
      <c r="E11" s="129">
        <f t="shared" ref="E11:N11" si="7">SUM(E12:E16)</f>
        <v>138</v>
      </c>
      <c r="F11" s="172">
        <f t="shared" si="7"/>
        <v>115</v>
      </c>
      <c r="G11" s="172">
        <f t="shared" si="7"/>
        <v>23</v>
      </c>
      <c r="H11" s="172">
        <f t="shared" si="7"/>
        <v>991</v>
      </c>
      <c r="I11" s="172">
        <f t="shared" si="7"/>
        <v>63</v>
      </c>
      <c r="J11" s="172">
        <f t="shared" si="7"/>
        <v>3</v>
      </c>
      <c r="K11" s="172">
        <f t="shared" si="7"/>
        <v>2383943</v>
      </c>
      <c r="L11" s="172">
        <f t="shared" si="7"/>
        <v>30370</v>
      </c>
      <c r="M11" s="172">
        <f t="shared" si="7"/>
        <v>353696</v>
      </c>
      <c r="N11" s="172">
        <f t="shared" si="7"/>
        <v>65388</v>
      </c>
      <c r="O11" s="172">
        <f t="shared" si="1"/>
        <v>7</v>
      </c>
      <c r="P11" s="172">
        <f t="shared" si="2"/>
        <v>17275</v>
      </c>
      <c r="Q11" s="172">
        <f t="shared" si="3"/>
        <v>2406</v>
      </c>
      <c r="R11" s="172">
        <f t="shared" si="4"/>
        <v>2255</v>
      </c>
      <c r="S11" s="172">
        <v>0</v>
      </c>
      <c r="T11" s="131">
        <f t="shared" si="5"/>
        <v>36</v>
      </c>
    </row>
    <row r="12" spans="2:20" ht="12.6" customHeight="1" x14ac:dyDescent="0.15">
      <c r="B12" s="71"/>
      <c r="C12" s="72" t="s">
        <v>247</v>
      </c>
      <c r="D12" s="73" t="s">
        <v>248</v>
      </c>
      <c r="E12" s="129">
        <f>SUM(F12:G12)</f>
        <v>7</v>
      </c>
      <c r="F12" s="172">
        <v>4</v>
      </c>
      <c r="G12" s="172">
        <v>3</v>
      </c>
      <c r="H12" s="172">
        <v>20</v>
      </c>
      <c r="I12" s="172">
        <v>0</v>
      </c>
      <c r="J12" s="172">
        <v>0</v>
      </c>
      <c r="K12" s="172">
        <v>13957</v>
      </c>
      <c r="L12" s="172">
        <v>825</v>
      </c>
      <c r="M12" s="172">
        <v>7051</v>
      </c>
      <c r="N12" s="172">
        <v>714</v>
      </c>
      <c r="O12" s="172">
        <f t="shared" si="1"/>
        <v>3</v>
      </c>
      <c r="P12" s="172">
        <f t="shared" si="2"/>
        <v>1994</v>
      </c>
      <c r="Q12" s="172">
        <f t="shared" si="3"/>
        <v>698</v>
      </c>
      <c r="R12" s="172">
        <f t="shared" si="4"/>
        <v>698</v>
      </c>
      <c r="S12" s="172">
        <v>0</v>
      </c>
      <c r="T12" s="131">
        <f t="shared" si="5"/>
        <v>20</v>
      </c>
    </row>
    <row r="13" spans="2:20" ht="12.6" customHeight="1" x14ac:dyDescent="0.15">
      <c r="B13" s="71"/>
      <c r="C13" s="72" t="s">
        <v>253</v>
      </c>
      <c r="D13" s="73" t="s">
        <v>254</v>
      </c>
      <c r="E13" s="129">
        <f>SUM(F13:G13)</f>
        <v>21</v>
      </c>
      <c r="F13" s="172">
        <v>12</v>
      </c>
      <c r="G13" s="172">
        <v>9</v>
      </c>
      <c r="H13" s="172">
        <v>98</v>
      </c>
      <c r="I13" s="172">
        <v>2</v>
      </c>
      <c r="J13" s="172">
        <v>0</v>
      </c>
      <c r="K13" s="172">
        <v>147017</v>
      </c>
      <c r="L13" s="172">
        <v>812</v>
      </c>
      <c r="M13" s="172">
        <v>46492</v>
      </c>
      <c r="N13" s="172">
        <v>5794</v>
      </c>
      <c r="O13" s="172">
        <f t="shared" si="1"/>
        <v>5</v>
      </c>
      <c r="P13" s="172">
        <f t="shared" si="2"/>
        <v>7001</v>
      </c>
      <c r="Q13" s="172">
        <f t="shared" si="3"/>
        <v>1500</v>
      </c>
      <c r="R13" s="172">
        <f t="shared" si="4"/>
        <v>1470</v>
      </c>
      <c r="S13" s="172">
        <v>0</v>
      </c>
      <c r="T13" s="131">
        <f t="shared" si="5"/>
        <v>25</v>
      </c>
    </row>
    <row r="14" spans="2:20" ht="12.6" customHeight="1" x14ac:dyDescent="0.15">
      <c r="B14" s="71"/>
      <c r="C14" s="72" t="s">
        <v>257</v>
      </c>
      <c r="D14" s="73" t="s">
        <v>258</v>
      </c>
      <c r="E14" s="129">
        <f>SUM(F14:G14)</f>
        <v>51</v>
      </c>
      <c r="F14" s="172">
        <v>44</v>
      </c>
      <c r="G14" s="172">
        <v>7</v>
      </c>
      <c r="H14" s="172">
        <v>382</v>
      </c>
      <c r="I14" s="172">
        <v>60</v>
      </c>
      <c r="J14" s="172">
        <v>3</v>
      </c>
      <c r="K14" s="172">
        <v>864762</v>
      </c>
      <c r="L14" s="172">
        <v>26005</v>
      </c>
      <c r="M14" s="172">
        <v>132584</v>
      </c>
      <c r="N14" s="172">
        <v>25804</v>
      </c>
      <c r="O14" s="172">
        <f t="shared" si="1"/>
        <v>7</v>
      </c>
      <c r="P14" s="172">
        <f t="shared" si="2"/>
        <v>16956</v>
      </c>
      <c r="Q14" s="172">
        <f t="shared" si="3"/>
        <v>2264</v>
      </c>
      <c r="R14" s="172">
        <f t="shared" si="4"/>
        <v>1943</v>
      </c>
      <c r="S14" s="172">
        <v>0</v>
      </c>
      <c r="T14" s="131">
        <f t="shared" si="5"/>
        <v>34</v>
      </c>
    </row>
    <row r="15" spans="2:20" ht="12.6" customHeight="1" x14ac:dyDescent="0.15">
      <c r="B15" s="71"/>
      <c r="C15" s="72" t="s">
        <v>263</v>
      </c>
      <c r="D15" s="73" t="s">
        <v>264</v>
      </c>
      <c r="E15" s="129">
        <f>SUM(F15:G15)</f>
        <v>22</v>
      </c>
      <c r="F15" s="172">
        <v>22</v>
      </c>
      <c r="G15" s="172">
        <v>0</v>
      </c>
      <c r="H15" s="172">
        <v>109</v>
      </c>
      <c r="I15" s="172">
        <v>0</v>
      </c>
      <c r="J15" s="172">
        <v>0</v>
      </c>
      <c r="K15" s="172">
        <v>214753</v>
      </c>
      <c r="L15" s="172">
        <v>410</v>
      </c>
      <c r="M15" s="172">
        <v>58008</v>
      </c>
      <c r="N15" s="172">
        <v>7791</v>
      </c>
      <c r="O15" s="172">
        <f t="shared" si="1"/>
        <v>5</v>
      </c>
      <c r="P15" s="172">
        <f t="shared" si="2"/>
        <v>9762</v>
      </c>
      <c r="Q15" s="172">
        <f t="shared" si="3"/>
        <v>1970</v>
      </c>
      <c r="R15" s="172">
        <f t="shared" si="4"/>
        <v>1970</v>
      </c>
      <c r="S15" s="172">
        <v>0</v>
      </c>
      <c r="T15" s="131">
        <f t="shared" si="5"/>
        <v>28</v>
      </c>
    </row>
    <row r="16" spans="2:20" ht="12.6" customHeight="1" x14ac:dyDescent="0.15">
      <c r="B16" s="71"/>
      <c r="C16" s="72" t="s">
        <v>269</v>
      </c>
      <c r="D16" s="73" t="s">
        <v>270</v>
      </c>
      <c r="E16" s="129">
        <f>SUM(F16:G16)</f>
        <v>37</v>
      </c>
      <c r="F16" s="172">
        <v>33</v>
      </c>
      <c r="G16" s="172">
        <v>4</v>
      </c>
      <c r="H16" s="172">
        <v>382</v>
      </c>
      <c r="I16" s="172">
        <v>1</v>
      </c>
      <c r="J16" s="172">
        <v>0</v>
      </c>
      <c r="K16" s="172">
        <v>1143454</v>
      </c>
      <c r="L16" s="172">
        <v>2318</v>
      </c>
      <c r="M16" s="172">
        <v>109561</v>
      </c>
      <c r="N16" s="172">
        <v>25285</v>
      </c>
      <c r="O16" s="172">
        <f t="shared" si="1"/>
        <v>10</v>
      </c>
      <c r="P16" s="172">
        <f t="shared" si="2"/>
        <v>30904</v>
      </c>
      <c r="Q16" s="172">
        <f t="shared" si="3"/>
        <v>2993</v>
      </c>
      <c r="R16" s="172">
        <f t="shared" si="4"/>
        <v>2986</v>
      </c>
      <c r="S16" s="172">
        <v>0</v>
      </c>
      <c r="T16" s="131">
        <f t="shared" si="5"/>
        <v>45</v>
      </c>
    </row>
    <row r="17" spans="2:20" ht="12.6" customHeight="1" x14ac:dyDescent="0.15">
      <c r="B17" s="71" t="s">
        <v>36</v>
      </c>
      <c r="C17" s="72"/>
      <c r="D17" s="73" t="s">
        <v>38</v>
      </c>
      <c r="E17" s="129">
        <f t="shared" ref="E17:N17" si="8">SUM(E18:E25)</f>
        <v>1009</v>
      </c>
      <c r="F17" s="172">
        <f t="shared" si="8"/>
        <v>538</v>
      </c>
      <c r="G17" s="172">
        <f t="shared" si="8"/>
        <v>471</v>
      </c>
      <c r="H17" s="172">
        <f t="shared" si="8"/>
        <v>13367</v>
      </c>
      <c r="I17" s="172">
        <f t="shared" si="8"/>
        <v>408</v>
      </c>
      <c r="J17" s="172">
        <f t="shared" si="8"/>
        <v>67</v>
      </c>
      <c r="K17" s="172">
        <f t="shared" si="8"/>
        <v>24958557</v>
      </c>
      <c r="L17" s="172">
        <f t="shared" si="8"/>
        <v>295734</v>
      </c>
      <c r="M17" s="172">
        <f t="shared" si="8"/>
        <v>1083606</v>
      </c>
      <c r="N17" s="172">
        <f t="shared" si="8"/>
        <v>284559</v>
      </c>
      <c r="O17" s="172">
        <f t="shared" si="1"/>
        <v>13</v>
      </c>
      <c r="P17" s="172">
        <f t="shared" si="2"/>
        <v>24736</v>
      </c>
      <c r="Q17" s="172">
        <f t="shared" si="3"/>
        <v>1867</v>
      </c>
      <c r="R17" s="172">
        <f t="shared" si="4"/>
        <v>1803</v>
      </c>
      <c r="S17" s="172">
        <v>0</v>
      </c>
      <c r="T17" s="131">
        <f t="shared" si="5"/>
        <v>88</v>
      </c>
    </row>
    <row r="18" spans="2:20" ht="12.6" customHeight="1" x14ac:dyDescent="0.15">
      <c r="B18" s="71"/>
      <c r="C18" s="72" t="s">
        <v>277</v>
      </c>
      <c r="D18" s="73" t="s">
        <v>278</v>
      </c>
      <c r="E18" s="129">
        <f t="shared" ref="E18:E25" si="9">SUM(F18:G18)</f>
        <v>221</v>
      </c>
      <c r="F18" s="172">
        <v>160</v>
      </c>
      <c r="G18" s="172">
        <v>61</v>
      </c>
      <c r="H18" s="172">
        <v>6044</v>
      </c>
      <c r="I18" s="172">
        <v>318</v>
      </c>
      <c r="J18" s="172">
        <v>19</v>
      </c>
      <c r="K18" s="172">
        <v>13291771</v>
      </c>
      <c r="L18" s="172">
        <v>57862</v>
      </c>
      <c r="M18" s="172">
        <v>444659</v>
      </c>
      <c r="N18" s="172">
        <v>151772</v>
      </c>
      <c r="O18" s="172">
        <f t="shared" si="1"/>
        <v>27</v>
      </c>
      <c r="P18" s="172">
        <f t="shared" si="2"/>
        <v>60144</v>
      </c>
      <c r="Q18" s="172">
        <f t="shared" si="3"/>
        <v>2199</v>
      </c>
      <c r="R18" s="172">
        <f t="shared" si="4"/>
        <v>2083</v>
      </c>
      <c r="S18" s="172">
        <v>0</v>
      </c>
      <c r="T18" s="131">
        <f t="shared" si="5"/>
        <v>88</v>
      </c>
    </row>
    <row r="19" spans="2:20" ht="12.6" customHeight="1" x14ac:dyDescent="0.15">
      <c r="B19" s="71"/>
      <c r="C19" s="72" t="s">
        <v>281</v>
      </c>
      <c r="D19" s="73" t="s">
        <v>282</v>
      </c>
      <c r="E19" s="129">
        <f t="shared" si="9"/>
        <v>143</v>
      </c>
      <c r="F19" s="172">
        <v>70</v>
      </c>
      <c r="G19" s="172">
        <v>73</v>
      </c>
      <c r="H19" s="172">
        <v>649</v>
      </c>
      <c r="I19" s="172">
        <v>9</v>
      </c>
      <c r="J19" s="172">
        <v>10</v>
      </c>
      <c r="K19" s="172">
        <v>2038733</v>
      </c>
      <c r="L19" s="172">
        <v>49129</v>
      </c>
      <c r="M19" s="172">
        <v>157519</v>
      </c>
      <c r="N19" s="172">
        <v>23061</v>
      </c>
      <c r="O19" s="172">
        <f t="shared" si="1"/>
        <v>5</v>
      </c>
      <c r="P19" s="172">
        <f t="shared" si="2"/>
        <v>14257</v>
      </c>
      <c r="Q19" s="172">
        <f t="shared" si="3"/>
        <v>3141</v>
      </c>
      <c r="R19" s="172">
        <f t="shared" si="4"/>
        <v>3052</v>
      </c>
      <c r="S19" s="172">
        <v>0</v>
      </c>
      <c r="T19" s="131">
        <f t="shared" si="5"/>
        <v>88</v>
      </c>
    </row>
    <row r="20" spans="2:20" ht="12.6" customHeight="1" x14ac:dyDescent="0.15">
      <c r="B20" s="71"/>
      <c r="C20" s="72" t="s">
        <v>285</v>
      </c>
      <c r="D20" s="73" t="s">
        <v>286</v>
      </c>
      <c r="E20" s="129">
        <f t="shared" si="9"/>
        <v>7</v>
      </c>
      <c r="F20" s="172">
        <v>3</v>
      </c>
      <c r="G20" s="172">
        <v>4</v>
      </c>
      <c r="H20" s="172">
        <v>94</v>
      </c>
      <c r="I20" s="172">
        <v>0</v>
      </c>
      <c r="J20" s="172">
        <v>0</v>
      </c>
      <c r="K20" s="172">
        <v>55108</v>
      </c>
      <c r="L20" s="172">
        <v>0</v>
      </c>
      <c r="M20" s="172">
        <v>1266</v>
      </c>
      <c r="N20" s="172">
        <v>1432</v>
      </c>
      <c r="O20" s="172">
        <f t="shared" si="1"/>
        <v>13</v>
      </c>
      <c r="P20" s="172">
        <f t="shared" si="2"/>
        <v>7873</v>
      </c>
      <c r="Q20" s="172">
        <f t="shared" si="3"/>
        <v>586</v>
      </c>
      <c r="R20" s="172">
        <f t="shared" si="4"/>
        <v>586</v>
      </c>
      <c r="S20" s="172">
        <v>0</v>
      </c>
      <c r="T20" s="131">
        <f t="shared" si="5"/>
        <v>38</v>
      </c>
    </row>
    <row r="21" spans="2:20" ht="12.6" customHeight="1" x14ac:dyDescent="0.15">
      <c r="B21" s="71"/>
      <c r="C21" s="72" t="s">
        <v>291</v>
      </c>
      <c r="D21" s="73" t="s">
        <v>292</v>
      </c>
      <c r="E21" s="129">
        <f t="shared" si="9"/>
        <v>15</v>
      </c>
      <c r="F21" s="172">
        <v>2</v>
      </c>
      <c r="G21" s="172">
        <v>13</v>
      </c>
      <c r="H21" s="172">
        <v>45</v>
      </c>
      <c r="I21" s="172">
        <v>2</v>
      </c>
      <c r="J21" s="172">
        <v>0</v>
      </c>
      <c r="K21" s="172">
        <v>83272</v>
      </c>
      <c r="L21" s="172">
        <v>0</v>
      </c>
      <c r="M21" s="172">
        <v>2835</v>
      </c>
      <c r="N21" s="172">
        <v>2062</v>
      </c>
      <c r="O21" s="172">
        <f t="shared" si="1"/>
        <v>3</v>
      </c>
      <c r="P21" s="172">
        <f t="shared" si="2"/>
        <v>5551</v>
      </c>
      <c r="Q21" s="172">
        <f t="shared" si="3"/>
        <v>1850</v>
      </c>
      <c r="R21" s="172">
        <f t="shared" si="4"/>
        <v>1772</v>
      </c>
      <c r="S21" s="172">
        <v>0</v>
      </c>
      <c r="T21" s="131">
        <f t="shared" si="5"/>
        <v>40</v>
      </c>
    </row>
    <row r="22" spans="2:20" ht="12.6" customHeight="1" x14ac:dyDescent="0.15">
      <c r="B22" s="71"/>
      <c r="C22" s="72" t="s">
        <v>295</v>
      </c>
      <c r="D22" s="73" t="s">
        <v>296</v>
      </c>
      <c r="E22" s="129">
        <f t="shared" si="9"/>
        <v>32</v>
      </c>
      <c r="F22" s="172">
        <v>10</v>
      </c>
      <c r="G22" s="172">
        <v>22</v>
      </c>
      <c r="H22" s="172">
        <v>370</v>
      </c>
      <c r="I22" s="172">
        <v>4</v>
      </c>
      <c r="J22" s="172">
        <v>1</v>
      </c>
      <c r="K22" s="172">
        <v>210417</v>
      </c>
      <c r="L22" s="172">
        <v>3709</v>
      </c>
      <c r="M22" s="172">
        <v>4489</v>
      </c>
      <c r="N22" s="172">
        <v>4560</v>
      </c>
      <c r="O22" s="172">
        <f t="shared" si="1"/>
        <v>12</v>
      </c>
      <c r="P22" s="172">
        <f t="shared" si="2"/>
        <v>6576</v>
      </c>
      <c r="Q22" s="172">
        <f t="shared" si="3"/>
        <v>569</v>
      </c>
      <c r="R22" s="172">
        <f t="shared" si="4"/>
        <v>561</v>
      </c>
      <c r="S22" s="172">
        <v>0</v>
      </c>
      <c r="T22" s="131">
        <f t="shared" si="5"/>
        <v>46</v>
      </c>
    </row>
    <row r="23" spans="2:20" ht="12.6" customHeight="1" x14ac:dyDescent="0.15">
      <c r="B23" s="71"/>
      <c r="C23" s="72" t="s">
        <v>301</v>
      </c>
      <c r="D23" s="73" t="s">
        <v>302</v>
      </c>
      <c r="E23" s="129">
        <f t="shared" si="9"/>
        <v>56</v>
      </c>
      <c r="F23" s="172">
        <v>34</v>
      </c>
      <c r="G23" s="172">
        <v>22</v>
      </c>
      <c r="H23" s="172">
        <v>434</v>
      </c>
      <c r="I23" s="172">
        <v>4</v>
      </c>
      <c r="J23" s="172">
        <v>0</v>
      </c>
      <c r="K23" s="172">
        <v>384687</v>
      </c>
      <c r="L23" s="172">
        <v>2773</v>
      </c>
      <c r="M23" s="172">
        <v>29720</v>
      </c>
      <c r="N23" s="172">
        <v>5828</v>
      </c>
      <c r="O23" s="172">
        <f t="shared" si="1"/>
        <v>8</v>
      </c>
      <c r="P23" s="172">
        <f t="shared" si="2"/>
        <v>6869</v>
      </c>
      <c r="Q23" s="172">
        <f t="shared" si="3"/>
        <v>886</v>
      </c>
      <c r="R23" s="172">
        <f t="shared" si="4"/>
        <v>878</v>
      </c>
      <c r="S23" s="172">
        <v>0</v>
      </c>
      <c r="T23" s="131">
        <f t="shared" si="5"/>
        <v>66</v>
      </c>
    </row>
    <row r="24" spans="2:20" ht="12.6" customHeight="1" x14ac:dyDescent="0.15">
      <c r="B24" s="71"/>
      <c r="C24" s="72" t="s">
        <v>311</v>
      </c>
      <c r="D24" s="73" t="s">
        <v>312</v>
      </c>
      <c r="E24" s="129">
        <f t="shared" si="9"/>
        <v>0</v>
      </c>
      <c r="F24" s="172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0</v>
      </c>
      <c r="L24" s="172">
        <v>0</v>
      </c>
      <c r="M24" s="172">
        <v>0</v>
      </c>
      <c r="N24" s="172">
        <v>0</v>
      </c>
      <c r="O24" s="172">
        <v>0</v>
      </c>
      <c r="P24" s="172">
        <v>0</v>
      </c>
      <c r="Q24" s="172">
        <v>0</v>
      </c>
      <c r="R24" s="172">
        <v>0</v>
      </c>
      <c r="S24" s="172">
        <v>0</v>
      </c>
      <c r="T24" s="131">
        <v>0</v>
      </c>
    </row>
    <row r="25" spans="2:20" ht="12.6" customHeight="1" x14ac:dyDescent="0.15">
      <c r="B25" s="71"/>
      <c r="C25" s="72" t="s">
        <v>315</v>
      </c>
      <c r="D25" s="73" t="s">
        <v>316</v>
      </c>
      <c r="E25" s="129">
        <f t="shared" si="9"/>
        <v>535</v>
      </c>
      <c r="F25" s="172">
        <v>259</v>
      </c>
      <c r="G25" s="172">
        <v>276</v>
      </c>
      <c r="H25" s="172">
        <v>5731</v>
      </c>
      <c r="I25" s="172">
        <v>71</v>
      </c>
      <c r="J25" s="172">
        <v>37</v>
      </c>
      <c r="K25" s="172">
        <v>8894569</v>
      </c>
      <c r="L25" s="172">
        <v>182261</v>
      </c>
      <c r="M25" s="172">
        <v>443118</v>
      </c>
      <c r="N25" s="172">
        <v>95844</v>
      </c>
      <c r="O25" s="172">
        <f>ROUND(H25/E25,0)</f>
        <v>11</v>
      </c>
      <c r="P25" s="172">
        <f>ROUND(K25/E25,0)</f>
        <v>16625</v>
      </c>
      <c r="Q25" s="172">
        <f>ROUND(K25/H25,0)</f>
        <v>1552</v>
      </c>
      <c r="R25" s="172">
        <f>ROUND(K25/(H25+I25+J25),0)</f>
        <v>1523</v>
      </c>
      <c r="S25" s="172">
        <v>0</v>
      </c>
      <c r="T25" s="131">
        <f>ROUND((K25-S25)/N25,0)</f>
        <v>93</v>
      </c>
    </row>
    <row r="26" spans="2:20" ht="12.6" customHeight="1" x14ac:dyDescent="0.15">
      <c r="B26" s="71" t="s">
        <v>0</v>
      </c>
      <c r="C26" s="72"/>
      <c r="D26" s="73" t="s">
        <v>39</v>
      </c>
      <c r="E26" s="129">
        <f t="shared" ref="E26:N26" si="10">SUM(E27:E28)</f>
        <v>9</v>
      </c>
      <c r="F26" s="172">
        <f t="shared" si="10"/>
        <v>8</v>
      </c>
      <c r="G26" s="172">
        <f t="shared" si="10"/>
        <v>1</v>
      </c>
      <c r="H26" s="172">
        <f t="shared" si="10"/>
        <v>107</v>
      </c>
      <c r="I26" s="172">
        <f t="shared" si="10"/>
        <v>0</v>
      </c>
      <c r="J26" s="172">
        <f t="shared" si="10"/>
        <v>0</v>
      </c>
      <c r="K26" s="172">
        <f t="shared" si="10"/>
        <v>222149</v>
      </c>
      <c r="L26" s="172">
        <f t="shared" si="10"/>
        <v>16100</v>
      </c>
      <c r="M26" s="172">
        <f t="shared" si="10"/>
        <v>32975</v>
      </c>
      <c r="N26" s="172">
        <f t="shared" si="10"/>
        <v>3395</v>
      </c>
      <c r="O26" s="172">
        <f>ROUND(H26/E26,0)</f>
        <v>12</v>
      </c>
      <c r="P26" s="172">
        <f>ROUND(K26/E26,0)</f>
        <v>24683</v>
      </c>
      <c r="Q26" s="172">
        <f>ROUND(K26/H26,0)</f>
        <v>2076</v>
      </c>
      <c r="R26" s="172">
        <f>ROUND(K26/(H26+I26+J26),0)</f>
        <v>2076</v>
      </c>
      <c r="S26" s="172">
        <v>0</v>
      </c>
      <c r="T26" s="131">
        <f>ROUND((K26-S26)/N26,0)</f>
        <v>65</v>
      </c>
    </row>
    <row r="27" spans="2:20" ht="12.6" customHeight="1" x14ac:dyDescent="0.15">
      <c r="B27" s="71"/>
      <c r="C27" s="72" t="s">
        <v>333</v>
      </c>
      <c r="D27" s="73" t="s">
        <v>334</v>
      </c>
      <c r="E27" s="129">
        <f>SUM(F27:G27)</f>
        <v>9</v>
      </c>
      <c r="F27" s="172">
        <v>8</v>
      </c>
      <c r="G27" s="172">
        <v>1</v>
      </c>
      <c r="H27" s="172">
        <v>107</v>
      </c>
      <c r="I27" s="172">
        <v>0</v>
      </c>
      <c r="J27" s="172">
        <v>0</v>
      </c>
      <c r="K27" s="172">
        <v>222149</v>
      </c>
      <c r="L27" s="172">
        <v>16100</v>
      </c>
      <c r="M27" s="172">
        <v>32975</v>
      </c>
      <c r="N27" s="172">
        <v>3395</v>
      </c>
      <c r="O27" s="172">
        <f>ROUND(H27/E27,0)</f>
        <v>12</v>
      </c>
      <c r="P27" s="172">
        <f>ROUND(K27/E27,0)</f>
        <v>24683</v>
      </c>
      <c r="Q27" s="172">
        <f>ROUND(K27/H27,0)</f>
        <v>2076</v>
      </c>
      <c r="R27" s="172">
        <f>ROUND(K27/(H27+I27+J27),0)</f>
        <v>2076</v>
      </c>
      <c r="S27" s="172">
        <v>0</v>
      </c>
      <c r="T27" s="131">
        <f>ROUND((K27-S27)/N27,0)</f>
        <v>65</v>
      </c>
    </row>
    <row r="28" spans="2:20" ht="12.6" customHeight="1" x14ac:dyDescent="0.15">
      <c r="B28" s="71"/>
      <c r="C28" s="72" t="s">
        <v>343</v>
      </c>
      <c r="D28" s="73" t="s">
        <v>344</v>
      </c>
      <c r="E28" s="129">
        <f>SUM(F28:G28)</f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2">
        <v>0</v>
      </c>
      <c r="L28" s="172">
        <v>0</v>
      </c>
      <c r="M28" s="172">
        <v>0</v>
      </c>
      <c r="N28" s="172">
        <v>0</v>
      </c>
      <c r="O28" s="172">
        <v>0</v>
      </c>
      <c r="P28" s="172">
        <v>0</v>
      </c>
      <c r="Q28" s="172">
        <v>0</v>
      </c>
      <c r="R28" s="172">
        <v>0</v>
      </c>
      <c r="S28" s="172">
        <v>0</v>
      </c>
      <c r="T28" s="131">
        <v>0</v>
      </c>
    </row>
    <row r="29" spans="2:20" ht="12.6" customHeight="1" x14ac:dyDescent="0.15">
      <c r="B29" s="71" t="s">
        <v>40</v>
      </c>
      <c r="C29" s="72"/>
      <c r="D29" s="73" t="s">
        <v>4</v>
      </c>
      <c r="E29" s="129">
        <f t="shared" ref="E29:N29" si="11">SUM(E30:E32)</f>
        <v>46</v>
      </c>
      <c r="F29" s="172">
        <f t="shared" si="11"/>
        <v>39</v>
      </c>
      <c r="G29" s="172">
        <f t="shared" si="11"/>
        <v>7</v>
      </c>
      <c r="H29" s="172">
        <f t="shared" si="11"/>
        <v>756</v>
      </c>
      <c r="I29" s="172">
        <f t="shared" si="11"/>
        <v>2</v>
      </c>
      <c r="J29" s="172">
        <f t="shared" si="11"/>
        <v>3</v>
      </c>
      <c r="K29" s="172">
        <f t="shared" si="11"/>
        <v>1877680</v>
      </c>
      <c r="L29" s="172">
        <f t="shared" si="11"/>
        <v>6061</v>
      </c>
      <c r="M29" s="172">
        <f t="shared" si="11"/>
        <v>308645</v>
      </c>
      <c r="N29" s="172">
        <f t="shared" si="11"/>
        <v>44603</v>
      </c>
      <c r="O29" s="172">
        <f>ROUND(H29/E29,0)</f>
        <v>16</v>
      </c>
      <c r="P29" s="172">
        <f>ROUND(K29/E29,0)</f>
        <v>40819</v>
      </c>
      <c r="Q29" s="172">
        <f>ROUND(K29/H29,0)</f>
        <v>2484</v>
      </c>
      <c r="R29" s="172">
        <f>ROUND(K29/(H29+I29+J29),0)</f>
        <v>2467</v>
      </c>
      <c r="S29" s="172">
        <v>0</v>
      </c>
      <c r="T29" s="131">
        <f>ROUND((K29-S29)/N29,0)</f>
        <v>42</v>
      </c>
    </row>
    <row r="30" spans="2:20" ht="12.6" customHeight="1" x14ac:dyDescent="0.15">
      <c r="B30" s="71"/>
      <c r="C30" s="72" t="s">
        <v>347</v>
      </c>
      <c r="D30" s="73" t="s">
        <v>348</v>
      </c>
      <c r="E30" s="129">
        <f>SUM(F30:G30)</f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2">
        <v>0</v>
      </c>
      <c r="L30" s="172">
        <v>0</v>
      </c>
      <c r="M30" s="172">
        <v>0</v>
      </c>
      <c r="N30" s="172">
        <v>0</v>
      </c>
      <c r="O30" s="172">
        <v>0</v>
      </c>
      <c r="P30" s="172">
        <v>0</v>
      </c>
      <c r="Q30" s="172">
        <v>0</v>
      </c>
      <c r="R30" s="172">
        <v>0</v>
      </c>
      <c r="S30" s="172">
        <v>0</v>
      </c>
      <c r="T30" s="131">
        <v>0</v>
      </c>
    </row>
    <row r="31" spans="2:20" ht="12.6" customHeight="1" x14ac:dyDescent="0.15">
      <c r="B31" s="71"/>
      <c r="C31" s="72" t="s">
        <v>357</v>
      </c>
      <c r="D31" s="73" t="s">
        <v>358</v>
      </c>
      <c r="E31" s="129">
        <f>SUM(F31:G31)</f>
        <v>9</v>
      </c>
      <c r="F31" s="172">
        <v>7</v>
      </c>
      <c r="G31" s="172">
        <v>2</v>
      </c>
      <c r="H31" s="172">
        <v>118</v>
      </c>
      <c r="I31" s="172">
        <v>1</v>
      </c>
      <c r="J31" s="172">
        <v>0</v>
      </c>
      <c r="K31" s="172">
        <v>501253</v>
      </c>
      <c r="L31" s="172">
        <v>5210</v>
      </c>
      <c r="M31" s="172">
        <v>50325</v>
      </c>
      <c r="N31" s="172">
        <v>3370</v>
      </c>
      <c r="O31" s="172">
        <f>ROUND(H31/E31,0)</f>
        <v>13</v>
      </c>
      <c r="P31" s="172">
        <f>ROUND(K31/E31,0)</f>
        <v>55695</v>
      </c>
      <c r="Q31" s="172">
        <f>ROUND(K31/H31,0)</f>
        <v>4248</v>
      </c>
      <c r="R31" s="172">
        <f>ROUND(K31/(H31+I31+J31),0)</f>
        <v>4212</v>
      </c>
      <c r="S31" s="172">
        <v>0</v>
      </c>
      <c r="T31" s="131">
        <f>ROUND((K31-S31)/N31,0)</f>
        <v>149</v>
      </c>
    </row>
    <row r="32" spans="2:20" ht="12.6" customHeight="1" x14ac:dyDescent="0.15">
      <c r="B32" s="71"/>
      <c r="C32" s="72" t="s">
        <v>365</v>
      </c>
      <c r="D32" s="73" t="s">
        <v>366</v>
      </c>
      <c r="E32" s="129">
        <f>SUM(F32:G32)</f>
        <v>37</v>
      </c>
      <c r="F32" s="172">
        <v>32</v>
      </c>
      <c r="G32" s="172">
        <v>5</v>
      </c>
      <c r="H32" s="172">
        <v>638</v>
      </c>
      <c r="I32" s="172">
        <v>1</v>
      </c>
      <c r="J32" s="172">
        <v>3</v>
      </c>
      <c r="K32" s="172">
        <v>1376427</v>
      </c>
      <c r="L32" s="172">
        <v>851</v>
      </c>
      <c r="M32" s="172">
        <v>258320</v>
      </c>
      <c r="N32" s="172">
        <v>41233</v>
      </c>
      <c r="O32" s="172">
        <f>ROUND(H32/E32,0)</f>
        <v>17</v>
      </c>
      <c r="P32" s="172">
        <f>ROUND(K32/E32,0)</f>
        <v>37201</v>
      </c>
      <c r="Q32" s="172">
        <f>ROUND(K32/H32,0)</f>
        <v>2157</v>
      </c>
      <c r="R32" s="172">
        <f>ROUND(K32/(H32+I32+J32),0)</f>
        <v>2144</v>
      </c>
      <c r="S32" s="172">
        <v>0</v>
      </c>
      <c r="T32" s="131">
        <f>ROUND((K32-S32)/N32,0)</f>
        <v>33</v>
      </c>
    </row>
    <row r="33" spans="2:20" ht="12.6" customHeight="1" x14ac:dyDescent="0.15">
      <c r="B33" s="71" t="s">
        <v>33</v>
      </c>
      <c r="C33" s="72"/>
      <c r="D33" s="73" t="s">
        <v>42</v>
      </c>
      <c r="E33" s="129">
        <f t="shared" ref="E33:N33" si="12">SUM(E34:E41)</f>
        <v>259</v>
      </c>
      <c r="F33" s="172">
        <f t="shared" si="12"/>
        <v>218</v>
      </c>
      <c r="G33" s="172">
        <f t="shared" si="12"/>
        <v>41</v>
      </c>
      <c r="H33" s="172">
        <f t="shared" si="12"/>
        <v>2907</v>
      </c>
      <c r="I33" s="172">
        <f t="shared" si="12"/>
        <v>25</v>
      </c>
      <c r="J33" s="172">
        <f t="shared" si="12"/>
        <v>24</v>
      </c>
      <c r="K33" s="172">
        <f t="shared" si="12"/>
        <v>5585446</v>
      </c>
      <c r="L33" s="172">
        <f t="shared" si="12"/>
        <v>128968</v>
      </c>
      <c r="M33" s="172">
        <f t="shared" si="12"/>
        <v>1029454</v>
      </c>
      <c r="N33" s="172">
        <f t="shared" si="12"/>
        <v>143068</v>
      </c>
      <c r="O33" s="172">
        <f>ROUND(H33/E33,0)</f>
        <v>11</v>
      </c>
      <c r="P33" s="172">
        <f>ROUND(K33/E33,0)</f>
        <v>21565</v>
      </c>
      <c r="Q33" s="172">
        <f>ROUND(K33/H33,0)</f>
        <v>1921</v>
      </c>
      <c r="R33" s="172">
        <f>ROUND(K33/(H33+I33+J33),0)</f>
        <v>1890</v>
      </c>
      <c r="S33" s="172">
        <v>0</v>
      </c>
      <c r="T33" s="131">
        <f>ROUND((K33-S33)/N33,0)</f>
        <v>39</v>
      </c>
    </row>
    <row r="34" spans="2:20" ht="12.6" customHeight="1" x14ac:dyDescent="0.15">
      <c r="B34" s="71"/>
      <c r="C34" s="72" t="s">
        <v>375</v>
      </c>
      <c r="D34" s="73" t="s">
        <v>376</v>
      </c>
      <c r="E34" s="129">
        <f t="shared" ref="E34:E41" si="13">SUM(F34:G34)</f>
        <v>63</v>
      </c>
      <c r="F34" s="172">
        <v>51</v>
      </c>
      <c r="G34" s="172">
        <v>12</v>
      </c>
      <c r="H34" s="172">
        <v>352</v>
      </c>
      <c r="I34" s="172">
        <v>0</v>
      </c>
      <c r="J34" s="172">
        <v>1</v>
      </c>
      <c r="K34" s="172">
        <v>883768</v>
      </c>
      <c r="L34" s="172">
        <v>282</v>
      </c>
      <c r="M34" s="172">
        <v>110203</v>
      </c>
      <c r="N34" s="172">
        <v>11549</v>
      </c>
      <c r="O34" s="172">
        <f>ROUND(H34/E34,0)</f>
        <v>6</v>
      </c>
      <c r="P34" s="172">
        <f>ROUND(K34/E34,0)</f>
        <v>14028</v>
      </c>
      <c r="Q34" s="172">
        <f>ROUND(K34/H34,0)</f>
        <v>2511</v>
      </c>
      <c r="R34" s="172">
        <f>ROUND(K34/(H34+I34+J34),0)</f>
        <v>2504</v>
      </c>
      <c r="S34" s="172">
        <v>0</v>
      </c>
      <c r="T34" s="131">
        <f>ROUND((K34-S34)/N34,0)</f>
        <v>77</v>
      </c>
    </row>
    <row r="35" spans="2:20" ht="12.6" customHeight="1" x14ac:dyDescent="0.15">
      <c r="B35" s="71"/>
      <c r="C35" s="72" t="s">
        <v>383</v>
      </c>
      <c r="D35" s="73" t="s">
        <v>384</v>
      </c>
      <c r="E35" s="129">
        <f t="shared" si="13"/>
        <v>9</v>
      </c>
      <c r="F35" s="172">
        <v>6</v>
      </c>
      <c r="G35" s="172">
        <v>3</v>
      </c>
      <c r="H35" s="172">
        <v>45</v>
      </c>
      <c r="I35" s="172">
        <v>0</v>
      </c>
      <c r="J35" s="172">
        <v>0</v>
      </c>
      <c r="K35" s="172">
        <v>152920</v>
      </c>
      <c r="L35" s="172">
        <v>798</v>
      </c>
      <c r="M35" s="172">
        <v>29723</v>
      </c>
      <c r="N35" s="172">
        <v>1943</v>
      </c>
      <c r="O35" s="172">
        <f>ROUND(H35/E35,0)</f>
        <v>5</v>
      </c>
      <c r="P35" s="172">
        <f>ROUND(K35/E35,0)</f>
        <v>16991</v>
      </c>
      <c r="Q35" s="172">
        <f>ROUND(K35/H35,0)</f>
        <v>3398</v>
      </c>
      <c r="R35" s="172">
        <f>ROUND(K35/(H35+I35+J35),0)</f>
        <v>3398</v>
      </c>
      <c r="S35" s="172">
        <v>0</v>
      </c>
      <c r="T35" s="131">
        <f>ROUND((K35-S35)/N35,0)</f>
        <v>79</v>
      </c>
    </row>
    <row r="36" spans="2:20" ht="12.6" customHeight="1" x14ac:dyDescent="0.15">
      <c r="B36" s="71"/>
      <c r="C36" s="72" t="s">
        <v>391</v>
      </c>
      <c r="D36" s="73" t="s">
        <v>392</v>
      </c>
      <c r="E36" s="129">
        <f t="shared" si="13"/>
        <v>0</v>
      </c>
      <c r="F36" s="172">
        <v>0</v>
      </c>
      <c r="G36" s="172">
        <v>0</v>
      </c>
      <c r="H36" s="172">
        <v>0</v>
      </c>
      <c r="I36" s="172">
        <v>0</v>
      </c>
      <c r="J36" s="172">
        <v>0</v>
      </c>
      <c r="K36" s="172">
        <v>0</v>
      </c>
      <c r="L36" s="172">
        <v>0</v>
      </c>
      <c r="M36" s="172">
        <v>0</v>
      </c>
      <c r="N36" s="172">
        <v>0</v>
      </c>
      <c r="O36" s="172">
        <v>0</v>
      </c>
      <c r="P36" s="172">
        <v>0</v>
      </c>
      <c r="Q36" s="172">
        <v>0</v>
      </c>
      <c r="R36" s="172">
        <v>0</v>
      </c>
      <c r="S36" s="172">
        <v>0</v>
      </c>
      <c r="T36" s="131">
        <v>0</v>
      </c>
    </row>
    <row r="37" spans="2:20" ht="12.6" customHeight="1" x14ac:dyDescent="0.15">
      <c r="B37" s="71"/>
      <c r="C37" s="72" t="s">
        <v>397</v>
      </c>
      <c r="D37" s="73" t="s">
        <v>398</v>
      </c>
      <c r="E37" s="129">
        <f t="shared" si="13"/>
        <v>39</v>
      </c>
      <c r="F37" s="172">
        <v>39</v>
      </c>
      <c r="G37" s="172">
        <v>0</v>
      </c>
      <c r="H37" s="172">
        <v>511</v>
      </c>
      <c r="I37" s="172">
        <v>2</v>
      </c>
      <c r="J37" s="172">
        <v>10</v>
      </c>
      <c r="K37" s="172">
        <v>721286</v>
      </c>
      <c r="L37" s="172">
        <v>65145</v>
      </c>
      <c r="M37" s="172">
        <v>230921</v>
      </c>
      <c r="N37" s="172">
        <v>16844</v>
      </c>
      <c r="O37" s="172">
        <f>ROUND(H37/E37,0)</f>
        <v>13</v>
      </c>
      <c r="P37" s="172">
        <f>ROUND(K37/E37,0)</f>
        <v>18495</v>
      </c>
      <c r="Q37" s="172">
        <f>ROUND(K37/H37,0)</f>
        <v>1412</v>
      </c>
      <c r="R37" s="172">
        <f>ROUND(K37/(H37+I37+J37),0)</f>
        <v>1379</v>
      </c>
      <c r="S37" s="172">
        <v>0</v>
      </c>
      <c r="T37" s="131">
        <f>ROUND((K37-S37)/N37,0)</f>
        <v>43</v>
      </c>
    </row>
    <row r="38" spans="2:20" ht="12.6" customHeight="1" x14ac:dyDescent="0.15">
      <c r="B38" s="71"/>
      <c r="C38" s="72" t="s">
        <v>405</v>
      </c>
      <c r="D38" s="73" t="s">
        <v>406</v>
      </c>
      <c r="E38" s="129">
        <f t="shared" si="13"/>
        <v>38</v>
      </c>
      <c r="F38" s="172">
        <v>35</v>
      </c>
      <c r="G38" s="172">
        <v>3</v>
      </c>
      <c r="H38" s="172">
        <v>548</v>
      </c>
      <c r="I38" s="172">
        <v>5</v>
      </c>
      <c r="J38" s="172">
        <v>4</v>
      </c>
      <c r="K38" s="172">
        <v>1111182</v>
      </c>
      <c r="L38" s="172">
        <v>11251</v>
      </c>
      <c r="M38" s="172">
        <v>204208</v>
      </c>
      <c r="N38" s="172">
        <v>27505</v>
      </c>
      <c r="O38" s="172">
        <f>ROUND(H38/E38,0)</f>
        <v>14</v>
      </c>
      <c r="P38" s="172">
        <f>ROUND(K38/E38,0)</f>
        <v>29242</v>
      </c>
      <c r="Q38" s="172">
        <f>ROUND(K38/H38,0)</f>
        <v>2028</v>
      </c>
      <c r="R38" s="172">
        <f>ROUND(K38/(H38+I38+J38),0)</f>
        <v>1995</v>
      </c>
      <c r="S38" s="172">
        <v>0</v>
      </c>
      <c r="T38" s="131">
        <f>ROUND((K38-S38)/N38,0)</f>
        <v>40</v>
      </c>
    </row>
    <row r="39" spans="2:20" ht="12.6" customHeight="1" x14ac:dyDescent="0.15">
      <c r="B39" s="71"/>
      <c r="C39" s="72" t="s">
        <v>413</v>
      </c>
      <c r="D39" s="73" t="s">
        <v>414</v>
      </c>
      <c r="E39" s="129">
        <f t="shared" si="13"/>
        <v>0</v>
      </c>
      <c r="F39" s="172">
        <v>0</v>
      </c>
      <c r="G39" s="172">
        <v>0</v>
      </c>
      <c r="H39" s="172">
        <v>0</v>
      </c>
      <c r="I39" s="172">
        <v>0</v>
      </c>
      <c r="J39" s="172">
        <v>0</v>
      </c>
      <c r="K39" s="172">
        <v>0</v>
      </c>
      <c r="L39" s="172">
        <v>0</v>
      </c>
      <c r="M39" s="172">
        <v>0</v>
      </c>
      <c r="N39" s="172">
        <v>0</v>
      </c>
      <c r="O39" s="172">
        <v>0</v>
      </c>
      <c r="P39" s="172">
        <v>0</v>
      </c>
      <c r="Q39" s="172">
        <v>0</v>
      </c>
      <c r="R39" s="172">
        <v>0</v>
      </c>
      <c r="S39" s="172">
        <v>0</v>
      </c>
      <c r="T39" s="131">
        <v>0</v>
      </c>
    </row>
    <row r="40" spans="2:20" ht="12.6" customHeight="1" x14ac:dyDescent="0.15">
      <c r="B40" s="71"/>
      <c r="C40" s="72" t="s">
        <v>417</v>
      </c>
      <c r="D40" s="73" t="s">
        <v>418</v>
      </c>
      <c r="E40" s="129">
        <f t="shared" si="13"/>
        <v>0</v>
      </c>
      <c r="F40" s="172">
        <v>0</v>
      </c>
      <c r="G40" s="172">
        <v>0</v>
      </c>
      <c r="H40" s="172">
        <v>0</v>
      </c>
      <c r="I40" s="172">
        <v>0</v>
      </c>
      <c r="J40" s="172">
        <v>0</v>
      </c>
      <c r="K40" s="172">
        <v>0</v>
      </c>
      <c r="L40" s="172">
        <v>0</v>
      </c>
      <c r="M40" s="172">
        <v>0</v>
      </c>
      <c r="N40" s="172">
        <v>0</v>
      </c>
      <c r="O40" s="172">
        <v>0</v>
      </c>
      <c r="P40" s="172">
        <v>0</v>
      </c>
      <c r="Q40" s="172">
        <v>0</v>
      </c>
      <c r="R40" s="172">
        <v>0</v>
      </c>
      <c r="S40" s="172">
        <v>0</v>
      </c>
      <c r="T40" s="131">
        <v>0</v>
      </c>
    </row>
    <row r="41" spans="2:20" ht="12.6" customHeight="1" x14ac:dyDescent="0.15">
      <c r="B41" s="83"/>
      <c r="C41" s="84" t="s">
        <v>421</v>
      </c>
      <c r="D41" s="85" t="s">
        <v>422</v>
      </c>
      <c r="E41" s="132">
        <f t="shared" si="13"/>
        <v>110</v>
      </c>
      <c r="F41" s="173">
        <v>87</v>
      </c>
      <c r="G41" s="173">
        <v>23</v>
      </c>
      <c r="H41" s="173">
        <v>1451</v>
      </c>
      <c r="I41" s="173">
        <v>18</v>
      </c>
      <c r="J41" s="173">
        <v>9</v>
      </c>
      <c r="K41" s="173">
        <v>2716290</v>
      </c>
      <c r="L41" s="173">
        <v>51492</v>
      </c>
      <c r="M41" s="173">
        <v>454399</v>
      </c>
      <c r="N41" s="173">
        <v>85227</v>
      </c>
      <c r="O41" s="173">
        <f>ROUND(H41/E41,0)</f>
        <v>13</v>
      </c>
      <c r="P41" s="173">
        <f>ROUND(K41/E41,0)</f>
        <v>24694</v>
      </c>
      <c r="Q41" s="173">
        <f>ROUND(K41/H41,0)</f>
        <v>1872</v>
      </c>
      <c r="R41" s="173">
        <f>ROUND(K41/(H41+I41+J41),0)</f>
        <v>1838</v>
      </c>
      <c r="S41" s="173">
        <v>0</v>
      </c>
      <c r="T41" s="133">
        <f>ROUND((K41-S41)/N41,0)</f>
        <v>32</v>
      </c>
    </row>
    <row r="42" spans="2:20" ht="12.6" customHeight="1" x14ac:dyDescent="0.15">
      <c r="T42" s="46"/>
    </row>
    <row r="43" spans="2:20" ht="12.6" customHeight="1" x14ac:dyDescent="0.15">
      <c r="T43" s="46"/>
    </row>
  </sheetData>
  <mergeCells count="19">
    <mergeCell ref="S3:S5"/>
    <mergeCell ref="T3:T5"/>
    <mergeCell ref="E4:E5"/>
    <mergeCell ref="F4:F5"/>
    <mergeCell ref="G4:G5"/>
    <mergeCell ref="O4:O5"/>
    <mergeCell ref="P4:P5"/>
    <mergeCell ref="L3:L5"/>
    <mergeCell ref="M3:M5"/>
    <mergeCell ref="N3:N5"/>
    <mergeCell ref="O3:P3"/>
    <mergeCell ref="Q3:Q5"/>
    <mergeCell ref="R3:R5"/>
    <mergeCell ref="B3:D5"/>
    <mergeCell ref="E3:G3"/>
    <mergeCell ref="H3:H5"/>
    <mergeCell ref="I3:I5"/>
    <mergeCell ref="J3:J5"/>
    <mergeCell ref="K3:K5"/>
  </mergeCells>
  <phoneticPr fontId="6"/>
  <pageMargins left="0.59055118110236227" right="0.19685039370078741" top="0.39370078740157483" bottom="0.39370078740157483" header="0" footer="0"/>
  <pageSetup paperSize="8" scale="95" orientation="landscape" r:id="rId1"/>
  <headerFooter alignWithMargins="0">
    <oddHeader>&amp;R&amp;P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15</vt:i4>
      </vt:variant>
    </vt:vector>
  </HeadingPairs>
  <TitlesOfParts>
    <vt:vector size="28" baseType="lpstr"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第９表</vt:lpstr>
      <vt:lpstr>第１０表</vt:lpstr>
      <vt:lpstr>第１１表</vt:lpstr>
      <vt:lpstr>付表1</vt:lpstr>
      <vt:lpstr>付表２</vt:lpstr>
      <vt:lpstr>第１０表!Print_Area</vt:lpstr>
      <vt:lpstr>第１１表!Print_Area</vt:lpstr>
      <vt:lpstr>第４表!Print_Area</vt:lpstr>
      <vt:lpstr>第７表!Print_Area</vt:lpstr>
      <vt:lpstr>第９表!Print_Area</vt:lpstr>
      <vt:lpstr>付表1!Print_Area</vt:lpstr>
      <vt:lpstr>第２表!Print_Titles</vt:lpstr>
      <vt:lpstr>第３表!Print_Titles</vt:lpstr>
      <vt:lpstr>第４表!Print_Titles</vt:lpstr>
      <vt:lpstr>第５表!Print_Titles</vt:lpstr>
      <vt:lpstr>第６表!Print_Titles</vt:lpstr>
      <vt:lpstr>第７表!Print_Titles</vt:lpstr>
      <vt:lpstr>第８表!Print_Titles</vt:lpstr>
      <vt:lpstr>第９表!Print_Titles</vt:lpstr>
      <vt:lpstr>人</vt:lpstr>
    </vt:vector>
  </TitlesOfParts>
  <Company>秋田県庁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亘</cp:lastModifiedBy>
  <cp:lastPrinted>2006-02-16T23:44:21Z</cp:lastPrinted>
  <dcterms:created xsi:type="dcterms:W3CDTF">2000-04-14T04:36:03Z</dcterms:created>
  <dcterms:modified xsi:type="dcterms:W3CDTF">2023-02-07T01:08:14Z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2022-09-13T00:17:14Z</vt:filetime>
  </property>
</Properties>
</file>