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kitasv01\生活衛生課\40　生活環境部資料（業務概要など）\業務概要（生活衛生課）\R07 業務概要\4_HP及びオープンデータ\"/>
    </mc:Choice>
  </mc:AlternateContent>
  <xr:revisionPtr revIDLastSave="0" documentId="13_ncr:1_{3631B839-26B2-45E3-9FA7-544540E079FE}" xr6:coauthVersionLast="47" xr6:coauthVersionMax="47" xr10:uidLastSave="{00000000-0000-0000-0000-000000000000}"/>
  <bookViews>
    <workbookView xWindow="-120" yWindow="-120" windowWidth="29040" windowHeight="15720" xr2:uid="{00000000-000D-0000-FFFF-FFFF00000000}"/>
  </bookViews>
  <sheets>
    <sheet name="第77表" sheetId="1" r:id="rId1"/>
    <sheet name="第78表・第79表" sheetId="4" r:id="rId2"/>
    <sheet name="第80表" sheetId="5" r:id="rId3"/>
  </sheets>
  <definedNames>
    <definedName name="_xlnm.Print_Area" localSheetId="0">第77表!$A$1:$P$35</definedName>
    <definedName name="_xlnm.Print_Area" localSheetId="1">第78表・第79表!$B$2:$AL$19</definedName>
    <definedName name="_xlnm.Print_Area" localSheetId="2">第80表!$A$1:$T$53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5" l="1"/>
  <c r="P30" i="5"/>
  <c r="P29" i="5"/>
  <c r="P28" i="5"/>
  <c r="T23" i="5"/>
  <c r="S23" i="5"/>
  <c r="R23" i="5"/>
  <c r="Q23" i="5"/>
  <c r="P23" i="5"/>
  <c r="O23" i="5"/>
  <c r="N23" i="5"/>
  <c r="M23" i="5"/>
  <c r="L23" i="5"/>
  <c r="K23" i="5"/>
  <c r="J23" i="5"/>
  <c r="I23" i="5"/>
  <c r="H23" i="5"/>
  <c r="G23" i="5"/>
  <c r="F23" i="5"/>
  <c r="D23" i="5"/>
  <c r="C23" i="5"/>
  <c r="T22" i="5"/>
  <c r="S22" i="5"/>
  <c r="R22" i="5"/>
  <c r="D22" i="5"/>
  <c r="C22" i="5"/>
  <c r="T21" i="5"/>
  <c r="S21" i="5"/>
  <c r="R21" i="5"/>
  <c r="Q21" i="5"/>
  <c r="P21" i="5"/>
  <c r="O21" i="5"/>
  <c r="N21" i="5"/>
  <c r="M21" i="5"/>
  <c r="L21" i="5"/>
  <c r="K21" i="5"/>
  <c r="J21" i="5"/>
  <c r="I21" i="5"/>
  <c r="H21" i="5"/>
  <c r="G21" i="5"/>
  <c r="F21" i="5"/>
  <c r="E21" i="5"/>
  <c r="D21" i="5"/>
  <c r="C21" i="5"/>
  <c r="E11" i="5"/>
  <c r="E23" i="5" s="1"/>
  <c r="J35" i="1"/>
  <c r="P35" i="1" s="1"/>
  <c r="I35" i="1"/>
  <c r="O35" i="1" s="1"/>
  <c r="AJ18" i="4"/>
  <c r="AI18" i="4"/>
  <c r="AH18" i="4"/>
  <c r="AG18" i="4"/>
  <c r="AF18" i="4"/>
  <c r="AE18" i="4"/>
  <c r="AD18" i="4"/>
  <c r="AC18" i="4"/>
  <c r="AB18" i="4"/>
  <c r="AA18" i="4"/>
  <c r="Z18" i="4"/>
  <c r="Y18" i="4"/>
  <c r="X18" i="4"/>
  <c r="W18" i="4"/>
  <c r="V18" i="4"/>
  <c r="U18" i="4"/>
  <c r="T18" i="4"/>
  <c r="S18" i="4"/>
  <c r="R18" i="4"/>
  <c r="Q18" i="4"/>
  <c r="P18" i="4"/>
  <c r="O18" i="4"/>
  <c r="N18" i="4"/>
  <c r="M18" i="4"/>
  <c r="L18" i="4"/>
  <c r="J18" i="4"/>
  <c r="I18" i="4"/>
  <c r="H18" i="4"/>
  <c r="G18" i="4"/>
  <c r="F18" i="4"/>
  <c r="E18" i="4"/>
  <c r="D18" i="4"/>
  <c r="C18" i="4"/>
  <c r="K17" i="4"/>
  <c r="AK17" i="4" s="1"/>
  <c r="K16" i="4"/>
  <c r="AK16" i="4" s="1"/>
  <c r="K15" i="4"/>
  <c r="AK15" i="4" s="1"/>
  <c r="K14" i="4"/>
  <c r="AK14" i="4" s="1"/>
  <c r="K13" i="4"/>
  <c r="AJ7" i="4"/>
  <c r="AI7" i="4"/>
  <c r="AH7" i="4"/>
  <c r="AG7" i="4"/>
  <c r="AF7" i="4"/>
  <c r="AE7" i="4"/>
  <c r="AD7" i="4"/>
  <c r="AC7" i="4"/>
  <c r="AB7" i="4"/>
  <c r="AA7" i="4"/>
  <c r="Y7" i="4"/>
  <c r="X7" i="4"/>
  <c r="W7" i="4"/>
  <c r="V7" i="4"/>
  <c r="U7" i="4"/>
  <c r="T7" i="4"/>
  <c r="S7" i="4"/>
  <c r="R7" i="4"/>
  <c r="Q7" i="4"/>
  <c r="P7" i="4"/>
  <c r="O7" i="4"/>
  <c r="N7" i="4"/>
  <c r="M7" i="4"/>
  <c r="L7" i="4"/>
  <c r="F7" i="4"/>
  <c r="K6" i="4"/>
  <c r="AK6" i="4" s="1"/>
  <c r="K5" i="4"/>
  <c r="P34" i="1"/>
  <c r="O34" i="1"/>
  <c r="J34" i="1"/>
  <c r="I34" i="1"/>
  <c r="P33" i="1"/>
  <c r="J33" i="1"/>
  <c r="I33" i="1"/>
  <c r="O33" i="1" s="1"/>
  <c r="K18" i="4" l="1"/>
  <c r="AK13" i="4"/>
  <c r="AK18" i="4" s="1"/>
  <c r="K7" i="4"/>
  <c r="AK5" i="4"/>
  <c r="AK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F5" authorId="0" shapeId="0" xr:uid="{4E6BDB4D-F43A-469A-B246-8837123CAF0C}">
      <text>
        <r>
          <rPr>
            <sz val="9"/>
            <color indexed="81"/>
            <rFont val="ＭＳ Ｐゴシック"/>
            <family val="3"/>
            <charset val="128"/>
          </rPr>
          <t>25→26本繰 23件
26現年 6件</t>
        </r>
      </text>
    </comment>
    <comment ref="D7" authorId="0" shapeId="0" xr:uid="{C07E1641-FFEE-454B-8E13-20F1BA98E195}">
      <text>
        <r>
          <rPr>
            <sz val="9"/>
            <color indexed="81"/>
            <rFont val="ＭＳ Ｐゴシック"/>
            <family val="3"/>
            <charset val="128"/>
          </rPr>
          <t>23→24本繰 200,000
24現年 576,878
24→25地繰 142,136
防災簡水 66,232</t>
        </r>
      </text>
    </comment>
    <comment ref="E7" authorId="0" shapeId="0" xr:uid="{38C6C2C2-5665-4FFD-A937-B0606C1FFF74}">
      <text>
        <r>
          <rPr>
            <sz val="9"/>
            <color indexed="81"/>
            <rFont val="ＭＳ Ｐゴシック"/>
            <family val="3"/>
            <charset val="128"/>
          </rPr>
          <t>24→25本繰 442,745
25現年 224,422
25→26地繰 10,659</t>
        </r>
      </text>
    </comment>
    <comment ref="F7" authorId="0" shapeId="0" xr:uid="{DCC1A40B-3A35-4ABC-ABA0-86F02AF7CBCC}">
      <text>
        <r>
          <rPr>
            <sz val="9"/>
            <color indexed="81"/>
            <rFont val="ＭＳ Ｐゴシック"/>
            <family val="3"/>
            <charset val="128"/>
          </rPr>
          <t>25→26本繰 1,171,263
26現年 199,309
26→27地繰 7,100
25→27事故繰 83,805</t>
        </r>
      </text>
    </comment>
    <comment ref="D11" authorId="0" shapeId="0" xr:uid="{D48B6B17-6186-4955-83C6-D3423B116286}">
      <text>
        <r>
          <rPr>
            <sz val="9"/>
            <color indexed="81"/>
            <rFont val="ＭＳ Ｐゴシック"/>
            <family val="3"/>
            <charset val="128"/>
          </rPr>
          <t>23→24本繰 0
24現年 691,474
24→25地繰 143,895</t>
        </r>
      </text>
    </comment>
    <comment ref="E11" authorId="0" shapeId="0" xr:uid="{6853EE3B-3D79-484C-B06F-FF8B0D61FE7A}">
      <text>
        <r>
          <rPr>
            <sz val="9"/>
            <color indexed="81"/>
            <rFont val="ＭＳ Ｐゴシック"/>
            <family val="3"/>
            <charset val="128"/>
          </rPr>
          <t>24→25本繰 227,144
25現年 152,495
25→26地繰 82,255</t>
        </r>
        <r>
          <rPr>
            <sz val="9"/>
            <color indexed="10"/>
            <rFont val="ＭＳ Ｐゴシック"/>
            <family val="3"/>
            <charset val="128"/>
          </rPr>
          <t xml:space="preserve"> </t>
        </r>
      </text>
    </comment>
    <comment ref="F11" authorId="0" shapeId="0" xr:uid="{6C75D1D0-5166-4615-AFBE-49C6EA052620}">
      <text>
        <r>
          <rPr>
            <sz val="9"/>
            <color indexed="81"/>
            <rFont val="ＭＳ Ｐゴシック"/>
            <family val="3"/>
            <charset val="128"/>
          </rPr>
          <t>25→26本繰 365,647
26現年 24,872
26→27地繰 25,505</t>
        </r>
      </text>
    </comment>
    <comment ref="E28" authorId="0" shapeId="0" xr:uid="{2F21BE09-A40E-4C89-AF80-A8C5D7CA92A1}">
      <text>
        <r>
          <rPr>
            <sz val="9"/>
            <color indexed="81"/>
            <rFont val="ＭＳ Ｐゴシック"/>
            <family val="3"/>
            <charset val="128"/>
          </rPr>
          <t>大館市：真中簡水
仙北市：田沢簡水
※H25補正予算分</t>
        </r>
      </text>
    </comment>
    <comment ref="F28" authorId="0" shapeId="0" xr:uid="{71D60ED2-EDD6-42EA-B433-747342DEB9E0}">
      <text>
        <r>
          <rPr>
            <sz val="9"/>
            <color indexed="81"/>
            <rFont val="ＭＳ Ｐゴシック"/>
            <family val="3"/>
            <charset val="128"/>
          </rPr>
          <t>大館市：真中簡水
仙北市：田沢簡水
※H25→26本省繰越分</t>
        </r>
      </text>
    </comment>
    <comment ref="E34" authorId="0" shapeId="0" xr:uid="{293471D8-8778-4B84-88FC-FCCD68C70AAE}">
      <text>
        <r>
          <rPr>
            <sz val="9"/>
            <color indexed="81"/>
            <rFont val="ＭＳ Ｐゴシック"/>
            <family val="3"/>
            <charset val="128"/>
          </rPr>
          <t>大館市：真中簡水
仙北市：田沢簡水
※H25補正予算分</t>
        </r>
      </text>
    </comment>
    <comment ref="F34" authorId="0" shapeId="0" xr:uid="{EF16A50D-6B47-4D33-B644-48071F5937BA}">
      <text>
        <r>
          <rPr>
            <sz val="9"/>
            <color indexed="81"/>
            <rFont val="ＭＳ Ｐゴシック"/>
            <family val="3"/>
            <charset val="128"/>
          </rPr>
          <t>大館市：真中簡水
仙北市：田沢簡水
※H25→26本省繰越分</t>
        </r>
      </text>
    </comment>
  </commentList>
</comments>
</file>

<file path=xl/sharedStrings.xml><?xml version="1.0" encoding="utf-8"?>
<sst xmlns="http://schemas.openxmlformats.org/spreadsheetml/2006/main" count="226" uniqueCount="122">
  <si>
    <t>秋田中央</t>
    <rPh sb="0" eb="2">
      <t>アキタ</t>
    </rPh>
    <rPh sb="2" eb="4">
      <t>チュウオウ</t>
    </rPh>
    <phoneticPr fontId="5"/>
  </si>
  <si>
    <t>秋田県</t>
  </si>
  <si>
    <t>上水道</t>
  </si>
  <si>
    <t>男鹿市</t>
    <rPh sb="0" eb="3">
      <t>オガシ</t>
    </rPh>
    <phoneticPr fontId="5"/>
  </si>
  <si>
    <t>全国平均</t>
    <rPh sb="0" eb="2">
      <t>ぜんこく</t>
    </rPh>
    <rPh sb="2" eb="4">
      <t>へいきん</t>
    </rPh>
    <phoneticPr fontId="2" type="Hiragana"/>
  </si>
  <si>
    <t>八郎潟町</t>
    <rPh sb="0" eb="4">
      <t>ハチロウガタマチ</t>
    </rPh>
    <phoneticPr fontId="5"/>
  </si>
  <si>
    <t>１0㎥超～20</t>
    <rPh sb="3" eb="4">
      <t>チョウ</t>
    </rPh>
    <phoneticPr fontId="5"/>
  </si>
  <si>
    <t>Ｒ元</t>
  </si>
  <si>
    <t>簡易水道</t>
  </si>
  <si>
    <t>専用水道</t>
  </si>
  <si>
    <t>普及率（％）</t>
  </si>
  <si>
    <t>小計</t>
  </si>
  <si>
    <t>Ｒ4</t>
  </si>
  <si>
    <t>小規模水道</t>
  </si>
  <si>
    <t>合計</t>
  </si>
  <si>
    <t>給水人口</t>
  </si>
  <si>
    <t>箇所</t>
  </si>
  <si>
    <t>前年度合計</t>
    <rPh sb="0" eb="3">
      <t>ゼンネンド</t>
    </rPh>
    <rPh sb="3" eb="4">
      <t>ゴウ</t>
    </rPh>
    <rPh sb="4" eb="5">
      <t>ケイ</t>
    </rPh>
    <phoneticPr fontId="5"/>
  </si>
  <si>
    <t>行政区域内総人口</t>
  </si>
  <si>
    <t>湯　沢</t>
    <rPh sb="0" eb="1">
      <t>ユ</t>
    </rPh>
    <rPh sb="2" eb="3">
      <t>サワ</t>
    </rPh>
    <phoneticPr fontId="5"/>
  </si>
  <si>
    <t>各年度とも３月３１日現在</t>
    <rPh sb="0" eb="3">
      <t>かくねんど</t>
    </rPh>
    <rPh sb="6" eb="7">
      <t>がつ</t>
    </rPh>
    <rPh sb="9" eb="10">
      <t>にち</t>
    </rPh>
    <rPh sb="10" eb="12">
      <t>げんざい</t>
    </rPh>
    <phoneticPr fontId="2" type="Hiragana"/>
  </si>
  <si>
    <t>種類＼年度</t>
  </si>
  <si>
    <t>能　代</t>
    <rPh sb="0" eb="1">
      <t>ノウ</t>
    </rPh>
    <rPh sb="2" eb="3">
      <t>ダイ</t>
    </rPh>
    <phoneticPr fontId="5"/>
  </si>
  <si>
    <t>鹿角市</t>
    <rPh sb="0" eb="3">
      <t>カヅノシ</t>
    </rPh>
    <phoneticPr fontId="5"/>
  </si>
  <si>
    <t>Ｒ2</t>
  </si>
  <si>
    <t>Ｒ3</t>
  </si>
  <si>
    <t>上小阿仁村</t>
    <rPh sb="0" eb="4">
      <t>カミコアニ</t>
    </rPh>
    <rPh sb="4" eb="5">
      <t>ムラ</t>
    </rPh>
    <phoneticPr fontId="5"/>
  </si>
  <si>
    <t>合 計</t>
    <rPh sb="0" eb="1">
      <t>ゴウ</t>
    </rPh>
    <rPh sb="2" eb="3">
      <t>ケイ</t>
    </rPh>
    <phoneticPr fontId="5"/>
  </si>
  <si>
    <t>　　　保健所・市町村
　　　　　施設</t>
    <rPh sb="3" eb="6">
      <t>ホケンショ</t>
    </rPh>
    <rPh sb="7" eb="10">
      <t>シチョウソン</t>
    </rPh>
    <rPh sb="19" eb="21">
      <t>シセツ</t>
    </rPh>
    <phoneticPr fontId="5"/>
  </si>
  <si>
    <t>潟上市</t>
    <rPh sb="0" eb="3">
      <t>カタガミシ</t>
    </rPh>
    <phoneticPr fontId="5"/>
  </si>
  <si>
    <t>２０㎥超</t>
    <rPh sb="3" eb="4">
      <t>チョウ</t>
    </rPh>
    <phoneticPr fontId="5"/>
  </si>
  <si>
    <t>井川町</t>
    <rPh sb="0" eb="3">
      <t>イカワマチ</t>
    </rPh>
    <phoneticPr fontId="5"/>
  </si>
  <si>
    <t>計</t>
    <rPh sb="0" eb="1">
      <t>ケイ</t>
    </rPh>
    <phoneticPr fontId="5"/>
  </si>
  <si>
    <t>上水道</t>
    <rPh sb="0" eb="3">
      <t>ジョウスイドウ</t>
    </rPh>
    <phoneticPr fontId="5"/>
  </si>
  <si>
    <t>簡易水道</t>
    <rPh sb="0" eb="2">
      <t>カンイ</t>
    </rPh>
    <rPh sb="2" eb="4">
      <t>スイドウ</t>
    </rPh>
    <phoneticPr fontId="5"/>
  </si>
  <si>
    <t>横　手</t>
    <rPh sb="0" eb="1">
      <t>ヨコ</t>
    </rPh>
    <rPh sb="2" eb="3">
      <t>テ</t>
    </rPh>
    <phoneticPr fontId="5"/>
  </si>
  <si>
    <t>三種町</t>
    <rPh sb="0" eb="3">
      <t>ミタネチョウ</t>
    </rPh>
    <phoneticPr fontId="5"/>
  </si>
  <si>
    <t>小規模水道</t>
    <rPh sb="0" eb="3">
      <t>ショウキボ</t>
    </rPh>
    <rPh sb="3" eb="5">
      <t>スイドウ</t>
    </rPh>
    <phoneticPr fontId="5"/>
  </si>
  <si>
    <t>仙北市</t>
    <rPh sb="0" eb="3">
      <t>センボクシ</t>
    </rPh>
    <phoneticPr fontId="5"/>
  </si>
  <si>
    <t>専用水道</t>
    <rPh sb="0" eb="2">
      <t>センヨウ</t>
    </rPh>
    <rPh sb="2" eb="4">
      <t>スイドウ</t>
    </rPh>
    <phoneticPr fontId="5"/>
  </si>
  <si>
    <t>大仙市</t>
    <rPh sb="0" eb="3">
      <t>ダイセンシ</t>
    </rPh>
    <phoneticPr fontId="5"/>
  </si>
  <si>
    <t>簡易専用水道</t>
    <rPh sb="0" eb="2">
      <t>カンイ</t>
    </rPh>
    <rPh sb="2" eb="4">
      <t>センヨウ</t>
    </rPh>
    <rPh sb="4" eb="6">
      <t>スイドウ</t>
    </rPh>
    <phoneticPr fontId="5"/>
  </si>
  <si>
    <t>大　館</t>
    <rPh sb="0" eb="1">
      <t>ダイ</t>
    </rPh>
    <rPh sb="2" eb="3">
      <t>カン</t>
    </rPh>
    <phoneticPr fontId="5"/>
  </si>
  <si>
    <t>北秋田</t>
    <rPh sb="0" eb="3">
      <t>キタアキタ</t>
    </rPh>
    <phoneticPr fontId="5"/>
  </si>
  <si>
    <t>藤里町</t>
    <rPh sb="0" eb="3">
      <t>フジサトマチ</t>
    </rPh>
    <phoneticPr fontId="5"/>
  </si>
  <si>
    <t>由利本荘</t>
    <rPh sb="0" eb="2">
      <t>ユリ</t>
    </rPh>
    <rPh sb="2" eb="4">
      <t>ホンジョウ</t>
    </rPh>
    <phoneticPr fontId="5"/>
  </si>
  <si>
    <t>大　仙</t>
    <rPh sb="0" eb="1">
      <t>ダイ</t>
    </rPh>
    <rPh sb="2" eb="3">
      <t>セン</t>
    </rPh>
    <phoneticPr fontId="5"/>
  </si>
  <si>
    <t>能代市</t>
    <rPh sb="0" eb="3">
      <t>ノシロシ</t>
    </rPh>
    <phoneticPr fontId="5"/>
  </si>
  <si>
    <t>湯 沢</t>
    <rPh sb="0" eb="1">
      <t>ユ</t>
    </rPh>
    <rPh sb="2" eb="3">
      <t>サワ</t>
    </rPh>
    <phoneticPr fontId="5"/>
  </si>
  <si>
    <t>由利本荘市</t>
    <rPh sb="0" eb="5">
      <t>ユリホンジョウシ</t>
    </rPh>
    <phoneticPr fontId="5"/>
  </si>
  <si>
    <t>秋田市</t>
    <rPh sb="0" eb="3">
      <t>アキタシ</t>
    </rPh>
    <phoneticPr fontId="5"/>
  </si>
  <si>
    <t>大館市</t>
    <rPh sb="0" eb="3">
      <t>オオダテシ</t>
    </rPh>
    <phoneticPr fontId="5"/>
  </si>
  <si>
    <t>大潟村</t>
    <rPh sb="0" eb="3">
      <t>オオガタムラ</t>
    </rPh>
    <phoneticPr fontId="5"/>
  </si>
  <si>
    <t>小坂町</t>
    <rPh sb="0" eb="3">
      <t>コサカマチ</t>
    </rPh>
    <phoneticPr fontId="5"/>
  </si>
  <si>
    <t>湯沢市</t>
    <rPh sb="0" eb="3">
      <t>ユザワシ</t>
    </rPh>
    <phoneticPr fontId="5"/>
  </si>
  <si>
    <t>北秋田市</t>
    <rPh sb="0" eb="3">
      <t>キタアキタ</t>
    </rPh>
    <rPh sb="3" eb="4">
      <t>シ</t>
    </rPh>
    <phoneticPr fontId="5"/>
  </si>
  <si>
    <t>八峰町</t>
    <rPh sb="0" eb="3">
      <t>ハッポウチョウ</t>
    </rPh>
    <phoneticPr fontId="5"/>
  </si>
  <si>
    <t>羽後町</t>
    <rPh sb="0" eb="3">
      <t>ウゴマチ</t>
    </rPh>
    <phoneticPr fontId="5"/>
  </si>
  <si>
    <t>五城目町</t>
    <rPh sb="0" eb="4">
      <t>ゴジョウメマチ</t>
    </rPh>
    <phoneticPr fontId="5"/>
  </si>
  <si>
    <t>にかほ市</t>
    <rPh sb="3" eb="4">
      <t>シ</t>
    </rPh>
    <phoneticPr fontId="5"/>
  </si>
  <si>
    <t>美郷町</t>
    <rPh sb="0" eb="2">
      <t>ミサト</t>
    </rPh>
    <rPh sb="2" eb="3">
      <t>マチ</t>
    </rPh>
    <phoneticPr fontId="5"/>
  </si>
  <si>
    <t>横手市</t>
    <rPh sb="0" eb="3">
      <t>ヨコテシ</t>
    </rPh>
    <phoneticPr fontId="5"/>
  </si>
  <si>
    <t>東成瀬村</t>
    <rPh sb="0" eb="1">
      <t>ヒガシ</t>
    </rPh>
    <rPh sb="1" eb="2">
      <t>ナ</t>
    </rPh>
    <rPh sb="2" eb="3">
      <t>セ</t>
    </rPh>
    <rPh sb="3" eb="4">
      <t>ムラ</t>
    </rPh>
    <phoneticPr fontId="5"/>
  </si>
  <si>
    <t>前年度合計</t>
    <rPh sb="0" eb="3">
      <t>ゼンネンド</t>
    </rPh>
    <rPh sb="3" eb="5">
      <t>ゴウケイ</t>
    </rPh>
    <phoneticPr fontId="5"/>
  </si>
  <si>
    <t>Ｒ３</t>
  </si>
  <si>
    <t>Ｈ２３</t>
  </si>
  <si>
    <t>Ｈ２４</t>
  </si>
  <si>
    <t>Ｈ２５</t>
  </si>
  <si>
    <t>Ｈ２６</t>
  </si>
  <si>
    <t>Ｈ２７</t>
  </si>
  <si>
    <t>Ｈ２８</t>
  </si>
  <si>
    <t>Ｈ２９</t>
  </si>
  <si>
    <t>Ｈ３０</t>
  </si>
  <si>
    <t>Ｒ２</t>
  </si>
  <si>
    <t>（令和６年度）</t>
    <rPh sb="1" eb="3">
      <t>レイワ</t>
    </rPh>
    <rPh sb="4" eb="6">
      <t>ネンド</t>
    </rPh>
    <phoneticPr fontId="5"/>
  </si>
  <si>
    <t>Ｒ5</t>
    <phoneticPr fontId="2" type="Hiragana"/>
  </si>
  <si>
    <t>（単位：千円）</t>
    <rPh sb="1" eb="3">
      <t>タンイ</t>
    </rPh>
    <rPh sb="4" eb="6">
      <t>センエン</t>
    </rPh>
    <phoneticPr fontId="19"/>
  </si>
  <si>
    <t>年度</t>
    <rPh sb="0" eb="2">
      <t>ネンド</t>
    </rPh>
    <phoneticPr fontId="19"/>
  </si>
  <si>
    <t>Ｈ２８（国の
２次補正）</t>
    <rPh sb="4" eb="5">
      <t>クニ</t>
    </rPh>
    <rPh sb="8" eb="9">
      <t>ジ</t>
    </rPh>
    <rPh sb="9" eb="11">
      <t>ホセイ</t>
    </rPh>
    <phoneticPr fontId="19"/>
  </si>
  <si>
    <t>Ｈ３１</t>
    <phoneticPr fontId="19"/>
  </si>
  <si>
    <t>Ｒ４</t>
    <phoneticPr fontId="19"/>
  </si>
  <si>
    <t>Ｒ５</t>
    <phoneticPr fontId="19"/>
  </si>
  <si>
    <t>R５（国の
1次補正）</t>
    <rPh sb="3" eb="4">
      <t>クニ</t>
    </rPh>
    <rPh sb="7" eb="8">
      <t>ジ</t>
    </rPh>
    <rPh sb="8" eb="10">
      <t>ホセイ</t>
    </rPh>
    <phoneticPr fontId="19"/>
  </si>
  <si>
    <t>R６</t>
    <phoneticPr fontId="19"/>
  </si>
  <si>
    <t>R６（国の
1次補正）</t>
    <rPh sb="3" eb="4">
      <t>クニ</t>
    </rPh>
    <rPh sb="7" eb="8">
      <t>ジ</t>
    </rPh>
    <rPh sb="8" eb="10">
      <t>ホセイ</t>
    </rPh>
    <phoneticPr fontId="19"/>
  </si>
  <si>
    <t>R７（内示）</t>
    <rPh sb="3" eb="5">
      <t>ナイジ</t>
    </rPh>
    <phoneticPr fontId="19"/>
  </si>
  <si>
    <t>【簡易水道等施設整備費国庫補助金】</t>
    <rPh sb="1" eb="3">
      <t>カンイ</t>
    </rPh>
    <rPh sb="3" eb="5">
      <t>スイドウ</t>
    </rPh>
    <rPh sb="5" eb="6">
      <t>ナド</t>
    </rPh>
    <rPh sb="6" eb="8">
      <t>シセツ</t>
    </rPh>
    <rPh sb="8" eb="11">
      <t>セイビヒ</t>
    </rPh>
    <rPh sb="11" eb="13">
      <t>コッコ</t>
    </rPh>
    <rPh sb="13" eb="16">
      <t>ホジョキン</t>
    </rPh>
    <phoneticPr fontId="21"/>
  </si>
  <si>
    <t>事業数</t>
    <rPh sb="0" eb="3">
      <t>ジギョウスウ</t>
    </rPh>
    <phoneticPr fontId="19"/>
  </si>
  <si>
    <t>（市町村数）</t>
    <rPh sb="1" eb="4">
      <t>シチョウソン</t>
    </rPh>
    <rPh sb="4" eb="5">
      <t>スウ</t>
    </rPh>
    <phoneticPr fontId="19"/>
  </si>
  <si>
    <t>補助金額</t>
    <rPh sb="0" eb="2">
      <t>ホジョ</t>
    </rPh>
    <rPh sb="2" eb="4">
      <t>キンガク</t>
    </rPh>
    <phoneticPr fontId="19"/>
  </si>
  <si>
    <t>【水道水源開発等施設整備費国庫補助金】</t>
    <rPh sb="1" eb="3">
      <t>スイドウ</t>
    </rPh>
    <rPh sb="3" eb="5">
      <t>スイゲン</t>
    </rPh>
    <rPh sb="5" eb="7">
      <t>カイハツ</t>
    </rPh>
    <rPh sb="7" eb="8">
      <t>ナド</t>
    </rPh>
    <rPh sb="8" eb="10">
      <t>シセツ</t>
    </rPh>
    <rPh sb="10" eb="13">
      <t>セイビヒ</t>
    </rPh>
    <rPh sb="13" eb="15">
      <t>コッコ</t>
    </rPh>
    <rPh sb="15" eb="18">
      <t>ホジョキン</t>
    </rPh>
    <phoneticPr fontId="21"/>
  </si>
  <si>
    <t>事業数</t>
    <rPh sb="0" eb="2">
      <t>ジギョウ</t>
    </rPh>
    <rPh sb="2" eb="3">
      <t>スウ</t>
    </rPh>
    <phoneticPr fontId="19"/>
  </si>
  <si>
    <t>【生活基盤施設耐震化等交付金】</t>
    <rPh sb="1" eb="3">
      <t>セイカツ</t>
    </rPh>
    <rPh sb="3" eb="5">
      <t>キバン</t>
    </rPh>
    <rPh sb="5" eb="7">
      <t>シセツ</t>
    </rPh>
    <rPh sb="7" eb="10">
      <t>タイシンカ</t>
    </rPh>
    <rPh sb="10" eb="11">
      <t>トウ</t>
    </rPh>
    <rPh sb="11" eb="14">
      <t>コウフキン</t>
    </rPh>
    <phoneticPr fontId="21"/>
  </si>
  <si>
    <t>【防災・安全交付金】</t>
    <rPh sb="1" eb="3">
      <t>ボウサイ</t>
    </rPh>
    <rPh sb="4" eb="6">
      <t>アンゼン</t>
    </rPh>
    <rPh sb="6" eb="9">
      <t>コウフキン</t>
    </rPh>
    <phoneticPr fontId="21"/>
  </si>
  <si>
    <t>【合　計】</t>
    <rPh sb="1" eb="2">
      <t>ア</t>
    </rPh>
    <rPh sb="3" eb="4">
      <t>ケイ</t>
    </rPh>
    <phoneticPr fontId="19"/>
  </si>
  <si>
    <t>Ｈ２８（国の２次補正）</t>
    <rPh sb="4" eb="5">
      <t>クニ</t>
    </rPh>
    <rPh sb="7" eb="8">
      <t>ジ</t>
    </rPh>
    <rPh sb="8" eb="10">
      <t>ホセイ</t>
    </rPh>
    <phoneticPr fontId="19"/>
  </si>
  <si>
    <r>
      <t>【水道施設災害復旧事業費国庫補助金】</t>
    </r>
    <r>
      <rPr>
        <u/>
        <sz val="11"/>
        <color indexed="8"/>
        <rFont val="ＭＳ Ｐ明朝"/>
        <family val="1"/>
        <charset val="128"/>
      </rPr>
      <t>※厚生労働省所管</t>
    </r>
    <rPh sb="1" eb="3">
      <t>スイドウ</t>
    </rPh>
    <rPh sb="3" eb="5">
      <t>シセツ</t>
    </rPh>
    <rPh sb="5" eb="7">
      <t>サイガイ</t>
    </rPh>
    <rPh sb="7" eb="9">
      <t>フッキュウ</t>
    </rPh>
    <rPh sb="9" eb="12">
      <t>ジギョウヒ</t>
    </rPh>
    <rPh sb="12" eb="14">
      <t>コッコ</t>
    </rPh>
    <rPh sb="14" eb="17">
      <t>ホジョキン</t>
    </rPh>
    <rPh sb="19" eb="21">
      <t>コウセイ</t>
    </rPh>
    <rPh sb="21" eb="24">
      <t>ロウドウショウ</t>
    </rPh>
    <rPh sb="24" eb="26">
      <t>ショカン</t>
    </rPh>
    <phoneticPr fontId="21"/>
  </si>
  <si>
    <t>※翌年繰越</t>
    <rPh sb="1" eb="3">
      <t>ヨクネン</t>
    </rPh>
    <rPh sb="3" eb="5">
      <t>クリコシ</t>
    </rPh>
    <phoneticPr fontId="19"/>
  </si>
  <si>
    <t>※うち97,471繰越（男鹿市1、八峰町2軒）</t>
    <rPh sb="9" eb="11">
      <t>クリコシ</t>
    </rPh>
    <rPh sb="12" eb="15">
      <t>オガシ</t>
    </rPh>
    <rPh sb="17" eb="20">
      <t>ハッポウチョウ</t>
    </rPh>
    <rPh sb="21" eb="22">
      <t>ケン</t>
    </rPh>
    <phoneticPr fontId="19"/>
  </si>
  <si>
    <t>※R5発生（男鹿市）R6交付決定</t>
    <rPh sb="3" eb="5">
      <t>ハッセイ</t>
    </rPh>
    <rPh sb="6" eb="9">
      <t>オガシ</t>
    </rPh>
    <rPh sb="12" eb="14">
      <t>コウフ</t>
    </rPh>
    <rPh sb="14" eb="16">
      <t>ケッテイ</t>
    </rPh>
    <phoneticPr fontId="19"/>
  </si>
  <si>
    <t>【河川等災害復旧事業費補助金】※国土交通省所管</t>
    <rPh sb="1" eb="4">
      <t>カセンナド</t>
    </rPh>
    <rPh sb="4" eb="6">
      <t>サイガイ</t>
    </rPh>
    <rPh sb="6" eb="8">
      <t>フッキュウ</t>
    </rPh>
    <rPh sb="8" eb="11">
      <t>ジギョウヒ</t>
    </rPh>
    <rPh sb="11" eb="14">
      <t>ホジョキン</t>
    </rPh>
    <rPh sb="16" eb="18">
      <t>コクド</t>
    </rPh>
    <rPh sb="18" eb="21">
      <t>コウツウショウ</t>
    </rPh>
    <rPh sb="21" eb="23">
      <t>ショカン</t>
    </rPh>
    <phoneticPr fontId="21"/>
  </si>
  <si>
    <t>上小阿仁村</t>
    <rPh sb="0" eb="5">
      <t>カミコアニムラ</t>
    </rPh>
    <phoneticPr fontId="19"/>
  </si>
  <si>
    <t>にかほ市</t>
    <rPh sb="3" eb="4">
      <t>シ</t>
    </rPh>
    <phoneticPr fontId="19"/>
  </si>
  <si>
    <t>◎令和７年度の分析</t>
    <rPh sb="1" eb="3">
      <t>レイワ</t>
    </rPh>
    <rPh sb="4" eb="6">
      <t>ネンド</t>
    </rPh>
    <rPh sb="7" eb="9">
      <t>ブンセキ</t>
    </rPh>
    <phoneticPr fontId="19"/>
  </si>
  <si>
    <t>　＜市町村事業量＞防災・安全交付金については、Ｒ７要望は約５割の内示。前年の追加要望や不用額の多寡により配分額を決定している。これを受けて殆どの事業体は、内示に併せて事業量</t>
    <rPh sb="2" eb="5">
      <t>シチョウソン</t>
    </rPh>
    <rPh sb="5" eb="7">
      <t>ジギョウ</t>
    </rPh>
    <rPh sb="7" eb="8">
      <t>リョウ</t>
    </rPh>
    <rPh sb="9" eb="11">
      <t>ボウサイ</t>
    </rPh>
    <rPh sb="12" eb="14">
      <t>アンゼン</t>
    </rPh>
    <rPh sb="14" eb="17">
      <t>コウフキン</t>
    </rPh>
    <rPh sb="25" eb="27">
      <t>ヨウボウ</t>
    </rPh>
    <rPh sb="28" eb="29">
      <t>ヤク</t>
    </rPh>
    <rPh sb="30" eb="31">
      <t>ワリ</t>
    </rPh>
    <rPh sb="32" eb="34">
      <t>ナイジ</t>
    </rPh>
    <rPh sb="35" eb="37">
      <t>ゼンネン</t>
    </rPh>
    <rPh sb="38" eb="40">
      <t>ツイカ</t>
    </rPh>
    <rPh sb="40" eb="42">
      <t>ヨウボウ</t>
    </rPh>
    <rPh sb="43" eb="46">
      <t>フヨウガク</t>
    </rPh>
    <rPh sb="47" eb="49">
      <t>タカ</t>
    </rPh>
    <rPh sb="52" eb="54">
      <t>ハイブン</t>
    </rPh>
    <rPh sb="54" eb="55">
      <t>ガク</t>
    </rPh>
    <rPh sb="56" eb="58">
      <t>ケッテイ</t>
    </rPh>
    <rPh sb="66" eb="67">
      <t>ウ</t>
    </rPh>
    <rPh sb="69" eb="70">
      <t>ホトン</t>
    </rPh>
    <rPh sb="72" eb="75">
      <t>ジギョウタイ</t>
    </rPh>
    <rPh sb="77" eb="79">
      <t>ナイジ</t>
    </rPh>
    <rPh sb="80" eb="81">
      <t>アワ</t>
    </rPh>
    <rPh sb="83" eb="86">
      <t>ジギョウリョウ</t>
    </rPh>
    <phoneticPr fontId="19"/>
  </si>
  <si>
    <t>を調整すると思われる。１０割内示である追加補正にむけて残事業を要望していく。</t>
    <rPh sb="1" eb="3">
      <t>チョウセイ</t>
    </rPh>
    <rPh sb="6" eb="7">
      <t>オモ</t>
    </rPh>
    <rPh sb="13" eb="14">
      <t>ワリ</t>
    </rPh>
    <rPh sb="14" eb="16">
      <t>ナイジ</t>
    </rPh>
    <rPh sb="19" eb="21">
      <t>ツイカ</t>
    </rPh>
    <rPh sb="21" eb="23">
      <t>ホセイ</t>
    </rPh>
    <rPh sb="27" eb="28">
      <t>ザン</t>
    </rPh>
    <rPh sb="28" eb="30">
      <t>ジギョウ</t>
    </rPh>
    <rPh sb="31" eb="33">
      <t>ヨウボウ</t>
    </rPh>
    <phoneticPr fontId="19"/>
  </si>
  <si>
    <t>（当初内示１００％　１６７，３６６千円、本省繰越内示１００，３２％　８８４，３３０千円：要望額　８８０，９２２千円）</t>
    <rPh sb="1" eb="3">
      <t>トウショ</t>
    </rPh>
    <rPh sb="3" eb="5">
      <t>ナイジ</t>
    </rPh>
    <rPh sb="17" eb="19">
      <t>センエン</t>
    </rPh>
    <rPh sb="20" eb="22">
      <t>ホンショウ</t>
    </rPh>
    <rPh sb="22" eb="24">
      <t>クリコシ</t>
    </rPh>
    <rPh sb="24" eb="26">
      <t>ナイジ</t>
    </rPh>
    <rPh sb="41" eb="43">
      <t>センエン</t>
    </rPh>
    <rPh sb="44" eb="46">
      <t>ヨウボウ</t>
    </rPh>
    <rPh sb="46" eb="47">
      <t>ガク</t>
    </rPh>
    <rPh sb="55" eb="57">
      <t>センエン</t>
    </rPh>
    <phoneticPr fontId="19"/>
  </si>
  <si>
    <t>◎令和６年度までの特徴・分析</t>
    <rPh sb="1" eb="3">
      <t>レイワ</t>
    </rPh>
    <rPh sb="4" eb="6">
      <t>ネンド</t>
    </rPh>
    <rPh sb="9" eb="11">
      <t>トクチョウ</t>
    </rPh>
    <rPh sb="12" eb="14">
      <t>ブンセキ</t>
    </rPh>
    <phoneticPr fontId="19"/>
  </si>
  <si>
    <t xml:space="preserve"> ・令和６年度は国土交通省に移管され、内示割れ約８割　追加補正では１０割内示を確約されている。</t>
    <rPh sb="2" eb="4">
      <t>レイワ</t>
    </rPh>
    <rPh sb="5" eb="7">
      <t>ネンド</t>
    </rPh>
    <rPh sb="8" eb="10">
      <t>コクド</t>
    </rPh>
    <rPh sb="10" eb="13">
      <t>コウツウショウ</t>
    </rPh>
    <rPh sb="14" eb="16">
      <t>イカン</t>
    </rPh>
    <rPh sb="19" eb="21">
      <t>ナイジ</t>
    </rPh>
    <rPh sb="21" eb="22">
      <t>ワ</t>
    </rPh>
    <rPh sb="23" eb="24">
      <t>ヤク</t>
    </rPh>
    <rPh sb="25" eb="26">
      <t>ワリ</t>
    </rPh>
    <rPh sb="27" eb="29">
      <t>ツイカ</t>
    </rPh>
    <rPh sb="29" eb="31">
      <t>ホセイ</t>
    </rPh>
    <rPh sb="35" eb="36">
      <t>ワリ</t>
    </rPh>
    <rPh sb="36" eb="38">
      <t>ナイジ</t>
    </rPh>
    <rPh sb="39" eb="41">
      <t>カクヤク</t>
    </rPh>
    <phoneticPr fontId="19"/>
  </si>
  <si>
    <t>　＜内示割れ→満額内示＞平成２８年度は補助金が約５割、交付金が約６．５割、平成２９年度は交付金が約７．５割、平成30～３１年度は１０割内示、</t>
    <rPh sb="2" eb="4">
      <t>ナイジ</t>
    </rPh>
    <rPh sb="4" eb="5">
      <t>ワ</t>
    </rPh>
    <rPh sb="7" eb="9">
      <t>マンガク</t>
    </rPh>
    <rPh sb="9" eb="11">
      <t>ナイジ</t>
    </rPh>
    <rPh sb="54" eb="56">
      <t>ヘイセイ</t>
    </rPh>
    <rPh sb="61" eb="63">
      <t>ネンド</t>
    </rPh>
    <rPh sb="66" eb="67">
      <t>ワリ</t>
    </rPh>
    <rPh sb="67" eb="69">
      <t>ナイジ</t>
    </rPh>
    <phoneticPr fontId="19"/>
  </si>
  <si>
    <t>　＜事業内容＞これまでの普及促進から維持管理へシフトし、老朽管更新事業等の生活基盤施設耐震化等交付金事業が主となってきている。</t>
    <rPh sb="2" eb="4">
      <t>ジギョウ</t>
    </rPh>
    <rPh sb="4" eb="6">
      <t>ナイヨウ</t>
    </rPh>
    <rPh sb="12" eb="14">
      <t>フキュウ</t>
    </rPh>
    <rPh sb="14" eb="16">
      <t>ソクシン</t>
    </rPh>
    <rPh sb="18" eb="20">
      <t>イジ</t>
    </rPh>
    <rPh sb="20" eb="22">
      <t>カンリ</t>
    </rPh>
    <rPh sb="28" eb="31">
      <t>ロウキュウカン</t>
    </rPh>
    <rPh sb="31" eb="33">
      <t>コウシン</t>
    </rPh>
    <rPh sb="33" eb="35">
      <t>ジギョウ</t>
    </rPh>
    <rPh sb="35" eb="36">
      <t>ナド</t>
    </rPh>
    <rPh sb="37" eb="39">
      <t>セイカツ</t>
    </rPh>
    <rPh sb="39" eb="41">
      <t>キバン</t>
    </rPh>
    <rPh sb="41" eb="43">
      <t>シセツ</t>
    </rPh>
    <rPh sb="43" eb="46">
      <t>タイシンカ</t>
    </rPh>
    <rPh sb="46" eb="47">
      <t>ナド</t>
    </rPh>
    <rPh sb="47" eb="50">
      <t>コウフキン</t>
    </rPh>
    <rPh sb="50" eb="52">
      <t>ジギョウ</t>
    </rPh>
    <rPh sb="53" eb="54">
      <t>シュ</t>
    </rPh>
    <phoneticPr fontId="19"/>
  </si>
  <si>
    <t>　＜過去の減額理由＞平成２８年度から平成２９年度の大きな減額は、簡易水道統合関連の補助事業がほぼ完了したことによる。</t>
    <rPh sb="2" eb="4">
      <t>カコ</t>
    </rPh>
    <rPh sb="5" eb="7">
      <t>ゲンガク</t>
    </rPh>
    <rPh sb="7" eb="9">
      <t>リユウ</t>
    </rPh>
    <rPh sb="10" eb="12">
      <t>ヘイセイ</t>
    </rPh>
    <rPh sb="18" eb="20">
      <t>ヘイセイ</t>
    </rPh>
    <rPh sb="22" eb="24">
      <t>ネンド</t>
    </rPh>
    <phoneticPr fontId="19"/>
  </si>
  <si>
    <t>◎過去の委員会等での質問</t>
    <rPh sb="1" eb="3">
      <t>カコ</t>
    </rPh>
    <rPh sb="4" eb="7">
      <t>イインカイ</t>
    </rPh>
    <rPh sb="7" eb="8">
      <t>ナド</t>
    </rPh>
    <rPh sb="10" eb="12">
      <t>シツモン</t>
    </rPh>
    <phoneticPr fontId="19"/>
  </si>
  <si>
    <t>　Ｑ：県予算にある事業要望以外の市町村は水道整備をどうしているのか。〔平成２８年２月議会　小田委員〕</t>
    <rPh sb="3" eb="4">
      <t>ケン</t>
    </rPh>
    <rPh sb="4" eb="6">
      <t>ヨサン</t>
    </rPh>
    <rPh sb="9" eb="11">
      <t>ジギョウ</t>
    </rPh>
    <rPh sb="11" eb="13">
      <t>ヨウボウ</t>
    </rPh>
    <rPh sb="13" eb="15">
      <t>イガイ</t>
    </rPh>
    <rPh sb="16" eb="19">
      <t>シチョウソン</t>
    </rPh>
    <rPh sb="20" eb="22">
      <t>スイドウ</t>
    </rPh>
    <rPh sb="22" eb="24">
      <t>セイビ</t>
    </rPh>
    <rPh sb="35" eb="37">
      <t>ヘイセイ</t>
    </rPh>
    <rPh sb="39" eb="40">
      <t>ネン</t>
    </rPh>
    <rPh sb="41" eb="42">
      <t>ガツ</t>
    </rPh>
    <rPh sb="42" eb="44">
      <t>ギカイ</t>
    </rPh>
    <rPh sb="45" eb="47">
      <t>オダ</t>
    </rPh>
    <rPh sb="47" eb="49">
      <t>イイン</t>
    </rPh>
    <phoneticPr fontId="19"/>
  </si>
  <si>
    <t>　Ａ：従来の補助制度を使って年次計画の中で整備をしている市町村もある。補助制度については県から随時情報提供している。</t>
    <rPh sb="35" eb="37">
      <t>ホジョ</t>
    </rPh>
    <rPh sb="37" eb="39">
      <t>セイド</t>
    </rPh>
    <rPh sb="44" eb="45">
      <t>ケン</t>
    </rPh>
    <rPh sb="47" eb="49">
      <t>ズイジ</t>
    </rPh>
    <rPh sb="49" eb="51">
      <t>ジョウホウ</t>
    </rPh>
    <rPh sb="51" eb="53">
      <t>テイキョウ</t>
    </rPh>
    <phoneticPr fontId="19"/>
  </si>
  <si>
    <t>　Ｑ：この事業の実施により、全県で水道耐震化がされるということか。（平成２８年６月議会　小原委員）</t>
    <rPh sb="5" eb="7">
      <t>ジギョウ</t>
    </rPh>
    <rPh sb="8" eb="10">
      <t>ジッシ</t>
    </rPh>
    <rPh sb="14" eb="16">
      <t>ゼンケン</t>
    </rPh>
    <rPh sb="17" eb="19">
      <t>スイドウ</t>
    </rPh>
    <rPh sb="19" eb="22">
      <t>タイシンカ</t>
    </rPh>
    <rPh sb="34" eb="36">
      <t>ヘイセイ</t>
    </rPh>
    <rPh sb="38" eb="39">
      <t>ネン</t>
    </rPh>
    <rPh sb="40" eb="41">
      <t>ガツ</t>
    </rPh>
    <rPh sb="41" eb="43">
      <t>ギカイ</t>
    </rPh>
    <rPh sb="44" eb="46">
      <t>オバラ</t>
    </rPh>
    <rPh sb="46" eb="48">
      <t>イイン</t>
    </rPh>
    <phoneticPr fontId="19"/>
  </si>
  <si>
    <t xml:space="preserve">　Ａ：各市町村はそれぞれの計画に基づいて水道事業を進めており、本事業は交付金対象となる事業として、市町村から要望されたもの。
</t>
    <phoneticPr fontId="19"/>
  </si>
  <si>
    <t>　　　対象外の市町村でも、今後計画しているところもある。補助事業等の活用を促しながら県全体の耐震化を着実に進めていきたい。</t>
    <rPh sb="5" eb="6">
      <t>ソト</t>
    </rPh>
    <phoneticPr fontId="19"/>
  </si>
  <si>
    <t>第７７表　水道の種類別による給水人口及び普及率の推移</t>
    <rPh sb="0" eb="1">
      <t>だい</t>
    </rPh>
    <rPh sb="3" eb="4">
      <t>ひょう</t>
    </rPh>
    <rPh sb="5" eb="7">
      <t>すいどう</t>
    </rPh>
    <rPh sb="8" eb="11">
      <t>しゅるいべつ</t>
    </rPh>
    <rPh sb="14" eb="16">
      <t>きゅうすい</t>
    </rPh>
    <rPh sb="16" eb="18">
      <t>じんこう</t>
    </rPh>
    <rPh sb="18" eb="19">
      <t>およ</t>
    </rPh>
    <rPh sb="20" eb="23">
      <t>ふきゅうりつ</t>
    </rPh>
    <rPh sb="24" eb="26">
      <t>すいい</t>
    </rPh>
    <phoneticPr fontId="2" type="Hiragana"/>
  </si>
  <si>
    <t>第７８表　簡易専用水道施設数（保健所・中核市・権限移譲市町村）　</t>
    <rPh sb="0" eb="1">
      <t>ダイ</t>
    </rPh>
    <rPh sb="3" eb="4">
      <t>ヒョウ</t>
    </rPh>
    <rPh sb="5" eb="7">
      <t>カンイ</t>
    </rPh>
    <rPh sb="7" eb="9">
      <t>センヨウ</t>
    </rPh>
    <rPh sb="9" eb="11">
      <t>スイドウ</t>
    </rPh>
    <rPh sb="15" eb="18">
      <t>ホケンショ</t>
    </rPh>
    <rPh sb="19" eb="22">
      <t>チュウカクシ</t>
    </rPh>
    <rPh sb="23" eb="25">
      <t>ケンゲン</t>
    </rPh>
    <rPh sb="25" eb="27">
      <t>イジョウ</t>
    </rPh>
    <rPh sb="27" eb="30">
      <t>シチョウソン</t>
    </rPh>
    <phoneticPr fontId="5"/>
  </si>
  <si>
    <t>第７９表　水道施設別監視指導件数（保健所・中核市・権限移譲市町村）</t>
    <rPh sb="0" eb="1">
      <t>ダイ</t>
    </rPh>
    <rPh sb="3" eb="4">
      <t>ヒョウ</t>
    </rPh>
    <rPh sb="5" eb="7">
      <t>スイドウ</t>
    </rPh>
    <rPh sb="7" eb="9">
      <t>シセツ</t>
    </rPh>
    <rPh sb="9" eb="10">
      <t>ベツ</t>
    </rPh>
    <phoneticPr fontId="5"/>
  </si>
  <si>
    <t>第８０表　水道整備国庫補助金年度別推移</t>
    <rPh sb="0" eb="1">
      <t>ダイ</t>
    </rPh>
    <rPh sb="3" eb="4">
      <t>ヒョウ</t>
    </rPh>
    <rPh sb="7" eb="8">
      <t>ヒトシ</t>
    </rPh>
    <rPh sb="8" eb="9">
      <t>ソナエ</t>
    </rPh>
    <rPh sb="13" eb="14">
      <t>キン</t>
    </rPh>
    <rPh sb="17" eb="19">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</si>
</sst>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件&quot;"/>
    <numFmt numFmtId="177" formatCode="#,##0_ "/>
  </numFmts>
  <fonts count="28" x14ac:knownFonts="1">
    <font>
      <sz val="11"/>
      <color theme="1"/>
      <name val="游ゴシック"/>
      <family val="3"/>
      <scheme val="minor"/>
    </font>
    <font>
      <sz val="11"/>
      <name val="ＭＳ Ｐゴシック"/>
      <family val="3"/>
    </font>
    <font>
      <sz val="6"/>
      <name val="游ゴシック"/>
      <family val="3"/>
    </font>
    <font>
      <b/>
      <sz val="16"/>
      <color theme="1"/>
      <name val="ＭＳ ゴシック"/>
      <family val="3"/>
    </font>
    <font>
      <sz val="11"/>
      <color theme="1"/>
      <name val="ＭＳ ゴシック"/>
      <family val="3"/>
    </font>
    <font>
      <sz val="6"/>
      <name val="ＭＳ Ｐゴシック"/>
      <family val="3"/>
    </font>
    <font>
      <sz val="10"/>
      <name val="ＭＳ Ｐゴシック"/>
      <family val="3"/>
    </font>
    <font>
      <b/>
      <sz val="16"/>
      <name val="ＭＳ Ｐゴシック"/>
      <family val="3"/>
    </font>
    <font>
      <sz val="14"/>
      <name val="ＭＳ Ｐゴシック"/>
      <family val="3"/>
    </font>
    <font>
      <b/>
      <sz val="10"/>
      <name val="ＭＳ Ｐゴシック"/>
      <family val="3"/>
    </font>
    <font>
      <sz val="10"/>
      <color theme="1"/>
      <name val="ＭＳ Ｐゴシック"/>
      <family val="3"/>
    </font>
    <font>
      <sz val="9"/>
      <name val="ＭＳ Ｐゴシック"/>
      <family val="3"/>
    </font>
    <font>
      <sz val="11"/>
      <color rgb="FFFF0000"/>
      <name val="ＭＳ Ｐゴシック"/>
      <family val="3"/>
    </font>
    <font>
      <sz val="11"/>
      <name val="ＭＳ Ｐ明朝"/>
      <family val="1"/>
    </font>
    <font>
      <sz val="11"/>
      <name val="游ゴシック"/>
      <family val="3"/>
      <scheme val="minor"/>
    </font>
    <font>
      <b/>
      <sz val="14"/>
      <name val="ＭＳ Ｐゴシック"/>
      <family val="3"/>
    </font>
    <font>
      <u/>
      <sz val="11"/>
      <name val="ＭＳ Ｐ明朝"/>
      <family val="1"/>
    </font>
    <font>
      <sz val="11"/>
      <color theme="1"/>
      <name val="游ゴシック"/>
      <family val="3"/>
      <scheme val="minor"/>
    </font>
    <font>
      <sz val="11"/>
      <color theme="1"/>
      <name val="ＭＳ Ｐ明朝"/>
      <family val="1"/>
      <charset val="128"/>
    </font>
    <font>
      <sz val="6"/>
      <name val="ＭＳ Ｐゴシック"/>
      <family val="3"/>
      <charset val="128"/>
    </font>
    <font>
      <u/>
      <sz val="11"/>
      <color theme="1"/>
      <name val="ＭＳ Ｐ明朝"/>
      <family val="1"/>
      <charset val="128"/>
    </font>
    <font>
      <u/>
      <sz val="11"/>
      <name val="ＭＳ Ｐ明朝"/>
      <family val="1"/>
      <charset val="128"/>
    </font>
    <font>
      <u/>
      <sz val="9"/>
      <color theme="1"/>
      <name val="ＭＳ Ｐ明朝"/>
      <family val="1"/>
      <charset val="128"/>
    </font>
    <font>
      <sz val="9"/>
      <color theme="1"/>
      <name val="ＭＳ Ｐ明朝"/>
      <family val="1"/>
      <charset val="128"/>
    </font>
    <font>
      <u/>
      <sz val="11"/>
      <color indexed="8"/>
      <name val="ＭＳ Ｐ明朝"/>
      <family val="1"/>
      <charset val="128"/>
    </font>
    <font>
      <sz val="8"/>
      <color theme="1"/>
      <name val="ＭＳ Ｐ明朝"/>
      <family val="1"/>
      <charset val="128"/>
    </font>
    <font>
      <sz val="9"/>
      <color indexed="81"/>
      <name val="ＭＳ Ｐゴシック"/>
      <family val="3"/>
      <charset val="128"/>
    </font>
    <font>
      <sz val="9"/>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diagonalDown="1">
      <left style="medium">
        <color indexed="64"/>
      </left>
      <right style="double">
        <color indexed="64"/>
      </right>
      <top style="medium">
        <color indexed="64"/>
      </top>
      <bottom style="double">
        <color indexed="64"/>
      </bottom>
      <diagonal style="thin">
        <color indexed="64"/>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38" fontId="17" fillId="0" borderId="0" applyFont="0" applyFill="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Alignment="1">
      <alignment horizontal="right" vertical="center"/>
    </xf>
    <xf numFmtId="0" fontId="1" fillId="0" borderId="0" xfId="2"/>
    <xf numFmtId="0" fontId="1" fillId="2" borderId="0" xfId="2" applyFill="1"/>
    <xf numFmtId="0" fontId="6" fillId="2" borderId="0" xfId="2" applyFont="1" applyFill="1"/>
    <xf numFmtId="0" fontId="7" fillId="2" borderId="0" xfId="2" applyFont="1" applyFill="1"/>
    <xf numFmtId="0" fontId="6" fillId="3" borderId="2" xfId="2" applyFont="1" applyFill="1" applyBorder="1" applyAlignment="1">
      <alignment horizontal="left" vertical="top" wrapText="1"/>
    </xf>
    <xf numFmtId="0" fontId="8" fillId="3" borderId="3" xfId="2" applyFont="1" applyFill="1" applyBorder="1" applyAlignment="1">
      <alignment horizontal="distributed" vertical="center" indent="2"/>
    </xf>
    <xf numFmtId="0" fontId="8" fillId="3" borderId="4" xfId="2" applyFont="1" applyFill="1" applyBorder="1" applyAlignment="1">
      <alignment horizontal="distributed" vertical="center" indent="2"/>
    </xf>
    <xf numFmtId="0" fontId="8" fillId="3" borderId="5" xfId="2" applyFont="1" applyFill="1" applyBorder="1" applyAlignment="1">
      <alignment horizontal="center" vertical="center" wrapText="1"/>
    </xf>
    <xf numFmtId="0" fontId="7" fillId="0" borderId="0" xfId="2" applyFont="1"/>
    <xf numFmtId="0" fontId="6" fillId="0" borderId="0" xfId="2" applyFont="1"/>
    <xf numFmtId="0" fontId="6" fillId="3" borderId="3" xfId="2" applyFont="1" applyFill="1" applyBorder="1" applyAlignment="1">
      <alignment horizontal="distributed" vertical="center" indent="2"/>
    </xf>
    <xf numFmtId="0" fontId="6" fillId="3" borderId="4" xfId="2" applyFont="1" applyFill="1" applyBorder="1" applyAlignment="1">
      <alignment horizontal="distributed" vertical="center" indent="2"/>
    </xf>
    <xf numFmtId="0" fontId="6" fillId="3" borderId="4" xfId="2" applyFont="1" applyFill="1" applyBorder="1" applyAlignment="1">
      <alignment horizontal="center" vertical="center" readingOrder="1"/>
    </xf>
    <xf numFmtId="0" fontId="6" fillId="3" borderId="6" xfId="2" applyFont="1" applyFill="1" applyBorder="1" applyAlignment="1">
      <alignment horizontal="center" vertical="center" wrapText="1"/>
    </xf>
    <xf numFmtId="0" fontId="6" fillId="3" borderId="7" xfId="2" applyFont="1" applyFill="1" applyBorder="1" applyAlignment="1">
      <alignment horizontal="center" vertical="center" textRotation="255"/>
    </xf>
    <xf numFmtId="0" fontId="6" fillId="2" borderId="8" xfId="2" applyNumberFormat="1" applyFont="1" applyFill="1" applyBorder="1" applyAlignment="1">
      <alignment vertical="center"/>
    </xf>
    <xf numFmtId="0" fontId="6" fillId="2" borderId="9" xfId="2" applyNumberFormat="1" applyFont="1" applyFill="1" applyBorder="1" applyAlignment="1">
      <alignment vertical="center"/>
    </xf>
    <xf numFmtId="0" fontId="6" fillId="3" borderId="10" xfId="2" applyNumberFormat="1" applyFont="1" applyFill="1" applyBorder="1" applyAlignment="1">
      <alignment vertical="center"/>
    </xf>
    <xf numFmtId="0" fontId="9" fillId="0" borderId="0" xfId="2" applyFont="1"/>
    <xf numFmtId="0" fontId="10" fillId="0" borderId="11" xfId="2" applyFont="1" applyBorder="1" applyAlignment="1">
      <alignment vertical="center"/>
    </xf>
    <xf numFmtId="0" fontId="10" fillId="0" borderId="12" xfId="2" applyFont="1" applyBorder="1" applyAlignment="1">
      <alignment vertical="center"/>
    </xf>
    <xf numFmtId="0" fontId="10" fillId="0" borderId="13" xfId="2" applyFont="1" applyFill="1" applyBorder="1" applyAlignment="1">
      <alignment vertical="center"/>
    </xf>
    <xf numFmtId="0" fontId="10" fillId="0" borderId="14" xfId="2" applyFont="1" applyFill="1" applyBorder="1" applyAlignment="1">
      <alignment vertical="center"/>
    </xf>
    <xf numFmtId="0" fontId="6" fillId="3" borderId="15" xfId="2" applyNumberFormat="1" applyFont="1" applyFill="1" applyBorder="1" applyAlignment="1">
      <alignment vertical="center"/>
    </xf>
    <xf numFmtId="0" fontId="6" fillId="3" borderId="16" xfId="2" applyFont="1" applyFill="1" applyBorder="1" applyAlignment="1">
      <alignment horizontal="center" vertical="center" textRotation="255"/>
    </xf>
    <xf numFmtId="0" fontId="10" fillId="0" borderId="17" xfId="0" applyFont="1" applyBorder="1" applyAlignment="1">
      <alignment vertical="center"/>
    </xf>
    <xf numFmtId="0" fontId="10" fillId="0" borderId="1" xfId="0" applyFont="1" applyBorder="1" applyAlignment="1">
      <alignment vertical="center"/>
    </xf>
    <xf numFmtId="0" fontId="10" fillId="0" borderId="9" xfId="2" applyFont="1" applyFill="1" applyBorder="1" applyAlignment="1">
      <alignment vertical="center"/>
    </xf>
    <xf numFmtId="0" fontId="10" fillId="0" borderId="18" xfId="2" applyFont="1" applyFill="1" applyBorder="1" applyAlignment="1">
      <alignment vertical="center"/>
    </xf>
    <xf numFmtId="0" fontId="6" fillId="3" borderId="19" xfId="2" applyNumberFormat="1" applyFont="1" applyFill="1" applyBorder="1" applyAlignment="1">
      <alignment vertical="center"/>
    </xf>
    <xf numFmtId="0" fontId="10" fillId="3" borderId="19" xfId="2" applyNumberFormat="1" applyFont="1" applyFill="1" applyBorder="1" applyAlignment="1">
      <alignment vertical="center"/>
    </xf>
    <xf numFmtId="0" fontId="10" fillId="0" borderId="20" xfId="2" applyFont="1" applyFill="1" applyBorder="1" applyAlignment="1">
      <alignment vertical="center"/>
    </xf>
    <xf numFmtId="0" fontId="10" fillId="0" borderId="21" xfId="2" applyFont="1" applyFill="1" applyBorder="1" applyAlignment="1">
      <alignment vertical="center"/>
    </xf>
    <xf numFmtId="0" fontId="11" fillId="0" borderId="0" xfId="2" applyFont="1"/>
    <xf numFmtId="0" fontId="1" fillId="0" borderId="0" xfId="2" applyAlignment="1">
      <alignment vertical="center" textRotation="255"/>
    </xf>
    <xf numFmtId="0" fontId="10" fillId="2" borderId="8" xfId="2" applyNumberFormat="1" applyFont="1" applyFill="1" applyBorder="1" applyAlignment="1">
      <alignment vertical="center"/>
    </xf>
    <xf numFmtId="0" fontId="10" fillId="2" borderId="9" xfId="2" applyNumberFormat="1" applyFont="1" applyFill="1" applyBorder="1" applyAlignment="1">
      <alignment vertical="center"/>
    </xf>
    <xf numFmtId="0" fontId="10" fillId="3" borderId="10" xfId="2" applyNumberFormat="1" applyFont="1" applyFill="1" applyBorder="1" applyAlignment="1">
      <alignment vertical="center"/>
    </xf>
    <xf numFmtId="0" fontId="6" fillId="0" borderId="0" xfId="2" applyFont="1" applyAlignment="1">
      <alignment horizontal="right" vertical="center"/>
    </xf>
    <xf numFmtId="0" fontId="6" fillId="3" borderId="22" xfId="2" applyFont="1" applyFill="1" applyBorder="1" applyAlignment="1">
      <alignment horizontal="center" vertical="center" textRotation="255"/>
    </xf>
    <xf numFmtId="0" fontId="10" fillId="0" borderId="23" xfId="2" applyFont="1" applyBorder="1" applyAlignment="1">
      <alignment horizontal="right" vertical="center"/>
    </xf>
    <xf numFmtId="0" fontId="10" fillId="0" borderId="24" xfId="2" applyFont="1" applyBorder="1" applyAlignment="1">
      <alignment horizontal="right" vertical="center"/>
    </xf>
    <xf numFmtId="0" fontId="10" fillId="3" borderId="17" xfId="2" applyNumberFormat="1" applyFont="1" applyFill="1" applyBorder="1" applyAlignment="1">
      <alignment vertical="center"/>
    </xf>
    <xf numFmtId="0" fontId="10" fillId="0" borderId="25" xfId="2" applyFont="1" applyFill="1" applyBorder="1" applyAlignment="1">
      <alignment vertical="center"/>
    </xf>
    <xf numFmtId="0" fontId="6" fillId="0" borderId="25" xfId="2" applyFont="1" applyFill="1" applyBorder="1" applyAlignment="1">
      <alignment vertical="center"/>
    </xf>
    <xf numFmtId="0" fontId="6" fillId="0" borderId="9" xfId="2" applyFont="1" applyFill="1" applyBorder="1" applyAlignment="1">
      <alignment vertical="center"/>
    </xf>
    <xf numFmtId="0" fontId="6" fillId="0" borderId="1" xfId="2" applyFont="1" applyBorder="1" applyAlignment="1">
      <alignment vertical="center"/>
    </xf>
    <xf numFmtId="0" fontId="10" fillId="2" borderId="1" xfId="2" applyFont="1" applyFill="1" applyBorder="1" applyAlignment="1">
      <alignment vertical="center"/>
    </xf>
    <xf numFmtId="0" fontId="6" fillId="2" borderId="0" xfId="2" applyFont="1" applyFill="1" applyAlignment="1">
      <alignment horizontal="right" vertical="center"/>
    </xf>
    <xf numFmtId="0" fontId="10" fillId="0" borderId="23" xfId="2" applyFont="1" applyBorder="1" applyAlignment="1">
      <alignment vertical="center"/>
    </xf>
    <xf numFmtId="0" fontId="10" fillId="2" borderId="24" xfId="2" applyFont="1" applyFill="1" applyBorder="1" applyAlignment="1">
      <alignment vertical="center"/>
    </xf>
    <xf numFmtId="0" fontId="10" fillId="0" borderId="24" xfId="2" applyFont="1" applyBorder="1" applyAlignment="1">
      <alignment vertical="center"/>
    </xf>
    <xf numFmtId="0" fontId="6" fillId="0" borderId="24" xfId="2" applyFont="1" applyBorder="1" applyAlignment="1">
      <alignment vertical="center"/>
    </xf>
    <xf numFmtId="0" fontId="10" fillId="2" borderId="26" xfId="2" applyNumberFormat="1" applyFont="1" applyFill="1" applyBorder="1" applyAlignment="1">
      <alignment vertical="center"/>
    </xf>
    <xf numFmtId="0" fontId="10" fillId="2" borderId="23" xfId="2" applyNumberFormat="1" applyFont="1" applyFill="1" applyBorder="1" applyAlignment="1">
      <alignment vertical="center"/>
    </xf>
    <xf numFmtId="0" fontId="10" fillId="3" borderId="27" xfId="2" applyNumberFormat="1" applyFont="1" applyFill="1" applyBorder="1" applyAlignment="1">
      <alignment vertical="center"/>
    </xf>
    <xf numFmtId="0" fontId="6" fillId="3" borderId="27" xfId="2" applyNumberFormat="1" applyFont="1" applyFill="1" applyBorder="1" applyAlignment="1">
      <alignment vertical="center"/>
    </xf>
    <xf numFmtId="0" fontId="10" fillId="0" borderId="28" xfId="2" applyFont="1" applyFill="1" applyBorder="1" applyAlignment="1">
      <alignment vertical="center"/>
    </xf>
    <xf numFmtId="0" fontId="6" fillId="3" borderId="29" xfId="2" applyFont="1" applyFill="1" applyBorder="1" applyAlignment="1">
      <alignment horizontal="center" vertical="center" textRotation="255"/>
    </xf>
    <xf numFmtId="0" fontId="10" fillId="3" borderId="30" xfId="2" applyNumberFormat="1" applyFont="1" applyFill="1" applyBorder="1" applyAlignment="1">
      <alignment vertical="center"/>
    </xf>
    <xf numFmtId="0" fontId="10" fillId="3" borderId="31" xfId="2" applyNumberFormat="1" applyFont="1" applyFill="1" applyBorder="1" applyAlignment="1">
      <alignment vertical="center"/>
    </xf>
    <xf numFmtId="0" fontId="10" fillId="3" borderId="32" xfId="2" applyNumberFormat="1" applyFont="1" applyFill="1" applyBorder="1" applyAlignment="1">
      <alignment vertical="center"/>
    </xf>
    <xf numFmtId="0" fontId="6" fillId="3" borderId="30" xfId="2" applyNumberFormat="1" applyFont="1" applyFill="1" applyBorder="1" applyAlignment="1">
      <alignment vertical="center"/>
    </xf>
    <xf numFmtId="0" fontId="6" fillId="3" borderId="31" xfId="2" applyNumberFormat="1" applyFont="1" applyFill="1" applyBorder="1" applyAlignment="1">
      <alignment vertical="center"/>
    </xf>
    <xf numFmtId="0" fontId="6" fillId="3" borderId="32" xfId="2" applyNumberFormat="1" applyFont="1" applyFill="1" applyBorder="1" applyAlignment="1">
      <alignment vertical="center"/>
    </xf>
    <xf numFmtId="0" fontId="1" fillId="2" borderId="0" xfId="2" applyFont="1" applyFill="1" applyBorder="1"/>
    <xf numFmtId="0" fontId="6" fillId="2" borderId="29" xfId="2" applyFont="1" applyFill="1" applyBorder="1" applyAlignment="1">
      <alignment horizontal="center" vertical="center" textRotation="255"/>
    </xf>
    <xf numFmtId="0" fontId="10" fillId="2" borderId="30" xfId="2" applyNumberFormat="1" applyFont="1" applyFill="1" applyBorder="1" applyAlignment="1">
      <alignment vertical="center"/>
    </xf>
    <xf numFmtId="0" fontId="10" fillId="2" borderId="31" xfId="2" applyNumberFormat="1" applyFont="1" applyFill="1" applyBorder="1" applyAlignment="1">
      <alignment vertical="center"/>
    </xf>
    <xf numFmtId="0" fontId="10" fillId="2" borderId="32" xfId="2" applyNumberFormat="1" applyFont="1" applyFill="1" applyBorder="1" applyAlignment="1">
      <alignment vertical="center"/>
    </xf>
    <xf numFmtId="0" fontId="6" fillId="2" borderId="0" xfId="2" applyFont="1" applyFill="1" applyBorder="1" applyAlignment="1">
      <alignment horizontal="left"/>
    </xf>
    <xf numFmtId="0" fontId="1" fillId="0" borderId="0" xfId="2" applyFont="1" applyFill="1" applyAlignment="1">
      <alignment horizontal="right" vertical="center"/>
    </xf>
    <xf numFmtId="0" fontId="6" fillId="0" borderId="29" xfId="2" applyFont="1" applyFill="1" applyBorder="1" applyAlignment="1">
      <alignment horizontal="center" vertical="center" textRotation="255"/>
    </xf>
    <xf numFmtId="0" fontId="6" fillId="2" borderId="0" xfId="2" applyFont="1" applyFill="1" applyBorder="1"/>
    <xf numFmtId="0" fontId="6" fillId="2" borderId="0" xfId="2" applyFont="1" applyFill="1" applyAlignment="1">
      <alignment horizontal="center" wrapText="1"/>
    </xf>
    <xf numFmtId="0" fontId="12" fillId="0" borderId="0" xfId="2" applyFont="1"/>
    <xf numFmtId="0" fontId="13" fillId="0" borderId="0" xfId="3" applyFont="1"/>
    <xf numFmtId="38" fontId="13" fillId="0" borderId="0" xfId="1" applyFont="1">
      <alignment vertical="center"/>
    </xf>
    <xf numFmtId="0" fontId="14" fillId="0" borderId="0" xfId="0" applyFont="1">
      <alignment vertical="center"/>
    </xf>
    <xf numFmtId="0" fontId="13" fillId="0" borderId="0" xfId="0" applyFont="1" applyAlignment="1"/>
    <xf numFmtId="0" fontId="13" fillId="0" borderId="0" xfId="3" applyFont="1" applyBorder="1"/>
    <xf numFmtId="0" fontId="13" fillId="0" borderId="33" xfId="0" applyFont="1" applyBorder="1" applyAlignment="1"/>
    <xf numFmtId="0" fontId="15" fillId="0" borderId="0" xfId="3" applyFont="1" applyBorder="1"/>
    <xf numFmtId="0" fontId="13" fillId="0" borderId="0" xfId="0" applyFont="1" applyAlignment="1">
      <alignment horizontal="right"/>
    </xf>
    <xf numFmtId="38" fontId="16" fillId="0" borderId="0" xfId="1" applyFont="1">
      <alignment vertical="center"/>
    </xf>
    <xf numFmtId="38" fontId="13" fillId="0" borderId="0" xfId="4" applyFont="1" applyAlignment="1"/>
    <xf numFmtId="0" fontId="18" fillId="0" borderId="0" xfId="0" applyFont="1" applyAlignment="1"/>
    <xf numFmtId="0" fontId="18" fillId="0" borderId="0" xfId="0" applyFont="1" applyAlignment="1">
      <alignment horizontal="right"/>
    </xf>
    <xf numFmtId="0" fontId="18" fillId="0" borderId="29" xfId="0" applyFont="1" applyBorder="1" applyAlignment="1">
      <alignment horizontal="center"/>
    </xf>
    <xf numFmtId="0" fontId="18" fillId="0" borderId="16" xfId="0" applyFont="1" applyBorder="1" applyAlignment="1">
      <alignment horizontal="center"/>
    </xf>
    <xf numFmtId="0" fontId="18" fillId="0" borderId="40" xfId="0" applyFont="1" applyBorder="1" applyAlignment="1">
      <alignment horizontal="center" wrapText="1"/>
    </xf>
    <xf numFmtId="0" fontId="18" fillId="0" borderId="22" xfId="0" applyFont="1" applyBorder="1" applyAlignment="1">
      <alignment horizontal="center" wrapText="1"/>
    </xf>
    <xf numFmtId="0" fontId="18" fillId="0" borderId="22" xfId="0" applyFont="1" applyBorder="1" applyAlignment="1">
      <alignment horizontal="center"/>
    </xf>
    <xf numFmtId="0" fontId="18" fillId="0" borderId="40" xfId="0" applyFont="1" applyBorder="1" applyAlignment="1">
      <alignment horizontal="center"/>
    </xf>
    <xf numFmtId="0" fontId="18" fillId="0" borderId="47" xfId="0" applyFont="1" applyBorder="1" applyAlignment="1">
      <alignment horizontal="center" wrapText="1"/>
    </xf>
    <xf numFmtId="0" fontId="20" fillId="0" borderId="47" xfId="0" applyFont="1" applyBorder="1" applyAlignment="1">
      <alignment horizontal="center" wrapText="1"/>
    </xf>
    <xf numFmtId="0" fontId="18" fillId="0" borderId="3" xfId="0" applyFont="1" applyBorder="1" applyAlignment="1">
      <alignment horizontal="left"/>
    </xf>
    <xf numFmtId="0" fontId="18" fillId="0" borderId="36" xfId="0" applyFont="1" applyBorder="1" applyAlignment="1"/>
    <xf numFmtId="0" fontId="18" fillId="0" borderId="43" xfId="0" applyFont="1" applyBorder="1" applyAlignment="1"/>
    <xf numFmtId="0" fontId="20" fillId="0" borderId="43" xfId="0" applyFont="1" applyBorder="1" applyAlignment="1"/>
    <xf numFmtId="0" fontId="18" fillId="0" borderId="31" xfId="0" applyFont="1" applyBorder="1" applyAlignment="1"/>
    <xf numFmtId="176" fontId="18" fillId="0" borderId="1" xfId="0" applyNumberFormat="1" applyFont="1" applyBorder="1" applyAlignment="1">
      <alignment horizontal="right"/>
    </xf>
    <xf numFmtId="176" fontId="18" fillId="0" borderId="1" xfId="0" applyNumberFormat="1" applyFont="1" applyBorder="1" applyAlignment="1"/>
    <xf numFmtId="176" fontId="18" fillId="0" borderId="41" xfId="0" applyNumberFormat="1" applyFont="1" applyBorder="1" applyAlignment="1"/>
    <xf numFmtId="176" fontId="18" fillId="0" borderId="24" xfId="0" applyNumberFormat="1" applyFont="1" applyBorder="1" applyAlignment="1"/>
    <xf numFmtId="176" fontId="18" fillId="0" borderId="48" xfId="0" applyNumberFormat="1" applyFont="1" applyBorder="1" applyAlignment="1"/>
    <xf numFmtId="176" fontId="20" fillId="0" borderId="48" xfId="0" applyNumberFormat="1" applyFont="1" applyBorder="1" applyAlignment="1"/>
    <xf numFmtId="177" fontId="18" fillId="0" borderId="1" xfId="0" applyNumberFormat="1" applyFont="1" applyBorder="1" applyAlignment="1">
      <alignment horizontal="right"/>
    </xf>
    <xf numFmtId="177" fontId="18" fillId="0" borderId="1" xfId="0" applyNumberFormat="1" applyFont="1" applyBorder="1" applyAlignment="1"/>
    <xf numFmtId="177" fontId="18" fillId="0" borderId="41" xfId="0" applyNumberFormat="1" applyFont="1" applyBorder="1" applyAlignment="1"/>
    <xf numFmtId="177" fontId="18" fillId="0" borderId="24" xfId="0" applyNumberFormat="1" applyFont="1" applyBorder="1" applyAlignment="1"/>
    <xf numFmtId="177" fontId="18" fillId="0" borderId="48" xfId="0" applyNumberFormat="1" applyFont="1" applyBorder="1" applyAlignment="1"/>
    <xf numFmtId="177" fontId="20" fillId="0" borderId="48" xfId="0" applyNumberFormat="1" applyFont="1" applyBorder="1" applyAlignment="1"/>
    <xf numFmtId="0" fontId="18" fillId="0" borderId="34" xfId="0" applyFont="1" applyBorder="1" applyAlignment="1"/>
    <xf numFmtId="177" fontId="18" fillId="0" borderId="21" xfId="0" applyNumberFormat="1" applyFont="1" applyBorder="1" applyAlignment="1">
      <alignment horizontal="right"/>
    </xf>
    <xf numFmtId="177" fontId="18" fillId="0" borderId="21" xfId="0" applyNumberFormat="1" applyFont="1" applyBorder="1" applyAlignment="1"/>
    <xf numFmtId="177" fontId="18" fillId="0" borderId="42" xfId="0" applyNumberFormat="1" applyFont="1" applyBorder="1" applyAlignment="1"/>
    <xf numFmtId="177" fontId="18" fillId="0" borderId="44" xfId="0" applyNumberFormat="1" applyFont="1" applyBorder="1" applyAlignment="1"/>
    <xf numFmtId="177" fontId="18" fillId="0" borderId="49" xfId="0" applyNumberFormat="1" applyFont="1" applyBorder="1" applyAlignment="1"/>
    <xf numFmtId="177" fontId="20" fillId="0" borderId="49" xfId="0" applyNumberFormat="1" applyFont="1" applyBorder="1" applyAlignment="1"/>
    <xf numFmtId="0" fontId="18" fillId="0" borderId="37" xfId="0" applyFont="1" applyBorder="1" applyAlignment="1"/>
    <xf numFmtId="177" fontId="18" fillId="0" borderId="37" xfId="0" applyNumberFormat="1" applyFont="1" applyBorder="1" applyAlignment="1"/>
    <xf numFmtId="177" fontId="18" fillId="0" borderId="43" xfId="0" applyNumberFormat="1" applyFont="1" applyBorder="1" applyAlignment="1"/>
    <xf numFmtId="177" fontId="20" fillId="0" borderId="43" xfId="0" applyNumberFormat="1" applyFont="1" applyBorder="1" applyAlignment="1"/>
    <xf numFmtId="176" fontId="18" fillId="0" borderId="9" xfId="0" applyNumberFormat="1" applyFont="1" applyBorder="1" applyAlignment="1">
      <alignment horizontal="right"/>
    </xf>
    <xf numFmtId="176" fontId="20" fillId="0" borderId="51" xfId="0" applyNumberFormat="1" applyFont="1" applyBorder="1" applyAlignment="1"/>
    <xf numFmtId="176" fontId="20" fillId="0" borderId="28" xfId="0" applyNumberFormat="1" applyFont="1" applyBorder="1" applyAlignment="1"/>
    <xf numFmtId="177" fontId="18" fillId="0" borderId="9" xfId="0" applyNumberFormat="1" applyFont="1" applyBorder="1" applyAlignment="1">
      <alignment horizontal="right"/>
    </xf>
    <xf numFmtId="177" fontId="20" fillId="0" borderId="51" xfId="0" applyNumberFormat="1" applyFont="1" applyBorder="1" applyAlignment="1"/>
    <xf numFmtId="177" fontId="20" fillId="0" borderId="28" xfId="0" applyNumberFormat="1" applyFont="1" applyBorder="1" applyAlignment="1"/>
    <xf numFmtId="177" fontId="18" fillId="0" borderId="18" xfId="0" applyNumberFormat="1" applyFont="1" applyBorder="1" applyAlignment="1">
      <alignment horizontal="right"/>
    </xf>
    <xf numFmtId="177" fontId="20" fillId="0" borderId="52" xfId="0" applyNumberFormat="1" applyFont="1" applyBorder="1" applyAlignment="1"/>
    <xf numFmtId="177" fontId="20" fillId="0" borderId="50" xfId="0" applyNumberFormat="1" applyFont="1" applyBorder="1" applyAlignment="1"/>
    <xf numFmtId="176" fontId="18" fillId="0" borderId="38" xfId="0" applyNumberFormat="1" applyFont="1" applyBorder="1" applyAlignment="1"/>
    <xf numFmtId="176" fontId="18" fillId="0" borderId="9" xfId="0" applyNumberFormat="1" applyFont="1" applyBorder="1" applyAlignment="1"/>
    <xf numFmtId="176" fontId="18" fillId="0" borderId="45" xfId="0" applyNumberFormat="1" applyFont="1" applyBorder="1" applyAlignment="1"/>
    <xf numFmtId="176" fontId="18" fillId="0" borderId="28" xfId="0" applyNumberFormat="1" applyFont="1" applyBorder="1" applyAlignment="1"/>
    <xf numFmtId="176" fontId="20" fillId="0" borderId="31" xfId="0" applyNumberFormat="1" applyFont="1" applyBorder="1" applyAlignment="1"/>
    <xf numFmtId="177" fontId="18" fillId="0" borderId="38" xfId="0" applyNumberFormat="1" applyFont="1" applyBorder="1" applyAlignment="1"/>
    <xf numFmtId="177" fontId="18" fillId="0" borderId="9" xfId="0" applyNumberFormat="1" applyFont="1" applyBorder="1" applyAlignment="1"/>
    <xf numFmtId="177" fontId="18" fillId="0" borderId="45" xfId="0" applyNumberFormat="1" applyFont="1" applyBorder="1" applyAlignment="1"/>
    <xf numFmtId="177" fontId="18" fillId="0" borderId="28" xfId="0" applyNumberFormat="1" applyFont="1" applyBorder="1" applyAlignment="1"/>
    <xf numFmtId="177" fontId="20" fillId="0" borderId="31" xfId="0" applyNumberFormat="1" applyFont="1" applyBorder="1" applyAlignment="1"/>
    <xf numFmtId="177" fontId="18" fillId="0" borderId="39" xfId="0" applyNumberFormat="1" applyFont="1" applyBorder="1" applyAlignment="1"/>
    <xf numFmtId="177" fontId="18" fillId="0" borderId="18" xfId="0" applyNumberFormat="1" applyFont="1" applyBorder="1" applyAlignment="1"/>
    <xf numFmtId="177" fontId="18" fillId="0" borderId="46" xfId="0" applyNumberFormat="1" applyFont="1" applyBorder="1" applyAlignment="1"/>
    <xf numFmtId="177" fontId="18" fillId="0" borderId="50" xfId="0" applyNumberFormat="1" applyFont="1" applyBorder="1" applyAlignment="1"/>
    <xf numFmtId="177" fontId="20" fillId="0" borderId="34" xfId="0" applyNumberFormat="1" applyFont="1" applyBorder="1" applyAlignment="1"/>
    <xf numFmtId="0" fontId="18" fillId="0" borderId="53" xfId="0" applyFont="1" applyBorder="1" applyAlignment="1">
      <alignment horizontal="left"/>
    </xf>
    <xf numFmtId="0" fontId="18" fillId="0" borderId="54" xfId="0" applyFont="1" applyBorder="1" applyAlignment="1"/>
    <xf numFmtId="177" fontId="18" fillId="0" borderId="54" xfId="0" applyNumberFormat="1" applyFont="1" applyBorder="1" applyAlignment="1"/>
    <xf numFmtId="177" fontId="18" fillId="0" borderId="0" xfId="0" applyNumberFormat="1" applyFont="1" applyAlignment="1"/>
    <xf numFmtId="0" fontId="22" fillId="0" borderId="54" xfId="0" applyFont="1" applyBorder="1" applyAlignment="1">
      <alignment horizontal="center" vertical="top"/>
    </xf>
    <xf numFmtId="177" fontId="23" fillId="0" borderId="0" xfId="0" applyNumberFormat="1" applyFont="1" applyAlignment="1">
      <alignment vertical="top"/>
    </xf>
    <xf numFmtId="0" fontId="18" fillId="0" borderId="55" xfId="0" applyFont="1" applyBorder="1" applyAlignment="1">
      <alignment horizontal="right"/>
    </xf>
    <xf numFmtId="0" fontId="18" fillId="0" borderId="56" xfId="0" applyFont="1" applyBorder="1" applyAlignment="1">
      <alignment horizontal="right"/>
    </xf>
    <xf numFmtId="0" fontId="20" fillId="0" borderId="0" xfId="0" applyFont="1" applyAlignment="1">
      <alignment horizontal="right"/>
    </xf>
    <xf numFmtId="0" fontId="18" fillId="0" borderId="57" xfId="0" applyFont="1" applyBorder="1" applyAlignment="1"/>
    <xf numFmtId="176" fontId="18" fillId="0" borderId="58" xfId="0" applyNumberFormat="1" applyFont="1" applyBorder="1" applyAlignment="1">
      <alignment horizontal="right"/>
    </xf>
    <xf numFmtId="176" fontId="18" fillId="0" borderId="59" xfId="0" applyNumberFormat="1" applyFont="1" applyBorder="1" applyAlignment="1"/>
    <xf numFmtId="176" fontId="18" fillId="0" borderId="58" xfId="0" applyNumberFormat="1" applyFont="1" applyBorder="1" applyAlignment="1"/>
    <xf numFmtId="176" fontId="18" fillId="0" borderId="37" xfId="0" applyNumberFormat="1" applyFont="1" applyBorder="1" applyAlignment="1"/>
    <xf numFmtId="176" fontId="18" fillId="0" borderId="60" xfId="0" applyNumberFormat="1" applyFont="1" applyBorder="1" applyAlignment="1"/>
    <xf numFmtId="176" fontId="20" fillId="0" borderId="60" xfId="0" applyNumberFormat="1" applyFont="1" applyBorder="1" applyAlignment="1"/>
    <xf numFmtId="38" fontId="18" fillId="0" borderId="21" xfId="4" applyFont="1" applyFill="1" applyBorder="1" applyAlignment="1"/>
    <xf numFmtId="0" fontId="20" fillId="0" borderId="0" xfId="0" applyFont="1" applyAlignment="1"/>
    <xf numFmtId="0" fontId="20" fillId="0" borderId="22" xfId="0" applyFont="1" applyBorder="1" applyAlignment="1">
      <alignment horizontal="center"/>
    </xf>
    <xf numFmtId="0" fontId="18" fillId="0" borderId="35" xfId="0" applyFont="1" applyBorder="1" applyAlignment="1">
      <alignment horizontal="left"/>
    </xf>
    <xf numFmtId="177" fontId="20" fillId="0" borderId="37" xfId="0" applyNumberFormat="1" applyFont="1" applyBorder="1" applyAlignment="1"/>
    <xf numFmtId="0" fontId="23" fillId="0" borderId="0" xfId="0" applyFont="1" applyAlignment="1">
      <alignment horizontal="center" vertical="top"/>
    </xf>
    <xf numFmtId="0" fontId="18" fillId="0" borderId="0" xfId="0" applyFont="1" applyAlignment="1">
      <alignment horizontal="center" vertical="top"/>
    </xf>
    <xf numFmtId="0" fontId="25" fillId="0" borderId="0" xfId="0" applyFont="1" applyAlignment="1">
      <alignment horizontal="center" vertical="top" wrapText="1"/>
    </xf>
    <xf numFmtId="0" fontId="20" fillId="0" borderId="0" xfId="0" applyFont="1" applyAlignment="1">
      <alignment horizontal="center" vertical="top"/>
    </xf>
    <xf numFmtId="0" fontId="25" fillId="0" borderId="0" xfId="0" applyFont="1" applyAlignment="1">
      <alignment horizontal="center" vertical="top"/>
    </xf>
    <xf numFmtId="0" fontId="6" fillId="3" borderId="4" xfId="2" applyFont="1" applyFill="1" applyBorder="1" applyAlignment="1">
      <alignment horizontal="center" vertical="center"/>
    </xf>
    <xf numFmtId="0" fontId="4" fillId="0" borderId="1" xfId="0" applyFont="1" applyBorder="1" applyAlignment="1">
      <alignment horizontal="center" vertical="center" textRotation="255"/>
    </xf>
    <xf numFmtId="0" fontId="6" fillId="2" borderId="0" xfId="2" applyFont="1" applyFill="1" applyBorder="1" applyAlignment="1">
      <alignment vertical="center" wrapText="1"/>
    </xf>
    <xf numFmtId="177" fontId="18" fillId="0" borderId="54" xfId="0" applyNumberFormat="1" applyFont="1" applyBorder="1" applyAlignment="1">
      <alignment horizontal="center"/>
    </xf>
  </cellXfs>
  <cellStyles count="5">
    <cellStyle name="桁区切り" xfId="4" builtinId="6"/>
    <cellStyle name="桁区切り_70_○（更新用）第７６表　水道整備国庫補助年度別推移" xfId="1" xr:uid="{00000000-0005-0000-0000-000000000000}"/>
    <cellStyle name="標準" xfId="0" builtinId="0"/>
    <cellStyle name="標準_68_○第７４表簡専水施設数第７５表監視件数" xfId="2" xr:uid="{00000000-0005-0000-0000-000002000000}"/>
    <cellStyle name="標準_70_○（更新用）第７６表　水道整備国庫補助年度別推移"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10160</xdr:colOff>
      <xdr:row>18</xdr:row>
      <xdr:rowOff>0</xdr:rowOff>
    </xdr:from>
    <xdr:to>
      <xdr:col>2</xdr:col>
      <xdr:colOff>0</xdr:colOff>
      <xdr:row>18</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a:xfrm>
          <a:off x="305435" y="5995035"/>
          <a:ext cx="144716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
  <sheetViews>
    <sheetView tabSelected="1" view="pageBreakPreview" zoomScale="90" zoomScaleSheetLayoutView="90" workbookViewId="0">
      <pane ySplit="4" topLeftCell="A5" activePane="bottomLeft" state="frozen"/>
      <selection pane="bottomLeft" activeCell="T9" sqref="T9"/>
    </sheetView>
  </sheetViews>
  <sheetFormatPr defaultRowHeight="18.75" x14ac:dyDescent="0.4"/>
  <cols>
    <col min="1" max="1" width="5.375" bestFit="1" customWidth="1"/>
    <col min="2" max="2" width="10.75" bestFit="1" customWidth="1"/>
    <col min="3" max="3" width="4.125" bestFit="1" customWidth="1"/>
    <col min="4" max="4" width="8.625" bestFit="1" customWidth="1"/>
    <col min="5" max="5" width="4.625" bestFit="1" customWidth="1"/>
    <col min="6" max="6" width="8.625" bestFit="1" customWidth="1"/>
    <col min="7" max="7" width="4.625" bestFit="1" customWidth="1"/>
    <col min="8" max="8" width="6.625" bestFit="1" customWidth="1"/>
    <col min="9" max="9" width="4.625" bestFit="1" customWidth="1"/>
    <col min="10" max="10" width="10.75" bestFit="1" customWidth="1"/>
    <col min="11" max="11" width="6.125" customWidth="1"/>
    <col min="12" max="12" width="5.625" bestFit="1" customWidth="1"/>
    <col min="13" max="13" width="4.625" bestFit="1" customWidth="1"/>
    <col min="14" max="14" width="7.625" bestFit="1" customWidth="1"/>
    <col min="15" max="15" width="4.625" bestFit="1" customWidth="1"/>
    <col min="16" max="16" width="9.875" customWidth="1"/>
  </cols>
  <sheetData>
    <row r="1" spans="1:16" ht="27" customHeight="1" x14ac:dyDescent="0.4">
      <c r="A1" s="1" t="s">
        <v>118</v>
      </c>
      <c r="B1" s="2"/>
      <c r="C1" s="2"/>
      <c r="D1" s="2"/>
      <c r="E1" s="2"/>
      <c r="F1" s="2"/>
      <c r="G1" s="2"/>
      <c r="H1" s="2"/>
      <c r="I1" s="2"/>
      <c r="J1" s="2"/>
      <c r="K1" s="2"/>
      <c r="L1" s="2"/>
      <c r="M1" s="2"/>
      <c r="N1" s="2"/>
      <c r="O1" s="2"/>
      <c r="P1" s="2"/>
    </row>
    <row r="2" spans="1:16" x14ac:dyDescent="0.4">
      <c r="A2" s="2"/>
      <c r="B2" s="2"/>
      <c r="C2" s="2"/>
      <c r="D2" s="2"/>
      <c r="E2" s="2"/>
      <c r="F2" s="2"/>
      <c r="G2" s="2"/>
      <c r="H2" s="2"/>
      <c r="I2" s="2"/>
      <c r="J2" s="2"/>
      <c r="K2" s="2"/>
      <c r="L2" s="2"/>
      <c r="M2" s="2"/>
      <c r="N2" s="2"/>
      <c r="O2" s="2"/>
      <c r="P2" s="6" t="s">
        <v>20</v>
      </c>
    </row>
    <row r="3" spans="1:16" ht="90.75" customHeight="1" x14ac:dyDescent="0.4">
      <c r="A3" s="182" t="s">
        <v>21</v>
      </c>
      <c r="B3" s="182" t="s">
        <v>18</v>
      </c>
      <c r="C3" s="182" t="s">
        <v>2</v>
      </c>
      <c r="D3" s="182"/>
      <c r="E3" s="182" t="s">
        <v>8</v>
      </c>
      <c r="F3" s="182"/>
      <c r="G3" s="182" t="s">
        <v>9</v>
      </c>
      <c r="H3" s="182"/>
      <c r="I3" s="182" t="s">
        <v>11</v>
      </c>
      <c r="J3" s="182"/>
      <c r="K3" s="182" t="s">
        <v>10</v>
      </c>
      <c r="L3" s="182"/>
      <c r="M3" s="182" t="s">
        <v>13</v>
      </c>
      <c r="N3" s="182"/>
      <c r="O3" s="182" t="s">
        <v>14</v>
      </c>
      <c r="P3" s="182"/>
    </row>
    <row r="4" spans="1:16" ht="90" customHeight="1" x14ac:dyDescent="0.4">
      <c r="A4" s="182"/>
      <c r="B4" s="182"/>
      <c r="C4" s="3" t="s">
        <v>16</v>
      </c>
      <c r="D4" s="3" t="s">
        <v>15</v>
      </c>
      <c r="E4" s="3" t="s">
        <v>16</v>
      </c>
      <c r="F4" s="3" t="s">
        <v>15</v>
      </c>
      <c r="G4" s="3" t="s">
        <v>16</v>
      </c>
      <c r="H4" s="3" t="s">
        <v>15</v>
      </c>
      <c r="I4" s="3" t="s">
        <v>16</v>
      </c>
      <c r="J4" s="3" t="s">
        <v>15</v>
      </c>
      <c r="K4" s="3" t="s">
        <v>1</v>
      </c>
      <c r="L4" s="3" t="s">
        <v>4</v>
      </c>
      <c r="M4" s="3" t="s">
        <v>16</v>
      </c>
      <c r="N4" s="3" t="s">
        <v>15</v>
      </c>
      <c r="O4" s="3" t="s">
        <v>16</v>
      </c>
      <c r="P4" s="3" t="s">
        <v>15</v>
      </c>
    </row>
    <row r="5" spans="1:16" x14ac:dyDescent="0.4">
      <c r="A5" s="4">
        <v>5</v>
      </c>
      <c r="B5" s="5">
        <v>1211202</v>
      </c>
      <c r="C5" s="4">
        <v>34</v>
      </c>
      <c r="D5" s="5">
        <v>740129</v>
      </c>
      <c r="E5" s="4">
        <v>516</v>
      </c>
      <c r="F5" s="5">
        <v>271286</v>
      </c>
      <c r="G5" s="4">
        <v>17</v>
      </c>
      <c r="H5" s="5">
        <v>4825</v>
      </c>
      <c r="I5" s="4">
        <v>567</v>
      </c>
      <c r="J5" s="5">
        <v>1016240</v>
      </c>
      <c r="K5" s="4">
        <v>83.9</v>
      </c>
      <c r="L5" s="4">
        <v>95.3</v>
      </c>
      <c r="M5" s="4">
        <v>318</v>
      </c>
      <c r="N5" s="5">
        <v>18440</v>
      </c>
      <c r="O5" s="4">
        <v>885</v>
      </c>
      <c r="P5" s="5">
        <v>1034680</v>
      </c>
    </row>
    <row r="6" spans="1:16" x14ac:dyDescent="0.4">
      <c r="A6" s="4">
        <v>6</v>
      </c>
      <c r="B6" s="5">
        <v>1210331</v>
      </c>
      <c r="C6" s="4">
        <v>35</v>
      </c>
      <c r="D6" s="5">
        <v>749602</v>
      </c>
      <c r="E6" s="4">
        <v>506</v>
      </c>
      <c r="F6" s="5">
        <v>266420</v>
      </c>
      <c r="G6" s="4">
        <v>17</v>
      </c>
      <c r="H6" s="5">
        <v>5028</v>
      </c>
      <c r="I6" s="4">
        <v>558</v>
      </c>
      <c r="J6" s="5">
        <v>1021050</v>
      </c>
      <c r="K6" s="4">
        <v>84.4</v>
      </c>
      <c r="L6" s="4">
        <v>95.5</v>
      </c>
      <c r="M6" s="4">
        <v>308</v>
      </c>
      <c r="N6" s="5">
        <v>17555</v>
      </c>
      <c r="O6" s="4">
        <v>866</v>
      </c>
      <c r="P6" s="5">
        <v>1038605</v>
      </c>
    </row>
    <row r="7" spans="1:16" x14ac:dyDescent="0.4">
      <c r="A7" s="4">
        <v>7</v>
      </c>
      <c r="B7" s="5">
        <v>1207232</v>
      </c>
      <c r="C7" s="4">
        <v>35</v>
      </c>
      <c r="D7" s="5">
        <v>751937</v>
      </c>
      <c r="E7" s="4">
        <v>506</v>
      </c>
      <c r="F7" s="5">
        <v>268156</v>
      </c>
      <c r="G7" s="4">
        <v>17</v>
      </c>
      <c r="H7" s="5">
        <v>3541</v>
      </c>
      <c r="I7" s="4">
        <v>558</v>
      </c>
      <c r="J7" s="5">
        <v>1023634</v>
      </c>
      <c r="K7" s="4">
        <v>84.8</v>
      </c>
      <c r="L7" s="4">
        <v>95.8</v>
      </c>
      <c r="M7" s="4">
        <v>305</v>
      </c>
      <c r="N7" s="5">
        <v>17360</v>
      </c>
      <c r="O7" s="4">
        <v>863</v>
      </c>
      <c r="P7" s="5">
        <v>1040994</v>
      </c>
    </row>
    <row r="8" spans="1:16" x14ac:dyDescent="0.4">
      <c r="A8" s="4">
        <v>8</v>
      </c>
      <c r="B8" s="5">
        <v>1203873</v>
      </c>
      <c r="C8" s="4">
        <v>35</v>
      </c>
      <c r="D8" s="5">
        <v>755366</v>
      </c>
      <c r="E8" s="4">
        <v>503</v>
      </c>
      <c r="F8" s="5">
        <v>266844</v>
      </c>
      <c r="G8" s="4">
        <v>20</v>
      </c>
      <c r="H8" s="5">
        <v>3540</v>
      </c>
      <c r="I8" s="4">
        <v>558</v>
      </c>
      <c r="J8" s="5">
        <v>1025750</v>
      </c>
      <c r="K8" s="4">
        <v>85.2</v>
      </c>
      <c r="L8" s="4">
        <v>96</v>
      </c>
      <c r="M8" s="4">
        <v>301</v>
      </c>
      <c r="N8" s="5">
        <v>17107</v>
      </c>
      <c r="O8" s="4">
        <v>859</v>
      </c>
      <c r="P8" s="5">
        <v>1042857</v>
      </c>
    </row>
    <row r="9" spans="1:16" x14ac:dyDescent="0.4">
      <c r="A9" s="4">
        <v>9</v>
      </c>
      <c r="B9" s="5">
        <v>1199500</v>
      </c>
      <c r="C9" s="4">
        <v>35</v>
      </c>
      <c r="D9" s="5">
        <v>761372</v>
      </c>
      <c r="E9" s="4">
        <v>496</v>
      </c>
      <c r="F9" s="5">
        <v>266307</v>
      </c>
      <c r="G9" s="4">
        <v>20</v>
      </c>
      <c r="H9" s="5">
        <v>3537</v>
      </c>
      <c r="I9" s="4">
        <v>551</v>
      </c>
      <c r="J9" s="5">
        <v>1031216</v>
      </c>
      <c r="K9" s="4">
        <v>86</v>
      </c>
      <c r="L9" s="4">
        <v>96.1</v>
      </c>
      <c r="M9" s="4">
        <v>297</v>
      </c>
      <c r="N9" s="5">
        <v>16581</v>
      </c>
      <c r="O9" s="4">
        <v>848</v>
      </c>
      <c r="P9" s="5">
        <v>1047797</v>
      </c>
    </row>
    <row r="10" spans="1:16" x14ac:dyDescent="0.4">
      <c r="A10" s="4">
        <v>10</v>
      </c>
      <c r="B10" s="5">
        <v>1194696</v>
      </c>
      <c r="C10" s="4">
        <v>36</v>
      </c>
      <c r="D10" s="5">
        <v>765057</v>
      </c>
      <c r="E10" s="4">
        <v>489</v>
      </c>
      <c r="F10" s="5">
        <v>263885</v>
      </c>
      <c r="G10" s="4">
        <v>20</v>
      </c>
      <c r="H10" s="5">
        <v>3697</v>
      </c>
      <c r="I10" s="4">
        <v>545</v>
      </c>
      <c r="J10" s="5">
        <v>1032639</v>
      </c>
      <c r="K10" s="4">
        <v>86.4</v>
      </c>
      <c r="L10" s="4">
        <v>96.3</v>
      </c>
      <c r="M10" s="4">
        <v>284</v>
      </c>
      <c r="N10" s="5">
        <v>15603</v>
      </c>
      <c r="O10" s="4">
        <v>829</v>
      </c>
      <c r="P10" s="5">
        <v>1048242</v>
      </c>
    </row>
    <row r="11" spans="1:16" x14ac:dyDescent="0.4">
      <c r="A11" s="4">
        <v>11</v>
      </c>
      <c r="B11" s="5">
        <v>1189262</v>
      </c>
      <c r="C11" s="4">
        <v>36</v>
      </c>
      <c r="D11" s="5">
        <v>772979</v>
      </c>
      <c r="E11" s="4">
        <v>476</v>
      </c>
      <c r="F11" s="5">
        <v>262639</v>
      </c>
      <c r="G11" s="4">
        <v>14</v>
      </c>
      <c r="H11" s="5">
        <v>3623</v>
      </c>
      <c r="I11" s="4">
        <v>526</v>
      </c>
      <c r="J11" s="5">
        <v>1039241</v>
      </c>
      <c r="K11" s="4">
        <v>87.4</v>
      </c>
      <c r="L11" s="4">
        <v>96.4</v>
      </c>
      <c r="M11" s="4">
        <v>265</v>
      </c>
      <c r="N11" s="5">
        <v>14386</v>
      </c>
      <c r="O11" s="4">
        <v>791</v>
      </c>
      <c r="P11" s="5">
        <v>1053627</v>
      </c>
    </row>
    <row r="12" spans="1:16" x14ac:dyDescent="0.4">
      <c r="A12" s="4">
        <v>12</v>
      </c>
      <c r="B12" s="5">
        <v>1181030</v>
      </c>
      <c r="C12" s="4">
        <v>36</v>
      </c>
      <c r="D12" s="5">
        <v>799054</v>
      </c>
      <c r="E12" s="4">
        <v>402</v>
      </c>
      <c r="F12" s="5">
        <v>236399</v>
      </c>
      <c r="G12" s="4">
        <v>9</v>
      </c>
      <c r="H12" s="5">
        <v>2198</v>
      </c>
      <c r="I12" s="4">
        <v>447</v>
      </c>
      <c r="J12" s="5">
        <v>1037651</v>
      </c>
      <c r="K12" s="4">
        <v>87.9</v>
      </c>
      <c r="L12" s="4">
        <v>96.6</v>
      </c>
      <c r="M12" s="4">
        <v>229</v>
      </c>
      <c r="N12" s="5">
        <v>12044</v>
      </c>
      <c r="O12" s="4">
        <v>676</v>
      </c>
      <c r="P12" s="5">
        <v>1049695</v>
      </c>
    </row>
    <row r="13" spans="1:16" x14ac:dyDescent="0.4">
      <c r="A13" s="4">
        <v>13</v>
      </c>
      <c r="B13" s="5">
        <v>1175452</v>
      </c>
      <c r="C13" s="4">
        <v>36</v>
      </c>
      <c r="D13" s="5">
        <v>805394</v>
      </c>
      <c r="E13" s="4">
        <v>342</v>
      </c>
      <c r="F13" s="5">
        <v>225078</v>
      </c>
      <c r="G13" s="4">
        <v>9</v>
      </c>
      <c r="H13" s="5">
        <v>2117</v>
      </c>
      <c r="I13" s="4">
        <v>387</v>
      </c>
      <c r="J13" s="5">
        <v>1032589</v>
      </c>
      <c r="K13" s="4">
        <v>87.8</v>
      </c>
      <c r="L13" s="4">
        <v>96.7</v>
      </c>
      <c r="M13" s="4">
        <v>206</v>
      </c>
      <c r="N13" s="5">
        <v>10772</v>
      </c>
      <c r="O13" s="4">
        <v>593</v>
      </c>
      <c r="P13" s="5">
        <v>1043361</v>
      </c>
    </row>
    <row r="14" spans="1:16" x14ac:dyDescent="0.4">
      <c r="A14" s="4">
        <v>14</v>
      </c>
      <c r="B14" s="5">
        <v>1167745</v>
      </c>
      <c r="C14" s="4">
        <v>39</v>
      </c>
      <c r="D14" s="5">
        <v>816217</v>
      </c>
      <c r="E14" s="4">
        <v>314</v>
      </c>
      <c r="F14" s="5">
        <v>205415</v>
      </c>
      <c r="G14" s="4">
        <v>95</v>
      </c>
      <c r="H14" s="5">
        <v>5088</v>
      </c>
      <c r="I14" s="4">
        <v>448</v>
      </c>
      <c r="J14" s="5">
        <v>1026720</v>
      </c>
      <c r="K14" s="4">
        <v>87.9</v>
      </c>
      <c r="L14" s="4">
        <v>96.8</v>
      </c>
      <c r="M14" s="4">
        <v>164</v>
      </c>
      <c r="N14" s="5">
        <v>8565</v>
      </c>
      <c r="O14" s="4">
        <v>612</v>
      </c>
      <c r="P14" s="5">
        <v>1035285</v>
      </c>
    </row>
    <row r="15" spans="1:16" x14ac:dyDescent="0.4">
      <c r="A15" s="4">
        <v>15</v>
      </c>
      <c r="B15" s="5">
        <v>1159820</v>
      </c>
      <c r="C15" s="4">
        <v>39</v>
      </c>
      <c r="D15" s="5">
        <v>818190</v>
      </c>
      <c r="E15" s="4">
        <v>293</v>
      </c>
      <c r="F15" s="5">
        <v>200076</v>
      </c>
      <c r="G15" s="4">
        <v>97</v>
      </c>
      <c r="H15" s="5">
        <v>4339</v>
      </c>
      <c r="I15" s="4">
        <v>429</v>
      </c>
      <c r="J15" s="5">
        <v>1022605</v>
      </c>
      <c r="K15" s="4">
        <v>88.2</v>
      </c>
      <c r="L15" s="4">
        <v>96.9</v>
      </c>
      <c r="M15" s="4">
        <v>161</v>
      </c>
      <c r="N15" s="5">
        <v>8434</v>
      </c>
      <c r="O15" s="4">
        <v>590</v>
      </c>
      <c r="P15" s="5">
        <v>1031039</v>
      </c>
    </row>
    <row r="16" spans="1:16" x14ac:dyDescent="0.4">
      <c r="A16" s="4">
        <v>16</v>
      </c>
      <c r="B16" s="5">
        <v>1150438</v>
      </c>
      <c r="C16" s="4">
        <v>34</v>
      </c>
      <c r="D16" s="5">
        <v>820455</v>
      </c>
      <c r="E16" s="4">
        <v>262</v>
      </c>
      <c r="F16" s="5">
        <v>193608</v>
      </c>
      <c r="G16" s="4">
        <v>105</v>
      </c>
      <c r="H16" s="5">
        <v>7766</v>
      </c>
      <c r="I16" s="4">
        <v>401</v>
      </c>
      <c r="J16" s="5">
        <v>1021829</v>
      </c>
      <c r="K16" s="4">
        <v>88.8</v>
      </c>
      <c r="L16" s="4">
        <v>97.1</v>
      </c>
      <c r="M16" s="4">
        <v>161</v>
      </c>
      <c r="N16" s="5">
        <v>8584</v>
      </c>
      <c r="O16" s="4">
        <v>562</v>
      </c>
      <c r="P16" s="5">
        <v>1030413</v>
      </c>
    </row>
    <row r="17" spans="1:16" x14ac:dyDescent="0.4">
      <c r="A17" s="4">
        <v>17</v>
      </c>
      <c r="B17" s="5">
        <v>1136927</v>
      </c>
      <c r="C17" s="4">
        <v>26</v>
      </c>
      <c r="D17" s="5">
        <v>814992</v>
      </c>
      <c r="E17" s="4">
        <v>256</v>
      </c>
      <c r="F17" s="5">
        <v>193188</v>
      </c>
      <c r="G17" s="4">
        <v>105</v>
      </c>
      <c r="H17" s="5">
        <v>7093</v>
      </c>
      <c r="I17" s="4">
        <v>387</v>
      </c>
      <c r="J17" s="5">
        <v>1015273</v>
      </c>
      <c r="K17" s="4">
        <v>89.3</v>
      </c>
      <c r="L17" s="4">
        <v>97.2</v>
      </c>
      <c r="M17" s="4">
        <v>154</v>
      </c>
      <c r="N17" s="5">
        <v>7896</v>
      </c>
      <c r="O17" s="4">
        <v>541</v>
      </c>
      <c r="P17" s="5">
        <v>1023169</v>
      </c>
    </row>
    <row r="18" spans="1:16" x14ac:dyDescent="0.4">
      <c r="A18" s="4">
        <v>18</v>
      </c>
      <c r="B18" s="5">
        <v>1125222</v>
      </c>
      <c r="C18" s="4">
        <v>24</v>
      </c>
      <c r="D18" s="5">
        <v>827285</v>
      </c>
      <c r="E18" s="4">
        <v>242</v>
      </c>
      <c r="F18" s="5">
        <v>173341</v>
      </c>
      <c r="G18" s="4">
        <v>102</v>
      </c>
      <c r="H18" s="5">
        <v>6291</v>
      </c>
      <c r="I18" s="4">
        <v>368</v>
      </c>
      <c r="J18" s="5">
        <v>1006917</v>
      </c>
      <c r="K18" s="4">
        <v>89.5</v>
      </c>
      <c r="L18" s="4">
        <v>97.3</v>
      </c>
      <c r="M18" s="4">
        <v>152</v>
      </c>
      <c r="N18" s="5">
        <v>7796</v>
      </c>
      <c r="O18" s="4">
        <v>520</v>
      </c>
      <c r="P18" s="5">
        <v>1014713</v>
      </c>
    </row>
    <row r="19" spans="1:16" x14ac:dyDescent="0.4">
      <c r="A19" s="4">
        <v>19</v>
      </c>
      <c r="B19" s="5">
        <v>1112188</v>
      </c>
      <c r="C19" s="4">
        <v>24</v>
      </c>
      <c r="D19" s="5">
        <v>820194</v>
      </c>
      <c r="E19" s="4">
        <v>239</v>
      </c>
      <c r="F19" s="5">
        <v>171310</v>
      </c>
      <c r="G19" s="4">
        <v>101</v>
      </c>
      <c r="H19" s="5">
        <v>6559</v>
      </c>
      <c r="I19" s="4">
        <v>364</v>
      </c>
      <c r="J19" s="5">
        <v>998063</v>
      </c>
      <c r="K19" s="4">
        <v>89.7</v>
      </c>
      <c r="L19" s="4">
        <v>97.4</v>
      </c>
      <c r="M19" s="4">
        <v>151</v>
      </c>
      <c r="N19" s="5">
        <v>7650</v>
      </c>
      <c r="O19" s="4">
        <v>515</v>
      </c>
      <c r="P19" s="5">
        <v>1005713</v>
      </c>
    </row>
    <row r="20" spans="1:16" x14ac:dyDescent="0.4">
      <c r="A20" s="4">
        <v>20</v>
      </c>
      <c r="B20" s="5">
        <v>1099832</v>
      </c>
      <c r="C20" s="4">
        <v>24</v>
      </c>
      <c r="D20" s="5">
        <v>832687</v>
      </c>
      <c r="E20" s="4">
        <v>212</v>
      </c>
      <c r="F20" s="5">
        <v>149379</v>
      </c>
      <c r="G20" s="4">
        <v>96</v>
      </c>
      <c r="H20" s="5">
        <v>6990</v>
      </c>
      <c r="I20" s="4">
        <v>332</v>
      </c>
      <c r="J20" s="5">
        <v>989056</v>
      </c>
      <c r="K20" s="4">
        <v>89.9</v>
      </c>
      <c r="L20" s="4">
        <v>97.5</v>
      </c>
      <c r="M20" s="4">
        <v>136</v>
      </c>
      <c r="N20" s="5">
        <v>6611</v>
      </c>
      <c r="O20" s="4">
        <v>468</v>
      </c>
      <c r="P20" s="5">
        <v>995667</v>
      </c>
    </row>
    <row r="21" spans="1:16" x14ac:dyDescent="0.4">
      <c r="A21" s="4">
        <v>21</v>
      </c>
      <c r="B21" s="5">
        <v>1089375</v>
      </c>
      <c r="C21" s="4">
        <v>22</v>
      </c>
      <c r="D21" s="5">
        <v>831703</v>
      </c>
      <c r="E21" s="4">
        <v>202</v>
      </c>
      <c r="F21" s="5">
        <v>144551</v>
      </c>
      <c r="G21" s="4">
        <v>93</v>
      </c>
      <c r="H21" s="5">
        <v>8693</v>
      </c>
      <c r="I21" s="4">
        <v>317</v>
      </c>
      <c r="J21" s="5">
        <v>984947</v>
      </c>
      <c r="K21" s="4">
        <v>90.4</v>
      </c>
      <c r="L21" s="4">
        <v>97.5</v>
      </c>
      <c r="M21" s="4">
        <v>110</v>
      </c>
      <c r="N21" s="5">
        <v>5043</v>
      </c>
      <c r="O21" s="4">
        <v>427</v>
      </c>
      <c r="P21" s="5">
        <v>989990</v>
      </c>
    </row>
    <row r="22" spans="1:16" x14ac:dyDescent="0.4">
      <c r="A22" s="4">
        <v>22</v>
      </c>
      <c r="B22" s="5">
        <v>1078901</v>
      </c>
      <c r="C22" s="4">
        <v>22</v>
      </c>
      <c r="D22" s="5">
        <v>827617</v>
      </c>
      <c r="E22" s="4">
        <v>195</v>
      </c>
      <c r="F22" s="5">
        <v>140560</v>
      </c>
      <c r="G22" s="4">
        <v>92</v>
      </c>
      <c r="H22" s="5">
        <v>5243</v>
      </c>
      <c r="I22" s="4">
        <v>309</v>
      </c>
      <c r="J22" s="5">
        <v>973420</v>
      </c>
      <c r="K22" s="4">
        <v>90.2</v>
      </c>
      <c r="L22" s="4">
        <v>97.5</v>
      </c>
      <c r="M22" s="4">
        <v>108</v>
      </c>
      <c r="N22" s="5">
        <v>4910</v>
      </c>
      <c r="O22" s="4">
        <v>417</v>
      </c>
      <c r="P22" s="5">
        <v>978330</v>
      </c>
    </row>
    <row r="23" spans="1:16" x14ac:dyDescent="0.4">
      <c r="A23" s="4">
        <v>23</v>
      </c>
      <c r="B23" s="5">
        <v>1066010</v>
      </c>
      <c r="C23" s="4">
        <v>22</v>
      </c>
      <c r="D23" s="5">
        <v>820044</v>
      </c>
      <c r="E23" s="4">
        <v>194</v>
      </c>
      <c r="F23" s="5">
        <v>137464</v>
      </c>
      <c r="G23" s="4">
        <v>93</v>
      </c>
      <c r="H23" s="5">
        <v>5503</v>
      </c>
      <c r="I23" s="4">
        <v>309</v>
      </c>
      <c r="J23" s="5">
        <v>963011</v>
      </c>
      <c r="K23" s="4">
        <v>90.3</v>
      </c>
      <c r="L23" s="4">
        <v>97.6</v>
      </c>
      <c r="M23" s="4">
        <v>110</v>
      </c>
      <c r="N23" s="5">
        <v>5028</v>
      </c>
      <c r="O23" s="4">
        <v>419</v>
      </c>
      <c r="P23" s="5">
        <v>968039</v>
      </c>
    </row>
    <row r="24" spans="1:16" x14ac:dyDescent="0.4">
      <c r="A24" s="4">
        <v>24</v>
      </c>
      <c r="B24" s="5">
        <v>1053012</v>
      </c>
      <c r="C24" s="4">
        <v>23</v>
      </c>
      <c r="D24" s="5">
        <v>818860</v>
      </c>
      <c r="E24" s="4">
        <v>182</v>
      </c>
      <c r="F24" s="5">
        <v>130516</v>
      </c>
      <c r="G24" s="4">
        <v>93</v>
      </c>
      <c r="H24" s="5">
        <v>4157</v>
      </c>
      <c r="I24" s="4">
        <v>298</v>
      </c>
      <c r="J24" s="5">
        <v>953533</v>
      </c>
      <c r="K24" s="4">
        <v>90.6</v>
      </c>
      <c r="L24" s="4">
        <v>97.7</v>
      </c>
      <c r="M24" s="4">
        <v>109</v>
      </c>
      <c r="N24" s="5">
        <v>4846</v>
      </c>
      <c r="O24" s="4">
        <v>407</v>
      </c>
      <c r="P24" s="5">
        <v>958379</v>
      </c>
    </row>
    <row r="25" spans="1:16" x14ac:dyDescent="0.4">
      <c r="A25" s="4">
        <v>25</v>
      </c>
      <c r="B25" s="5">
        <v>1041789</v>
      </c>
      <c r="C25" s="4">
        <v>23</v>
      </c>
      <c r="D25" s="5">
        <v>811885</v>
      </c>
      <c r="E25" s="4">
        <v>182</v>
      </c>
      <c r="F25" s="5">
        <v>129439</v>
      </c>
      <c r="G25" s="4">
        <v>92</v>
      </c>
      <c r="H25" s="5">
        <v>3892</v>
      </c>
      <c r="I25" s="4">
        <v>297</v>
      </c>
      <c r="J25" s="5">
        <v>945216</v>
      </c>
      <c r="K25" s="4">
        <v>90.7</v>
      </c>
      <c r="L25" s="4">
        <v>97.7</v>
      </c>
      <c r="M25" s="4">
        <v>106</v>
      </c>
      <c r="N25" s="5">
        <v>4725</v>
      </c>
      <c r="O25" s="4">
        <v>403</v>
      </c>
      <c r="P25" s="5">
        <v>949941</v>
      </c>
    </row>
    <row r="26" spans="1:16" x14ac:dyDescent="0.4">
      <c r="A26" s="4">
        <v>26</v>
      </c>
      <c r="B26" s="5">
        <v>1026835</v>
      </c>
      <c r="C26" s="4">
        <v>23</v>
      </c>
      <c r="D26" s="5">
        <v>803174</v>
      </c>
      <c r="E26" s="4">
        <v>178</v>
      </c>
      <c r="F26" s="5">
        <v>126841</v>
      </c>
      <c r="G26" s="4">
        <v>93</v>
      </c>
      <c r="H26" s="5">
        <v>3839</v>
      </c>
      <c r="I26" s="4">
        <v>294</v>
      </c>
      <c r="J26" s="5">
        <v>933854</v>
      </c>
      <c r="K26" s="4">
        <v>90.9</v>
      </c>
      <c r="L26" s="4">
        <v>97.8</v>
      </c>
      <c r="M26" s="4">
        <v>105</v>
      </c>
      <c r="N26" s="5">
        <v>4552</v>
      </c>
      <c r="O26" s="4">
        <v>399</v>
      </c>
      <c r="P26" s="5">
        <v>938406</v>
      </c>
    </row>
    <row r="27" spans="1:16" x14ac:dyDescent="0.4">
      <c r="A27" s="4">
        <v>27</v>
      </c>
      <c r="B27" s="5">
        <v>1013528</v>
      </c>
      <c r="C27" s="4">
        <v>23</v>
      </c>
      <c r="D27" s="5">
        <v>797264</v>
      </c>
      <c r="E27" s="4">
        <v>176</v>
      </c>
      <c r="F27" s="5">
        <v>124560</v>
      </c>
      <c r="G27" s="4">
        <v>95</v>
      </c>
      <c r="H27" s="5">
        <v>3864</v>
      </c>
      <c r="I27" s="4">
        <v>293</v>
      </c>
      <c r="J27" s="5">
        <v>925688</v>
      </c>
      <c r="K27" s="4">
        <v>91.3</v>
      </c>
      <c r="L27" s="4">
        <v>97.9</v>
      </c>
      <c r="M27" s="4">
        <v>100</v>
      </c>
      <c r="N27" s="5">
        <v>4323</v>
      </c>
      <c r="O27" s="4">
        <v>394</v>
      </c>
      <c r="P27" s="5">
        <v>930011</v>
      </c>
    </row>
    <row r="28" spans="1:16" x14ac:dyDescent="0.4">
      <c r="A28" s="4">
        <v>28</v>
      </c>
      <c r="B28" s="5">
        <v>999203</v>
      </c>
      <c r="C28" s="4">
        <v>22</v>
      </c>
      <c r="D28" s="5">
        <v>832580</v>
      </c>
      <c r="E28" s="4">
        <v>122</v>
      </c>
      <c r="F28" s="5">
        <v>74858</v>
      </c>
      <c r="G28" s="4">
        <v>95</v>
      </c>
      <c r="H28" s="5">
        <v>3624</v>
      </c>
      <c r="I28" s="4">
        <v>293</v>
      </c>
      <c r="J28" s="5">
        <v>911062</v>
      </c>
      <c r="K28" s="4">
        <v>91.2</v>
      </c>
      <c r="L28" s="4">
        <v>97.9</v>
      </c>
      <c r="M28" s="4">
        <v>95</v>
      </c>
      <c r="N28" s="5">
        <v>4171</v>
      </c>
      <c r="O28" s="4">
        <v>334</v>
      </c>
      <c r="P28" s="5">
        <v>915233</v>
      </c>
    </row>
    <row r="29" spans="1:16" x14ac:dyDescent="0.4">
      <c r="A29" s="4">
        <v>29</v>
      </c>
      <c r="B29" s="5">
        <v>984474</v>
      </c>
      <c r="C29" s="4">
        <v>22</v>
      </c>
      <c r="D29" s="5">
        <v>824985</v>
      </c>
      <c r="E29" s="4">
        <v>109</v>
      </c>
      <c r="F29" s="5">
        <v>71253</v>
      </c>
      <c r="G29" s="4">
        <v>93</v>
      </c>
      <c r="H29" s="5">
        <v>3512</v>
      </c>
      <c r="I29" s="4">
        <v>224</v>
      </c>
      <c r="J29" s="5">
        <v>899750</v>
      </c>
      <c r="K29" s="4">
        <v>91.4</v>
      </c>
      <c r="L29" s="4">
        <v>98</v>
      </c>
      <c r="M29" s="4">
        <v>94</v>
      </c>
      <c r="N29" s="5">
        <v>4104</v>
      </c>
      <c r="O29" s="4">
        <v>318</v>
      </c>
      <c r="P29" s="5">
        <v>903854</v>
      </c>
    </row>
    <row r="30" spans="1:16" x14ac:dyDescent="0.4">
      <c r="A30" s="4">
        <v>30</v>
      </c>
      <c r="B30" s="5">
        <v>970154</v>
      </c>
      <c r="C30" s="4">
        <v>22</v>
      </c>
      <c r="D30" s="5">
        <v>816227</v>
      </c>
      <c r="E30" s="4">
        <v>105</v>
      </c>
      <c r="F30" s="5">
        <v>69478</v>
      </c>
      <c r="G30" s="4">
        <v>90</v>
      </c>
      <c r="H30" s="5">
        <v>3447</v>
      </c>
      <c r="I30" s="4">
        <v>217</v>
      </c>
      <c r="J30" s="5">
        <v>889152</v>
      </c>
      <c r="K30" s="4">
        <v>91.7</v>
      </c>
      <c r="L30" s="4">
        <v>98</v>
      </c>
      <c r="M30" s="4">
        <v>95</v>
      </c>
      <c r="N30" s="5">
        <v>4176</v>
      </c>
      <c r="O30" s="4">
        <v>312</v>
      </c>
      <c r="P30" s="5">
        <v>893328</v>
      </c>
    </row>
    <row r="31" spans="1:16" x14ac:dyDescent="0.4">
      <c r="A31" s="4" t="s">
        <v>7</v>
      </c>
      <c r="B31" s="5">
        <v>956004</v>
      </c>
      <c r="C31" s="4">
        <v>22</v>
      </c>
      <c r="D31" s="5">
        <v>805353</v>
      </c>
      <c r="E31" s="4">
        <v>105</v>
      </c>
      <c r="F31" s="5">
        <v>68187</v>
      </c>
      <c r="G31" s="4">
        <v>92</v>
      </c>
      <c r="H31" s="5">
        <v>3295</v>
      </c>
      <c r="I31" s="4">
        <v>219</v>
      </c>
      <c r="J31" s="5">
        <v>876835</v>
      </c>
      <c r="K31" s="4">
        <v>91.7</v>
      </c>
      <c r="L31" s="4">
        <v>98.1</v>
      </c>
      <c r="M31" s="4">
        <v>89</v>
      </c>
      <c r="N31" s="5">
        <v>3900</v>
      </c>
      <c r="O31" s="4">
        <v>308</v>
      </c>
      <c r="P31" s="5">
        <v>880735</v>
      </c>
    </row>
    <row r="32" spans="1:16" x14ac:dyDescent="0.4">
      <c r="A32" s="4" t="s">
        <v>24</v>
      </c>
      <c r="B32" s="5">
        <v>942190</v>
      </c>
      <c r="C32" s="4">
        <v>22</v>
      </c>
      <c r="D32" s="5">
        <v>795608</v>
      </c>
      <c r="E32" s="4">
        <v>105</v>
      </c>
      <c r="F32" s="5">
        <v>66126</v>
      </c>
      <c r="G32" s="4">
        <v>88</v>
      </c>
      <c r="H32" s="5">
        <v>3251</v>
      </c>
      <c r="I32" s="4">
        <v>215</v>
      </c>
      <c r="J32" s="5">
        <v>864985</v>
      </c>
      <c r="K32" s="4">
        <v>91.8</v>
      </c>
      <c r="L32" s="4">
        <v>98.1</v>
      </c>
      <c r="M32" s="4">
        <v>89</v>
      </c>
      <c r="N32" s="5">
        <v>3770</v>
      </c>
      <c r="O32" s="4">
        <v>304</v>
      </c>
      <c r="P32" s="5">
        <v>868755</v>
      </c>
    </row>
    <row r="33" spans="1:16" x14ac:dyDescent="0.4">
      <c r="A33" s="4" t="s">
        <v>25</v>
      </c>
      <c r="B33" s="5">
        <v>934919</v>
      </c>
      <c r="C33" s="4">
        <v>22</v>
      </c>
      <c r="D33" s="5">
        <v>794253</v>
      </c>
      <c r="E33" s="4">
        <v>104</v>
      </c>
      <c r="F33" s="5">
        <v>62169</v>
      </c>
      <c r="G33" s="4">
        <v>87</v>
      </c>
      <c r="H33" s="5">
        <v>3037</v>
      </c>
      <c r="I33" s="4">
        <f t="shared" ref="I33:J35" si="0">SUM(C33,E33,G33)</f>
        <v>213</v>
      </c>
      <c r="J33" s="5">
        <f t="shared" si="0"/>
        <v>859459</v>
      </c>
      <c r="K33" s="4">
        <v>91.9</v>
      </c>
      <c r="L33" s="4">
        <v>98.2</v>
      </c>
      <c r="M33" s="4">
        <v>87</v>
      </c>
      <c r="N33" s="5">
        <v>3524</v>
      </c>
      <c r="O33" s="4">
        <f t="shared" ref="O33:P35" si="1">SUM(I33,M33)</f>
        <v>300</v>
      </c>
      <c r="P33" s="5">
        <f t="shared" si="1"/>
        <v>862983</v>
      </c>
    </row>
    <row r="34" spans="1:16" x14ac:dyDescent="0.4">
      <c r="A34" s="4" t="s">
        <v>12</v>
      </c>
      <c r="B34" s="5">
        <v>918387</v>
      </c>
      <c r="C34" s="4">
        <v>22</v>
      </c>
      <c r="D34" s="5">
        <v>782136</v>
      </c>
      <c r="E34" s="4">
        <v>103</v>
      </c>
      <c r="F34" s="5">
        <v>60624</v>
      </c>
      <c r="G34" s="4">
        <v>86</v>
      </c>
      <c r="H34" s="5">
        <v>2998</v>
      </c>
      <c r="I34" s="4">
        <f t="shared" si="0"/>
        <v>211</v>
      </c>
      <c r="J34" s="5">
        <f t="shared" si="0"/>
        <v>845758</v>
      </c>
      <c r="K34" s="4">
        <v>92.1</v>
      </c>
      <c r="L34" s="4">
        <v>98.3</v>
      </c>
      <c r="M34" s="4">
        <v>86</v>
      </c>
      <c r="N34" s="5">
        <v>3435</v>
      </c>
      <c r="O34" s="4">
        <f t="shared" si="1"/>
        <v>297</v>
      </c>
      <c r="P34" s="5">
        <f t="shared" si="1"/>
        <v>849193</v>
      </c>
    </row>
    <row r="35" spans="1:16" x14ac:dyDescent="0.4">
      <c r="A35" s="4" t="s">
        <v>75</v>
      </c>
      <c r="B35" s="5">
        <v>904359</v>
      </c>
      <c r="C35" s="4">
        <v>22</v>
      </c>
      <c r="D35" s="5">
        <v>767799</v>
      </c>
      <c r="E35" s="4">
        <v>99</v>
      </c>
      <c r="F35" s="5">
        <v>59664</v>
      </c>
      <c r="G35" s="4">
        <v>87</v>
      </c>
      <c r="H35" s="5">
        <v>2849</v>
      </c>
      <c r="I35" s="4">
        <f t="shared" si="0"/>
        <v>208</v>
      </c>
      <c r="J35" s="5">
        <f t="shared" si="0"/>
        <v>830312</v>
      </c>
      <c r="K35" s="4">
        <v>91.8</v>
      </c>
      <c r="L35" s="4">
        <v>98.2</v>
      </c>
      <c r="M35" s="4">
        <v>86</v>
      </c>
      <c r="N35" s="5">
        <v>3391</v>
      </c>
      <c r="O35" s="4">
        <f t="shared" si="1"/>
        <v>294</v>
      </c>
      <c r="P35" s="5">
        <f t="shared" si="1"/>
        <v>833703</v>
      </c>
    </row>
  </sheetData>
  <mergeCells count="9">
    <mergeCell ref="M3:N3"/>
    <mergeCell ref="O3:P3"/>
    <mergeCell ref="A3:A4"/>
    <mergeCell ref="B3:B4"/>
    <mergeCell ref="C3:D3"/>
    <mergeCell ref="E3:F3"/>
    <mergeCell ref="G3:H3"/>
    <mergeCell ref="I3:J3"/>
    <mergeCell ref="K3:L3"/>
  </mergeCells>
  <phoneticPr fontId="2" type="Hiragana"/>
  <pageMargins left="0.70866141732283472" right="0.70866141732283472" top="0.74803149606299213" bottom="0.74803149606299213" header="0.31496062992125984" footer="0.31496062992125984"/>
  <pageSetup paperSize="9" scale="74" firstPageNumber="72" orientation="portrait" useFirstPageNumber="1" r:id="rId1"/>
  <headerFooter>
    <oddFooter>&amp;C&amp;"ＭＳ Ｐゴシック,標準"72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1"/>
  <sheetViews>
    <sheetView view="pageBreakPreview" zoomScale="110" zoomScaleNormal="90" zoomScaleSheetLayoutView="110" workbookViewId="0">
      <selection activeCell="AN5" sqref="AN5"/>
    </sheetView>
  </sheetViews>
  <sheetFormatPr defaultRowHeight="18.75" x14ac:dyDescent="0.15"/>
  <cols>
    <col min="1" max="1" width="3.875" style="7" customWidth="1"/>
    <col min="2" max="2" width="19.125" style="7" customWidth="1"/>
    <col min="3" max="10" width="3.375" style="7" customWidth="1"/>
    <col min="11" max="11" width="3.25" style="7" customWidth="1"/>
    <col min="12" max="12" width="5" style="7" customWidth="1"/>
    <col min="13" max="36" width="3.375" style="7" customWidth="1"/>
    <col min="37" max="37" width="7.75" style="7" customWidth="1"/>
    <col min="38" max="38" width="7.875" style="7" customWidth="1"/>
    <col min="39" max="39" width="3.625" style="7" customWidth="1"/>
    <col min="40" max="256" width="9" style="7" customWidth="1"/>
  </cols>
  <sheetData>
    <row r="1" spans="1:44" x14ac:dyDescent="0.1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44" x14ac:dyDescent="0.2">
      <c r="A2" s="8"/>
      <c r="B2" s="10" t="s">
        <v>119</v>
      </c>
      <c r="C2" s="10"/>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72"/>
      <c r="AM2" s="8"/>
      <c r="AN2" s="8"/>
    </row>
    <row r="3" spans="1:44" ht="32.25" customHeight="1" x14ac:dyDescent="0.15">
      <c r="A3" s="9"/>
      <c r="B3" s="9"/>
      <c r="C3" s="9"/>
      <c r="D3" s="9"/>
      <c r="E3" s="9"/>
      <c r="F3" s="9"/>
      <c r="G3" s="9"/>
      <c r="H3" s="9"/>
      <c r="I3" s="9"/>
      <c r="J3" s="9"/>
      <c r="K3" s="9"/>
      <c r="L3" s="9"/>
      <c r="M3" s="9"/>
      <c r="N3" s="9"/>
      <c r="O3" s="9"/>
      <c r="P3" s="9"/>
      <c r="Q3" s="9"/>
      <c r="R3" s="55"/>
      <c r="S3" s="55"/>
      <c r="T3" s="55"/>
      <c r="U3" s="55"/>
      <c r="V3" s="55"/>
      <c r="W3" s="55"/>
      <c r="X3" s="55"/>
      <c r="Y3" s="55"/>
      <c r="Z3" s="55"/>
      <c r="AA3" s="55"/>
      <c r="AB3" s="55"/>
      <c r="AC3" s="55"/>
      <c r="AD3" s="55"/>
      <c r="AE3" s="55"/>
      <c r="AF3" s="55"/>
      <c r="AG3" s="55"/>
      <c r="AH3" s="55"/>
      <c r="AI3" s="55"/>
      <c r="AJ3" s="9"/>
      <c r="AK3" s="9"/>
      <c r="AL3" s="55"/>
      <c r="AM3" s="9"/>
      <c r="AN3" s="8"/>
    </row>
    <row r="4" spans="1:44" ht="62.1" customHeight="1" x14ac:dyDescent="0.15">
      <c r="A4" s="9"/>
      <c r="B4" s="11" t="s">
        <v>28</v>
      </c>
      <c r="C4" s="21" t="s">
        <v>42</v>
      </c>
      <c r="D4" s="31" t="s">
        <v>43</v>
      </c>
      <c r="E4" s="31" t="s">
        <v>22</v>
      </c>
      <c r="F4" s="31" t="s">
        <v>0</v>
      </c>
      <c r="G4" s="31" t="s">
        <v>45</v>
      </c>
      <c r="H4" s="31" t="s">
        <v>46</v>
      </c>
      <c r="I4" s="31" t="s">
        <v>35</v>
      </c>
      <c r="J4" s="31" t="s">
        <v>48</v>
      </c>
      <c r="K4" s="31" t="s">
        <v>32</v>
      </c>
      <c r="L4" s="31" t="s">
        <v>50</v>
      </c>
      <c r="M4" s="31" t="s">
        <v>23</v>
      </c>
      <c r="N4" s="31" t="s">
        <v>51</v>
      </c>
      <c r="O4" s="31" t="s">
        <v>53</v>
      </c>
      <c r="P4" s="31" t="s">
        <v>55</v>
      </c>
      <c r="Q4" s="31" t="s">
        <v>26</v>
      </c>
      <c r="R4" s="31" t="s">
        <v>47</v>
      </c>
      <c r="S4" s="46" t="s">
        <v>44</v>
      </c>
      <c r="T4" s="46" t="s">
        <v>56</v>
      </c>
      <c r="U4" s="46" t="s">
        <v>36</v>
      </c>
      <c r="V4" s="46" t="s">
        <v>3</v>
      </c>
      <c r="W4" s="46" t="s">
        <v>29</v>
      </c>
      <c r="X4" s="46" t="s">
        <v>58</v>
      </c>
      <c r="Y4" s="46" t="s">
        <v>5</v>
      </c>
      <c r="Z4" s="46" t="s">
        <v>31</v>
      </c>
      <c r="AA4" s="46" t="s">
        <v>52</v>
      </c>
      <c r="AB4" s="46" t="s">
        <v>49</v>
      </c>
      <c r="AC4" s="46" t="s">
        <v>59</v>
      </c>
      <c r="AD4" s="46" t="s">
        <v>40</v>
      </c>
      <c r="AE4" s="46" t="s">
        <v>38</v>
      </c>
      <c r="AF4" s="46" t="s">
        <v>60</v>
      </c>
      <c r="AG4" s="46" t="s">
        <v>61</v>
      </c>
      <c r="AH4" s="46" t="s">
        <v>54</v>
      </c>
      <c r="AI4" s="46" t="s">
        <v>57</v>
      </c>
      <c r="AJ4" s="46" t="s">
        <v>62</v>
      </c>
      <c r="AK4" s="65" t="s">
        <v>27</v>
      </c>
      <c r="AL4" s="73" t="s">
        <v>63</v>
      </c>
      <c r="AM4" s="81"/>
      <c r="AN4" s="8"/>
      <c r="AO4" s="82"/>
      <c r="AP4" s="82"/>
      <c r="AQ4" s="82"/>
      <c r="AR4" s="82"/>
    </row>
    <row r="5" spans="1:44" ht="33" customHeight="1" x14ac:dyDescent="0.15">
      <c r="A5" s="9"/>
      <c r="B5" s="12" t="s">
        <v>6</v>
      </c>
      <c r="C5" s="22"/>
      <c r="D5" s="22"/>
      <c r="E5" s="22"/>
      <c r="F5" s="32">
        <v>1</v>
      </c>
      <c r="G5" s="42"/>
      <c r="H5" s="42"/>
      <c r="I5" s="42"/>
      <c r="J5" s="42"/>
      <c r="K5" s="49">
        <f>SUM(C5:J5)</f>
        <v>1</v>
      </c>
      <c r="L5" s="33">
        <v>219</v>
      </c>
      <c r="M5" s="33">
        <v>17</v>
      </c>
      <c r="N5" s="33">
        <v>41</v>
      </c>
      <c r="O5" s="33">
        <v>2</v>
      </c>
      <c r="P5" s="33">
        <v>16</v>
      </c>
      <c r="Q5" s="32">
        <v>4</v>
      </c>
      <c r="R5" s="32">
        <v>28</v>
      </c>
      <c r="S5" s="56">
        <v>1</v>
      </c>
      <c r="T5" s="56">
        <v>3</v>
      </c>
      <c r="U5" s="56">
        <v>5</v>
      </c>
      <c r="V5" s="56">
        <v>17</v>
      </c>
      <c r="W5" s="56">
        <v>10</v>
      </c>
      <c r="X5" s="56">
        <v>6</v>
      </c>
      <c r="Y5" s="60">
        <v>2</v>
      </c>
      <c r="Z5" s="42"/>
      <c r="AA5" s="61"/>
      <c r="AB5" s="56">
        <v>36</v>
      </c>
      <c r="AC5" s="56">
        <v>9</v>
      </c>
      <c r="AD5" s="56">
        <v>32</v>
      </c>
      <c r="AE5" s="56">
        <v>14</v>
      </c>
      <c r="AF5" s="56">
        <v>5</v>
      </c>
      <c r="AG5" s="56">
        <v>39</v>
      </c>
      <c r="AH5" s="56">
        <v>17</v>
      </c>
      <c r="AI5" s="56">
        <v>7</v>
      </c>
      <c r="AJ5" s="56">
        <v>0</v>
      </c>
      <c r="AK5" s="66">
        <f>SUM(K5:AJ5)</f>
        <v>531</v>
      </c>
      <c r="AL5" s="74">
        <v>529</v>
      </c>
      <c r="AM5" s="9"/>
      <c r="AN5" s="8"/>
      <c r="AO5" s="82"/>
    </row>
    <row r="6" spans="1:44" ht="33.75" customHeight="1" x14ac:dyDescent="0.15">
      <c r="A6" s="9"/>
      <c r="B6" s="13" t="s">
        <v>30</v>
      </c>
      <c r="C6" s="23"/>
      <c r="D6" s="23"/>
      <c r="E6" s="23"/>
      <c r="F6" s="33">
        <v>4</v>
      </c>
      <c r="G6" s="43"/>
      <c r="H6" s="43"/>
      <c r="I6" s="43"/>
      <c r="J6" s="43"/>
      <c r="K6" s="49">
        <f>SUM(C6:J6)</f>
        <v>4</v>
      </c>
      <c r="L6" s="33">
        <v>304</v>
      </c>
      <c r="M6" s="33">
        <v>16</v>
      </c>
      <c r="N6" s="33">
        <v>40</v>
      </c>
      <c r="O6" s="33">
        <v>3</v>
      </c>
      <c r="P6" s="33">
        <v>10</v>
      </c>
      <c r="Q6" s="54">
        <v>0</v>
      </c>
      <c r="R6" s="33">
        <v>35</v>
      </c>
      <c r="S6" s="57">
        <v>0</v>
      </c>
      <c r="T6" s="58">
        <v>0</v>
      </c>
      <c r="U6" s="58">
        <v>6</v>
      </c>
      <c r="V6" s="58">
        <v>19</v>
      </c>
      <c r="W6" s="58">
        <v>10</v>
      </c>
      <c r="X6" s="58">
        <v>3</v>
      </c>
      <c r="Y6" s="54">
        <v>0</v>
      </c>
      <c r="Z6" s="43"/>
      <c r="AA6" s="57">
        <v>1</v>
      </c>
      <c r="AB6" s="58">
        <v>38</v>
      </c>
      <c r="AC6" s="58">
        <v>13</v>
      </c>
      <c r="AD6" s="58">
        <v>26</v>
      </c>
      <c r="AE6" s="58">
        <v>17</v>
      </c>
      <c r="AF6" s="58">
        <v>2</v>
      </c>
      <c r="AG6" s="58">
        <v>46</v>
      </c>
      <c r="AH6" s="58">
        <v>22</v>
      </c>
      <c r="AI6" s="58">
        <v>7</v>
      </c>
      <c r="AJ6" s="58">
        <v>2</v>
      </c>
      <c r="AK6" s="67">
        <f>SUM(K6:AJ6)</f>
        <v>624</v>
      </c>
      <c r="AL6" s="75">
        <v>622</v>
      </c>
      <c r="AM6" s="9"/>
      <c r="AN6" s="8"/>
      <c r="AO6" s="82"/>
    </row>
    <row r="7" spans="1:44" ht="24.75" customHeight="1" x14ac:dyDescent="0.15">
      <c r="A7" s="9"/>
      <c r="B7" s="14" t="s">
        <v>32</v>
      </c>
      <c r="C7" s="24"/>
      <c r="D7" s="24"/>
      <c r="E7" s="24"/>
      <c r="F7" s="37">
        <f>SUM(F5:F6)</f>
        <v>5</v>
      </c>
      <c r="G7" s="44"/>
      <c r="H7" s="44"/>
      <c r="I7" s="44"/>
      <c r="J7" s="44"/>
      <c r="K7" s="37">
        <f t="shared" ref="K7:Y7" si="0">SUM(K5:K6)</f>
        <v>5</v>
      </c>
      <c r="L7" s="37">
        <f t="shared" si="0"/>
        <v>523</v>
      </c>
      <c r="M7" s="37">
        <f t="shared" si="0"/>
        <v>33</v>
      </c>
      <c r="N7" s="37">
        <f t="shared" si="0"/>
        <v>81</v>
      </c>
      <c r="O7" s="37">
        <f t="shared" si="0"/>
        <v>5</v>
      </c>
      <c r="P7" s="37">
        <f t="shared" si="0"/>
        <v>26</v>
      </c>
      <c r="Q7" s="37">
        <f t="shared" si="0"/>
        <v>4</v>
      </c>
      <c r="R7" s="37">
        <f t="shared" si="0"/>
        <v>63</v>
      </c>
      <c r="S7" s="37">
        <f t="shared" si="0"/>
        <v>1</v>
      </c>
      <c r="T7" s="37">
        <f t="shared" si="0"/>
        <v>3</v>
      </c>
      <c r="U7" s="37">
        <f t="shared" si="0"/>
        <v>11</v>
      </c>
      <c r="V7" s="37">
        <f t="shared" si="0"/>
        <v>36</v>
      </c>
      <c r="W7" s="37">
        <f t="shared" si="0"/>
        <v>20</v>
      </c>
      <c r="X7" s="37">
        <f t="shared" si="0"/>
        <v>9</v>
      </c>
      <c r="Y7" s="37">
        <f t="shared" si="0"/>
        <v>2</v>
      </c>
      <c r="Z7" s="44"/>
      <c r="AA7" s="37">
        <f t="shared" ref="AA7:AK7" si="1">SUM(AA5:AA6)</f>
        <v>1</v>
      </c>
      <c r="AB7" s="37">
        <f t="shared" si="1"/>
        <v>74</v>
      </c>
      <c r="AC7" s="37">
        <f t="shared" si="1"/>
        <v>22</v>
      </c>
      <c r="AD7" s="37">
        <f t="shared" si="1"/>
        <v>58</v>
      </c>
      <c r="AE7" s="62">
        <f t="shared" si="1"/>
        <v>31</v>
      </c>
      <c r="AF7" s="62">
        <f t="shared" si="1"/>
        <v>7</v>
      </c>
      <c r="AG7" s="62">
        <f t="shared" si="1"/>
        <v>85</v>
      </c>
      <c r="AH7" s="62">
        <f t="shared" si="1"/>
        <v>39</v>
      </c>
      <c r="AI7" s="62">
        <f t="shared" si="1"/>
        <v>14</v>
      </c>
      <c r="AJ7" s="62">
        <f t="shared" si="1"/>
        <v>2</v>
      </c>
      <c r="AK7" s="68">
        <f t="shared" si="1"/>
        <v>1155</v>
      </c>
      <c r="AL7" s="76">
        <v>1152</v>
      </c>
      <c r="AM7" s="9"/>
      <c r="AN7" s="8"/>
    </row>
    <row r="8" spans="1:44" ht="27" customHeight="1" x14ac:dyDescent="0.15">
      <c r="A8" s="9"/>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77"/>
      <c r="AM8" s="9"/>
      <c r="AN8" s="8"/>
    </row>
    <row r="9" spans="1:44"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72"/>
      <c r="AM9" s="8"/>
      <c r="AN9" s="8"/>
    </row>
    <row r="10" spans="1:44" x14ac:dyDescent="0.2">
      <c r="B10" s="15" t="s">
        <v>120</v>
      </c>
      <c r="C10" s="25"/>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row>
    <row r="11" spans="1:44" x14ac:dyDescent="0.15">
      <c r="B11" s="16"/>
      <c r="C11" s="16"/>
      <c r="D11" s="16"/>
      <c r="E11" s="16"/>
      <c r="F11" s="16"/>
      <c r="G11" s="16"/>
      <c r="H11" s="16"/>
      <c r="I11" s="16"/>
      <c r="J11" s="45"/>
      <c r="K11" s="16"/>
      <c r="L11" s="45"/>
      <c r="M11" s="45"/>
      <c r="N11" s="45"/>
      <c r="O11" s="45"/>
      <c r="P11" s="16"/>
      <c r="Q11" s="16"/>
      <c r="R11" s="16"/>
      <c r="S11" s="16"/>
      <c r="T11" s="16"/>
      <c r="U11" s="16"/>
      <c r="V11" s="16"/>
      <c r="W11" s="16"/>
      <c r="X11" s="16"/>
      <c r="Y11" s="16"/>
      <c r="Z11" s="16"/>
      <c r="AA11" s="16"/>
      <c r="AB11" s="16"/>
      <c r="AC11" s="16"/>
      <c r="AD11" s="16"/>
      <c r="AE11" s="16"/>
      <c r="AF11" s="16"/>
      <c r="AG11" s="16"/>
      <c r="AH11" s="16"/>
      <c r="AI11" s="45"/>
      <c r="AJ11" s="45"/>
      <c r="AK11" s="45"/>
      <c r="AL11" s="78" t="s">
        <v>74</v>
      </c>
    </row>
    <row r="12" spans="1:44" ht="62.1" customHeight="1" x14ac:dyDescent="0.15">
      <c r="B12" s="11" t="s">
        <v>28</v>
      </c>
      <c r="C12" s="21" t="s">
        <v>42</v>
      </c>
      <c r="D12" s="31" t="s">
        <v>43</v>
      </c>
      <c r="E12" s="31" t="s">
        <v>22</v>
      </c>
      <c r="F12" s="31" t="s">
        <v>0</v>
      </c>
      <c r="G12" s="31" t="s">
        <v>45</v>
      </c>
      <c r="H12" s="31" t="s">
        <v>46</v>
      </c>
      <c r="I12" s="31" t="s">
        <v>35</v>
      </c>
      <c r="J12" s="46" t="s">
        <v>19</v>
      </c>
      <c r="K12" s="31" t="s">
        <v>32</v>
      </c>
      <c r="L12" s="31" t="s">
        <v>50</v>
      </c>
      <c r="M12" s="31" t="s">
        <v>23</v>
      </c>
      <c r="N12" s="31" t="s">
        <v>51</v>
      </c>
      <c r="O12" s="31" t="s">
        <v>53</v>
      </c>
      <c r="P12" s="31" t="s">
        <v>55</v>
      </c>
      <c r="Q12" s="31" t="s">
        <v>26</v>
      </c>
      <c r="R12" s="31" t="s">
        <v>47</v>
      </c>
      <c r="S12" s="46" t="s">
        <v>44</v>
      </c>
      <c r="T12" s="46" t="s">
        <v>56</v>
      </c>
      <c r="U12" s="46" t="s">
        <v>36</v>
      </c>
      <c r="V12" s="46" t="s">
        <v>3</v>
      </c>
      <c r="W12" s="46" t="s">
        <v>29</v>
      </c>
      <c r="X12" s="46" t="s">
        <v>58</v>
      </c>
      <c r="Y12" s="46" t="s">
        <v>5</v>
      </c>
      <c r="Z12" s="46" t="s">
        <v>31</v>
      </c>
      <c r="AA12" s="46" t="s">
        <v>52</v>
      </c>
      <c r="AB12" s="46" t="s">
        <v>49</v>
      </c>
      <c r="AC12" s="46" t="s">
        <v>59</v>
      </c>
      <c r="AD12" s="46" t="s">
        <v>40</v>
      </c>
      <c r="AE12" s="46" t="s">
        <v>38</v>
      </c>
      <c r="AF12" s="46" t="s">
        <v>60</v>
      </c>
      <c r="AG12" s="46" t="s">
        <v>61</v>
      </c>
      <c r="AH12" s="46" t="s">
        <v>54</v>
      </c>
      <c r="AI12" s="46" t="s">
        <v>57</v>
      </c>
      <c r="AJ12" s="46" t="s">
        <v>62</v>
      </c>
      <c r="AK12" s="65" t="s">
        <v>27</v>
      </c>
      <c r="AL12" s="79" t="s">
        <v>17</v>
      </c>
    </row>
    <row r="13" spans="1:44" ht="17.100000000000001" customHeight="1" x14ac:dyDescent="0.15">
      <c r="B13" s="17" t="s">
        <v>33</v>
      </c>
      <c r="C13" s="26">
        <v>1</v>
      </c>
      <c r="D13" s="32">
        <v>0</v>
      </c>
      <c r="E13" s="32">
        <v>0</v>
      </c>
      <c r="F13" s="32">
        <v>0</v>
      </c>
      <c r="G13" s="32">
        <v>0</v>
      </c>
      <c r="H13" s="32">
        <v>0</v>
      </c>
      <c r="I13" s="32">
        <v>0</v>
      </c>
      <c r="J13" s="47">
        <v>0</v>
      </c>
      <c r="K13" s="49">
        <f>SUM(C13:J13)</f>
        <v>1</v>
      </c>
      <c r="L13" s="50"/>
      <c r="M13" s="50"/>
      <c r="N13" s="50"/>
      <c r="O13" s="51"/>
      <c r="P13" s="51"/>
      <c r="Q13" s="51"/>
      <c r="R13" s="51"/>
      <c r="S13" s="51"/>
      <c r="T13" s="51"/>
      <c r="U13" s="51"/>
      <c r="V13" s="51"/>
      <c r="W13" s="51"/>
      <c r="X13" s="51"/>
      <c r="Y13" s="51"/>
      <c r="Z13" s="51"/>
      <c r="AA13" s="51"/>
      <c r="AB13" s="51"/>
      <c r="AC13" s="51"/>
      <c r="AD13" s="51"/>
      <c r="AE13" s="51"/>
      <c r="AF13" s="51"/>
      <c r="AG13" s="51"/>
      <c r="AH13" s="51"/>
      <c r="AI13" s="51"/>
      <c r="AJ13" s="51"/>
      <c r="AK13" s="69">
        <f>SUM(K13:AJ13)</f>
        <v>1</v>
      </c>
      <c r="AL13" s="69">
        <v>2</v>
      </c>
    </row>
    <row r="14" spans="1:44" ht="17.100000000000001" customHeight="1" x14ac:dyDescent="0.15">
      <c r="B14" s="18" t="s">
        <v>34</v>
      </c>
      <c r="C14" s="27">
        <v>8</v>
      </c>
      <c r="D14" s="33">
        <v>7</v>
      </c>
      <c r="E14" s="33">
        <v>8</v>
      </c>
      <c r="F14" s="38">
        <v>1</v>
      </c>
      <c r="G14" s="33">
        <v>0</v>
      </c>
      <c r="H14" s="33">
        <v>10</v>
      </c>
      <c r="I14" s="38">
        <v>0</v>
      </c>
      <c r="J14" s="48">
        <v>2</v>
      </c>
      <c r="K14" s="49">
        <f>SUM(C14:J14)</f>
        <v>36</v>
      </c>
      <c r="L14" s="34"/>
      <c r="M14" s="34"/>
      <c r="N14" s="34"/>
      <c r="O14" s="52"/>
      <c r="P14" s="52"/>
      <c r="Q14" s="52"/>
      <c r="R14" s="52"/>
      <c r="S14" s="52"/>
      <c r="T14" s="52"/>
      <c r="U14" s="52"/>
      <c r="V14" s="52"/>
      <c r="W14" s="52"/>
      <c r="X14" s="52"/>
      <c r="Y14" s="52"/>
      <c r="Z14" s="52"/>
      <c r="AA14" s="34"/>
      <c r="AB14" s="34"/>
      <c r="AC14" s="34"/>
      <c r="AD14" s="34"/>
      <c r="AE14" s="34"/>
      <c r="AF14" s="34"/>
      <c r="AG14" s="34"/>
      <c r="AH14" s="34"/>
      <c r="AI14" s="34"/>
      <c r="AJ14" s="64"/>
      <c r="AK14" s="70">
        <f>SUM(K14:AJ14)</f>
        <v>36</v>
      </c>
      <c r="AL14" s="70">
        <v>42</v>
      </c>
    </row>
    <row r="15" spans="1:44" ht="17.100000000000001" customHeight="1" x14ac:dyDescent="0.15">
      <c r="B15" s="181" t="s">
        <v>37</v>
      </c>
      <c r="C15" s="27">
        <v>11</v>
      </c>
      <c r="D15" s="34"/>
      <c r="E15" s="33">
        <v>21</v>
      </c>
      <c r="F15" s="33">
        <v>0</v>
      </c>
      <c r="G15" s="33">
        <v>1</v>
      </c>
      <c r="H15" s="34"/>
      <c r="I15" s="34"/>
      <c r="J15" s="34"/>
      <c r="K15" s="49">
        <f>SUM(C15:J15)</f>
        <v>33</v>
      </c>
      <c r="L15" s="33">
        <v>2</v>
      </c>
      <c r="M15" s="34"/>
      <c r="N15" s="33">
        <v>8</v>
      </c>
      <c r="O15" s="59">
        <v>0</v>
      </c>
      <c r="P15" s="59">
        <v>0</v>
      </c>
      <c r="Q15" s="59">
        <v>0</v>
      </c>
      <c r="R15" s="52"/>
      <c r="S15" s="52"/>
      <c r="T15" s="59">
        <v>0</v>
      </c>
      <c r="U15" s="59">
        <v>0</v>
      </c>
      <c r="V15" s="59">
        <v>0</v>
      </c>
      <c r="W15" s="59">
        <v>0</v>
      </c>
      <c r="X15" s="59">
        <v>0</v>
      </c>
      <c r="Y15" s="59">
        <v>0</v>
      </c>
      <c r="Z15" s="59">
        <v>0</v>
      </c>
      <c r="AA15" s="59">
        <v>0</v>
      </c>
      <c r="AB15" s="59">
        <v>0</v>
      </c>
      <c r="AC15" s="34"/>
      <c r="AD15" s="59">
        <v>0</v>
      </c>
      <c r="AE15" s="59">
        <v>0</v>
      </c>
      <c r="AF15" s="59">
        <v>0</v>
      </c>
      <c r="AG15" s="58">
        <v>0</v>
      </c>
      <c r="AH15" s="59">
        <v>0</v>
      </c>
      <c r="AI15" s="58">
        <v>6</v>
      </c>
      <c r="AJ15" s="58">
        <v>0</v>
      </c>
      <c r="AK15" s="70">
        <f>SUM(K15:AJ15)</f>
        <v>49</v>
      </c>
      <c r="AL15" s="70">
        <v>73</v>
      </c>
    </row>
    <row r="16" spans="1:44" ht="17.100000000000001" customHeight="1" x14ac:dyDescent="0.15">
      <c r="B16" s="18" t="s">
        <v>39</v>
      </c>
      <c r="C16" s="28"/>
      <c r="D16" s="34"/>
      <c r="E16" s="33">
        <v>1</v>
      </c>
      <c r="F16" s="33">
        <v>0</v>
      </c>
      <c r="G16" s="33">
        <v>0</v>
      </c>
      <c r="H16" s="34"/>
      <c r="I16" s="34"/>
      <c r="J16" s="34"/>
      <c r="K16" s="49">
        <f>SUM(C16:J16)</f>
        <v>1</v>
      </c>
      <c r="L16" s="33">
        <v>13</v>
      </c>
      <c r="M16" s="33">
        <v>0</v>
      </c>
      <c r="N16" s="33">
        <v>0</v>
      </c>
      <c r="O16" s="59">
        <v>0</v>
      </c>
      <c r="P16" s="59">
        <v>0</v>
      </c>
      <c r="Q16" s="59">
        <v>0</v>
      </c>
      <c r="R16" s="53">
        <v>0</v>
      </c>
      <c r="S16" s="52"/>
      <c r="T16" s="59">
        <v>0</v>
      </c>
      <c r="U16" s="59">
        <v>0</v>
      </c>
      <c r="V16" s="59">
        <v>0</v>
      </c>
      <c r="W16" s="59">
        <v>0</v>
      </c>
      <c r="X16" s="59">
        <v>0</v>
      </c>
      <c r="Y16" s="59">
        <v>0</v>
      </c>
      <c r="Z16" s="59">
        <v>0</v>
      </c>
      <c r="AA16" s="59">
        <v>0</v>
      </c>
      <c r="AB16" s="59">
        <v>0</v>
      </c>
      <c r="AC16" s="58">
        <v>0</v>
      </c>
      <c r="AD16" s="59">
        <v>0</v>
      </c>
      <c r="AE16" s="59">
        <v>0</v>
      </c>
      <c r="AF16" s="59">
        <v>0</v>
      </c>
      <c r="AG16" s="58">
        <v>6</v>
      </c>
      <c r="AH16" s="59">
        <v>0</v>
      </c>
      <c r="AI16" s="58">
        <v>0</v>
      </c>
      <c r="AJ16" s="58">
        <v>0</v>
      </c>
      <c r="AK16" s="70">
        <f>SUM(K16:AJ16)</f>
        <v>20</v>
      </c>
      <c r="AL16" s="70">
        <v>23</v>
      </c>
    </row>
    <row r="17" spans="2:38" ht="17.100000000000001" customHeight="1" x14ac:dyDescent="0.15">
      <c r="B17" s="19" t="s">
        <v>41</v>
      </c>
      <c r="C17" s="29"/>
      <c r="D17" s="35"/>
      <c r="E17" s="35"/>
      <c r="F17" s="39">
        <v>0</v>
      </c>
      <c r="G17" s="38">
        <v>0</v>
      </c>
      <c r="H17" s="35"/>
      <c r="I17" s="35"/>
      <c r="J17" s="35"/>
      <c r="K17" s="49">
        <f>SUM(C17:J17)</f>
        <v>0</v>
      </c>
      <c r="L17" s="33">
        <v>1</v>
      </c>
      <c r="M17" s="33">
        <v>0</v>
      </c>
      <c r="N17" s="33">
        <v>0</v>
      </c>
      <c r="O17" s="59">
        <v>0</v>
      </c>
      <c r="P17" s="59">
        <v>0</v>
      </c>
      <c r="Q17" s="59">
        <v>0</v>
      </c>
      <c r="R17" s="53">
        <v>0</v>
      </c>
      <c r="S17" s="53"/>
      <c r="T17" s="59">
        <v>0</v>
      </c>
      <c r="U17" s="59">
        <v>0</v>
      </c>
      <c r="V17" s="59">
        <v>0</v>
      </c>
      <c r="W17" s="59">
        <v>0</v>
      </c>
      <c r="X17" s="59">
        <v>0</v>
      </c>
      <c r="Y17" s="59">
        <v>0</v>
      </c>
      <c r="Z17" s="52"/>
      <c r="AA17" s="59">
        <v>0</v>
      </c>
      <c r="AB17" s="59">
        <v>0</v>
      </c>
      <c r="AC17" s="58">
        <v>0</v>
      </c>
      <c r="AD17" s="59">
        <v>0</v>
      </c>
      <c r="AE17" s="59">
        <v>0</v>
      </c>
      <c r="AF17" s="59">
        <v>0</v>
      </c>
      <c r="AG17" s="58">
        <v>4</v>
      </c>
      <c r="AH17" s="59">
        <v>0</v>
      </c>
      <c r="AI17" s="58">
        <v>0</v>
      </c>
      <c r="AJ17" s="58">
        <v>0</v>
      </c>
      <c r="AK17" s="70">
        <f>SUM(K17:AJ17)</f>
        <v>5</v>
      </c>
      <c r="AL17" s="70">
        <v>11</v>
      </c>
    </row>
    <row r="18" spans="2:38" ht="17.100000000000001" customHeight="1" x14ac:dyDescent="0.15">
      <c r="B18" s="20" t="s">
        <v>32</v>
      </c>
      <c r="C18" s="30">
        <f t="shared" ref="C18:AK18" si="2">SUM(C13:C17)</f>
        <v>20</v>
      </c>
      <c r="D18" s="36">
        <f t="shared" si="2"/>
        <v>7</v>
      </c>
      <c r="E18" s="36">
        <f t="shared" si="2"/>
        <v>30</v>
      </c>
      <c r="F18" s="36">
        <f t="shared" si="2"/>
        <v>1</v>
      </c>
      <c r="G18" s="36">
        <f t="shared" si="2"/>
        <v>1</v>
      </c>
      <c r="H18" s="36">
        <f t="shared" si="2"/>
        <v>10</v>
      </c>
      <c r="I18" s="36">
        <f t="shared" si="2"/>
        <v>0</v>
      </c>
      <c r="J18" s="36">
        <f t="shared" si="2"/>
        <v>2</v>
      </c>
      <c r="K18" s="36">
        <f t="shared" si="2"/>
        <v>71</v>
      </c>
      <c r="L18" s="36">
        <f t="shared" si="2"/>
        <v>16</v>
      </c>
      <c r="M18" s="36">
        <f t="shared" si="2"/>
        <v>0</v>
      </c>
      <c r="N18" s="36">
        <f t="shared" si="2"/>
        <v>8</v>
      </c>
      <c r="O18" s="36">
        <f t="shared" si="2"/>
        <v>0</v>
      </c>
      <c r="P18" s="36">
        <f t="shared" si="2"/>
        <v>0</v>
      </c>
      <c r="Q18" s="36">
        <f t="shared" si="2"/>
        <v>0</v>
      </c>
      <c r="R18" s="36">
        <f t="shared" si="2"/>
        <v>0</v>
      </c>
      <c r="S18" s="36">
        <f t="shared" si="2"/>
        <v>0</v>
      </c>
      <c r="T18" s="36">
        <f t="shared" si="2"/>
        <v>0</v>
      </c>
      <c r="U18" s="36">
        <f t="shared" si="2"/>
        <v>0</v>
      </c>
      <c r="V18" s="36">
        <f t="shared" si="2"/>
        <v>0</v>
      </c>
      <c r="W18" s="36">
        <f t="shared" si="2"/>
        <v>0</v>
      </c>
      <c r="X18" s="36">
        <f t="shared" si="2"/>
        <v>0</v>
      </c>
      <c r="Y18" s="36">
        <f t="shared" si="2"/>
        <v>0</v>
      </c>
      <c r="Z18" s="36">
        <f t="shared" si="2"/>
        <v>0</v>
      </c>
      <c r="AA18" s="36">
        <f t="shared" si="2"/>
        <v>0</v>
      </c>
      <c r="AB18" s="36">
        <f t="shared" si="2"/>
        <v>0</v>
      </c>
      <c r="AC18" s="36">
        <f t="shared" si="2"/>
        <v>0</v>
      </c>
      <c r="AD18" s="36">
        <f t="shared" si="2"/>
        <v>0</v>
      </c>
      <c r="AE18" s="63">
        <f t="shared" si="2"/>
        <v>0</v>
      </c>
      <c r="AF18" s="63">
        <f t="shared" si="2"/>
        <v>0</v>
      </c>
      <c r="AG18" s="63">
        <f t="shared" si="2"/>
        <v>10</v>
      </c>
      <c r="AH18" s="63">
        <f t="shared" si="2"/>
        <v>0</v>
      </c>
      <c r="AI18" s="63">
        <f t="shared" si="2"/>
        <v>6</v>
      </c>
      <c r="AJ18" s="63">
        <f t="shared" si="2"/>
        <v>0</v>
      </c>
      <c r="AK18" s="71">
        <f t="shared" si="2"/>
        <v>111</v>
      </c>
      <c r="AL18" s="71">
        <v>192</v>
      </c>
    </row>
    <row r="19" spans="2:38" ht="1.5" customHeight="1" x14ac:dyDescent="0.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2:38" x14ac:dyDescent="0.15">
      <c r="F20" s="40"/>
      <c r="M20" s="16"/>
      <c r="N20" s="16"/>
      <c r="O20" s="16"/>
      <c r="Q20" s="16"/>
      <c r="R20" s="16"/>
      <c r="S20" s="16"/>
      <c r="T20" s="40"/>
      <c r="U20" s="40"/>
      <c r="V20" s="40"/>
      <c r="W20" s="40"/>
      <c r="X20" s="40"/>
      <c r="Y20" s="40"/>
      <c r="AE20" s="40"/>
      <c r="AF20" s="40"/>
      <c r="AJ20" s="40"/>
      <c r="AL20" s="80"/>
    </row>
    <row r="21" spans="2:38" x14ac:dyDescent="0.15">
      <c r="F21" s="41"/>
      <c r="I21" s="41"/>
      <c r="M21" s="41"/>
      <c r="N21" s="41"/>
      <c r="O21" s="41"/>
      <c r="P21" s="41"/>
      <c r="Q21" s="41"/>
      <c r="R21" s="41"/>
      <c r="S21" s="41"/>
      <c r="T21" s="41"/>
      <c r="U21" s="41"/>
      <c r="V21" s="41"/>
      <c r="W21" s="41"/>
      <c r="X21" s="41"/>
      <c r="Z21" s="41"/>
      <c r="AB21" s="41"/>
      <c r="AC21" s="41"/>
      <c r="AD21" s="41"/>
      <c r="AE21" s="41"/>
      <c r="AF21" s="41"/>
      <c r="AJ21" s="41"/>
    </row>
  </sheetData>
  <mergeCells count="1">
    <mergeCell ref="B8:AK8"/>
  </mergeCells>
  <phoneticPr fontId="5"/>
  <pageMargins left="0.59055118110236227" right="0.39370078740157483" top="0.78740157480314965" bottom="0.78740157480314965" header="0.51181102362204722" footer="0.51181102362204722"/>
  <pageSetup paperSize="9" scale="55" firstPageNumber="73" fitToHeight="0" orientation="portrait" useFirstPageNumber="1" r:id="rId1"/>
  <headerFooter scaleWithDoc="0" alignWithMargins="0">
    <oddFooter xml:space="preserve">&amp;C&amp;"ＭＳ ゴシック,regular"&amp;12&amp;P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53"/>
  <sheetViews>
    <sheetView view="pageBreakPreview" zoomScaleNormal="90" zoomScaleSheetLayoutView="100" workbookViewId="0">
      <selection activeCell="J28" sqref="J28"/>
    </sheetView>
  </sheetViews>
  <sheetFormatPr defaultRowHeight="18.75" x14ac:dyDescent="0.15"/>
  <cols>
    <col min="1" max="1" width="1.375" style="83" customWidth="1"/>
    <col min="2" max="2" width="14.625" style="83" customWidth="1"/>
    <col min="3" max="6" width="9.625" style="83" hidden="1" customWidth="1"/>
    <col min="7" max="16" width="9.625" style="83" customWidth="1"/>
    <col min="17" max="17" width="10.5" style="83" customWidth="1"/>
    <col min="18" max="18" width="10.75" style="83" customWidth="1"/>
    <col min="19" max="19" width="11.125" style="84" customWidth="1"/>
    <col min="20" max="20" width="15.125" style="84" customWidth="1"/>
    <col min="21" max="256" width="9" style="83" bestFit="1" customWidth="1"/>
    <col min="257" max="257" width="9" style="85" customWidth="1"/>
    <col min="258" max="16384" width="9" style="85"/>
  </cols>
  <sheetData>
    <row r="1" spans="1:24" x14ac:dyDescent="0.2">
      <c r="A1" s="87"/>
      <c r="B1" s="89" t="s">
        <v>121</v>
      </c>
      <c r="C1" s="87"/>
      <c r="D1" s="87"/>
      <c r="E1" s="87"/>
      <c r="F1" s="87"/>
      <c r="G1" s="87"/>
      <c r="H1" s="87"/>
      <c r="I1" s="87"/>
      <c r="J1" s="87"/>
      <c r="K1" s="87"/>
      <c r="L1" s="87"/>
      <c r="M1" s="87"/>
      <c r="N1" s="87"/>
      <c r="O1" s="87"/>
      <c r="P1" s="87"/>
      <c r="Q1" s="87"/>
    </row>
    <row r="2" spans="1:24" ht="24" customHeight="1" thickBot="1" x14ac:dyDescent="0.2">
      <c r="A2" s="87"/>
      <c r="B2" s="93"/>
      <c r="C2" s="93"/>
      <c r="D2" s="93"/>
      <c r="E2" s="93"/>
      <c r="F2" s="93"/>
      <c r="G2" s="93"/>
      <c r="H2" s="93"/>
      <c r="I2" s="93"/>
      <c r="J2" s="93"/>
      <c r="K2" s="93"/>
      <c r="L2" s="94"/>
      <c r="M2" s="94"/>
      <c r="N2" s="94"/>
      <c r="O2" s="94"/>
      <c r="P2" s="94"/>
      <c r="Q2" s="94"/>
      <c r="R2" s="94"/>
      <c r="S2" s="94"/>
      <c r="T2" s="94" t="s">
        <v>76</v>
      </c>
    </row>
    <row r="3" spans="1:24" ht="30" customHeight="1" thickBot="1" x14ac:dyDescent="0.2">
      <c r="A3" s="87"/>
      <c r="B3" s="95" t="s">
        <v>77</v>
      </c>
      <c r="C3" s="96" t="s">
        <v>65</v>
      </c>
      <c r="D3" s="96" t="s">
        <v>66</v>
      </c>
      <c r="E3" s="96" t="s">
        <v>67</v>
      </c>
      <c r="F3" s="96" t="s">
        <v>68</v>
      </c>
      <c r="G3" s="96" t="s">
        <v>69</v>
      </c>
      <c r="H3" s="96" t="s">
        <v>70</v>
      </c>
      <c r="I3" s="97" t="s">
        <v>78</v>
      </c>
      <c r="J3" s="98" t="s">
        <v>71</v>
      </c>
      <c r="K3" s="99" t="s">
        <v>72</v>
      </c>
      <c r="L3" s="99" t="s">
        <v>79</v>
      </c>
      <c r="M3" s="96" t="s">
        <v>73</v>
      </c>
      <c r="N3" s="100" t="s">
        <v>64</v>
      </c>
      <c r="O3" s="99" t="s">
        <v>80</v>
      </c>
      <c r="P3" s="99" t="s">
        <v>81</v>
      </c>
      <c r="Q3" s="101" t="s">
        <v>82</v>
      </c>
      <c r="R3" s="101" t="s">
        <v>83</v>
      </c>
      <c r="S3" s="102" t="s">
        <v>84</v>
      </c>
      <c r="T3" s="102" t="s">
        <v>85</v>
      </c>
    </row>
    <row r="4" spans="1:24" ht="24" customHeight="1" thickTop="1" x14ac:dyDescent="0.15">
      <c r="A4" s="87"/>
      <c r="B4" s="103" t="s">
        <v>86</v>
      </c>
      <c r="C4" s="104"/>
      <c r="D4" s="104"/>
      <c r="E4" s="104"/>
      <c r="F4" s="104"/>
      <c r="G4" s="104"/>
      <c r="H4" s="104"/>
      <c r="I4" s="104"/>
      <c r="J4" s="105"/>
      <c r="K4" s="105"/>
      <c r="L4" s="105"/>
      <c r="M4" s="105"/>
      <c r="N4" s="105"/>
      <c r="O4" s="105"/>
      <c r="P4" s="105"/>
      <c r="Q4" s="105"/>
      <c r="R4" s="105"/>
      <c r="S4" s="106"/>
      <c r="T4" s="106"/>
    </row>
    <row r="5" spans="1:24" ht="24" customHeight="1" x14ac:dyDescent="0.15">
      <c r="A5" s="87"/>
      <c r="B5" s="107" t="s">
        <v>87</v>
      </c>
      <c r="C5" s="108">
        <v>25</v>
      </c>
      <c r="D5" s="108">
        <v>26</v>
      </c>
      <c r="E5" s="109">
        <v>27</v>
      </c>
      <c r="F5" s="110">
        <v>29</v>
      </c>
      <c r="G5" s="111">
        <v>27</v>
      </c>
      <c r="H5" s="111">
        <v>14</v>
      </c>
      <c r="I5" s="111">
        <v>8</v>
      </c>
      <c r="J5" s="111">
        <v>12</v>
      </c>
      <c r="K5" s="111">
        <v>4</v>
      </c>
      <c r="L5" s="111">
        <v>0</v>
      </c>
      <c r="M5" s="109">
        <v>0</v>
      </c>
      <c r="N5" s="110">
        <v>0</v>
      </c>
      <c r="O5" s="111">
        <v>0</v>
      </c>
      <c r="P5" s="111">
        <v>1</v>
      </c>
      <c r="Q5" s="112">
        <v>0</v>
      </c>
      <c r="R5" s="112">
        <v>0</v>
      </c>
      <c r="S5" s="113">
        <v>0</v>
      </c>
      <c r="T5" s="113">
        <v>0</v>
      </c>
    </row>
    <row r="6" spans="1:24" ht="24" customHeight="1" x14ac:dyDescent="0.15">
      <c r="A6" s="87"/>
      <c r="B6" s="107" t="s">
        <v>88</v>
      </c>
      <c r="C6" s="114">
        <v>15</v>
      </c>
      <c r="D6" s="114">
        <v>14</v>
      </c>
      <c r="E6" s="115">
        <v>14</v>
      </c>
      <c r="F6" s="116">
        <v>17</v>
      </c>
      <c r="G6" s="117">
        <v>15</v>
      </c>
      <c r="H6" s="117">
        <v>7</v>
      </c>
      <c r="I6" s="117">
        <v>4</v>
      </c>
      <c r="J6" s="117">
        <v>8</v>
      </c>
      <c r="K6" s="117">
        <v>4</v>
      </c>
      <c r="L6" s="117">
        <v>0</v>
      </c>
      <c r="M6" s="115">
        <v>0</v>
      </c>
      <c r="N6" s="116">
        <v>0</v>
      </c>
      <c r="O6" s="117">
        <v>0</v>
      </c>
      <c r="P6" s="117">
        <v>1</v>
      </c>
      <c r="Q6" s="118">
        <v>0</v>
      </c>
      <c r="R6" s="118">
        <v>0</v>
      </c>
      <c r="S6" s="119">
        <v>0</v>
      </c>
      <c r="T6" s="119">
        <v>0</v>
      </c>
    </row>
    <row r="7" spans="1:24" ht="24" customHeight="1" thickBot="1" x14ac:dyDescent="0.2">
      <c r="A7" s="87"/>
      <c r="B7" s="120" t="s">
        <v>89</v>
      </c>
      <c r="C7" s="121">
        <v>908909</v>
      </c>
      <c r="D7" s="121">
        <v>985246</v>
      </c>
      <c r="E7" s="122">
        <v>677826</v>
      </c>
      <c r="F7" s="123">
        <v>1461477</v>
      </c>
      <c r="G7" s="124">
        <v>1266535</v>
      </c>
      <c r="H7" s="124">
        <v>229522</v>
      </c>
      <c r="I7" s="124">
        <v>357245</v>
      </c>
      <c r="J7" s="124">
        <v>452830</v>
      </c>
      <c r="K7" s="124">
        <v>189703</v>
      </c>
      <c r="L7" s="124">
        <v>0</v>
      </c>
      <c r="M7" s="122">
        <v>0</v>
      </c>
      <c r="N7" s="123">
        <v>0</v>
      </c>
      <c r="O7" s="124">
        <v>0</v>
      </c>
      <c r="P7" s="124">
        <v>83943</v>
      </c>
      <c r="Q7" s="125">
        <v>0</v>
      </c>
      <c r="R7" s="125">
        <v>0</v>
      </c>
      <c r="S7" s="126">
        <v>0</v>
      </c>
      <c r="T7" s="126">
        <v>0</v>
      </c>
    </row>
    <row r="8" spans="1:24" ht="24" customHeight="1" x14ac:dyDescent="0.15">
      <c r="A8" s="87"/>
      <c r="B8" s="103" t="s">
        <v>90</v>
      </c>
      <c r="C8" s="127"/>
      <c r="D8" s="127"/>
      <c r="E8" s="127"/>
      <c r="F8" s="127"/>
      <c r="G8" s="127"/>
      <c r="H8" s="128"/>
      <c r="I8" s="128"/>
      <c r="J8" s="129"/>
      <c r="K8" s="129"/>
      <c r="L8" s="129"/>
      <c r="M8" s="129"/>
      <c r="N8" s="129"/>
      <c r="O8" s="129"/>
      <c r="P8" s="129"/>
      <c r="Q8" s="129"/>
      <c r="R8" s="129"/>
      <c r="S8" s="130"/>
      <c r="T8" s="130"/>
    </row>
    <row r="9" spans="1:24" ht="24" customHeight="1" x14ac:dyDescent="0.15">
      <c r="A9" s="87"/>
      <c r="B9" s="107" t="s">
        <v>91</v>
      </c>
      <c r="C9" s="108">
        <v>17</v>
      </c>
      <c r="D9" s="108">
        <v>14</v>
      </c>
      <c r="E9" s="109">
        <v>14</v>
      </c>
      <c r="F9" s="110">
        <v>11</v>
      </c>
      <c r="G9" s="111">
        <v>2</v>
      </c>
      <c r="H9" s="111">
        <v>2</v>
      </c>
      <c r="I9" s="111">
        <v>0</v>
      </c>
      <c r="J9" s="111">
        <v>2</v>
      </c>
      <c r="K9" s="111">
        <v>2</v>
      </c>
      <c r="L9" s="111">
        <v>3</v>
      </c>
      <c r="M9" s="109">
        <v>5</v>
      </c>
      <c r="N9" s="110">
        <v>3</v>
      </c>
      <c r="O9" s="111">
        <v>3</v>
      </c>
      <c r="P9" s="111">
        <v>4</v>
      </c>
      <c r="Q9" s="112">
        <v>0</v>
      </c>
      <c r="R9" s="112">
        <v>3</v>
      </c>
      <c r="S9" s="113">
        <v>0</v>
      </c>
      <c r="T9" s="113">
        <v>6</v>
      </c>
    </row>
    <row r="10" spans="1:24" ht="24" customHeight="1" x14ac:dyDescent="0.15">
      <c r="A10" s="87"/>
      <c r="B10" s="107" t="s">
        <v>88</v>
      </c>
      <c r="C10" s="114">
        <v>9</v>
      </c>
      <c r="D10" s="114">
        <v>6</v>
      </c>
      <c r="E10" s="115">
        <v>6</v>
      </c>
      <c r="F10" s="116">
        <v>6</v>
      </c>
      <c r="G10" s="117">
        <v>2</v>
      </c>
      <c r="H10" s="117">
        <v>2</v>
      </c>
      <c r="I10" s="117">
        <v>0</v>
      </c>
      <c r="J10" s="117">
        <v>2</v>
      </c>
      <c r="K10" s="117">
        <v>2</v>
      </c>
      <c r="L10" s="117">
        <v>3</v>
      </c>
      <c r="M10" s="115">
        <v>4</v>
      </c>
      <c r="N10" s="116">
        <v>3</v>
      </c>
      <c r="O10" s="117">
        <v>3</v>
      </c>
      <c r="P10" s="117">
        <v>3</v>
      </c>
      <c r="Q10" s="118">
        <v>0</v>
      </c>
      <c r="R10" s="118">
        <v>3</v>
      </c>
      <c r="S10" s="119">
        <v>0</v>
      </c>
      <c r="T10" s="119">
        <v>4</v>
      </c>
    </row>
    <row r="11" spans="1:24" ht="24" customHeight="1" thickBot="1" x14ac:dyDescent="0.2">
      <c r="A11" s="87"/>
      <c r="B11" s="120" t="s">
        <v>89</v>
      </c>
      <c r="C11" s="121">
        <v>669573</v>
      </c>
      <c r="D11" s="121">
        <v>835369</v>
      </c>
      <c r="E11" s="122">
        <f>511894-50000</f>
        <v>461894</v>
      </c>
      <c r="F11" s="123">
        <v>416024</v>
      </c>
      <c r="G11" s="124">
        <v>3380</v>
      </c>
      <c r="H11" s="124">
        <v>9329</v>
      </c>
      <c r="I11" s="124">
        <v>0</v>
      </c>
      <c r="J11" s="124">
        <v>10669</v>
      </c>
      <c r="K11" s="124">
        <v>10773</v>
      </c>
      <c r="L11" s="124">
        <v>31349</v>
      </c>
      <c r="M11" s="122">
        <v>90889</v>
      </c>
      <c r="N11" s="123">
        <v>73240</v>
      </c>
      <c r="O11" s="124">
        <v>135179</v>
      </c>
      <c r="P11" s="124">
        <v>312509</v>
      </c>
      <c r="Q11" s="125">
        <v>0</v>
      </c>
      <c r="R11" s="125">
        <v>90648</v>
      </c>
      <c r="S11" s="126">
        <v>0</v>
      </c>
      <c r="T11" s="126">
        <v>222649</v>
      </c>
    </row>
    <row r="12" spans="1:24" ht="24" customHeight="1" x14ac:dyDescent="0.15">
      <c r="A12" s="87"/>
      <c r="B12" s="103" t="s">
        <v>92</v>
      </c>
      <c r="C12" s="127"/>
      <c r="D12" s="127"/>
      <c r="E12" s="127"/>
      <c r="F12" s="127"/>
      <c r="G12" s="127"/>
      <c r="H12" s="128"/>
      <c r="I12" s="128"/>
      <c r="J12" s="129"/>
      <c r="K12" s="129"/>
      <c r="L12" s="129"/>
      <c r="M12" s="129"/>
      <c r="N12" s="129"/>
      <c r="O12" s="129"/>
      <c r="P12" s="129"/>
      <c r="Q12" s="129"/>
      <c r="R12" s="129"/>
      <c r="S12" s="130"/>
      <c r="T12" s="130"/>
      <c r="U12" s="84"/>
    </row>
    <row r="13" spans="1:24" ht="24" customHeight="1" x14ac:dyDescent="0.15">
      <c r="A13" s="87"/>
      <c r="B13" s="107" t="s">
        <v>91</v>
      </c>
      <c r="C13" s="131"/>
      <c r="D13" s="131"/>
      <c r="E13" s="131"/>
      <c r="F13" s="131"/>
      <c r="G13" s="111">
        <v>20</v>
      </c>
      <c r="H13" s="111">
        <v>32</v>
      </c>
      <c r="I13" s="111">
        <v>0</v>
      </c>
      <c r="J13" s="111">
        <v>12</v>
      </c>
      <c r="K13" s="111">
        <v>13</v>
      </c>
      <c r="L13" s="111">
        <v>17</v>
      </c>
      <c r="M13" s="109">
        <v>17</v>
      </c>
      <c r="N13" s="110">
        <v>17</v>
      </c>
      <c r="O13" s="111">
        <v>18</v>
      </c>
      <c r="P13" s="111">
        <v>18</v>
      </c>
      <c r="Q13" s="112">
        <v>6</v>
      </c>
      <c r="R13" s="112">
        <v>13</v>
      </c>
      <c r="S13" s="132"/>
      <c r="T13" s="133"/>
      <c r="U13" s="84"/>
    </row>
    <row r="14" spans="1:24" ht="24" customHeight="1" x14ac:dyDescent="0.15">
      <c r="A14" s="87"/>
      <c r="B14" s="107" t="s">
        <v>88</v>
      </c>
      <c r="C14" s="134"/>
      <c r="D14" s="134"/>
      <c r="E14" s="134"/>
      <c r="F14" s="134"/>
      <c r="G14" s="117">
        <v>13</v>
      </c>
      <c r="H14" s="117">
        <v>15</v>
      </c>
      <c r="I14" s="117">
        <v>0</v>
      </c>
      <c r="J14" s="117">
        <v>6</v>
      </c>
      <c r="K14" s="117">
        <v>7</v>
      </c>
      <c r="L14" s="117">
        <v>12</v>
      </c>
      <c r="M14" s="115">
        <v>12</v>
      </c>
      <c r="N14" s="116">
        <v>11</v>
      </c>
      <c r="O14" s="117">
        <v>10</v>
      </c>
      <c r="P14" s="117">
        <v>11</v>
      </c>
      <c r="Q14" s="118">
        <v>5</v>
      </c>
      <c r="R14" s="118">
        <v>8</v>
      </c>
      <c r="S14" s="135"/>
      <c r="T14" s="136"/>
      <c r="U14" s="84"/>
    </row>
    <row r="15" spans="1:24" ht="24" customHeight="1" thickBot="1" x14ac:dyDescent="0.2">
      <c r="A15" s="87"/>
      <c r="B15" s="120" t="s">
        <v>89</v>
      </c>
      <c r="C15" s="137"/>
      <c r="D15" s="137"/>
      <c r="E15" s="137"/>
      <c r="F15" s="137"/>
      <c r="G15" s="124">
        <v>537323</v>
      </c>
      <c r="H15" s="124">
        <v>1674816</v>
      </c>
      <c r="I15" s="124">
        <v>0</v>
      </c>
      <c r="J15" s="124">
        <v>371345</v>
      </c>
      <c r="K15" s="124">
        <v>555729</v>
      </c>
      <c r="L15" s="124">
        <v>704347</v>
      </c>
      <c r="M15" s="122">
        <v>907696</v>
      </c>
      <c r="N15" s="123">
        <v>567339</v>
      </c>
      <c r="O15" s="124">
        <v>723283</v>
      </c>
      <c r="P15" s="124">
        <v>1051696</v>
      </c>
      <c r="Q15" s="125">
        <v>518732</v>
      </c>
      <c r="R15" s="125">
        <v>318542</v>
      </c>
      <c r="S15" s="138"/>
      <c r="T15" s="139"/>
      <c r="U15" s="91"/>
      <c r="V15" s="91"/>
      <c r="W15" s="91"/>
      <c r="X15" s="91"/>
    </row>
    <row r="16" spans="1:24" s="86" customFormat="1" ht="24.95" customHeight="1" x14ac:dyDescent="0.15">
      <c r="A16" s="88"/>
      <c r="B16" s="103" t="s">
        <v>93</v>
      </c>
      <c r="C16" s="127"/>
      <c r="D16" s="127"/>
      <c r="E16" s="127"/>
      <c r="F16" s="127"/>
      <c r="G16" s="127"/>
      <c r="H16" s="128"/>
      <c r="I16" s="128"/>
      <c r="J16" s="129"/>
      <c r="K16" s="129"/>
      <c r="L16" s="129"/>
      <c r="M16" s="129"/>
      <c r="N16" s="129"/>
      <c r="O16" s="129"/>
      <c r="P16" s="129"/>
      <c r="Q16" s="129"/>
      <c r="R16" s="129"/>
      <c r="S16" s="130"/>
      <c r="T16" s="130"/>
      <c r="V16" s="92"/>
      <c r="W16" s="92"/>
    </row>
    <row r="17" spans="1:23" s="86" customFormat="1" ht="24.95" customHeight="1" x14ac:dyDescent="0.15">
      <c r="A17" s="88"/>
      <c r="B17" s="107" t="s">
        <v>91</v>
      </c>
      <c r="C17" s="131"/>
      <c r="D17" s="131"/>
      <c r="E17" s="131"/>
      <c r="F17" s="131"/>
      <c r="G17" s="140"/>
      <c r="H17" s="140"/>
      <c r="I17" s="140"/>
      <c r="J17" s="140"/>
      <c r="K17" s="140"/>
      <c r="L17" s="140"/>
      <c r="M17" s="141"/>
      <c r="N17" s="142"/>
      <c r="O17" s="140"/>
      <c r="P17" s="140"/>
      <c r="Q17" s="143"/>
      <c r="R17" s="112">
        <v>1</v>
      </c>
      <c r="S17" s="144">
        <v>10</v>
      </c>
      <c r="T17" s="113">
        <v>12</v>
      </c>
      <c r="V17" s="92"/>
      <c r="W17" s="92"/>
    </row>
    <row r="18" spans="1:23" s="86" customFormat="1" ht="24.95" customHeight="1" x14ac:dyDescent="0.15">
      <c r="A18" s="88"/>
      <c r="B18" s="107" t="s">
        <v>88</v>
      </c>
      <c r="C18" s="134"/>
      <c r="D18" s="134"/>
      <c r="E18" s="134"/>
      <c r="F18" s="134"/>
      <c r="G18" s="145"/>
      <c r="H18" s="145"/>
      <c r="I18" s="145"/>
      <c r="J18" s="145"/>
      <c r="K18" s="145"/>
      <c r="L18" s="145"/>
      <c r="M18" s="146"/>
      <c r="N18" s="147"/>
      <c r="O18" s="145"/>
      <c r="P18" s="145"/>
      <c r="Q18" s="148"/>
      <c r="R18" s="118">
        <v>1</v>
      </c>
      <c r="S18" s="149">
        <v>7</v>
      </c>
      <c r="T18" s="119">
        <v>8</v>
      </c>
      <c r="U18" s="90"/>
      <c r="V18" s="92"/>
      <c r="W18" s="92"/>
    </row>
    <row r="19" spans="1:23" s="86" customFormat="1" ht="24.95" customHeight="1" thickBot="1" x14ac:dyDescent="0.2">
      <c r="A19" s="88"/>
      <c r="B19" s="120" t="s">
        <v>89</v>
      </c>
      <c r="C19" s="137"/>
      <c r="D19" s="137"/>
      <c r="E19" s="137"/>
      <c r="F19" s="137"/>
      <c r="G19" s="150"/>
      <c r="H19" s="150"/>
      <c r="I19" s="150"/>
      <c r="J19" s="150"/>
      <c r="K19" s="150"/>
      <c r="L19" s="150"/>
      <c r="M19" s="151"/>
      <c r="N19" s="152"/>
      <c r="O19" s="150"/>
      <c r="P19" s="150"/>
      <c r="Q19" s="153"/>
      <c r="R19" s="125">
        <v>162004</v>
      </c>
      <c r="S19" s="154">
        <v>478386</v>
      </c>
      <c r="T19" s="126">
        <v>224518</v>
      </c>
      <c r="V19" s="92"/>
      <c r="W19" s="92"/>
    </row>
    <row r="20" spans="1:23" ht="24" customHeight="1" thickBot="1" x14ac:dyDescent="0.2">
      <c r="A20" s="87"/>
      <c r="B20" s="155" t="s">
        <v>94</v>
      </c>
      <c r="C20" s="156"/>
      <c r="D20" s="156"/>
      <c r="E20" s="156"/>
      <c r="F20" s="156"/>
      <c r="G20" s="156"/>
      <c r="H20" s="157"/>
      <c r="I20" s="157"/>
      <c r="J20" s="158"/>
      <c r="K20" s="159"/>
      <c r="L20" s="160"/>
      <c r="M20" s="94"/>
      <c r="N20" s="161"/>
      <c r="O20" s="162"/>
      <c r="P20" s="94"/>
      <c r="Q20" s="94"/>
      <c r="R20" s="94"/>
      <c r="S20" s="163"/>
      <c r="T20" s="163" t="s">
        <v>76</v>
      </c>
    </row>
    <row r="21" spans="1:23" ht="24" customHeight="1" x14ac:dyDescent="0.15">
      <c r="A21" s="87"/>
      <c r="B21" s="164" t="s">
        <v>87</v>
      </c>
      <c r="C21" s="165">
        <f>C5+C9</f>
        <v>42</v>
      </c>
      <c r="D21" s="165">
        <f>D5+D9</f>
        <v>40</v>
      </c>
      <c r="E21" s="165">
        <f>E5+E9</f>
        <v>41</v>
      </c>
      <c r="F21" s="165">
        <f>F5+F9</f>
        <v>40</v>
      </c>
      <c r="G21" s="165">
        <f>G5+G9</f>
        <v>29</v>
      </c>
      <c r="H21" s="166">
        <f t="shared" ref="H21:S21" si="0">H5+H9+H13</f>
        <v>48</v>
      </c>
      <c r="I21" s="166">
        <f t="shared" si="0"/>
        <v>8</v>
      </c>
      <c r="J21" s="166">
        <f t="shared" si="0"/>
        <v>26</v>
      </c>
      <c r="K21" s="166">
        <f t="shared" si="0"/>
        <v>19</v>
      </c>
      <c r="L21" s="166">
        <f t="shared" si="0"/>
        <v>20</v>
      </c>
      <c r="M21" s="167">
        <f t="shared" si="0"/>
        <v>22</v>
      </c>
      <c r="N21" s="168">
        <f t="shared" si="0"/>
        <v>20</v>
      </c>
      <c r="O21" s="166">
        <f t="shared" si="0"/>
        <v>21</v>
      </c>
      <c r="P21" s="166">
        <f t="shared" si="0"/>
        <v>23</v>
      </c>
      <c r="Q21" s="169">
        <f>Q5+Q9+Q13</f>
        <v>6</v>
      </c>
      <c r="R21" s="169">
        <f>R5+R9+R13+R17</f>
        <v>17</v>
      </c>
      <c r="S21" s="170">
        <f t="shared" si="0"/>
        <v>0</v>
      </c>
      <c r="T21" s="170">
        <f>T5+T9+T13+T17</f>
        <v>18</v>
      </c>
    </row>
    <row r="22" spans="1:23" ht="24" customHeight="1" x14ac:dyDescent="0.15">
      <c r="A22" s="87"/>
      <c r="B22" s="107" t="s">
        <v>88</v>
      </c>
      <c r="C22" s="114">
        <f>C6+C10</f>
        <v>24</v>
      </c>
      <c r="D22" s="114">
        <f>D6+D10</f>
        <v>20</v>
      </c>
      <c r="E22" s="114">
        <v>15</v>
      </c>
      <c r="F22" s="114">
        <v>17</v>
      </c>
      <c r="G22" s="114">
        <v>20</v>
      </c>
      <c r="H22" s="117">
        <v>20</v>
      </c>
      <c r="I22" s="117">
        <v>19</v>
      </c>
      <c r="J22" s="117">
        <v>4</v>
      </c>
      <c r="K22" s="117">
        <v>12</v>
      </c>
      <c r="L22" s="117">
        <v>12</v>
      </c>
      <c r="M22" s="115">
        <v>13</v>
      </c>
      <c r="N22" s="116">
        <v>11</v>
      </c>
      <c r="O22" s="117">
        <v>12</v>
      </c>
      <c r="P22" s="117">
        <v>13</v>
      </c>
      <c r="Q22" s="118">
        <v>5</v>
      </c>
      <c r="R22" s="118">
        <f>R6+R10+R14+R18</f>
        <v>12</v>
      </c>
      <c r="S22" s="119">
        <f>S6+S10+S14+S18</f>
        <v>7</v>
      </c>
      <c r="T22" s="119">
        <f>T6+T10+T14+T18</f>
        <v>12</v>
      </c>
    </row>
    <row r="23" spans="1:23" ht="24" customHeight="1" thickBot="1" x14ac:dyDescent="0.2">
      <c r="A23" s="87"/>
      <c r="B23" s="120" t="s">
        <v>89</v>
      </c>
      <c r="C23" s="171">
        <f>SUM(C7,C11,)</f>
        <v>1578482</v>
      </c>
      <c r="D23" s="171">
        <f>SUM(D7,D11,)</f>
        <v>1820615</v>
      </c>
      <c r="E23" s="171">
        <f>SUM(E7,E11,)</f>
        <v>1139720</v>
      </c>
      <c r="F23" s="122">
        <f>+F7+F11</f>
        <v>1877501</v>
      </c>
      <c r="G23" s="124">
        <f t="shared" ref="G23:P23" si="1">+G7+G11+G15</f>
        <v>1807238</v>
      </c>
      <c r="H23" s="124">
        <f t="shared" si="1"/>
        <v>1913667</v>
      </c>
      <c r="I23" s="124">
        <f t="shared" si="1"/>
        <v>357245</v>
      </c>
      <c r="J23" s="124">
        <f t="shared" si="1"/>
        <v>834844</v>
      </c>
      <c r="K23" s="124">
        <f t="shared" si="1"/>
        <v>756205</v>
      </c>
      <c r="L23" s="124">
        <f t="shared" si="1"/>
        <v>735696</v>
      </c>
      <c r="M23" s="122">
        <f t="shared" si="1"/>
        <v>998585</v>
      </c>
      <c r="N23" s="123">
        <f t="shared" si="1"/>
        <v>640579</v>
      </c>
      <c r="O23" s="124">
        <f t="shared" si="1"/>
        <v>858462</v>
      </c>
      <c r="P23" s="124">
        <f t="shared" si="1"/>
        <v>1448148</v>
      </c>
      <c r="Q23" s="125">
        <f>+Q7+Q11+Q15</f>
        <v>518732</v>
      </c>
      <c r="R23" s="125">
        <f>+R7+R11+R15+R19</f>
        <v>571194</v>
      </c>
      <c r="S23" s="126">
        <f>+S7+S11+S15+S19</f>
        <v>478386</v>
      </c>
      <c r="T23" s="126">
        <f>+T7+T11+T15+T19</f>
        <v>447167</v>
      </c>
    </row>
    <row r="24" spans="1:23" ht="24" customHeight="1" x14ac:dyDescent="0.15">
      <c r="A24" s="87"/>
      <c r="B24" s="93"/>
      <c r="C24" s="93"/>
      <c r="D24" s="93"/>
      <c r="E24" s="93"/>
      <c r="F24" s="93"/>
      <c r="G24" s="93"/>
      <c r="H24" s="93"/>
      <c r="I24" s="184"/>
      <c r="J24" s="184"/>
      <c r="K24" s="158"/>
      <c r="L24" s="93"/>
      <c r="M24" s="93"/>
      <c r="N24" s="93"/>
      <c r="O24" s="93"/>
      <c r="P24" s="93"/>
      <c r="Q24" s="93"/>
      <c r="R24" s="93"/>
      <c r="S24" s="172"/>
      <c r="T24" s="172"/>
    </row>
    <row r="25" spans="1:23" ht="24" customHeight="1" thickBot="1" x14ac:dyDescent="0.2">
      <c r="A25" s="87"/>
      <c r="B25" s="93"/>
      <c r="C25" s="93"/>
      <c r="D25" s="93"/>
      <c r="E25" s="93"/>
      <c r="F25" s="93"/>
      <c r="G25" s="93"/>
      <c r="H25" s="93"/>
      <c r="I25" s="93"/>
      <c r="J25" s="93"/>
      <c r="K25" s="93"/>
      <c r="L25" s="93"/>
      <c r="M25" s="94"/>
      <c r="N25" s="94"/>
      <c r="O25" s="94"/>
      <c r="P25" s="94"/>
      <c r="Q25" s="94"/>
      <c r="R25" s="94"/>
      <c r="S25" s="163"/>
      <c r="T25" s="163" t="s">
        <v>76</v>
      </c>
    </row>
    <row r="26" spans="1:23" ht="24" customHeight="1" thickBot="1" x14ac:dyDescent="0.2">
      <c r="A26" s="87"/>
      <c r="B26" s="95" t="s">
        <v>77</v>
      </c>
      <c r="C26" s="96" t="s">
        <v>65</v>
      </c>
      <c r="D26" s="96" t="s">
        <v>66</v>
      </c>
      <c r="E26" s="96" t="s">
        <v>67</v>
      </c>
      <c r="F26" s="96" t="s">
        <v>68</v>
      </c>
      <c r="G26" s="100" t="s">
        <v>69</v>
      </c>
      <c r="H26" s="99" t="s">
        <v>70</v>
      </c>
      <c r="I26" s="98" t="s">
        <v>95</v>
      </c>
      <c r="J26" s="99" t="s">
        <v>71</v>
      </c>
      <c r="K26" s="99" t="s">
        <v>72</v>
      </c>
      <c r="L26" s="99" t="s">
        <v>79</v>
      </c>
      <c r="M26" s="99" t="s">
        <v>73</v>
      </c>
      <c r="N26" s="99" t="s">
        <v>64</v>
      </c>
      <c r="O26" s="99" t="s">
        <v>80</v>
      </c>
      <c r="P26" s="173" t="s">
        <v>81</v>
      </c>
      <c r="Q26" s="101" t="s">
        <v>82</v>
      </c>
      <c r="R26" s="101" t="s">
        <v>83</v>
      </c>
      <c r="S26" s="102" t="s">
        <v>84</v>
      </c>
      <c r="T26" s="102" t="s">
        <v>85</v>
      </c>
    </row>
    <row r="27" spans="1:23" ht="30" customHeight="1" thickTop="1" x14ac:dyDescent="0.15">
      <c r="A27" s="87"/>
      <c r="B27" s="174" t="s">
        <v>96</v>
      </c>
      <c r="C27" s="127"/>
      <c r="D27" s="127"/>
      <c r="E27" s="127"/>
      <c r="F27" s="127"/>
      <c r="G27" s="127"/>
      <c r="H27" s="128"/>
      <c r="I27" s="128"/>
      <c r="J27" s="128"/>
      <c r="K27" s="128"/>
      <c r="L27" s="128"/>
      <c r="M27" s="128"/>
      <c r="N27" s="128"/>
      <c r="O27" s="128"/>
      <c r="P27" s="175"/>
      <c r="Q27" s="175"/>
      <c r="R27" s="175"/>
      <c r="S27" s="175"/>
      <c r="T27" s="175"/>
    </row>
    <row r="28" spans="1:23" ht="24" customHeight="1" x14ac:dyDescent="0.15">
      <c r="A28" s="87"/>
      <c r="B28" s="107" t="s">
        <v>91</v>
      </c>
      <c r="C28" s="108"/>
      <c r="D28" s="108"/>
      <c r="E28" s="110">
        <v>2</v>
      </c>
      <c r="F28" s="109">
        <v>2</v>
      </c>
      <c r="G28" s="111">
        <v>0</v>
      </c>
      <c r="H28" s="111">
        <v>0</v>
      </c>
      <c r="I28" s="111">
        <v>0</v>
      </c>
      <c r="J28" s="111">
        <v>2</v>
      </c>
      <c r="K28" s="111">
        <v>1</v>
      </c>
      <c r="L28" s="111">
        <v>0</v>
      </c>
      <c r="M28" s="111">
        <v>0</v>
      </c>
      <c r="N28" s="111">
        <v>0</v>
      </c>
      <c r="O28" s="111">
        <v>0</v>
      </c>
      <c r="P28" s="111">
        <f>2+3</f>
        <v>5</v>
      </c>
      <c r="Q28" s="112">
        <v>0</v>
      </c>
      <c r="R28" s="112">
        <v>1</v>
      </c>
      <c r="S28" s="113">
        <v>0</v>
      </c>
      <c r="T28" s="113">
        <v>0</v>
      </c>
    </row>
    <row r="29" spans="1:23" ht="24" customHeight="1" x14ac:dyDescent="0.15">
      <c r="A29" s="87"/>
      <c r="B29" s="107" t="s">
        <v>88</v>
      </c>
      <c r="C29" s="114"/>
      <c r="D29" s="114"/>
      <c r="E29" s="115">
        <v>2</v>
      </c>
      <c r="F29" s="116">
        <v>2</v>
      </c>
      <c r="G29" s="117">
        <v>0</v>
      </c>
      <c r="H29" s="117">
        <v>0</v>
      </c>
      <c r="I29" s="117">
        <v>0</v>
      </c>
      <c r="J29" s="117">
        <v>1</v>
      </c>
      <c r="K29" s="117">
        <v>1</v>
      </c>
      <c r="L29" s="117">
        <v>0</v>
      </c>
      <c r="M29" s="117">
        <v>0</v>
      </c>
      <c r="N29" s="117">
        <v>0</v>
      </c>
      <c r="O29" s="117">
        <v>0</v>
      </c>
      <c r="P29" s="117">
        <f>2+2</f>
        <v>4</v>
      </c>
      <c r="Q29" s="118">
        <v>0</v>
      </c>
      <c r="R29" s="118">
        <v>1</v>
      </c>
      <c r="S29" s="135"/>
      <c r="T29" s="136"/>
    </row>
    <row r="30" spans="1:23" ht="24" customHeight="1" thickBot="1" x14ac:dyDescent="0.2">
      <c r="A30" s="87"/>
      <c r="B30" s="120" t="s">
        <v>89</v>
      </c>
      <c r="C30" s="121"/>
      <c r="D30" s="121"/>
      <c r="E30" s="122">
        <v>3284</v>
      </c>
      <c r="F30" s="123">
        <v>27956</v>
      </c>
      <c r="G30" s="124">
        <v>0</v>
      </c>
      <c r="H30" s="124">
        <v>0</v>
      </c>
      <c r="I30" s="124">
        <v>0</v>
      </c>
      <c r="J30" s="124">
        <v>16619</v>
      </c>
      <c r="K30" s="124">
        <v>5794</v>
      </c>
      <c r="L30" s="124">
        <v>0</v>
      </c>
      <c r="M30" s="124">
        <v>0</v>
      </c>
      <c r="N30" s="124">
        <v>0</v>
      </c>
      <c r="O30" s="124">
        <v>0</v>
      </c>
      <c r="P30" s="124">
        <f>11385+97471</f>
        <v>108856</v>
      </c>
      <c r="Q30" s="125">
        <v>0</v>
      </c>
      <c r="R30" s="125">
        <v>24471</v>
      </c>
      <c r="S30" s="138"/>
      <c r="T30" s="139"/>
    </row>
    <row r="31" spans="1:23" ht="24" customHeight="1" thickBot="1" x14ac:dyDescent="0.2">
      <c r="A31" s="87"/>
      <c r="B31" s="93"/>
      <c r="C31" s="93"/>
      <c r="D31" s="93"/>
      <c r="E31" s="93"/>
      <c r="F31" s="93"/>
      <c r="G31" s="93"/>
      <c r="H31" s="93"/>
      <c r="I31" s="93"/>
      <c r="J31" s="176" t="s">
        <v>97</v>
      </c>
      <c r="K31" s="177"/>
      <c r="L31" s="177"/>
      <c r="M31" s="177"/>
      <c r="N31" s="177"/>
      <c r="O31" s="177"/>
      <c r="P31" s="178" t="s">
        <v>98</v>
      </c>
      <c r="Q31" s="177"/>
      <c r="R31" s="178" t="s">
        <v>99</v>
      </c>
      <c r="S31" s="179"/>
      <c r="T31" s="163" t="s">
        <v>76</v>
      </c>
    </row>
    <row r="32" spans="1:23" ht="39.75" customHeight="1" thickBot="1" x14ac:dyDescent="0.2">
      <c r="A32" s="87"/>
      <c r="B32" s="95" t="s">
        <v>77</v>
      </c>
      <c r="C32" s="96" t="s">
        <v>65</v>
      </c>
      <c r="D32" s="96" t="s">
        <v>66</v>
      </c>
      <c r="E32" s="96" t="s">
        <v>67</v>
      </c>
      <c r="F32" s="96" t="s">
        <v>68</v>
      </c>
      <c r="G32" s="100" t="s">
        <v>69</v>
      </c>
      <c r="H32" s="99" t="s">
        <v>70</v>
      </c>
      <c r="I32" s="98" t="s">
        <v>95</v>
      </c>
      <c r="J32" s="99" t="s">
        <v>71</v>
      </c>
      <c r="K32" s="99" t="s">
        <v>72</v>
      </c>
      <c r="L32" s="99" t="s">
        <v>79</v>
      </c>
      <c r="M32" s="99" t="s">
        <v>73</v>
      </c>
      <c r="N32" s="99" t="s">
        <v>64</v>
      </c>
      <c r="O32" s="99" t="s">
        <v>80</v>
      </c>
      <c r="P32" s="173" t="s">
        <v>81</v>
      </c>
      <c r="Q32" s="101" t="s">
        <v>82</v>
      </c>
      <c r="R32" s="101" t="s">
        <v>83</v>
      </c>
      <c r="S32" s="102" t="s">
        <v>84</v>
      </c>
      <c r="T32" s="102" t="s">
        <v>85</v>
      </c>
    </row>
    <row r="33" spans="1:20" ht="24" customHeight="1" thickTop="1" x14ac:dyDescent="0.15">
      <c r="A33" s="87"/>
      <c r="B33" s="174" t="s">
        <v>100</v>
      </c>
      <c r="C33" s="127"/>
      <c r="D33" s="127"/>
      <c r="E33" s="127"/>
      <c r="F33" s="127"/>
      <c r="G33" s="127"/>
      <c r="H33" s="128"/>
      <c r="I33" s="128"/>
      <c r="J33" s="128"/>
      <c r="K33" s="128"/>
      <c r="L33" s="128"/>
      <c r="M33" s="128"/>
      <c r="N33" s="128"/>
      <c r="O33" s="128"/>
      <c r="P33" s="175"/>
      <c r="Q33" s="175"/>
      <c r="R33" s="175"/>
      <c r="S33" s="175"/>
      <c r="T33" s="175"/>
    </row>
    <row r="34" spans="1:20" ht="24" customHeight="1" x14ac:dyDescent="0.15">
      <c r="A34" s="87"/>
      <c r="B34" s="107" t="s">
        <v>91</v>
      </c>
      <c r="C34" s="108"/>
      <c r="D34" s="108"/>
      <c r="E34" s="110">
        <v>2</v>
      </c>
      <c r="F34" s="109">
        <v>2</v>
      </c>
      <c r="G34" s="111">
        <v>0</v>
      </c>
      <c r="H34" s="111">
        <v>0</v>
      </c>
      <c r="I34" s="111">
        <v>0</v>
      </c>
      <c r="J34" s="111">
        <v>0</v>
      </c>
      <c r="K34" s="111">
        <v>1</v>
      </c>
      <c r="L34" s="111">
        <v>0</v>
      </c>
      <c r="M34" s="111">
        <v>0</v>
      </c>
      <c r="N34" s="111">
        <v>0</v>
      </c>
      <c r="O34" s="111">
        <v>0</v>
      </c>
      <c r="P34" s="111">
        <f>2+3</f>
        <v>5</v>
      </c>
      <c r="Q34" s="112">
        <v>0</v>
      </c>
      <c r="R34" s="112">
        <v>0</v>
      </c>
      <c r="S34" s="113">
        <v>1</v>
      </c>
      <c r="T34" s="113">
        <v>1</v>
      </c>
    </row>
    <row r="35" spans="1:20" ht="24" customHeight="1" x14ac:dyDescent="0.15">
      <c r="A35" s="87"/>
      <c r="B35" s="107" t="s">
        <v>88</v>
      </c>
      <c r="C35" s="114"/>
      <c r="D35" s="114"/>
      <c r="E35" s="115">
        <v>2</v>
      </c>
      <c r="F35" s="116">
        <v>2</v>
      </c>
      <c r="G35" s="145"/>
      <c r="H35" s="145"/>
      <c r="I35" s="145"/>
      <c r="J35" s="145"/>
      <c r="K35" s="145"/>
      <c r="L35" s="145"/>
      <c r="M35" s="145"/>
      <c r="N35" s="145"/>
      <c r="O35" s="145"/>
      <c r="P35" s="145"/>
      <c r="Q35" s="148"/>
      <c r="R35" s="118">
        <v>0</v>
      </c>
      <c r="S35" s="149">
        <v>1</v>
      </c>
      <c r="T35" s="119">
        <v>1</v>
      </c>
    </row>
    <row r="36" spans="1:20" ht="24" customHeight="1" thickBot="1" x14ac:dyDescent="0.2">
      <c r="A36" s="87"/>
      <c r="B36" s="120" t="s">
        <v>89</v>
      </c>
      <c r="C36" s="121"/>
      <c r="D36" s="121"/>
      <c r="E36" s="122">
        <v>3284</v>
      </c>
      <c r="F36" s="123">
        <v>27956</v>
      </c>
      <c r="G36" s="150"/>
      <c r="H36" s="150"/>
      <c r="I36" s="150"/>
      <c r="J36" s="150"/>
      <c r="K36" s="150"/>
      <c r="L36" s="150"/>
      <c r="M36" s="150"/>
      <c r="N36" s="150"/>
      <c r="O36" s="150"/>
      <c r="P36" s="150"/>
      <c r="Q36" s="153"/>
      <c r="R36" s="125">
        <v>0</v>
      </c>
      <c r="S36" s="154">
        <v>18607</v>
      </c>
      <c r="T36" s="126">
        <v>5205</v>
      </c>
    </row>
    <row r="37" spans="1:20" ht="24" customHeight="1" x14ac:dyDescent="0.15">
      <c r="A37" s="87"/>
      <c r="B37" s="93"/>
      <c r="C37" s="93"/>
      <c r="D37" s="93"/>
      <c r="E37" s="93"/>
      <c r="F37" s="93"/>
      <c r="G37" s="93"/>
      <c r="H37" s="93"/>
      <c r="I37" s="93"/>
      <c r="J37" s="176"/>
      <c r="K37" s="177"/>
      <c r="L37" s="177"/>
      <c r="M37" s="177"/>
      <c r="N37" s="177"/>
      <c r="O37" s="177"/>
      <c r="P37" s="178"/>
      <c r="Q37" s="177"/>
      <c r="R37" s="178"/>
      <c r="S37" s="180" t="s">
        <v>101</v>
      </c>
      <c r="T37" s="178" t="s">
        <v>102</v>
      </c>
    </row>
    <row r="38" spans="1:20" ht="24" customHeight="1" x14ac:dyDescent="0.15">
      <c r="A38" s="87"/>
      <c r="B38" s="93" t="s">
        <v>103</v>
      </c>
      <c r="C38" s="93"/>
      <c r="D38" s="93"/>
      <c r="E38" s="93"/>
      <c r="F38" s="93"/>
      <c r="G38" s="93"/>
      <c r="H38" s="93"/>
      <c r="I38" s="93"/>
      <c r="J38" s="93"/>
      <c r="K38" s="93"/>
      <c r="L38" s="177"/>
      <c r="M38" s="177"/>
      <c r="N38" s="177"/>
      <c r="O38" s="177"/>
      <c r="P38" s="177"/>
      <c r="Q38" s="177"/>
      <c r="R38" s="177"/>
      <c r="S38" s="177"/>
      <c r="T38" s="177"/>
    </row>
    <row r="39" spans="1:20" ht="24" customHeight="1" x14ac:dyDescent="0.15">
      <c r="A39" s="87"/>
      <c r="B39" s="172" t="s">
        <v>104</v>
      </c>
      <c r="C39" s="172"/>
      <c r="D39" s="172"/>
      <c r="E39" s="172"/>
      <c r="F39" s="172"/>
      <c r="G39" s="172"/>
      <c r="H39" s="172"/>
      <c r="I39" s="172"/>
      <c r="J39" s="172"/>
      <c r="K39" s="172"/>
      <c r="L39" s="179"/>
      <c r="M39" s="179"/>
      <c r="N39" s="179"/>
      <c r="O39" s="179"/>
      <c r="P39" s="179"/>
      <c r="Q39" s="179"/>
      <c r="R39" s="179"/>
      <c r="S39" s="179"/>
      <c r="T39" s="179"/>
    </row>
    <row r="40" spans="1:20" ht="24" customHeight="1" x14ac:dyDescent="0.15">
      <c r="A40" s="87"/>
      <c r="B40" s="172" t="s">
        <v>105</v>
      </c>
      <c r="C40" s="172"/>
      <c r="D40" s="172" t="s">
        <v>106</v>
      </c>
      <c r="E40" s="172"/>
      <c r="F40" s="172"/>
      <c r="G40" s="172"/>
      <c r="H40" s="172"/>
      <c r="I40" s="172"/>
      <c r="J40" s="172"/>
      <c r="K40" s="172"/>
      <c r="L40" s="179"/>
      <c r="M40" s="179"/>
      <c r="N40" s="179"/>
      <c r="O40" s="179"/>
      <c r="P40" s="179"/>
      <c r="Q40" s="179"/>
      <c r="R40" s="179"/>
      <c r="S40" s="179"/>
      <c r="T40" s="179"/>
    </row>
    <row r="41" spans="1:20" ht="24" customHeight="1" x14ac:dyDescent="0.15">
      <c r="B41" s="93"/>
      <c r="C41" s="93"/>
      <c r="D41" s="93"/>
      <c r="E41" s="93"/>
      <c r="F41" s="93"/>
      <c r="G41" s="93"/>
      <c r="H41" s="93"/>
      <c r="I41" s="93"/>
      <c r="J41" s="93"/>
      <c r="K41" s="93"/>
      <c r="L41" s="177"/>
      <c r="M41" s="177"/>
      <c r="N41" s="177"/>
      <c r="O41" s="177"/>
      <c r="P41" s="177"/>
      <c r="Q41" s="177"/>
      <c r="R41" s="177"/>
      <c r="S41" s="177"/>
      <c r="T41" s="177"/>
    </row>
    <row r="42" spans="1:20" ht="24" customHeight="1" x14ac:dyDescent="0.15">
      <c r="B42" s="93" t="s">
        <v>107</v>
      </c>
      <c r="C42" s="93"/>
      <c r="D42" s="93"/>
      <c r="E42" s="93"/>
      <c r="F42" s="93"/>
      <c r="G42" s="93"/>
      <c r="H42" s="93"/>
      <c r="I42" s="93"/>
      <c r="J42" s="93"/>
      <c r="K42" s="93"/>
      <c r="L42" s="177"/>
      <c r="M42" s="177"/>
      <c r="N42" s="177"/>
      <c r="O42" s="177"/>
      <c r="P42" s="177"/>
      <c r="Q42" s="177"/>
      <c r="R42" s="177"/>
      <c r="S42" s="177"/>
      <c r="T42" s="177"/>
    </row>
    <row r="43" spans="1:20" ht="24" customHeight="1" x14ac:dyDescent="0.15">
      <c r="B43" s="172" t="s">
        <v>108</v>
      </c>
      <c r="C43" s="172"/>
      <c r="D43" s="172"/>
      <c r="E43" s="172"/>
      <c r="F43" s="172"/>
      <c r="G43" s="172"/>
      <c r="H43" s="172"/>
      <c r="I43" s="172"/>
      <c r="J43" s="172"/>
      <c r="K43" s="172"/>
      <c r="L43" s="172"/>
      <c r="M43" s="172"/>
      <c r="N43" s="93"/>
      <c r="O43" s="93"/>
      <c r="P43" s="93"/>
      <c r="Q43" s="177"/>
      <c r="R43" s="177"/>
      <c r="S43" s="177"/>
      <c r="T43" s="177"/>
    </row>
    <row r="44" spans="1:20" ht="22.5" customHeight="1" x14ac:dyDescent="0.15">
      <c r="B44" s="93" t="s">
        <v>109</v>
      </c>
      <c r="C44" s="93"/>
      <c r="D44" s="93"/>
      <c r="E44" s="93"/>
      <c r="F44" s="93"/>
      <c r="G44" s="93"/>
      <c r="H44" s="93"/>
      <c r="I44" s="93"/>
      <c r="J44" s="93"/>
      <c r="K44" s="93"/>
      <c r="L44" s="177"/>
      <c r="M44" s="177"/>
      <c r="N44" s="177"/>
      <c r="O44" s="177"/>
      <c r="P44" s="177"/>
      <c r="Q44" s="177"/>
      <c r="R44" s="177"/>
      <c r="S44" s="177"/>
      <c r="T44" s="177"/>
    </row>
    <row r="45" spans="1:20" ht="24.75" customHeight="1" x14ac:dyDescent="0.15">
      <c r="B45" s="93" t="s">
        <v>110</v>
      </c>
      <c r="C45" s="93"/>
      <c r="D45" s="93"/>
      <c r="E45" s="93"/>
      <c r="F45" s="93"/>
      <c r="G45" s="93"/>
      <c r="H45" s="93"/>
      <c r="I45" s="93"/>
      <c r="J45" s="93"/>
      <c r="K45" s="93"/>
      <c r="L45" s="177"/>
      <c r="M45" s="177"/>
      <c r="N45" s="177"/>
      <c r="O45" s="177"/>
      <c r="P45" s="177"/>
      <c r="Q45" s="177"/>
      <c r="R45" s="177"/>
      <c r="S45" s="177"/>
      <c r="T45" s="177"/>
    </row>
    <row r="46" spans="1:20" x14ac:dyDescent="0.15">
      <c r="B46" s="93" t="s">
        <v>111</v>
      </c>
      <c r="C46" s="93"/>
      <c r="D46" s="93"/>
      <c r="E46" s="93"/>
      <c r="F46" s="93"/>
      <c r="G46" s="93"/>
      <c r="H46" s="93"/>
      <c r="I46" s="93"/>
      <c r="J46" s="93"/>
      <c r="K46" s="93"/>
      <c r="L46" s="177"/>
      <c r="M46" s="177"/>
      <c r="N46" s="177"/>
      <c r="O46" s="177"/>
      <c r="P46" s="177"/>
      <c r="Q46" s="177"/>
      <c r="R46" s="177"/>
      <c r="S46" s="177"/>
      <c r="T46" s="177"/>
    </row>
    <row r="47" spans="1:20" x14ac:dyDescent="0.15">
      <c r="B47" s="93"/>
      <c r="C47" s="93"/>
      <c r="D47" s="93"/>
      <c r="E47" s="93"/>
      <c r="F47" s="93"/>
      <c r="G47" s="93"/>
      <c r="H47" s="93"/>
      <c r="I47" s="93"/>
      <c r="J47" s="93"/>
      <c r="K47" s="93"/>
      <c r="L47" s="177"/>
      <c r="M47" s="177"/>
      <c r="N47" s="177"/>
      <c r="O47" s="177"/>
      <c r="P47" s="177"/>
      <c r="Q47" s="177"/>
      <c r="R47" s="177"/>
      <c r="S47" s="177"/>
      <c r="T47" s="177"/>
    </row>
    <row r="48" spans="1:20" x14ac:dyDescent="0.15">
      <c r="B48" s="93" t="s">
        <v>112</v>
      </c>
      <c r="C48" s="93"/>
      <c r="D48" s="93"/>
      <c r="E48" s="93"/>
      <c r="F48" s="93"/>
      <c r="G48" s="93"/>
      <c r="H48" s="93"/>
      <c r="I48" s="93"/>
      <c r="J48" s="93"/>
      <c r="K48" s="93"/>
      <c r="L48" s="177"/>
      <c r="M48" s="177"/>
      <c r="N48" s="177"/>
      <c r="O48" s="177"/>
      <c r="P48" s="177"/>
      <c r="Q48" s="177"/>
      <c r="R48" s="177"/>
      <c r="S48" s="177"/>
      <c r="T48" s="177"/>
    </row>
    <row r="49" spans="2:20" x14ac:dyDescent="0.15">
      <c r="B49" s="93" t="s">
        <v>113</v>
      </c>
      <c r="C49" s="93"/>
      <c r="D49" s="93"/>
      <c r="E49" s="93"/>
      <c r="F49" s="93"/>
      <c r="G49" s="93"/>
      <c r="H49" s="93"/>
      <c r="I49" s="93"/>
      <c r="J49" s="93"/>
      <c r="K49" s="93"/>
      <c r="L49" s="177"/>
      <c r="M49" s="177"/>
      <c r="N49" s="177"/>
      <c r="O49" s="177"/>
      <c r="P49" s="177"/>
      <c r="Q49" s="177"/>
      <c r="R49" s="177"/>
      <c r="S49" s="177"/>
      <c r="T49" s="177"/>
    </row>
    <row r="50" spans="2:20" x14ac:dyDescent="0.15">
      <c r="B50" s="93" t="s">
        <v>114</v>
      </c>
      <c r="C50" s="93"/>
      <c r="D50" s="93"/>
      <c r="E50" s="93"/>
      <c r="F50" s="93"/>
      <c r="G50" s="93"/>
      <c r="H50" s="93"/>
      <c r="I50" s="93"/>
      <c r="J50" s="93"/>
      <c r="K50" s="93"/>
      <c r="L50" s="177"/>
      <c r="M50" s="177"/>
      <c r="N50" s="177"/>
      <c r="O50" s="177"/>
      <c r="P50" s="177"/>
      <c r="Q50" s="177"/>
      <c r="R50" s="177"/>
      <c r="S50" s="177"/>
      <c r="T50" s="177"/>
    </row>
    <row r="51" spans="2:20" x14ac:dyDescent="0.15">
      <c r="B51" s="93" t="s">
        <v>115</v>
      </c>
      <c r="C51" s="93"/>
      <c r="D51" s="93"/>
      <c r="E51" s="93"/>
      <c r="F51" s="93"/>
      <c r="G51" s="93"/>
      <c r="H51" s="93"/>
      <c r="I51" s="93"/>
      <c r="J51" s="93"/>
      <c r="K51" s="93"/>
      <c r="L51" s="177"/>
      <c r="M51" s="177"/>
      <c r="N51" s="177"/>
      <c r="O51" s="177"/>
      <c r="P51" s="177"/>
      <c r="Q51" s="177"/>
      <c r="R51" s="177"/>
      <c r="S51" s="177"/>
      <c r="T51" s="177"/>
    </row>
    <row r="52" spans="2:20" x14ac:dyDescent="0.15">
      <c r="B52" s="93" t="s">
        <v>116</v>
      </c>
      <c r="C52" s="93"/>
      <c r="D52" s="93"/>
      <c r="E52" s="93"/>
      <c r="F52" s="93"/>
      <c r="G52" s="93"/>
      <c r="H52" s="93"/>
      <c r="I52" s="93"/>
      <c r="J52" s="93"/>
      <c r="K52" s="93"/>
      <c r="L52" s="177"/>
      <c r="M52" s="177"/>
      <c r="N52" s="177"/>
      <c r="O52" s="177"/>
      <c r="P52" s="177"/>
      <c r="Q52" s="177"/>
      <c r="R52" s="177"/>
      <c r="S52" s="177"/>
      <c r="T52" s="177"/>
    </row>
    <row r="53" spans="2:20" x14ac:dyDescent="0.15">
      <c r="B53" s="93" t="s">
        <v>117</v>
      </c>
      <c r="C53" s="93"/>
      <c r="D53" s="93"/>
      <c r="E53" s="93"/>
      <c r="F53" s="93"/>
      <c r="G53" s="93"/>
      <c r="H53" s="93"/>
      <c r="I53" s="93"/>
      <c r="J53" s="93"/>
      <c r="K53" s="93"/>
      <c r="L53" s="93"/>
      <c r="M53" s="93"/>
      <c r="N53" s="93"/>
      <c r="O53" s="93"/>
      <c r="P53" s="93"/>
      <c r="Q53" s="93"/>
      <c r="R53" s="93"/>
      <c r="S53" s="93"/>
      <c r="T53" s="93"/>
    </row>
  </sheetData>
  <mergeCells count="1">
    <mergeCell ref="I24:J24"/>
  </mergeCells>
  <phoneticPr fontId="5"/>
  <pageMargins left="0.39370078740157483" right="0.39370078740157483" top="0.98425196850393704" bottom="0.98425196850393704" header="0.51181102362204722" footer="0.19685039370078741"/>
  <pageSetup paperSize="9" scale="55" firstPageNumber="74" fitToHeight="0" orientation="portrait" useFirstPageNumber="1" r:id="rId1"/>
  <headerFooter scaleWithDoc="0" alignWithMargins="0">
    <oddFooter>&amp;C74</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第77表</vt:lpstr>
      <vt:lpstr>第78表・第79表</vt:lpstr>
      <vt:lpstr>第80表</vt:lpstr>
      <vt:lpstr>第77表!Print_Area</vt:lpstr>
      <vt:lpstr>第78表・第79表!Print_Area</vt:lpstr>
      <vt:lpstr>第80表!Print_Area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大地</dc:creator>
  <cp:lastModifiedBy>天明　さおり</cp:lastModifiedBy>
  <cp:lastPrinted>2025-08-04T07:04:43Z</cp:lastPrinted>
  <dcterms:created xsi:type="dcterms:W3CDTF">2022-05-06T04:20:29Z</dcterms:created>
  <dcterms:modified xsi:type="dcterms:W3CDTF">2025-09-22T07:31:00Z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2024-06-20T07:23:37Z</vt:filetime>
  </property>
</Properties>
</file>