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\建住2026\03 建築指導チーム\52　建築動態(D-4-01)\R8.5(4月分)\01統計\07_オープンデータ\グラフ版\"/>
    </mc:Choice>
  </mc:AlternateContent>
  <xr:revisionPtr revIDLastSave="0" documentId="13_ncr:1_{039877CB-BBA2-4188-B785-CA7B8F94F496}" xr6:coauthVersionLast="47" xr6:coauthVersionMax="47" xr10:uidLastSave="{00000000-0000-0000-0000-000000000000}"/>
  <bookViews>
    <workbookView xWindow="-120" yWindow="-120" windowWidth="29040" windowHeight="15720" tabRatio="777" xr2:uid="{3A907332-E223-46B6-8654-8A177E9DB951}"/>
  </bookViews>
  <sheets>
    <sheet name="新設住宅着工数" sheetId="12" r:id="rId1"/>
  </sheets>
  <definedNames>
    <definedName name="Module1.開く">[0]!Module1.開く</definedName>
    <definedName name="Module1.完了">[0]!Module1.開く</definedName>
    <definedName name="Module1.削除and取り込み">[0]!Module1.開く</definedName>
    <definedName name="_xlnm.Print_Area" localSheetId="0">新設住宅着工数!$A$1:$Z$62</definedName>
    <definedName name="開く">[0]!Module1.開く</definedName>
    <definedName name="完了">[0]!Module1.開く</definedName>
    <definedName name="削除and取り込み">[0]!Module1.開く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1" i="12" l="1"/>
  <c r="AE101" i="12" s="1"/>
  <c r="AB101" i="12"/>
  <c r="AA101" i="12"/>
  <c r="Y101" i="12"/>
  <c r="X101" i="12"/>
  <c r="V101" i="12"/>
  <c r="U101" i="12"/>
  <c r="S101" i="12"/>
  <c r="R101" i="12"/>
  <c r="P101" i="12"/>
  <c r="O101" i="12"/>
  <c r="M101" i="12"/>
  <c r="L101" i="12"/>
  <c r="J101" i="12"/>
  <c r="I101" i="12"/>
  <c r="G101" i="12"/>
  <c r="F101" i="12"/>
  <c r="D101" i="12"/>
  <c r="C101" i="12"/>
  <c r="AD100" i="12"/>
  <c r="AE100" i="12"/>
  <c r="AA100" i="12"/>
  <c r="AB100" i="12"/>
  <c r="X100" i="12"/>
  <c r="Y100" i="12"/>
  <c r="U100" i="12"/>
  <c r="V100" i="12"/>
  <c r="R100" i="12"/>
  <c r="S100" i="12"/>
  <c r="O100" i="12"/>
  <c r="P100" i="12"/>
  <c r="M100" i="12"/>
  <c r="L100" i="12"/>
  <c r="I100" i="12"/>
  <c r="J100" i="12"/>
  <c r="F100" i="12"/>
  <c r="G100" i="12"/>
  <c r="C100" i="12"/>
  <c r="D100" i="12"/>
  <c r="AC100" i="12"/>
  <c r="C99" i="12"/>
  <c r="D99" i="12"/>
  <c r="I99" i="12"/>
  <c r="I98" i="12"/>
  <c r="J99" i="12"/>
  <c r="AD99" i="12"/>
  <c r="AE99" i="12"/>
  <c r="AA99" i="12"/>
  <c r="AB99" i="12"/>
  <c r="X99" i="12"/>
  <c r="Y99" i="12"/>
  <c r="U99" i="12"/>
  <c r="V99" i="12"/>
  <c r="R99" i="12"/>
  <c r="S99" i="12"/>
  <c r="O99" i="12"/>
  <c r="P99" i="12"/>
  <c r="L99" i="12"/>
  <c r="M99" i="12"/>
  <c r="F99" i="12"/>
  <c r="G99" i="12"/>
  <c r="AC99" i="12"/>
  <c r="G89" i="12"/>
  <c r="G90" i="12"/>
  <c r="G91" i="12"/>
  <c r="F89" i="12"/>
  <c r="F90" i="12"/>
  <c r="AD98" i="12"/>
  <c r="AE98" i="12"/>
  <c r="AA98" i="12"/>
  <c r="AB98" i="12"/>
  <c r="X98" i="12"/>
  <c r="Y98" i="12"/>
  <c r="U98" i="12"/>
  <c r="V98" i="12"/>
  <c r="R98" i="12"/>
  <c r="S98" i="12"/>
  <c r="O98" i="12"/>
  <c r="P98" i="12"/>
  <c r="L98" i="12"/>
  <c r="M98" i="12"/>
  <c r="J98" i="12"/>
  <c r="F98" i="12"/>
  <c r="G98" i="12"/>
  <c r="C98" i="12"/>
  <c r="D98" i="12"/>
  <c r="AC98" i="12"/>
  <c r="AD97" i="12"/>
  <c r="AE97" i="12"/>
  <c r="AA97" i="12"/>
  <c r="AB97" i="12"/>
  <c r="X97" i="12"/>
  <c r="Y97" i="12"/>
  <c r="U97" i="12"/>
  <c r="V97" i="12"/>
  <c r="R97" i="12"/>
  <c r="S97" i="12"/>
  <c r="O97" i="12"/>
  <c r="P97" i="12"/>
  <c r="L97" i="12"/>
  <c r="M97" i="12"/>
  <c r="I97" i="12"/>
  <c r="J97" i="12"/>
  <c r="F97" i="12"/>
  <c r="G97" i="12"/>
  <c r="C97" i="12"/>
  <c r="D97" i="12"/>
  <c r="AC97" i="12"/>
  <c r="AC96" i="12"/>
  <c r="AD96" i="12" s="1"/>
  <c r="AB96" i="12"/>
  <c r="AA96" i="12"/>
  <c r="Y96" i="12"/>
  <c r="X96" i="12"/>
  <c r="V96" i="12"/>
  <c r="U96" i="12"/>
  <c r="S96" i="12"/>
  <c r="R96" i="12"/>
  <c r="P96" i="12"/>
  <c r="O96" i="12"/>
  <c r="M96" i="12"/>
  <c r="L96" i="12"/>
  <c r="J96" i="12"/>
  <c r="I96" i="12"/>
  <c r="G96" i="12"/>
  <c r="F96" i="12"/>
  <c r="D96" i="12"/>
  <c r="C96" i="12"/>
  <c r="AD95" i="12"/>
  <c r="AE95" i="12"/>
  <c r="AA95" i="12"/>
  <c r="AB95" i="12"/>
  <c r="X95" i="12"/>
  <c r="Y95" i="12"/>
  <c r="U95" i="12"/>
  <c r="V95" i="12"/>
  <c r="R95" i="12"/>
  <c r="S95" i="12"/>
  <c r="O95" i="12"/>
  <c r="P95" i="12"/>
  <c r="L95" i="12"/>
  <c r="M95" i="12"/>
  <c r="I95" i="12"/>
  <c r="J95" i="12"/>
  <c r="F95" i="12"/>
  <c r="G95" i="12"/>
  <c r="C95" i="12"/>
  <c r="D95" i="12"/>
  <c r="AC95" i="12"/>
  <c r="C94" i="12"/>
  <c r="D94" i="12"/>
  <c r="F94" i="12"/>
  <c r="G94" i="12"/>
  <c r="I94" i="12"/>
  <c r="J94" i="12"/>
  <c r="L94" i="12"/>
  <c r="M94" i="12"/>
  <c r="O94" i="12"/>
  <c r="P94" i="12"/>
  <c r="R94" i="12"/>
  <c r="S94" i="12"/>
  <c r="U94" i="12"/>
  <c r="V94" i="12"/>
  <c r="X94" i="12"/>
  <c r="Y94" i="12"/>
  <c r="AA94" i="12"/>
  <c r="AB94" i="12"/>
  <c r="AC94" i="12"/>
  <c r="AD94" i="12" s="1"/>
  <c r="AE94" i="12"/>
  <c r="AC93" i="12"/>
  <c r="AD93" i="12" s="1"/>
  <c r="AB93" i="12"/>
  <c r="AA93" i="12"/>
  <c r="Y93" i="12"/>
  <c r="X93" i="12"/>
  <c r="V93" i="12"/>
  <c r="U93" i="12"/>
  <c r="S93" i="12"/>
  <c r="R93" i="12"/>
  <c r="P93" i="12"/>
  <c r="O93" i="12"/>
  <c r="M93" i="12"/>
  <c r="L93" i="12"/>
  <c r="J93" i="12"/>
  <c r="I93" i="12"/>
  <c r="G93" i="12"/>
  <c r="F93" i="12"/>
  <c r="D93" i="12"/>
  <c r="C93" i="12"/>
  <c r="AD92" i="12"/>
  <c r="AE92" i="12"/>
  <c r="AA92" i="12"/>
  <c r="AB92" i="12"/>
  <c r="X92" i="12"/>
  <c r="Y92" i="12"/>
  <c r="U92" i="12"/>
  <c r="V92" i="12"/>
  <c r="R92" i="12"/>
  <c r="S92" i="12"/>
  <c r="O92" i="12"/>
  <c r="P92" i="12"/>
  <c r="L92" i="12"/>
  <c r="M92" i="12"/>
  <c r="I92" i="12"/>
  <c r="J92" i="12"/>
  <c r="F92" i="12"/>
  <c r="G92" i="12"/>
  <c r="C92" i="12"/>
  <c r="D92" i="12"/>
  <c r="AC92" i="12"/>
  <c r="R91" i="12"/>
  <c r="AA85" i="12"/>
  <c r="AB74" i="12"/>
  <c r="AC91" i="12"/>
  <c r="AE91" i="12" s="1"/>
  <c r="AB91" i="12"/>
  <c r="AA91" i="12"/>
  <c r="Y91" i="12"/>
  <c r="X91" i="12"/>
  <c r="V91" i="12"/>
  <c r="U91" i="12"/>
  <c r="S91" i="12"/>
  <c r="P91" i="12"/>
  <c r="O91" i="12"/>
  <c r="M91" i="12"/>
  <c r="L91" i="12"/>
  <c r="J91" i="12"/>
  <c r="I91" i="12"/>
  <c r="F91" i="12"/>
  <c r="D91" i="12"/>
  <c r="C91" i="12"/>
  <c r="AC90" i="12"/>
  <c r="AD90" i="12" s="1"/>
  <c r="AB90" i="12"/>
  <c r="AA90" i="12"/>
  <c r="Y90" i="12"/>
  <c r="X90" i="12"/>
  <c r="V90" i="12"/>
  <c r="U90" i="12"/>
  <c r="S90" i="12"/>
  <c r="R90" i="12"/>
  <c r="P90" i="12"/>
  <c r="O90" i="12"/>
  <c r="M90" i="12"/>
  <c r="L90" i="12"/>
  <c r="J90" i="12"/>
  <c r="I90" i="12"/>
  <c r="D90" i="12"/>
  <c r="C90" i="12"/>
  <c r="AD88" i="12"/>
  <c r="AC89" i="12"/>
  <c r="AE89" i="12" s="1"/>
  <c r="AB89" i="12"/>
  <c r="AA89" i="12"/>
  <c r="Y89" i="12"/>
  <c r="X89" i="12"/>
  <c r="V89" i="12"/>
  <c r="U89" i="12"/>
  <c r="S89" i="12"/>
  <c r="R89" i="12"/>
  <c r="P89" i="12"/>
  <c r="O89" i="12"/>
  <c r="M89" i="12"/>
  <c r="L89" i="12"/>
  <c r="J89" i="12"/>
  <c r="I89" i="12"/>
  <c r="D89" i="12"/>
  <c r="C89" i="12"/>
  <c r="AC88" i="12"/>
  <c r="AE88" i="12" s="1"/>
  <c r="AB88" i="12"/>
  <c r="AA88" i="12"/>
  <c r="Y88" i="12"/>
  <c r="X88" i="12"/>
  <c r="V88" i="12"/>
  <c r="U88" i="12"/>
  <c r="S88" i="12"/>
  <c r="R88" i="12"/>
  <c r="P88" i="12"/>
  <c r="O88" i="12"/>
  <c r="M88" i="12"/>
  <c r="L88" i="12"/>
  <c r="J88" i="12"/>
  <c r="I88" i="12"/>
  <c r="G88" i="12"/>
  <c r="F88" i="12"/>
  <c r="D88" i="12"/>
  <c r="C88" i="12"/>
  <c r="AC87" i="12"/>
  <c r="AE87" i="12" s="1"/>
  <c r="AB87" i="12"/>
  <c r="AA87" i="12"/>
  <c r="Y87" i="12"/>
  <c r="X87" i="12"/>
  <c r="V87" i="12"/>
  <c r="U87" i="12"/>
  <c r="S87" i="12"/>
  <c r="R87" i="12"/>
  <c r="P87" i="12"/>
  <c r="O87" i="12"/>
  <c r="M87" i="12"/>
  <c r="L87" i="12"/>
  <c r="J87" i="12"/>
  <c r="I87" i="12"/>
  <c r="G87" i="12"/>
  <c r="F87" i="12"/>
  <c r="D87" i="12"/>
  <c r="C87" i="12"/>
  <c r="AC86" i="12"/>
  <c r="AE86" i="12" s="1"/>
  <c r="AB86" i="12"/>
  <c r="AA86" i="12"/>
  <c r="Y86" i="12"/>
  <c r="X86" i="12"/>
  <c r="V86" i="12"/>
  <c r="U86" i="12"/>
  <c r="S86" i="12"/>
  <c r="R86" i="12"/>
  <c r="P86" i="12"/>
  <c r="O86" i="12"/>
  <c r="M86" i="12"/>
  <c r="L86" i="12"/>
  <c r="J86" i="12"/>
  <c r="I86" i="12"/>
  <c r="G86" i="12"/>
  <c r="F86" i="12"/>
  <c r="D86" i="12"/>
  <c r="C86" i="12"/>
  <c r="AC85" i="12"/>
  <c r="AD85" i="12" s="1"/>
  <c r="AB85" i="12"/>
  <c r="Y85" i="12"/>
  <c r="X85" i="12"/>
  <c r="V85" i="12"/>
  <c r="U85" i="12"/>
  <c r="S85" i="12"/>
  <c r="R85" i="12"/>
  <c r="P85" i="12"/>
  <c r="O85" i="12"/>
  <c r="M85" i="12"/>
  <c r="L85" i="12"/>
  <c r="J85" i="12"/>
  <c r="I85" i="12"/>
  <c r="G85" i="12"/>
  <c r="F85" i="12"/>
  <c r="D85" i="12"/>
  <c r="C85" i="12"/>
  <c r="AC84" i="12"/>
  <c r="AD84" i="12" s="1"/>
  <c r="AB84" i="12"/>
  <c r="AA84" i="12"/>
  <c r="Y84" i="12"/>
  <c r="X84" i="12"/>
  <c r="V84" i="12"/>
  <c r="U84" i="12"/>
  <c r="S84" i="12"/>
  <c r="R84" i="12"/>
  <c r="P84" i="12"/>
  <c r="O84" i="12"/>
  <c r="M84" i="12"/>
  <c r="L84" i="12"/>
  <c r="J84" i="12"/>
  <c r="I84" i="12"/>
  <c r="G84" i="12"/>
  <c r="F84" i="12"/>
  <c r="D84" i="12"/>
  <c r="C84" i="12"/>
  <c r="AC83" i="12"/>
  <c r="AD83" i="12" s="1"/>
  <c r="AB83" i="12"/>
  <c r="AA83" i="12"/>
  <c r="Y83" i="12"/>
  <c r="X83" i="12"/>
  <c r="V83" i="12"/>
  <c r="U83" i="12"/>
  <c r="S83" i="12"/>
  <c r="R83" i="12"/>
  <c r="P83" i="12"/>
  <c r="O83" i="12"/>
  <c r="M83" i="12"/>
  <c r="L83" i="12"/>
  <c r="J83" i="12"/>
  <c r="I83" i="12"/>
  <c r="G83" i="12"/>
  <c r="F83" i="12"/>
  <c r="D83" i="12"/>
  <c r="C83" i="12"/>
  <c r="AC82" i="12"/>
  <c r="AD82" i="12" s="1"/>
  <c r="AB82" i="12"/>
  <c r="AA82" i="12"/>
  <c r="Y82" i="12"/>
  <c r="X82" i="12"/>
  <c r="V82" i="12"/>
  <c r="U82" i="12"/>
  <c r="S82" i="12"/>
  <c r="R82" i="12"/>
  <c r="P82" i="12"/>
  <c r="O82" i="12"/>
  <c r="M82" i="12"/>
  <c r="L82" i="12"/>
  <c r="J82" i="12"/>
  <c r="I82" i="12"/>
  <c r="G82" i="12"/>
  <c r="F82" i="12"/>
  <c r="D82" i="12"/>
  <c r="C82" i="12"/>
  <c r="AC81" i="12"/>
  <c r="AE81" i="12" s="1"/>
  <c r="AB81" i="12"/>
  <c r="AA81" i="12"/>
  <c r="Y81" i="12"/>
  <c r="X81" i="12"/>
  <c r="V81" i="12"/>
  <c r="U81" i="12"/>
  <c r="S81" i="12"/>
  <c r="R81" i="12"/>
  <c r="P81" i="12"/>
  <c r="O81" i="12"/>
  <c r="M81" i="12"/>
  <c r="L81" i="12"/>
  <c r="J81" i="12"/>
  <c r="I81" i="12"/>
  <c r="G81" i="12"/>
  <c r="F81" i="12"/>
  <c r="D81" i="12"/>
  <c r="C81" i="12"/>
  <c r="AC80" i="12"/>
  <c r="AE80" i="12" s="1"/>
  <c r="AB80" i="12"/>
  <c r="AA80" i="12"/>
  <c r="Y80" i="12"/>
  <c r="X80" i="12"/>
  <c r="V80" i="12"/>
  <c r="U80" i="12"/>
  <c r="S80" i="12"/>
  <c r="R80" i="12"/>
  <c r="P80" i="12"/>
  <c r="O80" i="12"/>
  <c r="M80" i="12"/>
  <c r="L80" i="12"/>
  <c r="J80" i="12"/>
  <c r="I80" i="12"/>
  <c r="G80" i="12"/>
  <c r="F80" i="12"/>
  <c r="D80" i="12"/>
  <c r="C80" i="12"/>
  <c r="AC79" i="12"/>
  <c r="AE79" i="12" s="1"/>
  <c r="AB79" i="12"/>
  <c r="AA79" i="12"/>
  <c r="Y79" i="12"/>
  <c r="X79" i="12"/>
  <c r="V79" i="12"/>
  <c r="U79" i="12"/>
  <c r="S79" i="12"/>
  <c r="R79" i="12"/>
  <c r="P79" i="12"/>
  <c r="O79" i="12"/>
  <c r="M79" i="12"/>
  <c r="L79" i="12"/>
  <c r="J79" i="12"/>
  <c r="I79" i="12"/>
  <c r="G79" i="12"/>
  <c r="F79" i="12"/>
  <c r="D79" i="12"/>
  <c r="C79" i="12"/>
  <c r="AC78" i="12"/>
  <c r="AD78" i="12" s="1"/>
  <c r="AB78" i="12"/>
  <c r="AA78" i="12"/>
  <c r="Y78" i="12"/>
  <c r="X78" i="12"/>
  <c r="V78" i="12"/>
  <c r="U78" i="12"/>
  <c r="S78" i="12"/>
  <c r="R78" i="12"/>
  <c r="P78" i="12"/>
  <c r="O78" i="12"/>
  <c r="M78" i="12"/>
  <c r="L78" i="12"/>
  <c r="J78" i="12"/>
  <c r="I78" i="12"/>
  <c r="G78" i="12"/>
  <c r="F78" i="12"/>
  <c r="D78" i="12"/>
  <c r="C78" i="12"/>
  <c r="AC77" i="12"/>
  <c r="AD77" i="12" s="1"/>
  <c r="AB77" i="12"/>
  <c r="AA77" i="12"/>
  <c r="Y77" i="12"/>
  <c r="X77" i="12"/>
  <c r="V77" i="12"/>
  <c r="U77" i="12"/>
  <c r="S77" i="12"/>
  <c r="R77" i="12"/>
  <c r="P77" i="12"/>
  <c r="O77" i="12"/>
  <c r="M77" i="12"/>
  <c r="L77" i="12"/>
  <c r="J77" i="12"/>
  <c r="I77" i="12"/>
  <c r="G77" i="12"/>
  <c r="F77" i="12"/>
  <c r="D77" i="12"/>
  <c r="C77" i="12"/>
  <c r="AC76" i="12"/>
  <c r="AD76" i="12" s="1"/>
  <c r="AB76" i="12"/>
  <c r="AA76" i="12"/>
  <c r="Y76" i="12"/>
  <c r="X76" i="12"/>
  <c r="V76" i="12"/>
  <c r="U76" i="12"/>
  <c r="S76" i="12"/>
  <c r="R76" i="12"/>
  <c r="P76" i="12"/>
  <c r="O76" i="12"/>
  <c r="M76" i="12"/>
  <c r="L76" i="12"/>
  <c r="J76" i="12"/>
  <c r="I76" i="12"/>
  <c r="G76" i="12"/>
  <c r="F76" i="12"/>
  <c r="D76" i="12"/>
  <c r="C76" i="12"/>
  <c r="AC75" i="12"/>
  <c r="AE75" i="12" s="1"/>
  <c r="AB75" i="12"/>
  <c r="AA75" i="12"/>
  <c r="Y75" i="12"/>
  <c r="X75" i="12"/>
  <c r="V75" i="12"/>
  <c r="U75" i="12"/>
  <c r="S75" i="12"/>
  <c r="R75" i="12"/>
  <c r="P75" i="12"/>
  <c r="O75" i="12"/>
  <c r="M75" i="12"/>
  <c r="L75" i="12"/>
  <c r="J75" i="12"/>
  <c r="I75" i="12"/>
  <c r="G75" i="12"/>
  <c r="F75" i="12"/>
  <c r="D75" i="12"/>
  <c r="C75" i="12"/>
  <c r="AC74" i="12"/>
  <c r="AE74" i="12" s="1"/>
  <c r="AA74" i="12"/>
  <c r="Y74" i="12"/>
  <c r="X74" i="12"/>
  <c r="V74" i="12"/>
  <c r="U74" i="12"/>
  <c r="S74" i="12"/>
  <c r="R74" i="12"/>
  <c r="P74" i="12"/>
  <c r="O74" i="12"/>
  <c r="M74" i="12"/>
  <c r="L74" i="12"/>
  <c r="J74" i="12"/>
  <c r="I74" i="12"/>
  <c r="G74" i="12"/>
  <c r="F74" i="12"/>
  <c r="D74" i="12"/>
  <c r="C74" i="12"/>
  <c r="AD101" i="12" l="1"/>
  <c r="AE96" i="12"/>
  <c r="AE93" i="12"/>
  <c r="AD91" i="12"/>
  <c r="AE90" i="12"/>
  <c r="AD89" i="12"/>
  <c r="AD87" i="12"/>
  <c r="AD86" i="12"/>
  <c r="AE85" i="12"/>
  <c r="AE84" i="12"/>
  <c r="AE83" i="12"/>
  <c r="AE82" i="12"/>
  <c r="AD81" i="12"/>
  <c r="AD80" i="12"/>
  <c r="AD79" i="12"/>
  <c r="AE78" i="12"/>
  <c r="AE77" i="12"/>
  <c r="AE76" i="12"/>
  <c r="AD74" i="12"/>
  <c r="AD75" i="12"/>
  <c r="AC73" i="12" l="1"/>
  <c r="AE73" i="12" s="1"/>
  <c r="AB73" i="12"/>
  <c r="AA73" i="12"/>
  <c r="Y73" i="12"/>
  <c r="X73" i="12"/>
  <c r="V73" i="12"/>
  <c r="U73" i="12"/>
  <c r="S73" i="12"/>
  <c r="R73" i="12"/>
  <c r="P73" i="12"/>
  <c r="O73" i="12"/>
  <c r="M73" i="12"/>
  <c r="L73" i="12"/>
  <c r="J73" i="12"/>
  <c r="I73" i="12"/>
  <c r="G73" i="12"/>
  <c r="F73" i="12"/>
  <c r="D73" i="12"/>
  <c r="C73" i="12"/>
  <c r="AE72" i="12"/>
  <c r="AC72" i="12"/>
  <c r="AD72" i="12" s="1"/>
  <c r="AB72" i="12"/>
  <c r="AA72" i="12"/>
  <c r="Y72" i="12"/>
  <c r="X72" i="12"/>
  <c r="V72" i="12"/>
  <c r="U72" i="12"/>
  <c r="S72" i="12"/>
  <c r="R72" i="12"/>
  <c r="P72" i="12"/>
  <c r="O72" i="12"/>
  <c r="M72" i="12"/>
  <c r="L72" i="12"/>
  <c r="J72" i="12"/>
  <c r="I72" i="12"/>
  <c r="G72" i="12"/>
  <c r="F72" i="12"/>
  <c r="D72" i="12"/>
  <c r="C72" i="12"/>
  <c r="AD73" i="12" l="1"/>
  <c r="AC71" i="12"/>
  <c r="AD71" i="12" s="1"/>
  <c r="AB71" i="12"/>
  <c r="AA71" i="12"/>
  <c r="Y71" i="12"/>
  <c r="X71" i="12"/>
  <c r="V71" i="12"/>
  <c r="U71" i="12"/>
  <c r="S71" i="12"/>
  <c r="R71" i="12"/>
  <c r="P71" i="12"/>
  <c r="O71" i="12"/>
  <c r="M71" i="12"/>
  <c r="L71" i="12"/>
  <c r="J71" i="12"/>
  <c r="I71" i="12"/>
  <c r="G71" i="12"/>
  <c r="F71" i="12"/>
  <c r="D71" i="12"/>
  <c r="C71" i="12"/>
  <c r="C70" i="12"/>
  <c r="C59" i="12"/>
  <c r="AC70" i="12"/>
  <c r="AE70" i="12" s="1"/>
  <c r="AB70" i="12"/>
  <c r="AA70" i="12"/>
  <c r="Y70" i="12"/>
  <c r="X70" i="12"/>
  <c r="V70" i="12"/>
  <c r="U70" i="12"/>
  <c r="S70" i="12"/>
  <c r="R70" i="12"/>
  <c r="P70" i="12"/>
  <c r="O70" i="12"/>
  <c r="M70" i="12"/>
  <c r="L70" i="12"/>
  <c r="J70" i="12"/>
  <c r="I70" i="12"/>
  <c r="G70" i="12"/>
  <c r="F70" i="12"/>
  <c r="D70" i="12"/>
  <c r="AC69" i="12"/>
  <c r="G69" i="12"/>
  <c r="F69" i="12"/>
  <c r="D69" i="12"/>
  <c r="C69" i="12"/>
  <c r="I69" i="12"/>
  <c r="J69" i="12"/>
  <c r="L69" i="12"/>
  <c r="M69" i="12"/>
  <c r="O69" i="12"/>
  <c r="P69" i="12"/>
  <c r="R69" i="12"/>
  <c r="S69" i="12"/>
  <c r="U69" i="12"/>
  <c r="V69" i="12"/>
  <c r="X69" i="12"/>
  <c r="Y69" i="12"/>
  <c r="AA69" i="12"/>
  <c r="AB69" i="12"/>
  <c r="AC68" i="12"/>
  <c r="AB68" i="12"/>
  <c r="AA68" i="12"/>
  <c r="Y68" i="12"/>
  <c r="X68" i="12"/>
  <c r="V68" i="12"/>
  <c r="U68" i="12"/>
  <c r="S68" i="12"/>
  <c r="R68" i="12"/>
  <c r="P68" i="12"/>
  <c r="O68" i="12"/>
  <c r="M68" i="12"/>
  <c r="L68" i="12"/>
  <c r="J68" i="12"/>
  <c r="I68" i="12"/>
  <c r="G68" i="12"/>
  <c r="F68" i="12"/>
  <c r="D68" i="12"/>
  <c r="C68" i="12"/>
  <c r="AC67" i="12"/>
  <c r="AE67" i="12" s="1"/>
  <c r="AB67" i="12"/>
  <c r="AA67" i="12"/>
  <c r="Y67" i="12"/>
  <c r="X67" i="12"/>
  <c r="V67" i="12"/>
  <c r="U67" i="12"/>
  <c r="S67" i="12"/>
  <c r="R67" i="12"/>
  <c r="P67" i="12"/>
  <c r="O67" i="12"/>
  <c r="M67" i="12"/>
  <c r="L67" i="12"/>
  <c r="J67" i="12"/>
  <c r="I67" i="12"/>
  <c r="G67" i="12"/>
  <c r="F67" i="12"/>
  <c r="D67" i="12"/>
  <c r="C67" i="12"/>
  <c r="AC66" i="12"/>
  <c r="AB66" i="12"/>
  <c r="AA66" i="12"/>
  <c r="Y66" i="12"/>
  <c r="X66" i="12"/>
  <c r="V66" i="12"/>
  <c r="U66" i="12"/>
  <c r="S66" i="12"/>
  <c r="R66" i="12"/>
  <c r="P66" i="12"/>
  <c r="O66" i="12"/>
  <c r="M66" i="12"/>
  <c r="L66" i="12"/>
  <c r="J66" i="12"/>
  <c r="I66" i="12"/>
  <c r="G66" i="12"/>
  <c r="F66" i="12"/>
  <c r="D66" i="12"/>
  <c r="C66" i="12"/>
  <c r="AC65" i="12"/>
  <c r="AB65" i="12"/>
  <c r="AA65" i="12"/>
  <c r="Y65" i="12"/>
  <c r="X65" i="12"/>
  <c r="V65" i="12"/>
  <c r="U65" i="12"/>
  <c r="S65" i="12"/>
  <c r="R65" i="12"/>
  <c r="P65" i="12"/>
  <c r="O65" i="12"/>
  <c r="M65" i="12"/>
  <c r="L65" i="12"/>
  <c r="J65" i="12"/>
  <c r="I65" i="12"/>
  <c r="G65" i="12"/>
  <c r="F65" i="12"/>
  <c r="D65" i="12"/>
  <c r="C65" i="12"/>
  <c r="AC64" i="12"/>
  <c r="AB64" i="12"/>
  <c r="AA64" i="12"/>
  <c r="Y64" i="12"/>
  <c r="X64" i="12"/>
  <c r="V64" i="12"/>
  <c r="U64" i="12"/>
  <c r="S64" i="12"/>
  <c r="R64" i="12"/>
  <c r="P64" i="12"/>
  <c r="O64" i="12"/>
  <c r="M64" i="12"/>
  <c r="L64" i="12"/>
  <c r="J64" i="12"/>
  <c r="I64" i="12"/>
  <c r="G64" i="12"/>
  <c r="F64" i="12"/>
  <c r="D64" i="12"/>
  <c r="C64" i="12"/>
  <c r="AC63" i="12"/>
  <c r="AE63" i="12" s="1"/>
  <c r="AB63" i="12"/>
  <c r="AA63" i="12"/>
  <c r="Y63" i="12"/>
  <c r="X63" i="12"/>
  <c r="V63" i="12"/>
  <c r="U63" i="12"/>
  <c r="S63" i="12"/>
  <c r="R63" i="12"/>
  <c r="P63" i="12"/>
  <c r="O63" i="12"/>
  <c r="M63" i="12"/>
  <c r="L63" i="12"/>
  <c r="J63" i="12"/>
  <c r="I63" i="12"/>
  <c r="G63" i="12"/>
  <c r="F63" i="12"/>
  <c r="D63" i="12"/>
  <c r="C63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59" i="12"/>
  <c r="AC60" i="12"/>
  <c r="AC61" i="12"/>
  <c r="AC62" i="12"/>
  <c r="AC2" i="12"/>
  <c r="AB2" i="12"/>
  <c r="Y2" i="12"/>
  <c r="V2" i="12"/>
  <c r="S2" i="12"/>
  <c r="P2" i="12"/>
  <c r="M2" i="12"/>
  <c r="M3" i="12"/>
  <c r="J2" i="12"/>
  <c r="G2" i="12"/>
  <c r="D2" i="12"/>
  <c r="AB62" i="12"/>
  <c r="AA62" i="12"/>
  <c r="AB61" i="12"/>
  <c r="AA61" i="12"/>
  <c r="AB60" i="12"/>
  <c r="AA60" i="12"/>
  <c r="AB59" i="12"/>
  <c r="AA59" i="12"/>
  <c r="AB58" i="12"/>
  <c r="AA58" i="12"/>
  <c r="AB57" i="12"/>
  <c r="AA57" i="12"/>
  <c r="AB56" i="12"/>
  <c r="AA56" i="12"/>
  <c r="AB55" i="12"/>
  <c r="AA55" i="12"/>
  <c r="AB54" i="12"/>
  <c r="AA54" i="12"/>
  <c r="AB53" i="12"/>
  <c r="AA53" i="12"/>
  <c r="AB52" i="12"/>
  <c r="AA52" i="12"/>
  <c r="AB51" i="12"/>
  <c r="AA51" i="12"/>
  <c r="AB50" i="12"/>
  <c r="AA50" i="12"/>
  <c r="AB49" i="12"/>
  <c r="AA49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B12" i="12"/>
  <c r="AB11" i="12"/>
  <c r="AB10" i="12"/>
  <c r="AB9" i="12"/>
  <c r="AB8" i="12"/>
  <c r="AB7" i="12"/>
  <c r="AB6" i="12"/>
  <c r="AB5" i="12"/>
  <c r="AB4" i="12"/>
  <c r="AB3" i="12"/>
  <c r="Y62" i="12"/>
  <c r="X62" i="12"/>
  <c r="Y61" i="12"/>
  <c r="X61" i="12"/>
  <c r="Y60" i="12"/>
  <c r="X60" i="12"/>
  <c r="Y59" i="12"/>
  <c r="X59" i="12"/>
  <c r="Y58" i="12"/>
  <c r="X58" i="12"/>
  <c r="Y57" i="12"/>
  <c r="X57" i="12"/>
  <c r="Y56" i="12"/>
  <c r="X56" i="12"/>
  <c r="Y55" i="12"/>
  <c r="X55" i="12"/>
  <c r="Y54" i="12"/>
  <c r="X54" i="12"/>
  <c r="Y53" i="12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Y12" i="12"/>
  <c r="Y11" i="12"/>
  <c r="Y10" i="12"/>
  <c r="Y9" i="12"/>
  <c r="Y8" i="12"/>
  <c r="Y7" i="12"/>
  <c r="Y6" i="12"/>
  <c r="Y5" i="12"/>
  <c r="Y4" i="12"/>
  <c r="Y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V12" i="12"/>
  <c r="V11" i="12"/>
  <c r="V10" i="12"/>
  <c r="V9" i="12"/>
  <c r="V8" i="12"/>
  <c r="V7" i="12"/>
  <c r="V6" i="12"/>
  <c r="V5" i="12"/>
  <c r="V4" i="12"/>
  <c r="V3" i="12"/>
  <c r="S62" i="12"/>
  <c r="R62" i="12"/>
  <c r="S61" i="12"/>
  <c r="R61" i="12"/>
  <c r="S60" i="12"/>
  <c r="R60" i="12"/>
  <c r="S59" i="12"/>
  <c r="R59" i="12"/>
  <c r="S58" i="12"/>
  <c r="R58" i="12"/>
  <c r="S57" i="12"/>
  <c r="R57" i="12"/>
  <c r="S56" i="12"/>
  <c r="R56" i="12"/>
  <c r="S55" i="12"/>
  <c r="R55" i="12"/>
  <c r="S54" i="12"/>
  <c r="R54" i="12"/>
  <c r="S53" i="12"/>
  <c r="R53" i="12"/>
  <c r="S52" i="12"/>
  <c r="R52" i="12"/>
  <c r="S51" i="12"/>
  <c r="R51" i="12"/>
  <c r="S50" i="12"/>
  <c r="R50" i="12"/>
  <c r="S49" i="12"/>
  <c r="R49" i="12"/>
  <c r="S48" i="12"/>
  <c r="R48" i="12"/>
  <c r="S47" i="12"/>
  <c r="R47" i="12"/>
  <c r="S46" i="12"/>
  <c r="R46" i="12"/>
  <c r="S45" i="12"/>
  <c r="R45" i="12"/>
  <c r="S44" i="12"/>
  <c r="R44" i="12"/>
  <c r="S43" i="12"/>
  <c r="R43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35" i="12"/>
  <c r="R35" i="12"/>
  <c r="S34" i="12"/>
  <c r="R34" i="12"/>
  <c r="S33" i="12"/>
  <c r="R33" i="12"/>
  <c r="S32" i="12"/>
  <c r="R32" i="12"/>
  <c r="S31" i="12"/>
  <c r="R31" i="12"/>
  <c r="S30" i="12"/>
  <c r="R30" i="12"/>
  <c r="S29" i="12"/>
  <c r="R29" i="12"/>
  <c r="S28" i="12"/>
  <c r="R28" i="12"/>
  <c r="S27" i="12"/>
  <c r="R27" i="12"/>
  <c r="S26" i="12"/>
  <c r="R26" i="12"/>
  <c r="S25" i="12"/>
  <c r="R25" i="12"/>
  <c r="S24" i="12"/>
  <c r="R24" i="12"/>
  <c r="S23" i="12"/>
  <c r="R23" i="12"/>
  <c r="S22" i="12"/>
  <c r="R22" i="12"/>
  <c r="S21" i="12"/>
  <c r="R21" i="12"/>
  <c r="S20" i="12"/>
  <c r="R20" i="12"/>
  <c r="S19" i="12"/>
  <c r="R19" i="12"/>
  <c r="S18" i="12"/>
  <c r="R18" i="12"/>
  <c r="S17" i="12"/>
  <c r="R17" i="12"/>
  <c r="S16" i="12"/>
  <c r="R16" i="12"/>
  <c r="S15" i="12"/>
  <c r="R15" i="12"/>
  <c r="S14" i="12"/>
  <c r="R14" i="12"/>
  <c r="S13" i="12"/>
  <c r="S12" i="12"/>
  <c r="S11" i="12"/>
  <c r="S10" i="12"/>
  <c r="S9" i="12"/>
  <c r="S8" i="12"/>
  <c r="S7" i="12"/>
  <c r="S6" i="12"/>
  <c r="S5" i="12"/>
  <c r="S4" i="12"/>
  <c r="S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P12" i="12"/>
  <c r="P11" i="12"/>
  <c r="P10" i="12"/>
  <c r="P9" i="12"/>
  <c r="P8" i="12"/>
  <c r="P7" i="12"/>
  <c r="P6" i="12"/>
  <c r="P5" i="12"/>
  <c r="P4" i="12"/>
  <c r="P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M54" i="12"/>
  <c r="L54" i="12"/>
  <c r="M53" i="12"/>
  <c r="L53" i="12"/>
  <c r="M52" i="12"/>
  <c r="L52" i="12"/>
  <c r="M51" i="12"/>
  <c r="L51" i="12"/>
  <c r="M50" i="12"/>
  <c r="L50" i="12"/>
  <c r="M49" i="12"/>
  <c r="L49" i="12"/>
  <c r="M48" i="12"/>
  <c r="L48" i="12"/>
  <c r="M47" i="12"/>
  <c r="L47" i="12"/>
  <c r="M46" i="12"/>
  <c r="L46" i="12"/>
  <c r="M45" i="12"/>
  <c r="L45" i="12"/>
  <c r="M44" i="12"/>
  <c r="L44" i="12"/>
  <c r="M43" i="12"/>
  <c r="L43" i="12"/>
  <c r="M42" i="12"/>
  <c r="L42" i="12"/>
  <c r="M41" i="12"/>
  <c r="L41" i="12"/>
  <c r="M40" i="12"/>
  <c r="L40" i="12"/>
  <c r="M39" i="12"/>
  <c r="L39" i="12"/>
  <c r="M38" i="12"/>
  <c r="L38" i="12"/>
  <c r="M37" i="12"/>
  <c r="L37" i="12"/>
  <c r="M36" i="12"/>
  <c r="L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M12" i="12"/>
  <c r="M11" i="12"/>
  <c r="M10" i="12"/>
  <c r="M9" i="12"/>
  <c r="M8" i="12"/>
  <c r="M7" i="12"/>
  <c r="M6" i="12"/>
  <c r="M5" i="12"/>
  <c r="M4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J12" i="12"/>
  <c r="J11" i="12"/>
  <c r="J10" i="12"/>
  <c r="J9" i="12"/>
  <c r="J8" i="12"/>
  <c r="J7" i="12"/>
  <c r="J6" i="12"/>
  <c r="J5" i="12"/>
  <c r="J4" i="12"/>
  <c r="J3" i="12"/>
  <c r="G4" i="12"/>
  <c r="G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G12" i="12"/>
  <c r="G11" i="12"/>
  <c r="G10" i="12"/>
  <c r="G9" i="12"/>
  <c r="G8" i="12"/>
  <c r="G7" i="12"/>
  <c r="G6" i="12"/>
  <c r="G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60" i="12"/>
  <c r="C61" i="12"/>
  <c r="C62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AE71" i="12" l="1"/>
  <c r="AD70" i="12"/>
  <c r="AD69" i="12"/>
  <c r="AE69" i="12"/>
  <c r="AE68" i="12"/>
  <c r="AD68" i="12"/>
  <c r="AE66" i="12"/>
  <c r="AD67" i="12"/>
  <c r="AE65" i="12"/>
  <c r="AD66" i="12"/>
  <c r="AD64" i="12"/>
  <c r="AD65" i="12"/>
  <c r="AE64" i="12"/>
  <c r="AD63" i="12"/>
  <c r="AE2" i="12"/>
  <c r="AE3" i="12"/>
  <c r="AE10" i="12"/>
  <c r="AE5" i="12"/>
  <c r="AE9" i="12"/>
  <c r="AE51" i="12"/>
  <c r="AD51" i="12"/>
  <c r="AE19" i="12"/>
  <c r="AD19" i="12"/>
  <c r="AE42" i="12"/>
  <c r="AD42" i="12"/>
  <c r="AE36" i="12"/>
  <c r="AD36" i="12"/>
  <c r="AE45" i="12"/>
  <c r="AD45" i="12"/>
  <c r="AE20" i="12"/>
  <c r="AD20" i="12"/>
  <c r="AE37" i="12"/>
  <c r="AD37" i="12"/>
  <c r="AE47" i="12"/>
  <c r="AD47" i="12"/>
  <c r="AE15" i="12"/>
  <c r="AD15" i="12"/>
  <c r="AE46" i="12"/>
  <c r="AD46" i="12"/>
  <c r="AE40" i="12"/>
  <c r="AD40" i="12"/>
  <c r="AE11" i="12"/>
  <c r="AE60" i="12"/>
  <c r="AD60" i="12"/>
  <c r="AE44" i="12"/>
  <c r="AD44" i="12"/>
  <c r="AE33" i="12"/>
  <c r="AD33" i="12"/>
  <c r="AE59" i="12"/>
  <c r="AD59" i="12"/>
  <c r="AE43" i="12"/>
  <c r="AD43" i="12"/>
  <c r="AD27" i="12"/>
  <c r="AE27" i="12"/>
  <c r="AE18" i="12"/>
  <c r="AD18" i="12"/>
  <c r="AE34" i="12"/>
  <c r="AD34" i="12"/>
  <c r="AE54" i="12"/>
  <c r="AD54" i="12"/>
  <c r="AE16" i="12"/>
  <c r="AD16" i="12"/>
  <c r="AE48" i="12"/>
  <c r="AD48" i="12"/>
  <c r="AE29" i="12"/>
  <c r="AD29" i="12"/>
  <c r="AE57" i="12"/>
  <c r="AD57" i="12"/>
  <c r="AE7" i="12"/>
  <c r="AE17" i="12"/>
  <c r="AD17" i="12"/>
  <c r="AE28" i="12"/>
  <c r="AD28" i="12"/>
  <c r="AE8" i="12"/>
  <c r="AE50" i="12"/>
  <c r="AD50" i="12"/>
  <c r="AE35" i="12"/>
  <c r="AD35" i="12"/>
  <c r="AE26" i="12"/>
  <c r="AD26" i="12"/>
  <c r="AE62" i="12"/>
  <c r="AD62" i="12"/>
  <c r="AE21" i="12"/>
  <c r="AD21" i="12"/>
  <c r="AE14" i="12"/>
  <c r="AD14" i="12"/>
  <c r="AE52" i="12"/>
  <c r="AD52" i="12"/>
  <c r="AE31" i="12"/>
  <c r="AD31" i="12"/>
  <c r="AE30" i="12"/>
  <c r="AD30" i="12"/>
  <c r="AE6" i="12"/>
  <c r="AD25" i="12"/>
  <c r="AE25" i="12"/>
  <c r="AE53" i="12"/>
  <c r="AD53" i="12"/>
  <c r="AE12" i="12"/>
  <c r="AE55" i="12"/>
  <c r="AD55" i="12"/>
  <c r="AE39" i="12"/>
  <c r="AD39" i="12"/>
  <c r="AE23" i="12"/>
  <c r="AD23" i="12"/>
  <c r="AE22" i="12"/>
  <c r="AD22" i="12"/>
  <c r="AE38" i="12"/>
  <c r="AD38" i="12"/>
  <c r="AE58" i="12"/>
  <c r="AD58" i="12"/>
  <c r="AE32" i="12"/>
  <c r="AD32" i="12"/>
  <c r="AE56" i="12"/>
  <c r="AD56" i="12"/>
  <c r="AE41" i="12"/>
  <c r="AD41" i="12"/>
  <c r="AE61" i="12"/>
  <c r="AD61" i="12"/>
  <c r="AE49" i="12"/>
  <c r="AD49" i="12"/>
  <c r="AE24" i="12"/>
  <c r="AD24" i="12"/>
  <c r="AE4" i="12"/>
  <c r="AE13" i="12"/>
</calcChain>
</file>

<file path=xl/sharedStrings.xml><?xml version="1.0" encoding="utf-8"?>
<sst xmlns="http://schemas.openxmlformats.org/spreadsheetml/2006/main" count="31" uniqueCount="31">
  <si>
    <t>年月</t>
    <rPh sb="0" eb="2">
      <t>ネンゲツ</t>
    </rPh>
    <phoneticPr fontId="2"/>
  </si>
  <si>
    <t>秋田市（前年同月比）</t>
    <rPh sb="0" eb="3">
      <t>アキタシ</t>
    </rPh>
    <rPh sb="4" eb="6">
      <t>ゼンネン</t>
    </rPh>
    <rPh sb="6" eb="8">
      <t>ドウゲツ</t>
    </rPh>
    <rPh sb="8" eb="9">
      <t>ヒ</t>
    </rPh>
    <phoneticPr fontId="2"/>
  </si>
  <si>
    <t>秋田市（前月比）</t>
    <rPh sb="0" eb="3">
      <t>アキタシ</t>
    </rPh>
    <rPh sb="4" eb="7">
      <t>ゼンゲツヒ</t>
    </rPh>
    <phoneticPr fontId="2"/>
  </si>
  <si>
    <t>鹿角地域（前年同月比）</t>
    <rPh sb="0" eb="2">
      <t>カヅノ</t>
    </rPh>
    <rPh sb="2" eb="4">
      <t>チイキ</t>
    </rPh>
    <rPh sb="5" eb="7">
      <t>ゼンネン</t>
    </rPh>
    <rPh sb="7" eb="9">
      <t>ドウゲツ</t>
    </rPh>
    <rPh sb="9" eb="10">
      <t>ヒ</t>
    </rPh>
    <phoneticPr fontId="2"/>
  </si>
  <si>
    <t>鹿角地域（前月比）</t>
    <rPh sb="0" eb="2">
      <t>カヅノ</t>
    </rPh>
    <rPh sb="2" eb="4">
      <t>チイキ</t>
    </rPh>
    <rPh sb="5" eb="8">
      <t>ゼンゲツヒ</t>
    </rPh>
    <phoneticPr fontId="2"/>
  </si>
  <si>
    <t>秋田市（着工戸数）</t>
    <rPh sb="0" eb="3">
      <t>アキタシ</t>
    </rPh>
    <rPh sb="4" eb="6">
      <t>チャッコウ</t>
    </rPh>
    <rPh sb="6" eb="8">
      <t>コスウ</t>
    </rPh>
    <phoneticPr fontId="2"/>
  </si>
  <si>
    <t>鹿角地域（着工戸数）</t>
    <rPh sb="0" eb="2">
      <t>カヅノ</t>
    </rPh>
    <rPh sb="2" eb="4">
      <t>チイキ</t>
    </rPh>
    <phoneticPr fontId="2"/>
  </si>
  <si>
    <t>北秋田地域（着工戸数）</t>
    <rPh sb="0" eb="1">
      <t>キタ</t>
    </rPh>
    <rPh sb="1" eb="3">
      <t>アキタ</t>
    </rPh>
    <rPh sb="3" eb="5">
      <t>チイキ</t>
    </rPh>
    <phoneticPr fontId="2"/>
  </si>
  <si>
    <t>山本地域（着工戸数）</t>
    <rPh sb="0" eb="2">
      <t>ヤマモト</t>
    </rPh>
    <rPh sb="2" eb="4">
      <t>チイキ</t>
    </rPh>
    <phoneticPr fontId="2"/>
  </si>
  <si>
    <t>男鹿・南秋地域（着工戸数）</t>
    <rPh sb="0" eb="2">
      <t>オガ</t>
    </rPh>
    <rPh sb="3" eb="4">
      <t>ミナミ</t>
    </rPh>
    <rPh sb="5" eb="7">
      <t>チイキ</t>
    </rPh>
    <phoneticPr fontId="2"/>
  </si>
  <si>
    <t>由利地域（着工戸数）</t>
    <rPh sb="0" eb="2">
      <t>ユリ</t>
    </rPh>
    <rPh sb="2" eb="4">
      <t>チイキ</t>
    </rPh>
    <phoneticPr fontId="2"/>
  </si>
  <si>
    <t>仙北地域（着工戸数）</t>
    <rPh sb="0" eb="2">
      <t>センボク</t>
    </rPh>
    <rPh sb="2" eb="4">
      <t>チイキ</t>
    </rPh>
    <phoneticPr fontId="2"/>
  </si>
  <si>
    <t>平鹿地域（着工戸数）</t>
    <rPh sb="0" eb="2">
      <t>ヒラカ</t>
    </rPh>
    <rPh sb="2" eb="4">
      <t>チイキ</t>
    </rPh>
    <phoneticPr fontId="2"/>
  </si>
  <si>
    <t>雄勝地域（着工戸数）</t>
    <rPh sb="0" eb="2">
      <t>オガチ</t>
    </rPh>
    <rPh sb="2" eb="4">
      <t>チイキ</t>
    </rPh>
    <phoneticPr fontId="2"/>
  </si>
  <si>
    <t>合計（着工戸数）</t>
    <rPh sb="0" eb="2">
      <t>ゴウケイ</t>
    </rPh>
    <phoneticPr fontId="2"/>
  </si>
  <si>
    <t>合計（前年同月比）</t>
    <rPh sb="0" eb="2">
      <t>ゴウケイ</t>
    </rPh>
    <rPh sb="3" eb="5">
      <t>ゼンネン</t>
    </rPh>
    <rPh sb="5" eb="7">
      <t>ドウゲツ</t>
    </rPh>
    <rPh sb="7" eb="8">
      <t>ヒ</t>
    </rPh>
    <phoneticPr fontId="2"/>
  </si>
  <si>
    <t>合計（前月比）</t>
    <rPh sb="0" eb="2">
      <t>ゴウケイ</t>
    </rPh>
    <rPh sb="3" eb="6">
      <t>ゼンゲツヒ</t>
    </rPh>
    <phoneticPr fontId="2"/>
  </si>
  <si>
    <t>雄勝地域（前年同月比）</t>
    <rPh sb="5" eb="7">
      <t>ゼンネン</t>
    </rPh>
    <rPh sb="7" eb="9">
      <t>ドウゲツ</t>
    </rPh>
    <rPh sb="9" eb="10">
      <t>ヒ</t>
    </rPh>
    <phoneticPr fontId="2"/>
  </si>
  <si>
    <t>雄勝地域（前月比）</t>
    <rPh sb="5" eb="8">
      <t>ゼンゲツヒ</t>
    </rPh>
    <phoneticPr fontId="2"/>
  </si>
  <si>
    <t>平鹿地域（前年同月比）</t>
    <rPh sb="5" eb="7">
      <t>ゼンネン</t>
    </rPh>
    <rPh sb="7" eb="9">
      <t>ドウゲツ</t>
    </rPh>
    <rPh sb="9" eb="10">
      <t>ヒ</t>
    </rPh>
    <phoneticPr fontId="2"/>
  </si>
  <si>
    <t>平鹿地域（前月比）</t>
    <rPh sb="5" eb="8">
      <t>ゼンゲツヒ</t>
    </rPh>
    <phoneticPr fontId="2"/>
  </si>
  <si>
    <t>仙北地域（前年同月比）</t>
    <rPh sb="5" eb="7">
      <t>ゼンネン</t>
    </rPh>
    <rPh sb="7" eb="9">
      <t>ドウゲツ</t>
    </rPh>
    <rPh sb="9" eb="10">
      <t>ヒ</t>
    </rPh>
    <phoneticPr fontId="2"/>
  </si>
  <si>
    <t>仙北地域（前月比）</t>
    <rPh sb="5" eb="8">
      <t>ゼンゲツヒ</t>
    </rPh>
    <phoneticPr fontId="2"/>
  </si>
  <si>
    <t>由利地域（前年同月比）</t>
    <rPh sb="5" eb="7">
      <t>ゼンネン</t>
    </rPh>
    <rPh sb="7" eb="9">
      <t>ドウゲツ</t>
    </rPh>
    <rPh sb="9" eb="10">
      <t>ヒ</t>
    </rPh>
    <phoneticPr fontId="2"/>
  </si>
  <si>
    <t>由利地域（前月比）</t>
    <rPh sb="5" eb="8">
      <t>ゼンゲツヒ</t>
    </rPh>
    <phoneticPr fontId="2"/>
  </si>
  <si>
    <t>男鹿・南秋地域（前年同月比）</t>
    <rPh sb="0" eb="2">
      <t>オガ</t>
    </rPh>
    <rPh sb="3" eb="5">
      <t>ナンシュウ</t>
    </rPh>
    <rPh sb="5" eb="7">
      <t>チイキ</t>
    </rPh>
    <rPh sb="8" eb="10">
      <t>ゼンネン</t>
    </rPh>
    <rPh sb="10" eb="12">
      <t>ドウゲツ</t>
    </rPh>
    <rPh sb="12" eb="13">
      <t>ヒ</t>
    </rPh>
    <phoneticPr fontId="2"/>
  </si>
  <si>
    <t>男鹿・南秋地域（前月比）</t>
    <rPh sb="0" eb="2">
      <t>オガ</t>
    </rPh>
    <rPh sb="3" eb="5">
      <t>ナンシュウ</t>
    </rPh>
    <rPh sb="5" eb="7">
      <t>チイキ</t>
    </rPh>
    <rPh sb="8" eb="11">
      <t>ゼンゲツヒ</t>
    </rPh>
    <phoneticPr fontId="2"/>
  </si>
  <si>
    <t>山本地域（前年同月比）</t>
    <rPh sb="5" eb="7">
      <t>ゼンネン</t>
    </rPh>
    <rPh sb="7" eb="9">
      <t>ドウゲツ</t>
    </rPh>
    <rPh sb="9" eb="10">
      <t>ヒ</t>
    </rPh>
    <phoneticPr fontId="2"/>
  </si>
  <si>
    <t>山本地域（前月比）</t>
    <rPh sb="5" eb="8">
      <t>ゼンゲツヒ</t>
    </rPh>
    <phoneticPr fontId="2"/>
  </si>
  <si>
    <t>北秋田地域（前年同月比）</t>
    <rPh sb="0" eb="1">
      <t>キタ</t>
    </rPh>
    <rPh sb="1" eb="3">
      <t>アキタ</t>
    </rPh>
    <rPh sb="3" eb="5">
      <t>チイキ</t>
    </rPh>
    <rPh sb="6" eb="8">
      <t>ゼンネン</t>
    </rPh>
    <rPh sb="8" eb="10">
      <t>ドウゲツ</t>
    </rPh>
    <rPh sb="10" eb="11">
      <t>ヒ</t>
    </rPh>
    <phoneticPr fontId="2"/>
  </si>
  <si>
    <t>北秋田地域（前月比）</t>
    <rPh sb="0" eb="1">
      <t>キタ</t>
    </rPh>
    <rPh sb="1" eb="3">
      <t>アキタ</t>
    </rPh>
    <rPh sb="3" eb="5">
      <t>チイキ</t>
    </rPh>
    <rPh sb="6" eb="9">
      <t>ゼンゲツヒ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</si>
</sst>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8" x14ac:knownFonts="1"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sz val="6"/>
      <name val="Meiryo UI"/>
      <family val="2"/>
      <charset val="128"/>
    </font>
    <font>
      <sz val="14"/>
      <name val="ＭＳ 明朝"/>
      <family val="1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6" fillId="0" borderId="1" xfId="0" applyFont="1" applyBorder="1">
      <alignment vertical="center"/>
    </xf>
    <xf numFmtId="177" fontId="5" fillId="2" borderId="1" xfId="4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</cellXfs>
  <cellStyles count="5">
    <cellStyle name="パーセント" xfId="4" builtinId="5"/>
    <cellStyle name="桁区切り 2" xfId="2" xr:uid="{AED59010-6334-4EC0-B90B-520A81621D33}"/>
    <cellStyle name="標準" xfId="0" builtinId="0"/>
    <cellStyle name="標準 2" xfId="1" xr:uid="{60ED887A-11F5-4E27-A91B-F044E8D5DB3F}"/>
    <cellStyle name="標準_着工公表.資料Ａ " xfId="3" xr:uid="{1D05B0F4-2E38-4481-B316-264AE873C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19050</xdr:rowOff>
    </xdr:to>
    <xdr:sp macro="" textlink="" fLocksText="0">
      <xdr:nvSpPr>
        <xdr:cNvPr id="2" name="Rectangle 3">
          <a:extLst>
            <a:ext uri="{FF2B5EF4-FFF2-40B4-BE49-F238E27FC236}">
              <a16:creationId xmlns:a16="http://schemas.microsoft.com/office/drawing/2014/main" id="{0C08B501-0626-44B8-913A-A36BB6E76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77E-4CB9-4C35-AB8C-C7FBB214D6A1}">
  <sheetPr>
    <pageSetUpPr fitToPage="1"/>
  </sheetPr>
  <dimension ref="A1:AE101"/>
  <sheetViews>
    <sheetView tabSelected="1" zoomScale="145" zoomScaleNormal="145" zoomScaleSheetLayoutView="100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A102" sqref="A102"/>
    </sheetView>
  </sheetViews>
  <sheetFormatPr defaultRowHeight="14.25" x14ac:dyDescent="0.25"/>
  <cols>
    <col min="1" max="1" width="11.21875" style="1" customWidth="1"/>
    <col min="2" max="25" width="8.5546875" style="1" customWidth="1"/>
    <col min="26" max="26" width="10.21875" style="1" customWidth="1"/>
    <col min="27" max="28" width="8.5546875" style="1" customWidth="1"/>
    <col min="29" max="29" width="8.88671875" style="1"/>
    <col min="30" max="31" width="8.5546875" style="1" customWidth="1"/>
    <col min="32" max="16384" width="8.88671875" style="1"/>
  </cols>
  <sheetData>
    <row r="1" spans="1:31" ht="41.25" customHeight="1" x14ac:dyDescent="0.25">
      <c r="A1" s="2" t="s">
        <v>0</v>
      </c>
      <c r="B1" s="7" t="s">
        <v>5</v>
      </c>
      <c r="C1" s="7" t="s">
        <v>1</v>
      </c>
      <c r="D1" s="7" t="s">
        <v>2</v>
      </c>
      <c r="E1" s="7" t="s">
        <v>6</v>
      </c>
      <c r="F1" s="7" t="s">
        <v>3</v>
      </c>
      <c r="G1" s="7" t="s">
        <v>4</v>
      </c>
      <c r="H1" s="7" t="s">
        <v>7</v>
      </c>
      <c r="I1" s="7" t="s">
        <v>29</v>
      </c>
      <c r="J1" s="7" t="s">
        <v>30</v>
      </c>
      <c r="K1" s="7" t="s">
        <v>8</v>
      </c>
      <c r="L1" s="7" t="s">
        <v>27</v>
      </c>
      <c r="M1" s="7" t="s">
        <v>28</v>
      </c>
      <c r="N1" s="7" t="s">
        <v>9</v>
      </c>
      <c r="O1" s="7" t="s">
        <v>25</v>
      </c>
      <c r="P1" s="7" t="s">
        <v>26</v>
      </c>
      <c r="Q1" s="7" t="s">
        <v>10</v>
      </c>
      <c r="R1" s="7" t="s">
        <v>23</v>
      </c>
      <c r="S1" s="7" t="s">
        <v>24</v>
      </c>
      <c r="T1" s="7" t="s">
        <v>11</v>
      </c>
      <c r="U1" s="7" t="s">
        <v>21</v>
      </c>
      <c r="V1" s="7" t="s">
        <v>22</v>
      </c>
      <c r="W1" s="7" t="s">
        <v>12</v>
      </c>
      <c r="X1" s="7" t="s">
        <v>19</v>
      </c>
      <c r="Y1" s="7" t="s">
        <v>20</v>
      </c>
      <c r="Z1" s="7" t="s">
        <v>13</v>
      </c>
      <c r="AA1" s="7" t="s">
        <v>17</v>
      </c>
      <c r="AB1" s="7" t="s">
        <v>18</v>
      </c>
      <c r="AC1" s="8" t="s">
        <v>14</v>
      </c>
      <c r="AD1" s="7" t="s">
        <v>15</v>
      </c>
      <c r="AE1" s="7" t="s">
        <v>16</v>
      </c>
    </row>
    <row r="2" spans="1:31" ht="17.100000000000001" customHeight="1" x14ac:dyDescent="0.25">
      <c r="A2" s="3">
        <v>43101</v>
      </c>
      <c r="B2" s="4">
        <v>100</v>
      </c>
      <c r="C2" s="6">
        <v>0.81967213114754101</v>
      </c>
      <c r="D2" s="6">
        <f>B2/102</f>
        <v>0.98039215686274506</v>
      </c>
      <c r="E2" s="4">
        <v>4</v>
      </c>
      <c r="F2" s="6">
        <v>4</v>
      </c>
      <c r="G2" s="6">
        <f>E2/10</f>
        <v>0.4</v>
      </c>
      <c r="H2" s="4">
        <v>16</v>
      </c>
      <c r="I2" s="6">
        <v>0.30769230769230771</v>
      </c>
      <c r="J2" s="6">
        <f>H2/14</f>
        <v>1.1428571428571428</v>
      </c>
      <c r="K2" s="4">
        <v>11</v>
      </c>
      <c r="L2" s="6">
        <v>2.2000000000000002</v>
      </c>
      <c r="M2" s="6">
        <f>K2/24</f>
        <v>0.45833333333333331</v>
      </c>
      <c r="N2" s="4">
        <v>22</v>
      </c>
      <c r="O2" s="6">
        <v>0.75862068965517238</v>
      </c>
      <c r="P2" s="6">
        <f>N2/32</f>
        <v>0.6875</v>
      </c>
      <c r="Q2" s="4">
        <v>12</v>
      </c>
      <c r="R2" s="6">
        <v>1.3333333333333333</v>
      </c>
      <c r="S2" s="6">
        <f>Q2/35</f>
        <v>0.34285714285714286</v>
      </c>
      <c r="T2" s="4">
        <v>12</v>
      </c>
      <c r="U2" s="6">
        <v>0.66666666666666663</v>
      </c>
      <c r="V2" s="6">
        <f>T2/23</f>
        <v>0.52173913043478259</v>
      </c>
      <c r="W2" s="4">
        <v>19</v>
      </c>
      <c r="X2" s="6">
        <v>1.2666666666666666</v>
      </c>
      <c r="Y2" s="6">
        <f>W2/16</f>
        <v>1.1875</v>
      </c>
      <c r="Z2" s="4">
        <v>27</v>
      </c>
      <c r="AA2" s="6">
        <v>1.08</v>
      </c>
      <c r="AB2" s="6">
        <f>Z2/17</f>
        <v>1.588235294117647</v>
      </c>
      <c r="AC2" s="4">
        <f t="shared" ref="AC2:AC33" si="0">B2+E2+H2+K2+N2+Q2+T2+W2+Z2</f>
        <v>223</v>
      </c>
      <c r="AD2" s="6">
        <v>0.81090909090909091</v>
      </c>
      <c r="AE2" s="6">
        <f>AC2/273</f>
        <v>0.81684981684981683</v>
      </c>
    </row>
    <row r="3" spans="1:31" ht="17.100000000000001" customHeight="1" x14ac:dyDescent="0.25">
      <c r="A3" s="3">
        <v>43132</v>
      </c>
      <c r="B3" s="4">
        <v>90</v>
      </c>
      <c r="C3" s="6">
        <v>1</v>
      </c>
      <c r="D3" s="6">
        <f t="shared" ref="D3:D34" si="1">B3/B2</f>
        <v>0.9</v>
      </c>
      <c r="E3" s="4">
        <v>2</v>
      </c>
      <c r="F3" s="6">
        <v>2</v>
      </c>
      <c r="G3" s="6">
        <f t="shared" ref="G3:G34" si="2">E3/E2</f>
        <v>0.5</v>
      </c>
      <c r="H3" s="4">
        <v>29</v>
      </c>
      <c r="I3" s="6">
        <v>1.3809523809523809</v>
      </c>
      <c r="J3" s="6">
        <f t="shared" ref="J3:J34" si="3">H3/H2</f>
        <v>1.8125</v>
      </c>
      <c r="K3" s="4">
        <v>18</v>
      </c>
      <c r="L3" s="6">
        <v>1.5</v>
      </c>
      <c r="M3" s="6">
        <f t="shared" ref="M3:M34" si="4">K3/K2</f>
        <v>1.6363636363636365</v>
      </c>
      <c r="N3" s="4">
        <v>13</v>
      </c>
      <c r="O3" s="6">
        <v>2.1666666666666665</v>
      </c>
      <c r="P3" s="6">
        <f t="shared" ref="P3:P34" si="5">N3/N2</f>
        <v>0.59090909090909094</v>
      </c>
      <c r="Q3" s="4">
        <v>8</v>
      </c>
      <c r="R3" s="6">
        <v>0.42105263157894735</v>
      </c>
      <c r="S3" s="6">
        <f t="shared" ref="S3:S34" si="6">Q3/Q2</f>
        <v>0.66666666666666663</v>
      </c>
      <c r="T3" s="4">
        <v>15</v>
      </c>
      <c r="U3" s="6">
        <v>0.4838709677419355</v>
      </c>
      <c r="V3" s="6">
        <f t="shared" ref="V3:V34" si="7">T3/T2</f>
        <v>1.25</v>
      </c>
      <c r="W3" s="4">
        <v>17</v>
      </c>
      <c r="X3" s="6">
        <v>1.1333333333333333</v>
      </c>
      <c r="Y3" s="6">
        <f t="shared" ref="Y3:Y34" si="8">W3/W2</f>
        <v>0.89473684210526316</v>
      </c>
      <c r="Z3" s="4">
        <v>9</v>
      </c>
      <c r="AA3" s="6">
        <v>0.40909090909090912</v>
      </c>
      <c r="AB3" s="6">
        <f t="shared" ref="AB3:AB34" si="9">Z3/Z2</f>
        <v>0.33333333333333331</v>
      </c>
      <c r="AC3" s="4">
        <f t="shared" si="0"/>
        <v>201</v>
      </c>
      <c r="AD3" s="6">
        <v>0.92626728110599077</v>
      </c>
      <c r="AE3" s="6">
        <f>AC3/AC2</f>
        <v>0.90134529147982068</v>
      </c>
    </row>
    <row r="4" spans="1:31" ht="17.100000000000001" customHeight="1" x14ac:dyDescent="0.25">
      <c r="A4" s="3">
        <v>43160</v>
      </c>
      <c r="B4" s="4">
        <v>125</v>
      </c>
      <c r="C4" s="6">
        <v>0.88652482269503541</v>
      </c>
      <c r="D4" s="6">
        <f t="shared" si="1"/>
        <v>1.3888888888888888</v>
      </c>
      <c r="E4" s="4">
        <v>5</v>
      </c>
      <c r="F4" s="6">
        <v>0.625</v>
      </c>
      <c r="G4" s="6">
        <f t="shared" si="2"/>
        <v>2.5</v>
      </c>
      <c r="H4" s="4">
        <v>32</v>
      </c>
      <c r="I4" s="6">
        <v>1.1851851851851851</v>
      </c>
      <c r="J4" s="6">
        <f t="shared" si="3"/>
        <v>1.103448275862069</v>
      </c>
      <c r="K4" s="4">
        <v>27</v>
      </c>
      <c r="L4" s="6">
        <v>1.8</v>
      </c>
      <c r="M4" s="6">
        <f t="shared" si="4"/>
        <v>1.5</v>
      </c>
      <c r="N4" s="4">
        <v>16</v>
      </c>
      <c r="O4" s="6">
        <v>0.66666666666666663</v>
      </c>
      <c r="P4" s="6">
        <f t="shared" si="5"/>
        <v>1.2307692307692308</v>
      </c>
      <c r="Q4" s="4">
        <v>32</v>
      </c>
      <c r="R4" s="6">
        <v>1.5238095238095237</v>
      </c>
      <c r="S4" s="6">
        <f t="shared" si="6"/>
        <v>4</v>
      </c>
      <c r="T4" s="4">
        <v>21</v>
      </c>
      <c r="U4" s="6">
        <v>0.53846153846153844</v>
      </c>
      <c r="V4" s="6">
        <f t="shared" si="7"/>
        <v>1.4</v>
      </c>
      <c r="W4" s="4">
        <v>18</v>
      </c>
      <c r="X4" s="6">
        <v>0.5625</v>
      </c>
      <c r="Y4" s="6">
        <f t="shared" si="8"/>
        <v>1.0588235294117647</v>
      </c>
      <c r="Z4" s="4">
        <v>4</v>
      </c>
      <c r="AA4" s="6">
        <v>0.26666666666666666</v>
      </c>
      <c r="AB4" s="6">
        <f t="shared" si="9"/>
        <v>0.44444444444444442</v>
      </c>
      <c r="AC4" s="4">
        <f t="shared" si="0"/>
        <v>280</v>
      </c>
      <c r="AD4" s="6">
        <v>0.86956521739130432</v>
      </c>
      <c r="AE4" s="6">
        <f>AC4/AC3</f>
        <v>1.3930348258706469</v>
      </c>
    </row>
    <row r="5" spans="1:31" ht="17.100000000000001" customHeight="1" x14ac:dyDescent="0.25">
      <c r="A5" s="3">
        <v>43191</v>
      </c>
      <c r="B5" s="4">
        <v>130</v>
      </c>
      <c r="C5" s="6">
        <v>0.8904109589041096</v>
      </c>
      <c r="D5" s="6">
        <f t="shared" si="1"/>
        <v>1.04</v>
      </c>
      <c r="E5" s="4">
        <v>10</v>
      </c>
      <c r="F5" s="6">
        <v>1.25</v>
      </c>
      <c r="G5" s="6">
        <f t="shared" si="2"/>
        <v>2</v>
      </c>
      <c r="H5" s="4">
        <v>41</v>
      </c>
      <c r="I5" s="6">
        <v>0.7592592592592593</v>
      </c>
      <c r="J5" s="6">
        <f t="shared" si="3"/>
        <v>1.28125</v>
      </c>
      <c r="K5" s="4">
        <v>22</v>
      </c>
      <c r="L5" s="6">
        <v>2</v>
      </c>
      <c r="M5" s="6">
        <f t="shared" si="4"/>
        <v>0.81481481481481477</v>
      </c>
      <c r="N5" s="4">
        <v>17</v>
      </c>
      <c r="O5" s="6">
        <v>0.89473684210526316</v>
      </c>
      <c r="P5" s="6">
        <f t="shared" si="5"/>
        <v>1.0625</v>
      </c>
      <c r="Q5" s="4">
        <v>19</v>
      </c>
      <c r="R5" s="6">
        <v>1.2666666666666666</v>
      </c>
      <c r="S5" s="6">
        <f t="shared" si="6"/>
        <v>0.59375</v>
      </c>
      <c r="T5" s="4">
        <v>55</v>
      </c>
      <c r="U5" s="6">
        <v>1.375</v>
      </c>
      <c r="V5" s="6">
        <f t="shared" si="7"/>
        <v>2.6190476190476191</v>
      </c>
      <c r="W5" s="4">
        <v>18</v>
      </c>
      <c r="X5" s="6">
        <v>0.58064516129032262</v>
      </c>
      <c r="Y5" s="6">
        <f t="shared" si="8"/>
        <v>1</v>
      </c>
      <c r="Z5" s="4">
        <v>12</v>
      </c>
      <c r="AA5" s="6">
        <v>0.6</v>
      </c>
      <c r="AB5" s="6">
        <f t="shared" si="9"/>
        <v>3</v>
      </c>
      <c r="AC5" s="4">
        <f t="shared" si="0"/>
        <v>324</v>
      </c>
      <c r="AD5" s="6">
        <v>0.94186046511627908</v>
      </c>
      <c r="AE5" s="6">
        <f>AC5/AC4</f>
        <v>1.1571428571428573</v>
      </c>
    </row>
    <row r="6" spans="1:31" ht="17.100000000000001" customHeight="1" x14ac:dyDescent="0.25">
      <c r="A6" s="3">
        <v>43221</v>
      </c>
      <c r="B6" s="4">
        <v>169</v>
      </c>
      <c r="C6" s="6">
        <v>0.87113402061855671</v>
      </c>
      <c r="D6" s="6">
        <f t="shared" si="1"/>
        <v>1.3</v>
      </c>
      <c r="E6" s="4">
        <v>10</v>
      </c>
      <c r="F6" s="6">
        <v>1.4285714285714286</v>
      </c>
      <c r="G6" s="6">
        <f t="shared" si="2"/>
        <v>1</v>
      </c>
      <c r="H6" s="4">
        <v>73</v>
      </c>
      <c r="I6" s="6">
        <v>2.5172413793103448</v>
      </c>
      <c r="J6" s="6">
        <f t="shared" si="3"/>
        <v>1.7804878048780488</v>
      </c>
      <c r="K6" s="4">
        <v>14</v>
      </c>
      <c r="L6" s="6">
        <v>0.73684210526315785</v>
      </c>
      <c r="M6" s="6">
        <f t="shared" si="4"/>
        <v>0.63636363636363635</v>
      </c>
      <c r="N6" s="4">
        <v>21</v>
      </c>
      <c r="O6" s="6">
        <v>1.4</v>
      </c>
      <c r="P6" s="6">
        <f t="shared" si="5"/>
        <v>1.2352941176470589</v>
      </c>
      <c r="Q6" s="4">
        <v>43</v>
      </c>
      <c r="R6" s="6">
        <v>0.7678571428571429</v>
      </c>
      <c r="S6" s="6">
        <f t="shared" si="6"/>
        <v>2.263157894736842</v>
      </c>
      <c r="T6" s="4">
        <v>63</v>
      </c>
      <c r="U6" s="6">
        <v>1.2352941176470589</v>
      </c>
      <c r="V6" s="6">
        <f t="shared" si="7"/>
        <v>1.1454545454545455</v>
      </c>
      <c r="W6" s="4">
        <v>29</v>
      </c>
      <c r="X6" s="6">
        <v>1.1153846153846154</v>
      </c>
      <c r="Y6" s="6">
        <f t="shared" si="8"/>
        <v>1.6111111111111112</v>
      </c>
      <c r="Z6" s="4">
        <v>21</v>
      </c>
      <c r="AA6" s="6">
        <v>1.1052631578947369</v>
      </c>
      <c r="AB6" s="6">
        <f t="shared" si="9"/>
        <v>1.75</v>
      </c>
      <c r="AC6" s="4">
        <f t="shared" si="0"/>
        <v>443</v>
      </c>
      <c r="AD6" s="6">
        <v>1.0649038461538463</v>
      </c>
      <c r="AE6" s="6">
        <f>AC6/AC5</f>
        <v>1.367283950617284</v>
      </c>
    </row>
    <row r="7" spans="1:31" ht="17.100000000000001" customHeight="1" x14ac:dyDescent="0.25">
      <c r="A7" s="3">
        <v>43252</v>
      </c>
      <c r="B7" s="4">
        <v>167</v>
      </c>
      <c r="C7" s="6">
        <v>1.0569620253164558</v>
      </c>
      <c r="D7" s="6">
        <f t="shared" si="1"/>
        <v>0.98816568047337283</v>
      </c>
      <c r="E7" s="4">
        <v>13</v>
      </c>
      <c r="F7" s="6">
        <v>1</v>
      </c>
      <c r="G7" s="6">
        <f t="shared" si="2"/>
        <v>1.3</v>
      </c>
      <c r="H7" s="4">
        <v>53</v>
      </c>
      <c r="I7" s="6">
        <v>0.91379310344827591</v>
      </c>
      <c r="J7" s="6">
        <f t="shared" si="3"/>
        <v>0.72602739726027399</v>
      </c>
      <c r="K7" s="4">
        <v>14</v>
      </c>
      <c r="L7" s="6">
        <v>0.73684210526315785</v>
      </c>
      <c r="M7" s="6">
        <f t="shared" si="4"/>
        <v>1</v>
      </c>
      <c r="N7" s="4">
        <v>20</v>
      </c>
      <c r="O7" s="6">
        <v>0.76923076923076927</v>
      </c>
      <c r="P7" s="6">
        <f t="shared" si="5"/>
        <v>0.95238095238095233</v>
      </c>
      <c r="Q7" s="4">
        <v>26</v>
      </c>
      <c r="R7" s="6">
        <v>1.7333333333333334</v>
      </c>
      <c r="S7" s="6">
        <f t="shared" si="6"/>
        <v>0.60465116279069764</v>
      </c>
      <c r="T7" s="4">
        <v>35</v>
      </c>
      <c r="U7" s="6">
        <v>0.79545454545454541</v>
      </c>
      <c r="V7" s="6">
        <f t="shared" si="7"/>
        <v>0.55555555555555558</v>
      </c>
      <c r="W7" s="4">
        <v>24</v>
      </c>
      <c r="X7" s="6">
        <v>0.70588235294117652</v>
      </c>
      <c r="Y7" s="6">
        <f t="shared" si="8"/>
        <v>0.82758620689655171</v>
      </c>
      <c r="Z7" s="4">
        <v>19</v>
      </c>
      <c r="AA7" s="6">
        <v>1.1176470588235294</v>
      </c>
      <c r="AB7" s="6">
        <f t="shared" si="9"/>
        <v>0.90476190476190477</v>
      </c>
      <c r="AC7" s="4">
        <f t="shared" si="0"/>
        <v>371</v>
      </c>
      <c r="AD7" s="6">
        <v>0.96614583333333337</v>
      </c>
      <c r="AE7" s="6">
        <f>AC7/AC6</f>
        <v>0.83747178329571104</v>
      </c>
    </row>
    <row r="8" spans="1:31" ht="17.100000000000001" customHeight="1" x14ac:dyDescent="0.25">
      <c r="A8" s="3">
        <v>43282</v>
      </c>
      <c r="B8" s="4">
        <v>278</v>
      </c>
      <c r="C8" s="6">
        <v>1.5359116022099448</v>
      </c>
      <c r="D8" s="6">
        <f t="shared" si="1"/>
        <v>1.6646706586826348</v>
      </c>
      <c r="E8" s="4">
        <v>16</v>
      </c>
      <c r="F8" s="6">
        <v>16</v>
      </c>
      <c r="G8" s="6">
        <f t="shared" si="2"/>
        <v>1.2307692307692308</v>
      </c>
      <c r="H8" s="4">
        <v>32</v>
      </c>
      <c r="I8" s="6">
        <v>0.76190476190476186</v>
      </c>
      <c r="J8" s="6">
        <f t="shared" si="3"/>
        <v>0.60377358490566035</v>
      </c>
      <c r="K8" s="4">
        <v>26</v>
      </c>
      <c r="L8" s="6">
        <v>1.625</v>
      </c>
      <c r="M8" s="6">
        <f t="shared" si="4"/>
        <v>1.8571428571428572</v>
      </c>
      <c r="N8" s="4">
        <v>27</v>
      </c>
      <c r="O8" s="6">
        <v>1.9285714285714286</v>
      </c>
      <c r="P8" s="6">
        <f t="shared" si="5"/>
        <v>1.35</v>
      </c>
      <c r="Q8" s="4">
        <v>26</v>
      </c>
      <c r="R8" s="6">
        <v>1.1304347826086956</v>
      </c>
      <c r="S8" s="6">
        <f t="shared" si="6"/>
        <v>1</v>
      </c>
      <c r="T8" s="4">
        <v>49</v>
      </c>
      <c r="U8" s="6">
        <v>2.0416666666666665</v>
      </c>
      <c r="V8" s="6">
        <f t="shared" si="7"/>
        <v>1.4</v>
      </c>
      <c r="W8" s="4">
        <v>29</v>
      </c>
      <c r="X8" s="6">
        <v>1.2083333333333333</v>
      </c>
      <c r="Y8" s="6">
        <f t="shared" si="8"/>
        <v>1.2083333333333333</v>
      </c>
      <c r="Z8" s="4">
        <v>19</v>
      </c>
      <c r="AA8" s="6">
        <v>1.7272727272727273</v>
      </c>
      <c r="AB8" s="6">
        <f t="shared" si="9"/>
        <v>1</v>
      </c>
      <c r="AC8" s="4">
        <f t="shared" si="0"/>
        <v>502</v>
      </c>
      <c r="AD8" s="6">
        <v>1.4940476190476191</v>
      </c>
      <c r="AE8" s="6">
        <f t="shared" ref="AE8:AE62" si="10">AC8/AC7</f>
        <v>1.3530997304582211</v>
      </c>
    </row>
    <row r="9" spans="1:31" ht="17.100000000000001" customHeight="1" x14ac:dyDescent="0.25">
      <c r="A9" s="3">
        <v>43313</v>
      </c>
      <c r="B9" s="4">
        <v>171</v>
      </c>
      <c r="C9" s="6">
        <v>0.91443850267379678</v>
      </c>
      <c r="D9" s="6">
        <f t="shared" si="1"/>
        <v>0.6151079136690647</v>
      </c>
      <c r="E9" s="4">
        <v>8</v>
      </c>
      <c r="F9" s="6">
        <v>0.5714285714285714</v>
      </c>
      <c r="G9" s="6">
        <f t="shared" si="2"/>
        <v>0.5</v>
      </c>
      <c r="H9" s="4">
        <v>67</v>
      </c>
      <c r="I9" s="6">
        <v>1.0307692307692307</v>
      </c>
      <c r="J9" s="6">
        <f t="shared" si="3"/>
        <v>2.09375</v>
      </c>
      <c r="K9" s="4">
        <v>21</v>
      </c>
      <c r="L9" s="6">
        <v>1.5</v>
      </c>
      <c r="M9" s="6">
        <f t="shared" si="4"/>
        <v>0.80769230769230771</v>
      </c>
      <c r="N9" s="4">
        <v>37</v>
      </c>
      <c r="O9" s="6">
        <v>1.2333333333333334</v>
      </c>
      <c r="P9" s="6">
        <f t="shared" si="5"/>
        <v>1.3703703703703705</v>
      </c>
      <c r="Q9" s="4">
        <v>34</v>
      </c>
      <c r="R9" s="6">
        <v>1.6190476190476191</v>
      </c>
      <c r="S9" s="6">
        <f t="shared" si="6"/>
        <v>1.3076923076923077</v>
      </c>
      <c r="T9" s="4">
        <v>49</v>
      </c>
      <c r="U9" s="6">
        <v>1.0425531914893618</v>
      </c>
      <c r="V9" s="6">
        <f t="shared" si="7"/>
        <v>1</v>
      </c>
      <c r="W9" s="4">
        <v>42</v>
      </c>
      <c r="X9" s="6">
        <v>1.024390243902439</v>
      </c>
      <c r="Y9" s="6">
        <f t="shared" si="8"/>
        <v>1.4482758620689655</v>
      </c>
      <c r="Z9" s="4">
        <v>25</v>
      </c>
      <c r="AA9" s="6">
        <v>1.3157894736842106</v>
      </c>
      <c r="AB9" s="6">
        <f t="shared" si="9"/>
        <v>1.3157894736842106</v>
      </c>
      <c r="AC9" s="4">
        <f t="shared" si="0"/>
        <v>454</v>
      </c>
      <c r="AD9" s="6">
        <v>1.0365296803652968</v>
      </c>
      <c r="AE9" s="6">
        <f t="shared" si="10"/>
        <v>0.90438247011952189</v>
      </c>
    </row>
    <row r="10" spans="1:31" ht="17.100000000000001" customHeight="1" x14ac:dyDescent="0.25">
      <c r="A10" s="3">
        <v>43344</v>
      </c>
      <c r="B10" s="4">
        <v>332</v>
      </c>
      <c r="C10" s="6">
        <v>3.2233009708737863</v>
      </c>
      <c r="D10" s="6">
        <f t="shared" si="1"/>
        <v>1.9415204678362572</v>
      </c>
      <c r="E10" s="4">
        <v>5</v>
      </c>
      <c r="F10" s="6">
        <v>0.55555555555555558</v>
      </c>
      <c r="G10" s="6">
        <f t="shared" si="2"/>
        <v>0.625</v>
      </c>
      <c r="H10" s="4">
        <v>37</v>
      </c>
      <c r="I10" s="6">
        <v>1.3703703703703705</v>
      </c>
      <c r="J10" s="6">
        <f t="shared" si="3"/>
        <v>0.55223880597014929</v>
      </c>
      <c r="K10" s="4">
        <v>19</v>
      </c>
      <c r="L10" s="6">
        <v>0.82608695652173914</v>
      </c>
      <c r="M10" s="6">
        <f t="shared" si="4"/>
        <v>0.90476190476190477</v>
      </c>
      <c r="N10" s="4">
        <v>28</v>
      </c>
      <c r="O10" s="6">
        <v>1.1200000000000001</v>
      </c>
      <c r="P10" s="6">
        <f t="shared" si="5"/>
        <v>0.7567567567567568</v>
      </c>
      <c r="Q10" s="4">
        <v>26</v>
      </c>
      <c r="R10" s="6">
        <v>1.368421052631579</v>
      </c>
      <c r="S10" s="6">
        <f t="shared" si="6"/>
        <v>0.76470588235294112</v>
      </c>
      <c r="T10" s="4">
        <v>39</v>
      </c>
      <c r="U10" s="6">
        <v>1.625</v>
      </c>
      <c r="V10" s="6">
        <f t="shared" si="7"/>
        <v>0.79591836734693877</v>
      </c>
      <c r="W10" s="4">
        <v>32</v>
      </c>
      <c r="X10" s="6">
        <v>1.2307692307692308</v>
      </c>
      <c r="Y10" s="6">
        <f t="shared" si="8"/>
        <v>0.76190476190476186</v>
      </c>
      <c r="Z10" s="4">
        <v>9</v>
      </c>
      <c r="AA10" s="6">
        <v>0.6428571428571429</v>
      </c>
      <c r="AB10" s="6">
        <f t="shared" si="9"/>
        <v>0.36</v>
      </c>
      <c r="AC10" s="4">
        <f t="shared" si="0"/>
        <v>527</v>
      </c>
      <c r="AD10" s="6">
        <v>1.9518518518518519</v>
      </c>
      <c r="AE10" s="6">
        <f t="shared" si="10"/>
        <v>1.1607929515418502</v>
      </c>
    </row>
    <row r="11" spans="1:31" ht="17.100000000000001" customHeight="1" x14ac:dyDescent="0.25">
      <c r="A11" s="3">
        <v>43374</v>
      </c>
      <c r="B11" s="4">
        <v>166</v>
      </c>
      <c r="C11" s="6">
        <v>0.66400000000000003</v>
      </c>
      <c r="D11" s="6">
        <f t="shared" si="1"/>
        <v>0.5</v>
      </c>
      <c r="E11" s="4">
        <v>16</v>
      </c>
      <c r="F11" s="6">
        <v>1.7777777777777777</v>
      </c>
      <c r="G11" s="6">
        <f t="shared" si="2"/>
        <v>3.2</v>
      </c>
      <c r="H11" s="4">
        <v>25</v>
      </c>
      <c r="I11" s="6">
        <v>0.78125</v>
      </c>
      <c r="J11" s="6">
        <f t="shared" si="3"/>
        <v>0.67567567567567566</v>
      </c>
      <c r="K11" s="4">
        <v>30</v>
      </c>
      <c r="L11" s="6">
        <v>2.3076923076923075</v>
      </c>
      <c r="M11" s="6">
        <f t="shared" si="4"/>
        <v>1.5789473684210527</v>
      </c>
      <c r="N11" s="4">
        <v>31</v>
      </c>
      <c r="O11" s="6">
        <v>1.1923076923076923</v>
      </c>
      <c r="P11" s="6">
        <f t="shared" si="5"/>
        <v>1.1071428571428572</v>
      </c>
      <c r="Q11" s="4">
        <v>24</v>
      </c>
      <c r="R11" s="6">
        <v>0.82758620689655171</v>
      </c>
      <c r="S11" s="6">
        <f t="shared" si="6"/>
        <v>0.92307692307692313</v>
      </c>
      <c r="T11" s="4">
        <v>33</v>
      </c>
      <c r="U11" s="6">
        <v>1.1000000000000001</v>
      </c>
      <c r="V11" s="6">
        <f t="shared" si="7"/>
        <v>0.84615384615384615</v>
      </c>
      <c r="W11" s="4">
        <v>52</v>
      </c>
      <c r="X11" s="6">
        <v>1.7931034482758621</v>
      </c>
      <c r="Y11" s="6">
        <f t="shared" si="8"/>
        <v>1.625</v>
      </c>
      <c r="Z11" s="4">
        <v>25</v>
      </c>
      <c r="AA11" s="6">
        <v>2.5</v>
      </c>
      <c r="AB11" s="6">
        <f t="shared" si="9"/>
        <v>2.7777777777777777</v>
      </c>
      <c r="AC11" s="4">
        <f t="shared" si="0"/>
        <v>402</v>
      </c>
      <c r="AD11" s="6">
        <v>0.93925233644859818</v>
      </c>
      <c r="AE11" s="6">
        <f t="shared" si="10"/>
        <v>0.76280834914611007</v>
      </c>
    </row>
    <row r="12" spans="1:31" ht="17.100000000000001" customHeight="1" x14ac:dyDescent="0.25">
      <c r="A12" s="3">
        <v>43405</v>
      </c>
      <c r="B12" s="4">
        <v>126</v>
      </c>
      <c r="C12" s="6">
        <v>0.79746835443037978</v>
      </c>
      <c r="D12" s="6">
        <f t="shared" si="1"/>
        <v>0.75903614457831325</v>
      </c>
      <c r="E12" s="4">
        <v>8</v>
      </c>
      <c r="F12" s="6">
        <v>1.6</v>
      </c>
      <c r="G12" s="6">
        <f t="shared" si="2"/>
        <v>0.5</v>
      </c>
      <c r="H12" s="4">
        <v>57</v>
      </c>
      <c r="I12" s="6">
        <v>0.81428571428571428</v>
      </c>
      <c r="J12" s="6">
        <f t="shared" si="3"/>
        <v>2.2799999999999998</v>
      </c>
      <c r="K12" s="4">
        <v>13</v>
      </c>
      <c r="L12" s="6">
        <v>0.9285714285714286</v>
      </c>
      <c r="M12" s="6">
        <f t="shared" si="4"/>
        <v>0.43333333333333335</v>
      </c>
      <c r="N12" s="4">
        <v>20</v>
      </c>
      <c r="O12" s="6">
        <v>0.86956521739130432</v>
      </c>
      <c r="P12" s="6">
        <f t="shared" si="5"/>
        <v>0.64516129032258063</v>
      </c>
      <c r="Q12" s="4">
        <v>22</v>
      </c>
      <c r="R12" s="6">
        <v>1</v>
      </c>
      <c r="S12" s="6">
        <f t="shared" si="6"/>
        <v>0.91666666666666663</v>
      </c>
      <c r="T12" s="4">
        <v>24</v>
      </c>
      <c r="U12" s="6">
        <v>0.5714285714285714</v>
      </c>
      <c r="V12" s="6">
        <f t="shared" si="7"/>
        <v>0.72727272727272729</v>
      </c>
      <c r="W12" s="4">
        <v>18</v>
      </c>
      <c r="X12" s="6">
        <v>0.72</v>
      </c>
      <c r="Y12" s="6">
        <f t="shared" si="8"/>
        <v>0.34615384615384615</v>
      </c>
      <c r="Z12" s="4">
        <v>9</v>
      </c>
      <c r="AA12" s="6">
        <v>1</v>
      </c>
      <c r="AB12" s="6">
        <f t="shared" si="9"/>
        <v>0.36</v>
      </c>
      <c r="AC12" s="4">
        <f t="shared" si="0"/>
        <v>297</v>
      </c>
      <c r="AD12" s="6">
        <v>0.80706521739130432</v>
      </c>
      <c r="AE12" s="6">
        <f t="shared" si="10"/>
        <v>0.73880597014925375</v>
      </c>
    </row>
    <row r="13" spans="1:31" ht="17.100000000000001" customHeight="1" x14ac:dyDescent="0.25">
      <c r="A13" s="3">
        <v>43435</v>
      </c>
      <c r="B13" s="4">
        <v>154</v>
      </c>
      <c r="C13" s="6">
        <v>1.5098039215686274</v>
      </c>
      <c r="D13" s="6">
        <f t="shared" si="1"/>
        <v>1.2222222222222223</v>
      </c>
      <c r="E13" s="4">
        <v>3</v>
      </c>
      <c r="F13" s="6">
        <v>0.3</v>
      </c>
      <c r="G13" s="6">
        <f t="shared" si="2"/>
        <v>0.375</v>
      </c>
      <c r="H13" s="4">
        <v>66</v>
      </c>
      <c r="I13" s="6">
        <v>4.7142857142857144</v>
      </c>
      <c r="J13" s="6">
        <f t="shared" si="3"/>
        <v>1.1578947368421053</v>
      </c>
      <c r="K13" s="4">
        <v>11</v>
      </c>
      <c r="L13" s="6">
        <v>0.45833333333333331</v>
      </c>
      <c r="M13" s="6">
        <f t="shared" si="4"/>
        <v>0.84615384615384615</v>
      </c>
      <c r="N13" s="4">
        <v>12</v>
      </c>
      <c r="O13" s="6">
        <v>0.375</v>
      </c>
      <c r="P13" s="6">
        <f t="shared" si="5"/>
        <v>0.6</v>
      </c>
      <c r="Q13" s="4">
        <v>26</v>
      </c>
      <c r="R13" s="6">
        <v>0.74285714285714288</v>
      </c>
      <c r="S13" s="6">
        <f t="shared" si="6"/>
        <v>1.1818181818181819</v>
      </c>
      <c r="T13" s="4">
        <v>30</v>
      </c>
      <c r="U13" s="6">
        <v>1.3043478260869565</v>
      </c>
      <c r="V13" s="6">
        <f t="shared" si="7"/>
        <v>1.25</v>
      </c>
      <c r="W13" s="4">
        <v>24</v>
      </c>
      <c r="X13" s="6">
        <v>1.5</v>
      </c>
      <c r="Y13" s="6">
        <f t="shared" si="8"/>
        <v>1.3333333333333333</v>
      </c>
      <c r="Z13" s="4">
        <v>7</v>
      </c>
      <c r="AA13" s="6">
        <v>0.41176470588235292</v>
      </c>
      <c r="AB13" s="6">
        <f t="shared" si="9"/>
        <v>0.77777777777777779</v>
      </c>
      <c r="AC13" s="4">
        <f t="shared" si="0"/>
        <v>333</v>
      </c>
      <c r="AD13" s="6">
        <v>1.2197802197802199</v>
      </c>
      <c r="AE13" s="6">
        <f t="shared" si="10"/>
        <v>1.1212121212121211</v>
      </c>
    </row>
    <row r="14" spans="1:31" ht="17.100000000000001" customHeight="1" x14ac:dyDescent="0.25">
      <c r="A14" s="3">
        <v>43466</v>
      </c>
      <c r="B14" s="4">
        <v>73</v>
      </c>
      <c r="C14" s="6">
        <f t="shared" ref="C14:C45" si="11">B14/B2</f>
        <v>0.73</v>
      </c>
      <c r="D14" s="6">
        <f t="shared" si="1"/>
        <v>0.47402597402597402</v>
      </c>
      <c r="E14" s="4">
        <v>4</v>
      </c>
      <c r="F14" s="6">
        <f t="shared" ref="F14:F45" si="12">E14/E2</f>
        <v>1</v>
      </c>
      <c r="G14" s="6">
        <f t="shared" si="2"/>
        <v>1.3333333333333333</v>
      </c>
      <c r="H14" s="4">
        <v>37</v>
      </c>
      <c r="I14" s="6">
        <f t="shared" ref="I14:I45" si="13">H14/H2</f>
        <v>2.3125</v>
      </c>
      <c r="J14" s="6">
        <f t="shared" si="3"/>
        <v>0.56060606060606055</v>
      </c>
      <c r="K14" s="4">
        <v>27</v>
      </c>
      <c r="L14" s="6">
        <f t="shared" ref="L14:L45" si="14">K14/K2</f>
        <v>2.4545454545454546</v>
      </c>
      <c r="M14" s="6">
        <f t="shared" si="4"/>
        <v>2.4545454545454546</v>
      </c>
      <c r="N14" s="4">
        <v>25</v>
      </c>
      <c r="O14" s="6">
        <f t="shared" ref="O14:O45" si="15">N14/N2</f>
        <v>1.1363636363636365</v>
      </c>
      <c r="P14" s="6">
        <f t="shared" si="5"/>
        <v>2.0833333333333335</v>
      </c>
      <c r="Q14" s="4">
        <v>11</v>
      </c>
      <c r="R14" s="6">
        <f t="shared" ref="R14:R45" si="16">Q14/Q2</f>
        <v>0.91666666666666663</v>
      </c>
      <c r="S14" s="6">
        <f t="shared" si="6"/>
        <v>0.42307692307692307</v>
      </c>
      <c r="T14" s="4">
        <v>27</v>
      </c>
      <c r="U14" s="6">
        <f t="shared" ref="U14:U45" si="17">T14/T2</f>
        <v>2.25</v>
      </c>
      <c r="V14" s="6">
        <f t="shared" si="7"/>
        <v>0.9</v>
      </c>
      <c r="W14" s="4">
        <v>10</v>
      </c>
      <c r="X14" s="6">
        <f t="shared" ref="X14:X45" si="18">W14/W2</f>
        <v>0.52631578947368418</v>
      </c>
      <c r="Y14" s="6">
        <f t="shared" si="8"/>
        <v>0.41666666666666669</v>
      </c>
      <c r="Z14" s="4">
        <v>15</v>
      </c>
      <c r="AA14" s="6">
        <f t="shared" ref="AA14:AA45" si="19">Z14/Z2</f>
        <v>0.55555555555555558</v>
      </c>
      <c r="AB14" s="6">
        <f t="shared" si="9"/>
        <v>2.1428571428571428</v>
      </c>
      <c r="AC14" s="4">
        <f t="shared" si="0"/>
        <v>229</v>
      </c>
      <c r="AD14" s="6">
        <f>AC14/AC2</f>
        <v>1.0269058295964126</v>
      </c>
      <c r="AE14" s="6">
        <f t="shared" si="10"/>
        <v>0.68768768768768773</v>
      </c>
    </row>
    <row r="15" spans="1:31" ht="17.100000000000001" customHeight="1" x14ac:dyDescent="0.25">
      <c r="A15" s="3">
        <v>43497</v>
      </c>
      <c r="B15" s="4">
        <v>121</v>
      </c>
      <c r="C15" s="6">
        <f t="shared" si="11"/>
        <v>1.3444444444444446</v>
      </c>
      <c r="D15" s="6">
        <f t="shared" si="1"/>
        <v>1.6575342465753424</v>
      </c>
      <c r="E15" s="4">
        <v>3</v>
      </c>
      <c r="F15" s="6">
        <f t="shared" si="12"/>
        <v>1.5</v>
      </c>
      <c r="G15" s="6">
        <f t="shared" si="2"/>
        <v>0.75</v>
      </c>
      <c r="H15" s="4">
        <v>26</v>
      </c>
      <c r="I15" s="6">
        <f t="shared" si="13"/>
        <v>0.89655172413793105</v>
      </c>
      <c r="J15" s="6">
        <f t="shared" si="3"/>
        <v>0.70270270270270274</v>
      </c>
      <c r="K15" s="4">
        <v>7</v>
      </c>
      <c r="L15" s="6">
        <f t="shared" si="14"/>
        <v>0.3888888888888889</v>
      </c>
      <c r="M15" s="6">
        <f t="shared" si="4"/>
        <v>0.25925925925925924</v>
      </c>
      <c r="N15" s="4">
        <v>16</v>
      </c>
      <c r="O15" s="6">
        <f t="shared" si="15"/>
        <v>1.2307692307692308</v>
      </c>
      <c r="P15" s="6">
        <f t="shared" si="5"/>
        <v>0.64</v>
      </c>
      <c r="Q15" s="4">
        <v>25</v>
      </c>
      <c r="R15" s="6">
        <f t="shared" si="16"/>
        <v>3.125</v>
      </c>
      <c r="S15" s="6">
        <f t="shared" si="6"/>
        <v>2.2727272727272729</v>
      </c>
      <c r="T15" s="4">
        <v>27</v>
      </c>
      <c r="U15" s="6">
        <f t="shared" si="17"/>
        <v>1.8</v>
      </c>
      <c r="V15" s="6">
        <f t="shared" si="7"/>
        <v>1</v>
      </c>
      <c r="W15" s="4">
        <v>17</v>
      </c>
      <c r="X15" s="6">
        <f t="shared" si="18"/>
        <v>1</v>
      </c>
      <c r="Y15" s="6">
        <f t="shared" si="8"/>
        <v>1.7</v>
      </c>
      <c r="Z15" s="4">
        <v>9</v>
      </c>
      <c r="AA15" s="6">
        <f t="shared" si="19"/>
        <v>1</v>
      </c>
      <c r="AB15" s="6">
        <f t="shared" si="9"/>
        <v>0.6</v>
      </c>
      <c r="AC15" s="4">
        <f t="shared" si="0"/>
        <v>251</v>
      </c>
      <c r="AD15" s="6">
        <f t="shared" ref="AD15:AD61" si="20">AC15/AC3</f>
        <v>1.2487562189054726</v>
      </c>
      <c r="AE15" s="6">
        <f t="shared" si="10"/>
        <v>1.0960698689956332</v>
      </c>
    </row>
    <row r="16" spans="1:31" ht="17.100000000000001" customHeight="1" x14ac:dyDescent="0.25">
      <c r="A16" s="3">
        <v>43525</v>
      </c>
      <c r="B16" s="4">
        <v>135</v>
      </c>
      <c r="C16" s="6">
        <f t="shared" si="11"/>
        <v>1.08</v>
      </c>
      <c r="D16" s="6">
        <f t="shared" si="1"/>
        <v>1.115702479338843</v>
      </c>
      <c r="E16" s="4">
        <v>9</v>
      </c>
      <c r="F16" s="6">
        <f t="shared" si="12"/>
        <v>1.8</v>
      </c>
      <c r="G16" s="6">
        <f t="shared" si="2"/>
        <v>3</v>
      </c>
      <c r="H16" s="4">
        <v>37</v>
      </c>
      <c r="I16" s="6">
        <f t="shared" si="13"/>
        <v>1.15625</v>
      </c>
      <c r="J16" s="6">
        <f t="shared" si="3"/>
        <v>1.4230769230769231</v>
      </c>
      <c r="K16" s="4">
        <v>27</v>
      </c>
      <c r="L16" s="6">
        <f t="shared" si="14"/>
        <v>1</v>
      </c>
      <c r="M16" s="6">
        <f t="shared" si="4"/>
        <v>3.8571428571428572</v>
      </c>
      <c r="N16" s="4">
        <v>28</v>
      </c>
      <c r="O16" s="6">
        <f t="shared" si="15"/>
        <v>1.75</v>
      </c>
      <c r="P16" s="6">
        <f t="shared" si="5"/>
        <v>1.75</v>
      </c>
      <c r="Q16" s="4">
        <v>24</v>
      </c>
      <c r="R16" s="6">
        <f t="shared" si="16"/>
        <v>0.75</v>
      </c>
      <c r="S16" s="6">
        <f t="shared" si="6"/>
        <v>0.96</v>
      </c>
      <c r="T16" s="4">
        <v>30</v>
      </c>
      <c r="U16" s="6">
        <f t="shared" si="17"/>
        <v>1.4285714285714286</v>
      </c>
      <c r="V16" s="6">
        <f t="shared" si="7"/>
        <v>1.1111111111111112</v>
      </c>
      <c r="W16" s="4">
        <v>55</v>
      </c>
      <c r="X16" s="6">
        <f t="shared" si="18"/>
        <v>3.0555555555555554</v>
      </c>
      <c r="Y16" s="6">
        <f t="shared" si="8"/>
        <v>3.2352941176470589</v>
      </c>
      <c r="Z16" s="4">
        <v>9</v>
      </c>
      <c r="AA16" s="6">
        <f t="shared" si="19"/>
        <v>2.25</v>
      </c>
      <c r="AB16" s="6">
        <f t="shared" si="9"/>
        <v>1</v>
      </c>
      <c r="AC16" s="4">
        <f t="shared" si="0"/>
        <v>354</v>
      </c>
      <c r="AD16" s="6">
        <f t="shared" si="20"/>
        <v>1.2642857142857142</v>
      </c>
      <c r="AE16" s="6">
        <f t="shared" si="10"/>
        <v>1.4103585657370519</v>
      </c>
    </row>
    <row r="17" spans="1:31" ht="17.100000000000001" customHeight="1" x14ac:dyDescent="0.25">
      <c r="A17" s="3">
        <v>43556</v>
      </c>
      <c r="B17" s="4">
        <v>152</v>
      </c>
      <c r="C17" s="6">
        <f t="shared" si="11"/>
        <v>1.1692307692307693</v>
      </c>
      <c r="D17" s="6">
        <f t="shared" si="1"/>
        <v>1.125925925925926</v>
      </c>
      <c r="E17" s="4">
        <v>9</v>
      </c>
      <c r="F17" s="6">
        <f t="shared" si="12"/>
        <v>0.9</v>
      </c>
      <c r="G17" s="6">
        <f t="shared" si="2"/>
        <v>1</v>
      </c>
      <c r="H17" s="4">
        <v>47</v>
      </c>
      <c r="I17" s="6">
        <f t="shared" si="13"/>
        <v>1.1463414634146341</v>
      </c>
      <c r="J17" s="6">
        <f t="shared" si="3"/>
        <v>1.2702702702702702</v>
      </c>
      <c r="K17" s="4">
        <v>26</v>
      </c>
      <c r="L17" s="6">
        <f t="shared" si="14"/>
        <v>1.1818181818181819</v>
      </c>
      <c r="M17" s="6">
        <f t="shared" si="4"/>
        <v>0.96296296296296291</v>
      </c>
      <c r="N17" s="4">
        <v>40</v>
      </c>
      <c r="O17" s="6">
        <f t="shared" si="15"/>
        <v>2.3529411764705883</v>
      </c>
      <c r="P17" s="6">
        <f t="shared" si="5"/>
        <v>1.4285714285714286</v>
      </c>
      <c r="Q17" s="4">
        <v>31</v>
      </c>
      <c r="R17" s="6">
        <f t="shared" si="16"/>
        <v>1.631578947368421</v>
      </c>
      <c r="S17" s="6">
        <f t="shared" si="6"/>
        <v>1.2916666666666667</v>
      </c>
      <c r="T17" s="4">
        <v>60</v>
      </c>
      <c r="U17" s="6">
        <f t="shared" si="17"/>
        <v>1.0909090909090908</v>
      </c>
      <c r="V17" s="6">
        <f t="shared" si="7"/>
        <v>2</v>
      </c>
      <c r="W17" s="4">
        <v>93</v>
      </c>
      <c r="X17" s="6">
        <f t="shared" si="18"/>
        <v>5.166666666666667</v>
      </c>
      <c r="Y17" s="6">
        <f t="shared" si="8"/>
        <v>1.6909090909090909</v>
      </c>
      <c r="Z17" s="4">
        <v>25</v>
      </c>
      <c r="AA17" s="6">
        <f t="shared" si="19"/>
        <v>2.0833333333333335</v>
      </c>
      <c r="AB17" s="6">
        <f t="shared" si="9"/>
        <v>2.7777777777777777</v>
      </c>
      <c r="AC17" s="4">
        <f t="shared" si="0"/>
        <v>483</v>
      </c>
      <c r="AD17" s="6">
        <f t="shared" si="20"/>
        <v>1.4907407407407407</v>
      </c>
      <c r="AE17" s="6">
        <f t="shared" si="10"/>
        <v>1.3644067796610169</v>
      </c>
    </row>
    <row r="18" spans="1:31" ht="17.100000000000001" customHeight="1" x14ac:dyDescent="0.25">
      <c r="A18" s="3">
        <v>43586</v>
      </c>
      <c r="B18" s="4">
        <v>145</v>
      </c>
      <c r="C18" s="6">
        <f t="shared" si="11"/>
        <v>0.85798816568047342</v>
      </c>
      <c r="D18" s="6">
        <f t="shared" si="1"/>
        <v>0.95394736842105265</v>
      </c>
      <c r="E18" s="4">
        <v>10</v>
      </c>
      <c r="F18" s="6">
        <f t="shared" si="12"/>
        <v>1</v>
      </c>
      <c r="G18" s="6">
        <f t="shared" si="2"/>
        <v>1.1111111111111112</v>
      </c>
      <c r="H18" s="4">
        <v>26</v>
      </c>
      <c r="I18" s="6">
        <f t="shared" si="13"/>
        <v>0.35616438356164382</v>
      </c>
      <c r="J18" s="6">
        <f t="shared" si="3"/>
        <v>0.55319148936170215</v>
      </c>
      <c r="K18" s="4">
        <v>37</v>
      </c>
      <c r="L18" s="6">
        <f t="shared" si="14"/>
        <v>2.6428571428571428</v>
      </c>
      <c r="M18" s="6">
        <f t="shared" si="4"/>
        <v>1.4230769230769231</v>
      </c>
      <c r="N18" s="4">
        <v>26</v>
      </c>
      <c r="O18" s="6">
        <f t="shared" si="15"/>
        <v>1.2380952380952381</v>
      </c>
      <c r="P18" s="6">
        <f t="shared" si="5"/>
        <v>0.65</v>
      </c>
      <c r="Q18" s="4">
        <v>25</v>
      </c>
      <c r="R18" s="6">
        <f t="shared" si="16"/>
        <v>0.58139534883720934</v>
      </c>
      <c r="S18" s="6">
        <f t="shared" si="6"/>
        <v>0.80645161290322576</v>
      </c>
      <c r="T18" s="4">
        <v>53</v>
      </c>
      <c r="U18" s="6">
        <f t="shared" si="17"/>
        <v>0.84126984126984128</v>
      </c>
      <c r="V18" s="6">
        <f t="shared" si="7"/>
        <v>0.8833333333333333</v>
      </c>
      <c r="W18" s="4">
        <v>32</v>
      </c>
      <c r="X18" s="6">
        <f t="shared" si="18"/>
        <v>1.103448275862069</v>
      </c>
      <c r="Y18" s="6">
        <f t="shared" si="8"/>
        <v>0.34408602150537637</v>
      </c>
      <c r="Z18" s="4">
        <v>19</v>
      </c>
      <c r="AA18" s="6">
        <f t="shared" si="19"/>
        <v>0.90476190476190477</v>
      </c>
      <c r="AB18" s="6">
        <f t="shared" si="9"/>
        <v>0.76</v>
      </c>
      <c r="AC18" s="4">
        <f t="shared" si="0"/>
        <v>373</v>
      </c>
      <c r="AD18" s="6">
        <f t="shared" si="20"/>
        <v>0.84198645598194133</v>
      </c>
      <c r="AE18" s="6">
        <f t="shared" si="10"/>
        <v>0.77225672877846796</v>
      </c>
    </row>
    <row r="19" spans="1:31" ht="17.100000000000001" customHeight="1" x14ac:dyDescent="0.25">
      <c r="A19" s="3">
        <v>43617</v>
      </c>
      <c r="B19" s="4">
        <v>155</v>
      </c>
      <c r="C19" s="6">
        <f t="shared" si="11"/>
        <v>0.92814371257485029</v>
      </c>
      <c r="D19" s="6">
        <f t="shared" si="1"/>
        <v>1.0689655172413792</v>
      </c>
      <c r="E19" s="4">
        <v>25</v>
      </c>
      <c r="F19" s="6">
        <f t="shared" si="12"/>
        <v>1.9230769230769231</v>
      </c>
      <c r="G19" s="6">
        <f t="shared" si="2"/>
        <v>2.5</v>
      </c>
      <c r="H19" s="4">
        <v>39</v>
      </c>
      <c r="I19" s="6">
        <f t="shared" si="13"/>
        <v>0.73584905660377353</v>
      </c>
      <c r="J19" s="6">
        <f t="shared" si="3"/>
        <v>1.5</v>
      </c>
      <c r="K19" s="4">
        <v>49</v>
      </c>
      <c r="L19" s="6">
        <f t="shared" si="14"/>
        <v>3.5</v>
      </c>
      <c r="M19" s="6">
        <f t="shared" si="4"/>
        <v>1.3243243243243243</v>
      </c>
      <c r="N19" s="4">
        <v>21</v>
      </c>
      <c r="O19" s="6">
        <f t="shared" si="15"/>
        <v>1.05</v>
      </c>
      <c r="P19" s="6">
        <f t="shared" si="5"/>
        <v>0.80769230769230771</v>
      </c>
      <c r="Q19" s="4">
        <v>45</v>
      </c>
      <c r="R19" s="6">
        <f t="shared" si="16"/>
        <v>1.7307692307692308</v>
      </c>
      <c r="S19" s="6">
        <f t="shared" si="6"/>
        <v>1.8</v>
      </c>
      <c r="T19" s="4">
        <v>29</v>
      </c>
      <c r="U19" s="6">
        <f t="shared" si="17"/>
        <v>0.82857142857142863</v>
      </c>
      <c r="V19" s="6">
        <f t="shared" si="7"/>
        <v>0.54716981132075471</v>
      </c>
      <c r="W19" s="4">
        <v>34</v>
      </c>
      <c r="X19" s="6">
        <f t="shared" si="18"/>
        <v>1.4166666666666667</v>
      </c>
      <c r="Y19" s="6">
        <f t="shared" si="8"/>
        <v>1.0625</v>
      </c>
      <c r="Z19" s="4">
        <v>27</v>
      </c>
      <c r="AA19" s="6">
        <f t="shared" si="19"/>
        <v>1.4210526315789473</v>
      </c>
      <c r="AB19" s="6">
        <f t="shared" si="9"/>
        <v>1.4210526315789473</v>
      </c>
      <c r="AC19" s="4">
        <f t="shared" si="0"/>
        <v>424</v>
      </c>
      <c r="AD19" s="6">
        <f t="shared" si="20"/>
        <v>1.1428571428571428</v>
      </c>
      <c r="AE19" s="6">
        <f t="shared" si="10"/>
        <v>1.1367292225201073</v>
      </c>
    </row>
    <row r="20" spans="1:31" ht="17.100000000000001" customHeight="1" x14ac:dyDescent="0.25">
      <c r="A20" s="3">
        <v>43647</v>
      </c>
      <c r="B20" s="4">
        <v>194</v>
      </c>
      <c r="C20" s="6">
        <f t="shared" si="11"/>
        <v>0.69784172661870503</v>
      </c>
      <c r="D20" s="6">
        <f t="shared" si="1"/>
        <v>1.2516129032258065</v>
      </c>
      <c r="E20" s="4">
        <v>12</v>
      </c>
      <c r="F20" s="6">
        <f t="shared" si="12"/>
        <v>0.75</v>
      </c>
      <c r="G20" s="6">
        <f t="shared" si="2"/>
        <v>0.48</v>
      </c>
      <c r="H20" s="4">
        <v>41</v>
      </c>
      <c r="I20" s="6">
        <f t="shared" si="13"/>
        <v>1.28125</v>
      </c>
      <c r="J20" s="6">
        <f t="shared" si="3"/>
        <v>1.0512820512820513</v>
      </c>
      <c r="K20" s="4">
        <v>25</v>
      </c>
      <c r="L20" s="6">
        <f t="shared" si="14"/>
        <v>0.96153846153846156</v>
      </c>
      <c r="M20" s="6">
        <f t="shared" si="4"/>
        <v>0.51020408163265307</v>
      </c>
      <c r="N20" s="4">
        <v>26</v>
      </c>
      <c r="O20" s="6">
        <f t="shared" si="15"/>
        <v>0.96296296296296291</v>
      </c>
      <c r="P20" s="6">
        <f t="shared" si="5"/>
        <v>1.2380952380952381</v>
      </c>
      <c r="Q20" s="4">
        <v>24</v>
      </c>
      <c r="R20" s="6">
        <f t="shared" si="16"/>
        <v>0.92307692307692313</v>
      </c>
      <c r="S20" s="6">
        <f t="shared" si="6"/>
        <v>0.53333333333333333</v>
      </c>
      <c r="T20" s="4">
        <v>63</v>
      </c>
      <c r="U20" s="6">
        <f t="shared" si="17"/>
        <v>1.2857142857142858</v>
      </c>
      <c r="V20" s="6">
        <f t="shared" si="7"/>
        <v>2.1724137931034484</v>
      </c>
      <c r="W20" s="4">
        <v>44</v>
      </c>
      <c r="X20" s="6">
        <f t="shared" si="18"/>
        <v>1.5172413793103448</v>
      </c>
      <c r="Y20" s="6">
        <f t="shared" si="8"/>
        <v>1.2941176470588236</v>
      </c>
      <c r="Z20" s="4">
        <v>10</v>
      </c>
      <c r="AA20" s="6">
        <f t="shared" si="19"/>
        <v>0.52631578947368418</v>
      </c>
      <c r="AB20" s="6">
        <f t="shared" si="9"/>
        <v>0.37037037037037035</v>
      </c>
      <c r="AC20" s="4">
        <f t="shared" si="0"/>
        <v>439</v>
      </c>
      <c r="AD20" s="6">
        <f t="shared" si="20"/>
        <v>0.87450199203187251</v>
      </c>
      <c r="AE20" s="6">
        <f t="shared" si="10"/>
        <v>1.0353773584905661</v>
      </c>
    </row>
    <row r="21" spans="1:31" ht="17.100000000000001" customHeight="1" x14ac:dyDescent="0.25">
      <c r="A21" s="3">
        <v>43678</v>
      </c>
      <c r="B21" s="4">
        <v>125</v>
      </c>
      <c r="C21" s="6">
        <f t="shared" si="11"/>
        <v>0.73099415204678364</v>
      </c>
      <c r="D21" s="6">
        <f t="shared" si="1"/>
        <v>0.64432989690721654</v>
      </c>
      <c r="E21" s="4">
        <v>9</v>
      </c>
      <c r="F21" s="6">
        <f t="shared" si="12"/>
        <v>1.125</v>
      </c>
      <c r="G21" s="6">
        <f t="shared" si="2"/>
        <v>0.75</v>
      </c>
      <c r="H21" s="4">
        <v>30</v>
      </c>
      <c r="I21" s="6">
        <f t="shared" si="13"/>
        <v>0.44776119402985076</v>
      </c>
      <c r="J21" s="6">
        <f t="shared" si="3"/>
        <v>0.73170731707317072</v>
      </c>
      <c r="K21" s="4">
        <v>12</v>
      </c>
      <c r="L21" s="6">
        <f t="shared" si="14"/>
        <v>0.5714285714285714</v>
      </c>
      <c r="M21" s="6">
        <f t="shared" si="4"/>
        <v>0.48</v>
      </c>
      <c r="N21" s="4">
        <v>24</v>
      </c>
      <c r="O21" s="6">
        <f t="shared" si="15"/>
        <v>0.64864864864864868</v>
      </c>
      <c r="P21" s="6">
        <f t="shared" si="5"/>
        <v>0.92307692307692313</v>
      </c>
      <c r="Q21" s="4">
        <v>27</v>
      </c>
      <c r="R21" s="6">
        <f t="shared" si="16"/>
        <v>0.79411764705882348</v>
      </c>
      <c r="S21" s="6">
        <f t="shared" si="6"/>
        <v>1.125</v>
      </c>
      <c r="T21" s="4">
        <v>42</v>
      </c>
      <c r="U21" s="6">
        <f t="shared" si="17"/>
        <v>0.8571428571428571</v>
      </c>
      <c r="V21" s="6">
        <f t="shared" si="7"/>
        <v>0.66666666666666663</v>
      </c>
      <c r="W21" s="4">
        <v>51</v>
      </c>
      <c r="X21" s="6">
        <f t="shared" si="18"/>
        <v>1.2142857142857142</v>
      </c>
      <c r="Y21" s="6">
        <f t="shared" si="8"/>
        <v>1.1590909090909092</v>
      </c>
      <c r="Z21" s="4">
        <v>18</v>
      </c>
      <c r="AA21" s="6">
        <f t="shared" si="19"/>
        <v>0.72</v>
      </c>
      <c r="AB21" s="6">
        <f t="shared" si="9"/>
        <v>1.8</v>
      </c>
      <c r="AC21" s="4">
        <f t="shared" si="0"/>
        <v>338</v>
      </c>
      <c r="AD21" s="6">
        <f t="shared" si="20"/>
        <v>0.74449339207048459</v>
      </c>
      <c r="AE21" s="6">
        <f t="shared" si="10"/>
        <v>0.76993166287015946</v>
      </c>
    </row>
    <row r="22" spans="1:31" ht="17.100000000000001" customHeight="1" x14ac:dyDescent="0.25">
      <c r="A22" s="3">
        <v>43709</v>
      </c>
      <c r="B22" s="4">
        <v>115</v>
      </c>
      <c r="C22" s="6">
        <f t="shared" si="11"/>
        <v>0.34638554216867468</v>
      </c>
      <c r="D22" s="6">
        <f t="shared" si="1"/>
        <v>0.92</v>
      </c>
      <c r="E22" s="4">
        <v>4</v>
      </c>
      <c r="F22" s="6">
        <f t="shared" si="12"/>
        <v>0.8</v>
      </c>
      <c r="G22" s="6">
        <f t="shared" si="2"/>
        <v>0.44444444444444442</v>
      </c>
      <c r="H22" s="4">
        <v>51</v>
      </c>
      <c r="I22" s="6">
        <f t="shared" si="13"/>
        <v>1.3783783783783783</v>
      </c>
      <c r="J22" s="6">
        <f t="shared" si="3"/>
        <v>1.7</v>
      </c>
      <c r="K22" s="4">
        <v>16</v>
      </c>
      <c r="L22" s="6">
        <f t="shared" si="14"/>
        <v>0.84210526315789469</v>
      </c>
      <c r="M22" s="6">
        <f t="shared" si="4"/>
        <v>1.3333333333333333</v>
      </c>
      <c r="N22" s="4">
        <v>31</v>
      </c>
      <c r="O22" s="6">
        <f t="shared" si="15"/>
        <v>1.1071428571428572</v>
      </c>
      <c r="P22" s="6">
        <f t="shared" si="5"/>
        <v>1.2916666666666667</v>
      </c>
      <c r="Q22" s="4">
        <v>38</v>
      </c>
      <c r="R22" s="6">
        <f t="shared" si="16"/>
        <v>1.4615384615384615</v>
      </c>
      <c r="S22" s="6">
        <f t="shared" si="6"/>
        <v>1.4074074074074074</v>
      </c>
      <c r="T22" s="4">
        <v>32</v>
      </c>
      <c r="U22" s="6">
        <f t="shared" si="17"/>
        <v>0.82051282051282048</v>
      </c>
      <c r="V22" s="6">
        <f t="shared" si="7"/>
        <v>0.76190476190476186</v>
      </c>
      <c r="W22" s="4">
        <v>30</v>
      </c>
      <c r="X22" s="6">
        <f t="shared" si="18"/>
        <v>0.9375</v>
      </c>
      <c r="Y22" s="6">
        <f t="shared" si="8"/>
        <v>0.58823529411764708</v>
      </c>
      <c r="Z22" s="4">
        <v>10</v>
      </c>
      <c r="AA22" s="6">
        <f t="shared" si="19"/>
        <v>1.1111111111111112</v>
      </c>
      <c r="AB22" s="6">
        <f t="shared" si="9"/>
        <v>0.55555555555555558</v>
      </c>
      <c r="AC22" s="4">
        <f t="shared" si="0"/>
        <v>327</v>
      </c>
      <c r="AD22" s="6">
        <f t="shared" si="20"/>
        <v>0.62049335863377608</v>
      </c>
      <c r="AE22" s="6">
        <f t="shared" si="10"/>
        <v>0.96745562130177509</v>
      </c>
    </row>
    <row r="23" spans="1:31" ht="17.100000000000001" customHeight="1" x14ac:dyDescent="0.25">
      <c r="A23" s="3">
        <v>43739</v>
      </c>
      <c r="B23" s="4">
        <v>139</v>
      </c>
      <c r="C23" s="6">
        <f t="shared" si="11"/>
        <v>0.83734939759036142</v>
      </c>
      <c r="D23" s="6">
        <f t="shared" si="1"/>
        <v>1.2086956521739129</v>
      </c>
      <c r="E23" s="4">
        <v>8</v>
      </c>
      <c r="F23" s="6">
        <f t="shared" si="12"/>
        <v>0.5</v>
      </c>
      <c r="G23" s="6">
        <f t="shared" si="2"/>
        <v>2</v>
      </c>
      <c r="H23" s="4">
        <v>64</v>
      </c>
      <c r="I23" s="6">
        <f t="shared" si="13"/>
        <v>2.56</v>
      </c>
      <c r="J23" s="6">
        <f t="shared" si="3"/>
        <v>1.2549019607843137</v>
      </c>
      <c r="K23" s="4">
        <v>20</v>
      </c>
      <c r="L23" s="6">
        <f t="shared" si="14"/>
        <v>0.66666666666666663</v>
      </c>
      <c r="M23" s="6">
        <f t="shared" si="4"/>
        <v>1.25</v>
      </c>
      <c r="N23" s="4">
        <v>27</v>
      </c>
      <c r="O23" s="6">
        <f t="shared" si="15"/>
        <v>0.87096774193548387</v>
      </c>
      <c r="P23" s="6">
        <f t="shared" si="5"/>
        <v>0.87096774193548387</v>
      </c>
      <c r="Q23" s="4">
        <v>18</v>
      </c>
      <c r="R23" s="6">
        <f t="shared" si="16"/>
        <v>0.75</v>
      </c>
      <c r="S23" s="6">
        <f t="shared" si="6"/>
        <v>0.47368421052631576</v>
      </c>
      <c r="T23" s="4">
        <v>48</v>
      </c>
      <c r="U23" s="6">
        <f t="shared" si="17"/>
        <v>1.4545454545454546</v>
      </c>
      <c r="V23" s="6">
        <f t="shared" si="7"/>
        <v>1.5</v>
      </c>
      <c r="W23" s="4">
        <v>38</v>
      </c>
      <c r="X23" s="6">
        <f t="shared" si="18"/>
        <v>0.73076923076923073</v>
      </c>
      <c r="Y23" s="6">
        <f t="shared" si="8"/>
        <v>1.2666666666666666</v>
      </c>
      <c r="Z23" s="4">
        <v>9</v>
      </c>
      <c r="AA23" s="6">
        <f t="shared" si="19"/>
        <v>0.36</v>
      </c>
      <c r="AB23" s="6">
        <f t="shared" si="9"/>
        <v>0.9</v>
      </c>
      <c r="AC23" s="4">
        <f t="shared" si="0"/>
        <v>371</v>
      </c>
      <c r="AD23" s="6">
        <f t="shared" si="20"/>
        <v>0.92288557213930345</v>
      </c>
      <c r="AE23" s="6">
        <f t="shared" si="10"/>
        <v>1.1345565749235473</v>
      </c>
    </row>
    <row r="24" spans="1:31" ht="17.100000000000001" customHeight="1" x14ac:dyDescent="0.25">
      <c r="A24" s="3">
        <v>43770</v>
      </c>
      <c r="B24" s="4">
        <v>115</v>
      </c>
      <c r="C24" s="6">
        <f t="shared" si="11"/>
        <v>0.91269841269841268</v>
      </c>
      <c r="D24" s="6">
        <f t="shared" si="1"/>
        <v>0.82733812949640284</v>
      </c>
      <c r="E24" s="4">
        <v>2</v>
      </c>
      <c r="F24" s="6">
        <f t="shared" si="12"/>
        <v>0.25</v>
      </c>
      <c r="G24" s="6">
        <f t="shared" si="2"/>
        <v>0.25</v>
      </c>
      <c r="H24" s="4">
        <v>49</v>
      </c>
      <c r="I24" s="6">
        <f t="shared" si="13"/>
        <v>0.85964912280701755</v>
      </c>
      <c r="J24" s="6">
        <f t="shared" si="3"/>
        <v>0.765625</v>
      </c>
      <c r="K24" s="4">
        <v>29</v>
      </c>
      <c r="L24" s="6">
        <f t="shared" si="14"/>
        <v>2.2307692307692308</v>
      </c>
      <c r="M24" s="6">
        <f t="shared" si="4"/>
        <v>1.45</v>
      </c>
      <c r="N24" s="4">
        <v>12</v>
      </c>
      <c r="O24" s="6">
        <f t="shared" si="15"/>
        <v>0.6</v>
      </c>
      <c r="P24" s="6">
        <f t="shared" si="5"/>
        <v>0.44444444444444442</v>
      </c>
      <c r="Q24" s="4">
        <v>27</v>
      </c>
      <c r="R24" s="6">
        <f t="shared" si="16"/>
        <v>1.2272727272727273</v>
      </c>
      <c r="S24" s="6">
        <f t="shared" si="6"/>
        <v>1.5</v>
      </c>
      <c r="T24" s="4">
        <v>31</v>
      </c>
      <c r="U24" s="6">
        <f t="shared" si="17"/>
        <v>1.2916666666666667</v>
      </c>
      <c r="V24" s="6">
        <f t="shared" si="7"/>
        <v>0.64583333333333337</v>
      </c>
      <c r="W24" s="4">
        <v>25</v>
      </c>
      <c r="X24" s="6">
        <f t="shared" si="18"/>
        <v>1.3888888888888888</v>
      </c>
      <c r="Y24" s="6">
        <f t="shared" si="8"/>
        <v>0.65789473684210531</v>
      </c>
      <c r="Z24" s="4">
        <v>5</v>
      </c>
      <c r="AA24" s="6">
        <f t="shared" si="19"/>
        <v>0.55555555555555558</v>
      </c>
      <c r="AB24" s="6">
        <f t="shared" si="9"/>
        <v>0.55555555555555558</v>
      </c>
      <c r="AC24" s="4">
        <f t="shared" si="0"/>
        <v>295</v>
      </c>
      <c r="AD24" s="6">
        <f t="shared" si="20"/>
        <v>0.9932659932659933</v>
      </c>
      <c r="AE24" s="6">
        <f t="shared" si="10"/>
        <v>0.79514824797843664</v>
      </c>
    </row>
    <row r="25" spans="1:31" ht="17.100000000000001" customHeight="1" x14ac:dyDescent="0.25">
      <c r="A25" s="3">
        <v>43800</v>
      </c>
      <c r="B25" s="4">
        <v>136</v>
      </c>
      <c r="C25" s="6">
        <f t="shared" si="11"/>
        <v>0.88311688311688308</v>
      </c>
      <c r="D25" s="6">
        <f t="shared" si="1"/>
        <v>1.182608695652174</v>
      </c>
      <c r="E25" s="4">
        <v>3</v>
      </c>
      <c r="F25" s="6">
        <f t="shared" si="12"/>
        <v>1</v>
      </c>
      <c r="G25" s="6">
        <f t="shared" si="2"/>
        <v>1.5</v>
      </c>
      <c r="H25" s="4">
        <v>37</v>
      </c>
      <c r="I25" s="6">
        <f t="shared" si="13"/>
        <v>0.56060606060606055</v>
      </c>
      <c r="J25" s="6">
        <f t="shared" si="3"/>
        <v>0.75510204081632648</v>
      </c>
      <c r="K25" s="4">
        <v>17</v>
      </c>
      <c r="L25" s="6">
        <f t="shared" si="14"/>
        <v>1.5454545454545454</v>
      </c>
      <c r="M25" s="6">
        <f t="shared" si="4"/>
        <v>0.58620689655172409</v>
      </c>
      <c r="N25" s="4">
        <v>23</v>
      </c>
      <c r="O25" s="6">
        <f t="shared" si="15"/>
        <v>1.9166666666666667</v>
      </c>
      <c r="P25" s="6">
        <f t="shared" si="5"/>
        <v>1.9166666666666667</v>
      </c>
      <c r="Q25" s="4">
        <v>21</v>
      </c>
      <c r="R25" s="6">
        <f t="shared" si="16"/>
        <v>0.80769230769230771</v>
      </c>
      <c r="S25" s="6">
        <f t="shared" si="6"/>
        <v>0.77777777777777779</v>
      </c>
      <c r="T25" s="4">
        <v>32</v>
      </c>
      <c r="U25" s="6">
        <f t="shared" si="17"/>
        <v>1.0666666666666667</v>
      </c>
      <c r="V25" s="6">
        <f t="shared" si="7"/>
        <v>1.032258064516129</v>
      </c>
      <c r="W25" s="4">
        <v>49</v>
      </c>
      <c r="X25" s="6">
        <f t="shared" si="18"/>
        <v>2.0416666666666665</v>
      </c>
      <c r="Y25" s="6">
        <f t="shared" si="8"/>
        <v>1.96</v>
      </c>
      <c r="Z25" s="4">
        <v>7</v>
      </c>
      <c r="AA25" s="6">
        <f t="shared" si="19"/>
        <v>1</v>
      </c>
      <c r="AB25" s="6">
        <f t="shared" si="9"/>
        <v>1.4</v>
      </c>
      <c r="AC25" s="4">
        <f t="shared" si="0"/>
        <v>325</v>
      </c>
      <c r="AD25" s="6">
        <f t="shared" si="20"/>
        <v>0.97597597597597596</v>
      </c>
      <c r="AE25" s="6">
        <f t="shared" si="10"/>
        <v>1.1016949152542372</v>
      </c>
    </row>
    <row r="26" spans="1:31" ht="17.100000000000001" customHeight="1" x14ac:dyDescent="0.25">
      <c r="A26" s="3">
        <v>43831</v>
      </c>
      <c r="B26" s="4">
        <v>135</v>
      </c>
      <c r="C26" s="6">
        <f t="shared" si="11"/>
        <v>1.8493150684931507</v>
      </c>
      <c r="D26" s="6">
        <f t="shared" si="1"/>
        <v>0.99264705882352944</v>
      </c>
      <c r="E26" s="4">
        <v>5</v>
      </c>
      <c r="F26" s="6">
        <f t="shared" si="12"/>
        <v>1.25</v>
      </c>
      <c r="G26" s="6">
        <f t="shared" si="2"/>
        <v>1.6666666666666667</v>
      </c>
      <c r="H26" s="4">
        <v>18</v>
      </c>
      <c r="I26" s="6">
        <f t="shared" si="13"/>
        <v>0.48648648648648651</v>
      </c>
      <c r="J26" s="6">
        <f t="shared" si="3"/>
        <v>0.48648648648648651</v>
      </c>
      <c r="K26" s="4">
        <v>13</v>
      </c>
      <c r="L26" s="6">
        <f t="shared" si="14"/>
        <v>0.48148148148148145</v>
      </c>
      <c r="M26" s="6">
        <f t="shared" si="4"/>
        <v>0.76470588235294112</v>
      </c>
      <c r="N26" s="4">
        <v>18</v>
      </c>
      <c r="O26" s="6">
        <f t="shared" si="15"/>
        <v>0.72</v>
      </c>
      <c r="P26" s="6">
        <f t="shared" si="5"/>
        <v>0.78260869565217395</v>
      </c>
      <c r="Q26" s="4">
        <v>13</v>
      </c>
      <c r="R26" s="6">
        <f t="shared" si="16"/>
        <v>1.1818181818181819</v>
      </c>
      <c r="S26" s="6">
        <f t="shared" si="6"/>
        <v>0.61904761904761907</v>
      </c>
      <c r="T26" s="4">
        <v>33</v>
      </c>
      <c r="U26" s="6">
        <f t="shared" si="17"/>
        <v>1.2222222222222223</v>
      </c>
      <c r="V26" s="6">
        <f t="shared" si="7"/>
        <v>1.03125</v>
      </c>
      <c r="W26" s="4">
        <v>13</v>
      </c>
      <c r="X26" s="6">
        <f t="shared" si="18"/>
        <v>1.3</v>
      </c>
      <c r="Y26" s="6">
        <f t="shared" si="8"/>
        <v>0.26530612244897961</v>
      </c>
      <c r="Z26" s="4">
        <v>8</v>
      </c>
      <c r="AA26" s="6">
        <f t="shared" si="19"/>
        <v>0.53333333333333333</v>
      </c>
      <c r="AB26" s="6">
        <f t="shared" si="9"/>
        <v>1.1428571428571428</v>
      </c>
      <c r="AC26" s="4">
        <f t="shared" si="0"/>
        <v>256</v>
      </c>
      <c r="AD26" s="6">
        <f t="shared" si="20"/>
        <v>1.1179039301310043</v>
      </c>
      <c r="AE26" s="6">
        <f t="shared" si="10"/>
        <v>0.78769230769230769</v>
      </c>
    </row>
    <row r="27" spans="1:31" ht="17.100000000000001" customHeight="1" x14ac:dyDescent="0.25">
      <c r="A27" s="3">
        <v>43862</v>
      </c>
      <c r="B27" s="4">
        <v>114</v>
      </c>
      <c r="C27" s="6">
        <f t="shared" si="11"/>
        <v>0.94214876033057848</v>
      </c>
      <c r="D27" s="6">
        <f t="shared" si="1"/>
        <v>0.84444444444444444</v>
      </c>
      <c r="E27" s="4">
        <v>2</v>
      </c>
      <c r="F27" s="6">
        <f t="shared" si="12"/>
        <v>0.66666666666666663</v>
      </c>
      <c r="G27" s="6">
        <f t="shared" si="2"/>
        <v>0.4</v>
      </c>
      <c r="H27" s="4">
        <v>12</v>
      </c>
      <c r="I27" s="6">
        <f t="shared" si="13"/>
        <v>0.46153846153846156</v>
      </c>
      <c r="J27" s="6">
        <f t="shared" si="3"/>
        <v>0.66666666666666663</v>
      </c>
      <c r="K27" s="4">
        <v>11</v>
      </c>
      <c r="L27" s="6">
        <f t="shared" si="14"/>
        <v>1.5714285714285714</v>
      </c>
      <c r="M27" s="6">
        <f t="shared" si="4"/>
        <v>0.84615384615384615</v>
      </c>
      <c r="N27" s="4">
        <v>13</v>
      </c>
      <c r="O27" s="6">
        <f t="shared" si="15"/>
        <v>0.8125</v>
      </c>
      <c r="P27" s="6">
        <f t="shared" si="5"/>
        <v>0.72222222222222221</v>
      </c>
      <c r="Q27" s="4">
        <v>10</v>
      </c>
      <c r="R27" s="6">
        <f t="shared" si="16"/>
        <v>0.4</v>
      </c>
      <c r="S27" s="6">
        <f t="shared" si="6"/>
        <v>0.76923076923076927</v>
      </c>
      <c r="T27" s="4">
        <v>21</v>
      </c>
      <c r="U27" s="6">
        <f t="shared" si="17"/>
        <v>0.77777777777777779</v>
      </c>
      <c r="V27" s="6">
        <f t="shared" si="7"/>
        <v>0.63636363636363635</v>
      </c>
      <c r="W27" s="4">
        <v>12</v>
      </c>
      <c r="X27" s="6">
        <f t="shared" si="18"/>
        <v>0.70588235294117652</v>
      </c>
      <c r="Y27" s="6">
        <f t="shared" si="8"/>
        <v>0.92307692307692313</v>
      </c>
      <c r="Z27" s="4">
        <v>6</v>
      </c>
      <c r="AA27" s="6">
        <f t="shared" si="19"/>
        <v>0.66666666666666663</v>
      </c>
      <c r="AB27" s="6">
        <f t="shared" si="9"/>
        <v>0.75</v>
      </c>
      <c r="AC27" s="4">
        <f t="shared" si="0"/>
        <v>201</v>
      </c>
      <c r="AD27" s="6">
        <f t="shared" si="20"/>
        <v>0.80079681274900394</v>
      </c>
      <c r="AE27" s="6">
        <f t="shared" si="10"/>
        <v>0.78515625</v>
      </c>
    </row>
    <row r="28" spans="1:31" ht="17.100000000000001" customHeight="1" x14ac:dyDescent="0.25">
      <c r="A28" s="3">
        <v>43891</v>
      </c>
      <c r="B28" s="4">
        <v>179</v>
      </c>
      <c r="C28" s="6">
        <f t="shared" si="11"/>
        <v>1.325925925925926</v>
      </c>
      <c r="D28" s="6">
        <f t="shared" si="1"/>
        <v>1.5701754385964912</v>
      </c>
      <c r="E28" s="4">
        <v>31</v>
      </c>
      <c r="F28" s="6">
        <f t="shared" si="12"/>
        <v>3.4444444444444446</v>
      </c>
      <c r="G28" s="6">
        <f t="shared" si="2"/>
        <v>15.5</v>
      </c>
      <c r="H28" s="4">
        <v>50</v>
      </c>
      <c r="I28" s="6">
        <f t="shared" si="13"/>
        <v>1.3513513513513513</v>
      </c>
      <c r="J28" s="6">
        <f t="shared" si="3"/>
        <v>4.166666666666667</v>
      </c>
      <c r="K28" s="4">
        <v>19</v>
      </c>
      <c r="L28" s="6">
        <f t="shared" si="14"/>
        <v>0.70370370370370372</v>
      </c>
      <c r="M28" s="6">
        <f t="shared" si="4"/>
        <v>1.7272727272727273</v>
      </c>
      <c r="N28" s="4">
        <v>24</v>
      </c>
      <c r="O28" s="6">
        <f t="shared" si="15"/>
        <v>0.8571428571428571</v>
      </c>
      <c r="P28" s="6">
        <f t="shared" si="5"/>
        <v>1.8461538461538463</v>
      </c>
      <c r="Q28" s="4">
        <v>25</v>
      </c>
      <c r="R28" s="6">
        <f t="shared" si="16"/>
        <v>1.0416666666666667</v>
      </c>
      <c r="S28" s="6">
        <f t="shared" si="6"/>
        <v>2.5</v>
      </c>
      <c r="T28" s="4">
        <v>29</v>
      </c>
      <c r="U28" s="6">
        <f t="shared" si="17"/>
        <v>0.96666666666666667</v>
      </c>
      <c r="V28" s="6">
        <f t="shared" si="7"/>
        <v>1.3809523809523809</v>
      </c>
      <c r="W28" s="4">
        <v>45</v>
      </c>
      <c r="X28" s="6">
        <f t="shared" si="18"/>
        <v>0.81818181818181823</v>
      </c>
      <c r="Y28" s="6">
        <f t="shared" si="8"/>
        <v>3.75</v>
      </c>
      <c r="Z28" s="4">
        <v>16</v>
      </c>
      <c r="AA28" s="6">
        <f t="shared" si="19"/>
        <v>1.7777777777777777</v>
      </c>
      <c r="AB28" s="6">
        <f t="shared" si="9"/>
        <v>2.6666666666666665</v>
      </c>
      <c r="AC28" s="4">
        <f t="shared" si="0"/>
        <v>418</v>
      </c>
      <c r="AD28" s="6">
        <f t="shared" si="20"/>
        <v>1.1807909604519775</v>
      </c>
      <c r="AE28" s="6">
        <f t="shared" si="10"/>
        <v>2.0796019900497513</v>
      </c>
    </row>
    <row r="29" spans="1:31" ht="17.100000000000001" customHeight="1" x14ac:dyDescent="0.25">
      <c r="A29" s="3">
        <v>43922</v>
      </c>
      <c r="B29" s="4">
        <v>138</v>
      </c>
      <c r="C29" s="6">
        <f t="shared" si="11"/>
        <v>0.90789473684210531</v>
      </c>
      <c r="D29" s="6">
        <f t="shared" si="1"/>
        <v>0.77094972067039103</v>
      </c>
      <c r="E29" s="4">
        <v>38</v>
      </c>
      <c r="F29" s="6">
        <f t="shared" si="12"/>
        <v>4.2222222222222223</v>
      </c>
      <c r="G29" s="6">
        <f t="shared" si="2"/>
        <v>1.2258064516129032</v>
      </c>
      <c r="H29" s="4">
        <v>25</v>
      </c>
      <c r="I29" s="6">
        <f t="shared" si="13"/>
        <v>0.53191489361702127</v>
      </c>
      <c r="J29" s="6">
        <f t="shared" si="3"/>
        <v>0.5</v>
      </c>
      <c r="K29" s="4">
        <v>20</v>
      </c>
      <c r="L29" s="6">
        <f t="shared" si="14"/>
        <v>0.76923076923076927</v>
      </c>
      <c r="M29" s="6">
        <f t="shared" si="4"/>
        <v>1.0526315789473684</v>
      </c>
      <c r="N29" s="4">
        <v>25</v>
      </c>
      <c r="O29" s="6">
        <f t="shared" si="15"/>
        <v>0.625</v>
      </c>
      <c r="P29" s="6">
        <f t="shared" si="5"/>
        <v>1.0416666666666667</v>
      </c>
      <c r="Q29" s="4">
        <v>11</v>
      </c>
      <c r="R29" s="6">
        <f t="shared" si="16"/>
        <v>0.35483870967741937</v>
      </c>
      <c r="S29" s="6">
        <f t="shared" si="6"/>
        <v>0.44</v>
      </c>
      <c r="T29" s="4">
        <v>34</v>
      </c>
      <c r="U29" s="6">
        <f t="shared" si="17"/>
        <v>0.56666666666666665</v>
      </c>
      <c r="V29" s="6">
        <f t="shared" si="7"/>
        <v>1.1724137931034482</v>
      </c>
      <c r="W29" s="4">
        <v>31</v>
      </c>
      <c r="X29" s="6">
        <f t="shared" si="18"/>
        <v>0.33333333333333331</v>
      </c>
      <c r="Y29" s="6">
        <f t="shared" si="8"/>
        <v>0.68888888888888888</v>
      </c>
      <c r="Z29" s="4">
        <v>20</v>
      </c>
      <c r="AA29" s="6">
        <f t="shared" si="19"/>
        <v>0.8</v>
      </c>
      <c r="AB29" s="6">
        <f t="shared" si="9"/>
        <v>1.25</v>
      </c>
      <c r="AC29" s="4">
        <f t="shared" si="0"/>
        <v>342</v>
      </c>
      <c r="AD29" s="6">
        <f t="shared" si="20"/>
        <v>0.70807453416149069</v>
      </c>
      <c r="AE29" s="6">
        <f t="shared" si="10"/>
        <v>0.81818181818181823</v>
      </c>
    </row>
    <row r="30" spans="1:31" ht="17.100000000000001" customHeight="1" x14ac:dyDescent="0.25">
      <c r="A30" s="3">
        <v>43952</v>
      </c>
      <c r="B30" s="4">
        <v>106</v>
      </c>
      <c r="C30" s="6">
        <f t="shared" si="11"/>
        <v>0.73103448275862071</v>
      </c>
      <c r="D30" s="6">
        <f t="shared" si="1"/>
        <v>0.76811594202898548</v>
      </c>
      <c r="E30" s="4">
        <v>9</v>
      </c>
      <c r="F30" s="6">
        <f t="shared" si="12"/>
        <v>0.9</v>
      </c>
      <c r="G30" s="6">
        <f t="shared" si="2"/>
        <v>0.23684210526315788</v>
      </c>
      <c r="H30" s="4">
        <v>23</v>
      </c>
      <c r="I30" s="6">
        <f t="shared" si="13"/>
        <v>0.88461538461538458</v>
      </c>
      <c r="J30" s="6">
        <f t="shared" si="3"/>
        <v>0.92</v>
      </c>
      <c r="K30" s="4">
        <v>13</v>
      </c>
      <c r="L30" s="6">
        <f t="shared" si="14"/>
        <v>0.35135135135135137</v>
      </c>
      <c r="M30" s="6">
        <f t="shared" si="4"/>
        <v>0.65</v>
      </c>
      <c r="N30" s="4">
        <v>20</v>
      </c>
      <c r="O30" s="6">
        <f t="shared" si="15"/>
        <v>0.76923076923076927</v>
      </c>
      <c r="P30" s="6">
        <f t="shared" si="5"/>
        <v>0.8</v>
      </c>
      <c r="Q30" s="4">
        <v>22</v>
      </c>
      <c r="R30" s="6">
        <f t="shared" si="16"/>
        <v>0.88</v>
      </c>
      <c r="S30" s="6">
        <f t="shared" si="6"/>
        <v>2</v>
      </c>
      <c r="T30" s="4">
        <v>63</v>
      </c>
      <c r="U30" s="6">
        <f t="shared" si="17"/>
        <v>1.1886792452830188</v>
      </c>
      <c r="V30" s="6">
        <f t="shared" si="7"/>
        <v>1.8529411764705883</v>
      </c>
      <c r="W30" s="4">
        <v>22</v>
      </c>
      <c r="X30" s="6">
        <f t="shared" si="18"/>
        <v>0.6875</v>
      </c>
      <c r="Y30" s="6">
        <f t="shared" si="8"/>
        <v>0.70967741935483875</v>
      </c>
      <c r="Z30" s="4">
        <v>19</v>
      </c>
      <c r="AA30" s="6">
        <f t="shared" si="19"/>
        <v>1</v>
      </c>
      <c r="AB30" s="6">
        <f t="shared" si="9"/>
        <v>0.95</v>
      </c>
      <c r="AC30" s="4">
        <f t="shared" si="0"/>
        <v>297</v>
      </c>
      <c r="AD30" s="6">
        <f t="shared" si="20"/>
        <v>0.79624664879356566</v>
      </c>
      <c r="AE30" s="6">
        <f t="shared" si="10"/>
        <v>0.86842105263157898</v>
      </c>
    </row>
    <row r="31" spans="1:31" ht="17.100000000000001" customHeight="1" x14ac:dyDescent="0.25">
      <c r="A31" s="3">
        <v>43983</v>
      </c>
      <c r="B31" s="4">
        <v>181</v>
      </c>
      <c r="C31" s="6">
        <f t="shared" si="11"/>
        <v>1.167741935483871</v>
      </c>
      <c r="D31" s="6">
        <f t="shared" si="1"/>
        <v>1.7075471698113207</v>
      </c>
      <c r="E31" s="4">
        <v>9</v>
      </c>
      <c r="F31" s="6">
        <f t="shared" si="12"/>
        <v>0.36</v>
      </c>
      <c r="G31" s="6">
        <f t="shared" si="2"/>
        <v>1</v>
      </c>
      <c r="H31" s="4">
        <v>33</v>
      </c>
      <c r="I31" s="6">
        <f t="shared" si="13"/>
        <v>0.84615384615384615</v>
      </c>
      <c r="J31" s="6">
        <f t="shared" si="3"/>
        <v>1.4347826086956521</v>
      </c>
      <c r="K31" s="4">
        <v>88</v>
      </c>
      <c r="L31" s="6">
        <f t="shared" si="14"/>
        <v>1.7959183673469388</v>
      </c>
      <c r="M31" s="6">
        <f t="shared" si="4"/>
        <v>6.7692307692307692</v>
      </c>
      <c r="N31" s="4">
        <v>26</v>
      </c>
      <c r="O31" s="6">
        <f t="shared" si="15"/>
        <v>1.2380952380952381</v>
      </c>
      <c r="P31" s="6">
        <f t="shared" si="5"/>
        <v>1.3</v>
      </c>
      <c r="Q31" s="4">
        <v>22</v>
      </c>
      <c r="R31" s="6">
        <f t="shared" si="16"/>
        <v>0.48888888888888887</v>
      </c>
      <c r="S31" s="6">
        <f t="shared" si="6"/>
        <v>1</v>
      </c>
      <c r="T31" s="4">
        <v>31</v>
      </c>
      <c r="U31" s="6">
        <f t="shared" si="17"/>
        <v>1.0689655172413792</v>
      </c>
      <c r="V31" s="6">
        <f t="shared" si="7"/>
        <v>0.49206349206349204</v>
      </c>
      <c r="W31" s="4">
        <v>43</v>
      </c>
      <c r="X31" s="6">
        <f t="shared" si="18"/>
        <v>1.2647058823529411</v>
      </c>
      <c r="Y31" s="6">
        <f t="shared" si="8"/>
        <v>1.9545454545454546</v>
      </c>
      <c r="Z31" s="4">
        <v>13</v>
      </c>
      <c r="AA31" s="6">
        <f t="shared" si="19"/>
        <v>0.48148148148148145</v>
      </c>
      <c r="AB31" s="6">
        <f t="shared" si="9"/>
        <v>0.68421052631578949</v>
      </c>
      <c r="AC31" s="4">
        <f t="shared" si="0"/>
        <v>446</v>
      </c>
      <c r="AD31" s="6">
        <f t="shared" si="20"/>
        <v>1.0518867924528301</v>
      </c>
      <c r="AE31" s="6">
        <f t="shared" si="10"/>
        <v>1.5016835016835017</v>
      </c>
    </row>
    <row r="32" spans="1:31" ht="17.100000000000001" customHeight="1" x14ac:dyDescent="0.25">
      <c r="A32" s="3">
        <v>44013</v>
      </c>
      <c r="B32" s="4">
        <v>143</v>
      </c>
      <c r="C32" s="6">
        <f t="shared" si="11"/>
        <v>0.73711340206185572</v>
      </c>
      <c r="D32" s="6">
        <f t="shared" si="1"/>
        <v>0.79005524861878451</v>
      </c>
      <c r="E32" s="4">
        <v>18</v>
      </c>
      <c r="F32" s="6">
        <f t="shared" si="12"/>
        <v>1.5</v>
      </c>
      <c r="G32" s="6">
        <f t="shared" si="2"/>
        <v>2</v>
      </c>
      <c r="H32" s="4">
        <v>31</v>
      </c>
      <c r="I32" s="6">
        <f t="shared" si="13"/>
        <v>0.75609756097560976</v>
      </c>
      <c r="J32" s="6">
        <f t="shared" si="3"/>
        <v>0.93939393939393945</v>
      </c>
      <c r="K32" s="4">
        <v>16</v>
      </c>
      <c r="L32" s="6">
        <f t="shared" si="14"/>
        <v>0.64</v>
      </c>
      <c r="M32" s="6">
        <f t="shared" si="4"/>
        <v>0.18181818181818182</v>
      </c>
      <c r="N32" s="4">
        <v>14</v>
      </c>
      <c r="O32" s="6">
        <f t="shared" si="15"/>
        <v>0.53846153846153844</v>
      </c>
      <c r="P32" s="6">
        <f t="shared" si="5"/>
        <v>0.53846153846153844</v>
      </c>
      <c r="Q32" s="4">
        <v>24</v>
      </c>
      <c r="R32" s="6">
        <f t="shared" si="16"/>
        <v>1</v>
      </c>
      <c r="S32" s="6">
        <f t="shared" si="6"/>
        <v>1.0909090909090908</v>
      </c>
      <c r="T32" s="4">
        <v>39</v>
      </c>
      <c r="U32" s="6">
        <f t="shared" si="17"/>
        <v>0.61904761904761907</v>
      </c>
      <c r="V32" s="6">
        <f t="shared" si="7"/>
        <v>1.2580645161290323</v>
      </c>
      <c r="W32" s="4">
        <v>31</v>
      </c>
      <c r="X32" s="6">
        <f t="shared" si="18"/>
        <v>0.70454545454545459</v>
      </c>
      <c r="Y32" s="6">
        <f t="shared" si="8"/>
        <v>0.72093023255813948</v>
      </c>
      <c r="Z32" s="4">
        <v>15</v>
      </c>
      <c r="AA32" s="6">
        <f t="shared" si="19"/>
        <v>1.5</v>
      </c>
      <c r="AB32" s="6">
        <f t="shared" si="9"/>
        <v>1.1538461538461537</v>
      </c>
      <c r="AC32" s="4">
        <f t="shared" si="0"/>
        <v>331</v>
      </c>
      <c r="AD32" s="6">
        <f t="shared" si="20"/>
        <v>0.75398633257403191</v>
      </c>
      <c r="AE32" s="6">
        <f t="shared" si="10"/>
        <v>0.74215246636771304</v>
      </c>
    </row>
    <row r="33" spans="1:31" ht="17.100000000000001" customHeight="1" x14ac:dyDescent="0.25">
      <c r="A33" s="3">
        <v>44044</v>
      </c>
      <c r="B33" s="4">
        <v>108</v>
      </c>
      <c r="C33" s="6">
        <f t="shared" si="11"/>
        <v>0.86399999999999999</v>
      </c>
      <c r="D33" s="6">
        <f t="shared" si="1"/>
        <v>0.75524475524475521</v>
      </c>
      <c r="E33" s="4">
        <v>31</v>
      </c>
      <c r="F33" s="6">
        <f t="shared" si="12"/>
        <v>3.4444444444444446</v>
      </c>
      <c r="G33" s="6">
        <f t="shared" si="2"/>
        <v>1.7222222222222223</v>
      </c>
      <c r="H33" s="4">
        <v>20</v>
      </c>
      <c r="I33" s="6">
        <f t="shared" si="13"/>
        <v>0.66666666666666663</v>
      </c>
      <c r="J33" s="6">
        <f t="shared" si="3"/>
        <v>0.64516129032258063</v>
      </c>
      <c r="K33" s="4">
        <v>18</v>
      </c>
      <c r="L33" s="6">
        <f t="shared" si="14"/>
        <v>1.5</v>
      </c>
      <c r="M33" s="6">
        <f t="shared" si="4"/>
        <v>1.125</v>
      </c>
      <c r="N33" s="4">
        <v>22</v>
      </c>
      <c r="O33" s="6">
        <f t="shared" si="15"/>
        <v>0.91666666666666663</v>
      </c>
      <c r="P33" s="6">
        <f t="shared" si="5"/>
        <v>1.5714285714285714</v>
      </c>
      <c r="Q33" s="4">
        <v>40</v>
      </c>
      <c r="R33" s="6">
        <f t="shared" si="16"/>
        <v>1.4814814814814814</v>
      </c>
      <c r="S33" s="6">
        <f t="shared" si="6"/>
        <v>1.6666666666666667</v>
      </c>
      <c r="T33" s="4">
        <v>44</v>
      </c>
      <c r="U33" s="6">
        <f t="shared" si="17"/>
        <v>1.0476190476190477</v>
      </c>
      <c r="V33" s="6">
        <f t="shared" si="7"/>
        <v>1.1282051282051282</v>
      </c>
      <c r="W33" s="4">
        <v>32</v>
      </c>
      <c r="X33" s="6">
        <f t="shared" si="18"/>
        <v>0.62745098039215685</v>
      </c>
      <c r="Y33" s="6">
        <f t="shared" si="8"/>
        <v>1.032258064516129</v>
      </c>
      <c r="Z33" s="4">
        <v>14</v>
      </c>
      <c r="AA33" s="6">
        <f t="shared" si="19"/>
        <v>0.77777777777777779</v>
      </c>
      <c r="AB33" s="6">
        <f t="shared" si="9"/>
        <v>0.93333333333333335</v>
      </c>
      <c r="AC33" s="4">
        <f t="shared" si="0"/>
        <v>329</v>
      </c>
      <c r="AD33" s="6">
        <f t="shared" si="20"/>
        <v>0.97337278106508873</v>
      </c>
      <c r="AE33" s="6">
        <f t="shared" si="10"/>
        <v>0.9939577039274925</v>
      </c>
    </row>
    <row r="34" spans="1:31" ht="17.100000000000001" customHeight="1" x14ac:dyDescent="0.25">
      <c r="A34" s="3">
        <v>44075</v>
      </c>
      <c r="B34" s="4">
        <v>115</v>
      </c>
      <c r="C34" s="6">
        <f t="shared" si="11"/>
        <v>1</v>
      </c>
      <c r="D34" s="6">
        <f t="shared" si="1"/>
        <v>1.0648148148148149</v>
      </c>
      <c r="E34" s="4">
        <v>8</v>
      </c>
      <c r="F34" s="6">
        <f t="shared" si="12"/>
        <v>2</v>
      </c>
      <c r="G34" s="6">
        <f t="shared" si="2"/>
        <v>0.25806451612903225</v>
      </c>
      <c r="H34" s="4">
        <v>66</v>
      </c>
      <c r="I34" s="6">
        <f t="shared" si="13"/>
        <v>1.2941176470588236</v>
      </c>
      <c r="J34" s="6">
        <f t="shared" si="3"/>
        <v>3.3</v>
      </c>
      <c r="K34" s="4">
        <v>19</v>
      </c>
      <c r="L34" s="6">
        <f t="shared" si="14"/>
        <v>1.1875</v>
      </c>
      <c r="M34" s="6">
        <f t="shared" si="4"/>
        <v>1.0555555555555556</v>
      </c>
      <c r="N34" s="4">
        <v>23</v>
      </c>
      <c r="O34" s="6">
        <f t="shared" si="15"/>
        <v>0.74193548387096775</v>
      </c>
      <c r="P34" s="6">
        <f t="shared" si="5"/>
        <v>1.0454545454545454</v>
      </c>
      <c r="Q34" s="4">
        <v>23</v>
      </c>
      <c r="R34" s="6">
        <f t="shared" si="16"/>
        <v>0.60526315789473684</v>
      </c>
      <c r="S34" s="6">
        <f t="shared" si="6"/>
        <v>0.57499999999999996</v>
      </c>
      <c r="T34" s="4">
        <v>23</v>
      </c>
      <c r="U34" s="6">
        <f t="shared" si="17"/>
        <v>0.71875</v>
      </c>
      <c r="V34" s="6">
        <f t="shared" si="7"/>
        <v>0.52272727272727271</v>
      </c>
      <c r="W34" s="4">
        <v>38</v>
      </c>
      <c r="X34" s="6">
        <f t="shared" si="18"/>
        <v>1.2666666666666666</v>
      </c>
      <c r="Y34" s="6">
        <f t="shared" si="8"/>
        <v>1.1875</v>
      </c>
      <c r="Z34" s="4">
        <v>9</v>
      </c>
      <c r="AA34" s="6">
        <f t="shared" si="19"/>
        <v>0.9</v>
      </c>
      <c r="AB34" s="6">
        <f t="shared" si="9"/>
        <v>0.6428571428571429</v>
      </c>
      <c r="AC34" s="4">
        <f t="shared" ref="AC34:AC62" si="21">B34+E34+H34+K34+N34+Q34+T34+W34+Z34</f>
        <v>324</v>
      </c>
      <c r="AD34" s="6">
        <f t="shared" si="20"/>
        <v>0.99082568807339455</v>
      </c>
      <c r="AE34" s="6">
        <f t="shared" si="10"/>
        <v>0.98480243161094227</v>
      </c>
    </row>
    <row r="35" spans="1:31" ht="17.100000000000001" customHeight="1" x14ac:dyDescent="0.25">
      <c r="A35" s="3">
        <v>44105</v>
      </c>
      <c r="B35" s="4">
        <v>130</v>
      </c>
      <c r="C35" s="6">
        <f t="shared" si="11"/>
        <v>0.93525179856115104</v>
      </c>
      <c r="D35" s="6">
        <f t="shared" ref="D35:D62" si="22">B35/B34</f>
        <v>1.1304347826086956</v>
      </c>
      <c r="E35" s="4">
        <v>4</v>
      </c>
      <c r="F35" s="6">
        <f t="shared" si="12"/>
        <v>0.5</v>
      </c>
      <c r="G35" s="6">
        <f t="shared" ref="G35:G62" si="23">E35/E34</f>
        <v>0.5</v>
      </c>
      <c r="H35" s="4">
        <v>31</v>
      </c>
      <c r="I35" s="6">
        <f t="shared" si="13"/>
        <v>0.484375</v>
      </c>
      <c r="J35" s="6">
        <f t="shared" ref="J35:J62" si="24">H35/H34</f>
        <v>0.46969696969696972</v>
      </c>
      <c r="K35" s="4">
        <v>11</v>
      </c>
      <c r="L35" s="6">
        <f t="shared" si="14"/>
        <v>0.55000000000000004</v>
      </c>
      <c r="M35" s="6">
        <f t="shared" ref="M35:M62" si="25">K35/K34</f>
        <v>0.57894736842105265</v>
      </c>
      <c r="N35" s="4">
        <v>33</v>
      </c>
      <c r="O35" s="6">
        <f t="shared" si="15"/>
        <v>1.2222222222222223</v>
      </c>
      <c r="P35" s="6">
        <f t="shared" ref="P35:P62" si="26">N35/N34</f>
        <v>1.4347826086956521</v>
      </c>
      <c r="Q35" s="4">
        <v>34</v>
      </c>
      <c r="R35" s="6">
        <f t="shared" si="16"/>
        <v>1.8888888888888888</v>
      </c>
      <c r="S35" s="6">
        <f t="shared" ref="S35:S62" si="27">Q35/Q34</f>
        <v>1.4782608695652173</v>
      </c>
      <c r="T35" s="4">
        <v>28</v>
      </c>
      <c r="U35" s="6">
        <f t="shared" si="17"/>
        <v>0.58333333333333337</v>
      </c>
      <c r="V35" s="6">
        <f t="shared" ref="V35:V62" si="28">T35/T34</f>
        <v>1.2173913043478262</v>
      </c>
      <c r="W35" s="4">
        <v>49</v>
      </c>
      <c r="X35" s="6">
        <f t="shared" si="18"/>
        <v>1.2894736842105263</v>
      </c>
      <c r="Y35" s="6">
        <f t="shared" ref="Y35:Y62" si="29">W35/W34</f>
        <v>1.2894736842105263</v>
      </c>
      <c r="Z35" s="4">
        <v>14</v>
      </c>
      <c r="AA35" s="6">
        <f t="shared" si="19"/>
        <v>1.5555555555555556</v>
      </c>
      <c r="AB35" s="6">
        <f t="shared" ref="AB35:AB62" si="30">Z35/Z34</f>
        <v>1.5555555555555556</v>
      </c>
      <c r="AC35" s="4">
        <f t="shared" si="21"/>
        <v>334</v>
      </c>
      <c r="AD35" s="6">
        <f t="shared" si="20"/>
        <v>0.90026954177897578</v>
      </c>
      <c r="AE35" s="6">
        <f t="shared" si="10"/>
        <v>1.0308641975308641</v>
      </c>
    </row>
    <row r="36" spans="1:31" ht="17.100000000000001" customHeight="1" x14ac:dyDescent="0.25">
      <c r="A36" s="3">
        <v>44136</v>
      </c>
      <c r="B36" s="4">
        <v>131</v>
      </c>
      <c r="C36" s="6">
        <f t="shared" si="11"/>
        <v>1.1391304347826088</v>
      </c>
      <c r="D36" s="6">
        <f t="shared" si="22"/>
        <v>1.0076923076923077</v>
      </c>
      <c r="E36" s="4">
        <v>22</v>
      </c>
      <c r="F36" s="6">
        <f t="shared" si="12"/>
        <v>11</v>
      </c>
      <c r="G36" s="6">
        <f t="shared" si="23"/>
        <v>5.5</v>
      </c>
      <c r="H36" s="4">
        <v>35</v>
      </c>
      <c r="I36" s="6">
        <f t="shared" si="13"/>
        <v>0.7142857142857143</v>
      </c>
      <c r="J36" s="6">
        <f t="shared" si="24"/>
        <v>1.1290322580645162</v>
      </c>
      <c r="K36" s="4">
        <v>17</v>
      </c>
      <c r="L36" s="6">
        <f t="shared" si="14"/>
        <v>0.58620689655172409</v>
      </c>
      <c r="M36" s="6">
        <f t="shared" si="25"/>
        <v>1.5454545454545454</v>
      </c>
      <c r="N36" s="4">
        <v>11</v>
      </c>
      <c r="O36" s="6">
        <f t="shared" si="15"/>
        <v>0.91666666666666663</v>
      </c>
      <c r="P36" s="6">
        <f t="shared" si="26"/>
        <v>0.33333333333333331</v>
      </c>
      <c r="Q36" s="4">
        <v>45</v>
      </c>
      <c r="R36" s="6">
        <f t="shared" si="16"/>
        <v>1.6666666666666667</v>
      </c>
      <c r="S36" s="6">
        <f t="shared" si="27"/>
        <v>1.3235294117647058</v>
      </c>
      <c r="T36" s="4">
        <v>25</v>
      </c>
      <c r="U36" s="6">
        <f t="shared" si="17"/>
        <v>0.80645161290322576</v>
      </c>
      <c r="V36" s="6">
        <f t="shared" si="28"/>
        <v>0.8928571428571429</v>
      </c>
      <c r="W36" s="4">
        <v>36</v>
      </c>
      <c r="X36" s="6">
        <f t="shared" si="18"/>
        <v>1.44</v>
      </c>
      <c r="Y36" s="6">
        <f t="shared" si="29"/>
        <v>0.73469387755102045</v>
      </c>
      <c r="Z36" s="4">
        <v>5</v>
      </c>
      <c r="AA36" s="6">
        <f t="shared" si="19"/>
        <v>1</v>
      </c>
      <c r="AB36" s="6">
        <f t="shared" si="30"/>
        <v>0.35714285714285715</v>
      </c>
      <c r="AC36" s="4">
        <f t="shared" si="21"/>
        <v>327</v>
      </c>
      <c r="AD36" s="6">
        <f t="shared" si="20"/>
        <v>1.1084745762711865</v>
      </c>
      <c r="AE36" s="6">
        <f t="shared" si="10"/>
        <v>0.97904191616766467</v>
      </c>
    </row>
    <row r="37" spans="1:31" ht="17.100000000000001" customHeight="1" x14ac:dyDescent="0.25">
      <c r="A37" s="3">
        <v>44166</v>
      </c>
      <c r="B37" s="4">
        <v>86</v>
      </c>
      <c r="C37" s="6">
        <f t="shared" si="11"/>
        <v>0.63235294117647056</v>
      </c>
      <c r="D37" s="6">
        <f t="shared" si="22"/>
        <v>0.65648854961832059</v>
      </c>
      <c r="E37" s="4">
        <v>7</v>
      </c>
      <c r="F37" s="6">
        <f t="shared" si="12"/>
        <v>2.3333333333333335</v>
      </c>
      <c r="G37" s="6">
        <f t="shared" si="23"/>
        <v>0.31818181818181818</v>
      </c>
      <c r="H37" s="4">
        <v>18</v>
      </c>
      <c r="I37" s="6">
        <f t="shared" si="13"/>
        <v>0.48648648648648651</v>
      </c>
      <c r="J37" s="6">
        <f t="shared" si="24"/>
        <v>0.51428571428571423</v>
      </c>
      <c r="K37" s="4">
        <v>14</v>
      </c>
      <c r="L37" s="6">
        <f t="shared" si="14"/>
        <v>0.82352941176470584</v>
      </c>
      <c r="M37" s="6">
        <f t="shared" si="25"/>
        <v>0.82352941176470584</v>
      </c>
      <c r="N37" s="4">
        <v>18</v>
      </c>
      <c r="O37" s="6">
        <f t="shared" si="15"/>
        <v>0.78260869565217395</v>
      </c>
      <c r="P37" s="6">
        <f t="shared" si="26"/>
        <v>1.6363636363636365</v>
      </c>
      <c r="Q37" s="4">
        <v>31</v>
      </c>
      <c r="R37" s="6">
        <f t="shared" si="16"/>
        <v>1.4761904761904763</v>
      </c>
      <c r="S37" s="6">
        <f t="shared" si="27"/>
        <v>0.68888888888888888</v>
      </c>
      <c r="T37" s="4">
        <v>29</v>
      </c>
      <c r="U37" s="6">
        <f t="shared" si="17"/>
        <v>0.90625</v>
      </c>
      <c r="V37" s="6">
        <f t="shared" si="28"/>
        <v>1.1599999999999999</v>
      </c>
      <c r="W37" s="4">
        <v>14</v>
      </c>
      <c r="X37" s="6">
        <f t="shared" si="18"/>
        <v>0.2857142857142857</v>
      </c>
      <c r="Y37" s="6">
        <f t="shared" si="29"/>
        <v>0.3888888888888889</v>
      </c>
      <c r="Z37" s="4">
        <v>16</v>
      </c>
      <c r="AA37" s="6">
        <f t="shared" si="19"/>
        <v>2.2857142857142856</v>
      </c>
      <c r="AB37" s="6">
        <f t="shared" si="30"/>
        <v>3.2</v>
      </c>
      <c r="AC37" s="4">
        <f t="shared" si="21"/>
        <v>233</v>
      </c>
      <c r="AD37" s="6">
        <f t="shared" si="20"/>
        <v>0.71692307692307689</v>
      </c>
      <c r="AE37" s="6">
        <f t="shared" si="10"/>
        <v>0.71253822629969421</v>
      </c>
    </row>
    <row r="38" spans="1:31" ht="17.100000000000001" customHeight="1" x14ac:dyDescent="0.25">
      <c r="A38" s="3">
        <v>44197</v>
      </c>
      <c r="B38" s="5">
        <v>96</v>
      </c>
      <c r="C38" s="6">
        <f t="shared" si="11"/>
        <v>0.71111111111111114</v>
      </c>
      <c r="D38" s="6">
        <f t="shared" si="22"/>
        <v>1.1162790697674418</v>
      </c>
      <c r="E38" s="5">
        <v>2</v>
      </c>
      <c r="F38" s="6">
        <f t="shared" si="12"/>
        <v>0.4</v>
      </c>
      <c r="G38" s="6">
        <f t="shared" si="23"/>
        <v>0.2857142857142857</v>
      </c>
      <c r="H38" s="5">
        <v>11</v>
      </c>
      <c r="I38" s="6">
        <f t="shared" si="13"/>
        <v>0.61111111111111116</v>
      </c>
      <c r="J38" s="6">
        <f t="shared" si="24"/>
        <v>0.61111111111111116</v>
      </c>
      <c r="K38" s="5">
        <v>11</v>
      </c>
      <c r="L38" s="6">
        <f t="shared" si="14"/>
        <v>0.84615384615384615</v>
      </c>
      <c r="M38" s="6">
        <f t="shared" si="25"/>
        <v>0.7857142857142857</v>
      </c>
      <c r="N38" s="5">
        <v>13</v>
      </c>
      <c r="O38" s="6">
        <f t="shared" si="15"/>
        <v>0.72222222222222221</v>
      </c>
      <c r="P38" s="6">
        <f t="shared" si="26"/>
        <v>0.72222222222222221</v>
      </c>
      <c r="Q38" s="5">
        <v>13</v>
      </c>
      <c r="R38" s="6">
        <f t="shared" si="16"/>
        <v>1</v>
      </c>
      <c r="S38" s="6">
        <f t="shared" si="27"/>
        <v>0.41935483870967744</v>
      </c>
      <c r="T38" s="5">
        <v>23</v>
      </c>
      <c r="U38" s="6">
        <f t="shared" si="17"/>
        <v>0.69696969696969702</v>
      </c>
      <c r="V38" s="6">
        <f t="shared" si="28"/>
        <v>0.7931034482758621</v>
      </c>
      <c r="W38" s="5">
        <v>15</v>
      </c>
      <c r="X38" s="6">
        <f t="shared" si="18"/>
        <v>1.1538461538461537</v>
      </c>
      <c r="Y38" s="6">
        <f t="shared" si="29"/>
        <v>1.0714285714285714</v>
      </c>
      <c r="Z38" s="5">
        <v>13</v>
      </c>
      <c r="AA38" s="6">
        <f t="shared" si="19"/>
        <v>1.625</v>
      </c>
      <c r="AB38" s="6">
        <f t="shared" si="30"/>
        <v>0.8125</v>
      </c>
      <c r="AC38" s="4">
        <f t="shared" si="21"/>
        <v>197</v>
      </c>
      <c r="AD38" s="6">
        <f t="shared" si="20"/>
        <v>0.76953125</v>
      </c>
      <c r="AE38" s="6">
        <f t="shared" si="10"/>
        <v>0.84549356223175964</v>
      </c>
    </row>
    <row r="39" spans="1:31" ht="17.100000000000001" customHeight="1" x14ac:dyDescent="0.25">
      <c r="A39" s="3">
        <v>44228</v>
      </c>
      <c r="B39" s="5">
        <v>110</v>
      </c>
      <c r="C39" s="6">
        <f t="shared" si="11"/>
        <v>0.96491228070175439</v>
      </c>
      <c r="D39" s="6">
        <f t="shared" si="22"/>
        <v>1.1458333333333333</v>
      </c>
      <c r="E39" s="5">
        <v>7</v>
      </c>
      <c r="F39" s="6">
        <f t="shared" si="12"/>
        <v>3.5</v>
      </c>
      <c r="G39" s="6">
        <f t="shared" si="23"/>
        <v>3.5</v>
      </c>
      <c r="H39" s="5">
        <v>17</v>
      </c>
      <c r="I39" s="6">
        <f t="shared" si="13"/>
        <v>1.4166666666666667</v>
      </c>
      <c r="J39" s="6">
        <f t="shared" si="24"/>
        <v>1.5454545454545454</v>
      </c>
      <c r="K39" s="5">
        <v>14</v>
      </c>
      <c r="L39" s="6">
        <f t="shared" si="14"/>
        <v>1.2727272727272727</v>
      </c>
      <c r="M39" s="6">
        <f t="shared" si="25"/>
        <v>1.2727272727272727</v>
      </c>
      <c r="N39" s="5">
        <v>21</v>
      </c>
      <c r="O39" s="6">
        <f t="shared" si="15"/>
        <v>1.6153846153846154</v>
      </c>
      <c r="P39" s="6">
        <f t="shared" si="26"/>
        <v>1.6153846153846154</v>
      </c>
      <c r="Q39" s="5">
        <v>50</v>
      </c>
      <c r="R39" s="6">
        <f t="shared" si="16"/>
        <v>5</v>
      </c>
      <c r="S39" s="6">
        <f t="shared" si="27"/>
        <v>3.8461538461538463</v>
      </c>
      <c r="T39" s="5">
        <v>20</v>
      </c>
      <c r="U39" s="6">
        <f t="shared" si="17"/>
        <v>0.95238095238095233</v>
      </c>
      <c r="V39" s="6">
        <f t="shared" si="28"/>
        <v>0.86956521739130432</v>
      </c>
      <c r="W39" s="5">
        <v>23</v>
      </c>
      <c r="X39" s="6">
        <f t="shared" si="18"/>
        <v>1.9166666666666667</v>
      </c>
      <c r="Y39" s="6">
        <f t="shared" si="29"/>
        <v>1.5333333333333334</v>
      </c>
      <c r="Z39" s="5">
        <v>5</v>
      </c>
      <c r="AA39" s="6">
        <f t="shared" si="19"/>
        <v>0.83333333333333337</v>
      </c>
      <c r="AB39" s="6">
        <f t="shared" si="30"/>
        <v>0.38461538461538464</v>
      </c>
      <c r="AC39" s="4">
        <f t="shared" si="21"/>
        <v>267</v>
      </c>
      <c r="AD39" s="6">
        <f t="shared" si="20"/>
        <v>1.3283582089552239</v>
      </c>
      <c r="AE39" s="6">
        <f t="shared" si="10"/>
        <v>1.3553299492385786</v>
      </c>
    </row>
    <row r="40" spans="1:31" ht="17.100000000000001" customHeight="1" x14ac:dyDescent="0.25">
      <c r="A40" s="3">
        <v>44256</v>
      </c>
      <c r="B40" s="5">
        <v>208</v>
      </c>
      <c r="C40" s="6">
        <f t="shared" si="11"/>
        <v>1.1620111731843576</v>
      </c>
      <c r="D40" s="6">
        <f t="shared" si="22"/>
        <v>1.8909090909090909</v>
      </c>
      <c r="E40" s="5">
        <v>16</v>
      </c>
      <c r="F40" s="6">
        <f t="shared" si="12"/>
        <v>0.5161290322580645</v>
      </c>
      <c r="G40" s="6">
        <f t="shared" si="23"/>
        <v>2.2857142857142856</v>
      </c>
      <c r="H40" s="5">
        <v>40</v>
      </c>
      <c r="I40" s="6">
        <f t="shared" si="13"/>
        <v>0.8</v>
      </c>
      <c r="J40" s="6">
        <f t="shared" si="24"/>
        <v>2.3529411764705883</v>
      </c>
      <c r="K40" s="5">
        <v>34</v>
      </c>
      <c r="L40" s="6">
        <f t="shared" si="14"/>
        <v>1.7894736842105263</v>
      </c>
      <c r="M40" s="6">
        <f t="shared" si="25"/>
        <v>2.4285714285714284</v>
      </c>
      <c r="N40" s="5">
        <v>32</v>
      </c>
      <c r="O40" s="6">
        <f t="shared" si="15"/>
        <v>1.3333333333333333</v>
      </c>
      <c r="P40" s="6">
        <f t="shared" si="26"/>
        <v>1.5238095238095237</v>
      </c>
      <c r="Q40" s="5">
        <v>60</v>
      </c>
      <c r="R40" s="6">
        <f t="shared" si="16"/>
        <v>2.4</v>
      </c>
      <c r="S40" s="6">
        <f t="shared" si="27"/>
        <v>1.2</v>
      </c>
      <c r="T40" s="5">
        <v>27</v>
      </c>
      <c r="U40" s="6">
        <f t="shared" si="17"/>
        <v>0.93103448275862066</v>
      </c>
      <c r="V40" s="6">
        <f t="shared" si="28"/>
        <v>1.35</v>
      </c>
      <c r="W40" s="5">
        <v>33</v>
      </c>
      <c r="X40" s="6">
        <f t="shared" si="18"/>
        <v>0.73333333333333328</v>
      </c>
      <c r="Y40" s="6">
        <f t="shared" si="29"/>
        <v>1.4347826086956521</v>
      </c>
      <c r="Z40" s="5">
        <v>9</v>
      </c>
      <c r="AA40" s="6">
        <f t="shared" si="19"/>
        <v>0.5625</v>
      </c>
      <c r="AB40" s="6">
        <f t="shared" si="30"/>
        <v>1.8</v>
      </c>
      <c r="AC40" s="4">
        <f t="shared" si="21"/>
        <v>459</v>
      </c>
      <c r="AD40" s="6">
        <f t="shared" si="20"/>
        <v>1.0980861244019138</v>
      </c>
      <c r="AE40" s="6">
        <f t="shared" si="10"/>
        <v>1.7191011235955056</v>
      </c>
    </row>
    <row r="41" spans="1:31" ht="17.100000000000001" customHeight="1" x14ac:dyDescent="0.25">
      <c r="A41" s="3">
        <v>44287</v>
      </c>
      <c r="B41" s="5">
        <v>91</v>
      </c>
      <c r="C41" s="6">
        <f t="shared" si="11"/>
        <v>0.65942028985507251</v>
      </c>
      <c r="D41" s="6">
        <f t="shared" si="22"/>
        <v>0.4375</v>
      </c>
      <c r="E41" s="5">
        <v>7</v>
      </c>
      <c r="F41" s="6">
        <f t="shared" si="12"/>
        <v>0.18421052631578946</v>
      </c>
      <c r="G41" s="6">
        <f t="shared" si="23"/>
        <v>0.4375</v>
      </c>
      <c r="H41" s="5">
        <v>28</v>
      </c>
      <c r="I41" s="6">
        <f t="shared" si="13"/>
        <v>1.1200000000000001</v>
      </c>
      <c r="J41" s="6">
        <f t="shared" si="24"/>
        <v>0.7</v>
      </c>
      <c r="K41" s="5">
        <v>17</v>
      </c>
      <c r="L41" s="6">
        <f t="shared" si="14"/>
        <v>0.85</v>
      </c>
      <c r="M41" s="6">
        <f t="shared" si="25"/>
        <v>0.5</v>
      </c>
      <c r="N41" s="5">
        <v>17</v>
      </c>
      <c r="O41" s="6">
        <f t="shared" si="15"/>
        <v>0.68</v>
      </c>
      <c r="P41" s="6">
        <f t="shared" si="26"/>
        <v>0.53125</v>
      </c>
      <c r="Q41" s="5">
        <v>17</v>
      </c>
      <c r="R41" s="6">
        <f t="shared" si="16"/>
        <v>1.5454545454545454</v>
      </c>
      <c r="S41" s="6">
        <f t="shared" si="27"/>
        <v>0.28333333333333333</v>
      </c>
      <c r="T41" s="5">
        <v>26</v>
      </c>
      <c r="U41" s="6">
        <f t="shared" si="17"/>
        <v>0.76470588235294112</v>
      </c>
      <c r="V41" s="6">
        <f t="shared" si="28"/>
        <v>0.96296296296296291</v>
      </c>
      <c r="W41" s="5">
        <v>24</v>
      </c>
      <c r="X41" s="6">
        <f t="shared" si="18"/>
        <v>0.77419354838709675</v>
      </c>
      <c r="Y41" s="6">
        <f t="shared" si="29"/>
        <v>0.72727272727272729</v>
      </c>
      <c r="Z41" s="5">
        <v>20</v>
      </c>
      <c r="AA41" s="6">
        <f t="shared" si="19"/>
        <v>1</v>
      </c>
      <c r="AB41" s="6">
        <f t="shared" si="30"/>
        <v>2.2222222222222223</v>
      </c>
      <c r="AC41" s="4">
        <f t="shared" si="21"/>
        <v>247</v>
      </c>
      <c r="AD41" s="6">
        <f t="shared" si="20"/>
        <v>0.72222222222222221</v>
      </c>
      <c r="AE41" s="6">
        <f t="shared" si="10"/>
        <v>0.53812636165577343</v>
      </c>
    </row>
    <row r="42" spans="1:31" ht="17.100000000000001" customHeight="1" x14ac:dyDescent="0.25">
      <c r="A42" s="3">
        <v>44317</v>
      </c>
      <c r="B42" s="5">
        <v>202</v>
      </c>
      <c r="C42" s="6">
        <f t="shared" si="11"/>
        <v>1.9056603773584906</v>
      </c>
      <c r="D42" s="6">
        <f t="shared" si="22"/>
        <v>2.2197802197802199</v>
      </c>
      <c r="E42" s="5">
        <v>5</v>
      </c>
      <c r="F42" s="6">
        <f t="shared" si="12"/>
        <v>0.55555555555555558</v>
      </c>
      <c r="G42" s="6">
        <f t="shared" si="23"/>
        <v>0.7142857142857143</v>
      </c>
      <c r="H42" s="5">
        <v>42</v>
      </c>
      <c r="I42" s="6">
        <f t="shared" si="13"/>
        <v>1.826086956521739</v>
      </c>
      <c r="J42" s="6">
        <f t="shared" si="24"/>
        <v>1.5</v>
      </c>
      <c r="K42" s="5">
        <v>16</v>
      </c>
      <c r="L42" s="6">
        <f t="shared" si="14"/>
        <v>1.2307692307692308</v>
      </c>
      <c r="M42" s="6">
        <f t="shared" si="25"/>
        <v>0.94117647058823528</v>
      </c>
      <c r="N42" s="5">
        <v>33</v>
      </c>
      <c r="O42" s="6">
        <f t="shared" si="15"/>
        <v>1.65</v>
      </c>
      <c r="P42" s="6">
        <f t="shared" si="26"/>
        <v>1.9411764705882353</v>
      </c>
      <c r="Q42" s="5">
        <v>29</v>
      </c>
      <c r="R42" s="6">
        <f t="shared" si="16"/>
        <v>1.3181818181818181</v>
      </c>
      <c r="S42" s="6">
        <f t="shared" si="27"/>
        <v>1.7058823529411764</v>
      </c>
      <c r="T42" s="5">
        <v>43</v>
      </c>
      <c r="U42" s="6">
        <f t="shared" si="17"/>
        <v>0.68253968253968256</v>
      </c>
      <c r="V42" s="6">
        <f t="shared" si="28"/>
        <v>1.6538461538461537</v>
      </c>
      <c r="W42" s="5">
        <v>40</v>
      </c>
      <c r="X42" s="6">
        <f t="shared" si="18"/>
        <v>1.8181818181818181</v>
      </c>
      <c r="Y42" s="6">
        <f t="shared" si="29"/>
        <v>1.6666666666666667</v>
      </c>
      <c r="Z42" s="5">
        <v>14</v>
      </c>
      <c r="AA42" s="6">
        <f t="shared" si="19"/>
        <v>0.73684210526315785</v>
      </c>
      <c r="AB42" s="6">
        <f t="shared" si="30"/>
        <v>0.7</v>
      </c>
      <c r="AC42" s="4">
        <f t="shared" si="21"/>
        <v>424</v>
      </c>
      <c r="AD42" s="6">
        <f t="shared" si="20"/>
        <v>1.4276094276094276</v>
      </c>
      <c r="AE42" s="6">
        <f t="shared" si="10"/>
        <v>1.7165991902834008</v>
      </c>
    </row>
    <row r="43" spans="1:31" ht="17.100000000000001" customHeight="1" x14ac:dyDescent="0.25">
      <c r="A43" s="3">
        <v>44348</v>
      </c>
      <c r="B43" s="5">
        <v>190</v>
      </c>
      <c r="C43" s="6">
        <f t="shared" si="11"/>
        <v>1.0497237569060773</v>
      </c>
      <c r="D43" s="6">
        <f t="shared" si="22"/>
        <v>0.94059405940594054</v>
      </c>
      <c r="E43" s="5">
        <v>8</v>
      </c>
      <c r="F43" s="6">
        <f t="shared" si="12"/>
        <v>0.88888888888888884</v>
      </c>
      <c r="G43" s="6">
        <f t="shared" si="23"/>
        <v>1.6</v>
      </c>
      <c r="H43" s="5">
        <v>29</v>
      </c>
      <c r="I43" s="6">
        <f t="shared" si="13"/>
        <v>0.87878787878787878</v>
      </c>
      <c r="J43" s="6">
        <f t="shared" si="24"/>
        <v>0.69047619047619047</v>
      </c>
      <c r="K43" s="5">
        <v>25</v>
      </c>
      <c r="L43" s="6">
        <f t="shared" si="14"/>
        <v>0.28409090909090912</v>
      </c>
      <c r="M43" s="6">
        <f t="shared" si="25"/>
        <v>1.5625</v>
      </c>
      <c r="N43" s="5">
        <v>23</v>
      </c>
      <c r="O43" s="6">
        <f t="shared" si="15"/>
        <v>0.88461538461538458</v>
      </c>
      <c r="P43" s="6">
        <f t="shared" si="26"/>
        <v>0.69696969696969702</v>
      </c>
      <c r="Q43" s="5">
        <v>40</v>
      </c>
      <c r="R43" s="6">
        <f t="shared" si="16"/>
        <v>1.8181818181818181</v>
      </c>
      <c r="S43" s="6">
        <f t="shared" si="27"/>
        <v>1.3793103448275863</v>
      </c>
      <c r="T43" s="5">
        <v>32</v>
      </c>
      <c r="U43" s="6">
        <f t="shared" si="17"/>
        <v>1.032258064516129</v>
      </c>
      <c r="V43" s="6">
        <f t="shared" si="28"/>
        <v>0.7441860465116279</v>
      </c>
      <c r="W43" s="5">
        <v>33</v>
      </c>
      <c r="X43" s="6">
        <f t="shared" si="18"/>
        <v>0.76744186046511631</v>
      </c>
      <c r="Y43" s="6">
        <f t="shared" si="29"/>
        <v>0.82499999999999996</v>
      </c>
      <c r="Z43" s="5">
        <v>13</v>
      </c>
      <c r="AA43" s="6">
        <f t="shared" si="19"/>
        <v>1</v>
      </c>
      <c r="AB43" s="6">
        <f t="shared" si="30"/>
        <v>0.9285714285714286</v>
      </c>
      <c r="AC43" s="4">
        <f t="shared" si="21"/>
        <v>393</v>
      </c>
      <c r="AD43" s="6">
        <f t="shared" si="20"/>
        <v>0.8811659192825112</v>
      </c>
      <c r="AE43" s="6">
        <f t="shared" si="10"/>
        <v>0.92688679245283023</v>
      </c>
    </row>
    <row r="44" spans="1:31" ht="17.100000000000001" customHeight="1" x14ac:dyDescent="0.25">
      <c r="A44" s="3">
        <v>44378</v>
      </c>
      <c r="B44" s="5">
        <v>141</v>
      </c>
      <c r="C44" s="6">
        <f t="shared" si="11"/>
        <v>0.98601398601398604</v>
      </c>
      <c r="D44" s="6">
        <f t="shared" si="22"/>
        <v>0.74210526315789471</v>
      </c>
      <c r="E44" s="5">
        <v>11</v>
      </c>
      <c r="F44" s="6">
        <f t="shared" si="12"/>
        <v>0.61111111111111116</v>
      </c>
      <c r="G44" s="6">
        <f t="shared" si="23"/>
        <v>1.375</v>
      </c>
      <c r="H44" s="5">
        <v>44</v>
      </c>
      <c r="I44" s="6">
        <f t="shared" si="13"/>
        <v>1.4193548387096775</v>
      </c>
      <c r="J44" s="6">
        <f t="shared" si="24"/>
        <v>1.5172413793103448</v>
      </c>
      <c r="K44" s="5">
        <v>27</v>
      </c>
      <c r="L44" s="6">
        <f t="shared" si="14"/>
        <v>1.6875</v>
      </c>
      <c r="M44" s="6">
        <f t="shared" si="25"/>
        <v>1.08</v>
      </c>
      <c r="N44" s="5">
        <v>18</v>
      </c>
      <c r="O44" s="6">
        <f t="shared" si="15"/>
        <v>1.2857142857142858</v>
      </c>
      <c r="P44" s="6">
        <f t="shared" si="26"/>
        <v>0.78260869565217395</v>
      </c>
      <c r="Q44" s="5">
        <v>34</v>
      </c>
      <c r="R44" s="6">
        <f t="shared" si="16"/>
        <v>1.4166666666666667</v>
      </c>
      <c r="S44" s="6">
        <f t="shared" si="27"/>
        <v>0.85</v>
      </c>
      <c r="T44" s="5">
        <v>37</v>
      </c>
      <c r="U44" s="6">
        <f t="shared" si="17"/>
        <v>0.94871794871794868</v>
      </c>
      <c r="V44" s="6">
        <f t="shared" si="28"/>
        <v>1.15625</v>
      </c>
      <c r="W44" s="5">
        <v>30</v>
      </c>
      <c r="X44" s="6">
        <f t="shared" si="18"/>
        <v>0.967741935483871</v>
      </c>
      <c r="Y44" s="6">
        <f t="shared" si="29"/>
        <v>0.90909090909090906</v>
      </c>
      <c r="Z44" s="5">
        <v>13</v>
      </c>
      <c r="AA44" s="6">
        <f t="shared" si="19"/>
        <v>0.8666666666666667</v>
      </c>
      <c r="AB44" s="6">
        <f t="shared" si="30"/>
        <v>1</v>
      </c>
      <c r="AC44" s="4">
        <f t="shared" si="21"/>
        <v>355</v>
      </c>
      <c r="AD44" s="6">
        <f t="shared" si="20"/>
        <v>1.0725075528700907</v>
      </c>
      <c r="AE44" s="6">
        <f t="shared" si="10"/>
        <v>0.90330788804071249</v>
      </c>
    </row>
    <row r="45" spans="1:31" ht="17.100000000000001" customHeight="1" x14ac:dyDescent="0.25">
      <c r="A45" s="3">
        <v>44409</v>
      </c>
      <c r="B45" s="5">
        <v>163</v>
      </c>
      <c r="C45" s="6">
        <f t="shared" si="11"/>
        <v>1.5092592592592593</v>
      </c>
      <c r="D45" s="6">
        <f t="shared" si="22"/>
        <v>1.1560283687943262</v>
      </c>
      <c r="E45" s="5">
        <v>11</v>
      </c>
      <c r="F45" s="6">
        <f t="shared" si="12"/>
        <v>0.35483870967741937</v>
      </c>
      <c r="G45" s="6">
        <f t="shared" si="23"/>
        <v>1</v>
      </c>
      <c r="H45" s="5">
        <v>24</v>
      </c>
      <c r="I45" s="6">
        <f t="shared" si="13"/>
        <v>1.2</v>
      </c>
      <c r="J45" s="6">
        <f t="shared" si="24"/>
        <v>0.54545454545454541</v>
      </c>
      <c r="K45" s="5">
        <v>25</v>
      </c>
      <c r="L45" s="6">
        <f t="shared" si="14"/>
        <v>1.3888888888888888</v>
      </c>
      <c r="M45" s="6">
        <f t="shared" si="25"/>
        <v>0.92592592592592593</v>
      </c>
      <c r="N45" s="5">
        <v>16</v>
      </c>
      <c r="O45" s="6">
        <f t="shared" si="15"/>
        <v>0.72727272727272729</v>
      </c>
      <c r="P45" s="6">
        <f t="shared" si="26"/>
        <v>0.88888888888888884</v>
      </c>
      <c r="Q45" s="5">
        <v>32</v>
      </c>
      <c r="R45" s="6">
        <f t="shared" si="16"/>
        <v>0.8</v>
      </c>
      <c r="S45" s="6">
        <f t="shared" si="27"/>
        <v>0.94117647058823528</v>
      </c>
      <c r="T45" s="5">
        <v>35</v>
      </c>
      <c r="U45" s="6">
        <f t="shared" si="17"/>
        <v>0.79545454545454541</v>
      </c>
      <c r="V45" s="6">
        <f t="shared" si="28"/>
        <v>0.94594594594594594</v>
      </c>
      <c r="W45" s="5">
        <v>82</v>
      </c>
      <c r="X45" s="6">
        <f t="shared" si="18"/>
        <v>2.5625</v>
      </c>
      <c r="Y45" s="6">
        <f t="shared" si="29"/>
        <v>2.7333333333333334</v>
      </c>
      <c r="Z45" s="5">
        <v>17</v>
      </c>
      <c r="AA45" s="6">
        <f t="shared" si="19"/>
        <v>1.2142857142857142</v>
      </c>
      <c r="AB45" s="6">
        <f t="shared" si="30"/>
        <v>1.3076923076923077</v>
      </c>
      <c r="AC45" s="4">
        <f t="shared" si="21"/>
        <v>405</v>
      </c>
      <c r="AD45" s="6">
        <f t="shared" si="20"/>
        <v>1.2310030395136777</v>
      </c>
      <c r="AE45" s="6">
        <f t="shared" si="10"/>
        <v>1.1408450704225352</v>
      </c>
    </row>
    <row r="46" spans="1:31" ht="17.100000000000001" customHeight="1" x14ac:dyDescent="0.25">
      <c r="A46" s="3">
        <v>44440</v>
      </c>
      <c r="B46" s="5">
        <v>135</v>
      </c>
      <c r="C46" s="6">
        <f t="shared" ref="C46:C62" si="31">B46/B34</f>
        <v>1.173913043478261</v>
      </c>
      <c r="D46" s="6">
        <f t="shared" si="22"/>
        <v>0.82822085889570551</v>
      </c>
      <c r="E46" s="5">
        <v>7</v>
      </c>
      <c r="F46" s="6">
        <f t="shared" ref="F46:F62" si="32">E46/E34</f>
        <v>0.875</v>
      </c>
      <c r="G46" s="6">
        <f t="shared" si="23"/>
        <v>0.63636363636363635</v>
      </c>
      <c r="H46" s="5">
        <v>35</v>
      </c>
      <c r="I46" s="6">
        <f t="shared" ref="I46:I62" si="33">H46/H34</f>
        <v>0.53030303030303028</v>
      </c>
      <c r="J46" s="6">
        <f t="shared" si="24"/>
        <v>1.4583333333333333</v>
      </c>
      <c r="K46" s="5">
        <v>48</v>
      </c>
      <c r="L46" s="6">
        <f t="shared" ref="L46:L62" si="34">K46/K34</f>
        <v>2.5263157894736841</v>
      </c>
      <c r="M46" s="6">
        <f t="shared" si="25"/>
        <v>1.92</v>
      </c>
      <c r="N46" s="5">
        <v>20</v>
      </c>
      <c r="O46" s="6">
        <f t="shared" ref="O46:O62" si="35">N46/N34</f>
        <v>0.86956521739130432</v>
      </c>
      <c r="P46" s="6">
        <f t="shared" si="26"/>
        <v>1.25</v>
      </c>
      <c r="Q46" s="5">
        <v>23</v>
      </c>
      <c r="R46" s="6">
        <f t="shared" ref="R46:R62" si="36">Q46/Q34</f>
        <v>1</v>
      </c>
      <c r="S46" s="6">
        <f t="shared" si="27"/>
        <v>0.71875</v>
      </c>
      <c r="T46" s="5">
        <v>33</v>
      </c>
      <c r="U46" s="6">
        <f t="shared" ref="U46:U62" si="37">T46/T34</f>
        <v>1.4347826086956521</v>
      </c>
      <c r="V46" s="6">
        <f t="shared" si="28"/>
        <v>0.94285714285714284</v>
      </c>
      <c r="W46" s="5">
        <v>36</v>
      </c>
      <c r="X46" s="6">
        <f t="shared" ref="X46:X62" si="38">W46/W34</f>
        <v>0.94736842105263153</v>
      </c>
      <c r="Y46" s="6">
        <f t="shared" si="29"/>
        <v>0.43902439024390244</v>
      </c>
      <c r="Z46" s="5">
        <v>12</v>
      </c>
      <c r="AA46" s="6">
        <f t="shared" ref="AA46:AA62" si="39">Z46/Z34</f>
        <v>1.3333333333333333</v>
      </c>
      <c r="AB46" s="6">
        <f t="shared" si="30"/>
        <v>0.70588235294117652</v>
      </c>
      <c r="AC46" s="4">
        <f t="shared" si="21"/>
        <v>349</v>
      </c>
      <c r="AD46" s="6">
        <f t="shared" si="20"/>
        <v>1.0771604938271604</v>
      </c>
      <c r="AE46" s="6">
        <f t="shared" si="10"/>
        <v>0.86172839506172838</v>
      </c>
    </row>
    <row r="47" spans="1:31" ht="17.100000000000001" customHeight="1" x14ac:dyDescent="0.25">
      <c r="A47" s="3">
        <v>44470</v>
      </c>
      <c r="B47" s="5">
        <v>154</v>
      </c>
      <c r="C47" s="6">
        <f t="shared" si="31"/>
        <v>1.1846153846153846</v>
      </c>
      <c r="D47" s="6">
        <f t="shared" si="22"/>
        <v>1.1407407407407408</v>
      </c>
      <c r="E47" s="5">
        <v>12</v>
      </c>
      <c r="F47" s="6">
        <f t="shared" si="32"/>
        <v>3</v>
      </c>
      <c r="G47" s="6">
        <f t="shared" si="23"/>
        <v>1.7142857142857142</v>
      </c>
      <c r="H47" s="5">
        <v>28</v>
      </c>
      <c r="I47" s="6">
        <f t="shared" si="33"/>
        <v>0.90322580645161288</v>
      </c>
      <c r="J47" s="6">
        <f t="shared" si="24"/>
        <v>0.8</v>
      </c>
      <c r="K47" s="5">
        <v>31</v>
      </c>
      <c r="L47" s="6">
        <f t="shared" si="34"/>
        <v>2.8181818181818183</v>
      </c>
      <c r="M47" s="6">
        <f t="shared" si="25"/>
        <v>0.64583333333333337</v>
      </c>
      <c r="N47" s="5">
        <v>36</v>
      </c>
      <c r="O47" s="6">
        <f t="shared" si="35"/>
        <v>1.0909090909090908</v>
      </c>
      <c r="P47" s="6">
        <f t="shared" si="26"/>
        <v>1.8</v>
      </c>
      <c r="Q47" s="5">
        <v>22</v>
      </c>
      <c r="R47" s="6">
        <f t="shared" si="36"/>
        <v>0.6470588235294118</v>
      </c>
      <c r="S47" s="6">
        <f t="shared" si="27"/>
        <v>0.95652173913043481</v>
      </c>
      <c r="T47" s="5">
        <v>35</v>
      </c>
      <c r="U47" s="6">
        <f t="shared" si="37"/>
        <v>1.25</v>
      </c>
      <c r="V47" s="6">
        <f t="shared" si="28"/>
        <v>1.0606060606060606</v>
      </c>
      <c r="W47" s="5">
        <v>34</v>
      </c>
      <c r="X47" s="6">
        <f t="shared" si="38"/>
        <v>0.69387755102040816</v>
      </c>
      <c r="Y47" s="6">
        <f t="shared" si="29"/>
        <v>0.94444444444444442</v>
      </c>
      <c r="Z47" s="5">
        <v>19</v>
      </c>
      <c r="AA47" s="6">
        <f t="shared" si="39"/>
        <v>1.3571428571428572</v>
      </c>
      <c r="AB47" s="6">
        <f t="shared" si="30"/>
        <v>1.5833333333333333</v>
      </c>
      <c r="AC47" s="4">
        <f t="shared" si="21"/>
        <v>371</v>
      </c>
      <c r="AD47" s="6">
        <f t="shared" si="20"/>
        <v>1.1107784431137724</v>
      </c>
      <c r="AE47" s="6">
        <f t="shared" si="10"/>
        <v>1.0630372492836677</v>
      </c>
    </row>
    <row r="48" spans="1:31" ht="17.100000000000001" customHeight="1" x14ac:dyDescent="0.25">
      <c r="A48" s="3">
        <v>44501</v>
      </c>
      <c r="B48" s="5">
        <v>173</v>
      </c>
      <c r="C48" s="6">
        <f t="shared" si="31"/>
        <v>1.3206106870229009</v>
      </c>
      <c r="D48" s="6">
        <f t="shared" si="22"/>
        <v>1.1233766233766234</v>
      </c>
      <c r="E48" s="5">
        <v>4</v>
      </c>
      <c r="F48" s="6">
        <f t="shared" si="32"/>
        <v>0.18181818181818182</v>
      </c>
      <c r="G48" s="6">
        <f t="shared" si="23"/>
        <v>0.33333333333333331</v>
      </c>
      <c r="H48" s="5">
        <v>43</v>
      </c>
      <c r="I48" s="6">
        <f t="shared" si="33"/>
        <v>1.2285714285714286</v>
      </c>
      <c r="J48" s="6">
        <f t="shared" si="24"/>
        <v>1.5357142857142858</v>
      </c>
      <c r="K48" s="5">
        <v>13</v>
      </c>
      <c r="L48" s="6">
        <f t="shared" si="34"/>
        <v>0.76470588235294112</v>
      </c>
      <c r="M48" s="6">
        <f t="shared" si="25"/>
        <v>0.41935483870967744</v>
      </c>
      <c r="N48" s="5">
        <v>15</v>
      </c>
      <c r="O48" s="6">
        <f t="shared" si="35"/>
        <v>1.3636363636363635</v>
      </c>
      <c r="P48" s="6">
        <f t="shared" si="26"/>
        <v>0.41666666666666669</v>
      </c>
      <c r="Q48" s="5">
        <v>13</v>
      </c>
      <c r="R48" s="6">
        <f t="shared" si="36"/>
        <v>0.28888888888888886</v>
      </c>
      <c r="S48" s="6">
        <f t="shared" si="27"/>
        <v>0.59090909090909094</v>
      </c>
      <c r="T48" s="5">
        <v>23</v>
      </c>
      <c r="U48" s="6">
        <f t="shared" si="37"/>
        <v>0.92</v>
      </c>
      <c r="V48" s="6">
        <f t="shared" si="28"/>
        <v>0.65714285714285714</v>
      </c>
      <c r="W48" s="5">
        <v>28</v>
      </c>
      <c r="X48" s="6">
        <f t="shared" si="38"/>
        <v>0.77777777777777779</v>
      </c>
      <c r="Y48" s="6">
        <f t="shared" si="29"/>
        <v>0.82352941176470584</v>
      </c>
      <c r="Z48" s="5">
        <v>10</v>
      </c>
      <c r="AA48" s="6">
        <f t="shared" si="39"/>
        <v>2</v>
      </c>
      <c r="AB48" s="6">
        <f t="shared" si="30"/>
        <v>0.52631578947368418</v>
      </c>
      <c r="AC48" s="4">
        <f t="shared" si="21"/>
        <v>322</v>
      </c>
      <c r="AD48" s="6">
        <f t="shared" si="20"/>
        <v>0.98470948012232418</v>
      </c>
      <c r="AE48" s="6">
        <f t="shared" si="10"/>
        <v>0.86792452830188682</v>
      </c>
    </row>
    <row r="49" spans="1:31" ht="17.100000000000001" customHeight="1" x14ac:dyDescent="0.25">
      <c r="A49" s="3">
        <v>44531</v>
      </c>
      <c r="B49" s="5">
        <v>121</v>
      </c>
      <c r="C49" s="6">
        <f t="shared" si="31"/>
        <v>1.4069767441860466</v>
      </c>
      <c r="D49" s="6">
        <f t="shared" si="22"/>
        <v>0.69942196531791911</v>
      </c>
      <c r="E49" s="5">
        <v>14</v>
      </c>
      <c r="F49" s="6">
        <f t="shared" si="32"/>
        <v>2</v>
      </c>
      <c r="G49" s="6">
        <f t="shared" si="23"/>
        <v>3.5</v>
      </c>
      <c r="H49" s="5">
        <v>29</v>
      </c>
      <c r="I49" s="6">
        <f t="shared" si="33"/>
        <v>1.6111111111111112</v>
      </c>
      <c r="J49" s="6">
        <f t="shared" si="24"/>
        <v>0.67441860465116277</v>
      </c>
      <c r="K49" s="5">
        <v>8</v>
      </c>
      <c r="L49" s="6">
        <f t="shared" si="34"/>
        <v>0.5714285714285714</v>
      </c>
      <c r="M49" s="6">
        <f t="shared" si="25"/>
        <v>0.61538461538461542</v>
      </c>
      <c r="N49" s="5">
        <v>36</v>
      </c>
      <c r="O49" s="6">
        <f t="shared" si="35"/>
        <v>2</v>
      </c>
      <c r="P49" s="6">
        <f t="shared" si="26"/>
        <v>2.4</v>
      </c>
      <c r="Q49" s="5">
        <v>27</v>
      </c>
      <c r="R49" s="6">
        <f t="shared" si="36"/>
        <v>0.87096774193548387</v>
      </c>
      <c r="S49" s="6">
        <f t="shared" si="27"/>
        <v>2.0769230769230771</v>
      </c>
      <c r="T49" s="5">
        <v>33</v>
      </c>
      <c r="U49" s="6">
        <f t="shared" si="37"/>
        <v>1.1379310344827587</v>
      </c>
      <c r="V49" s="6">
        <f t="shared" si="28"/>
        <v>1.4347826086956521</v>
      </c>
      <c r="W49" s="5">
        <v>11</v>
      </c>
      <c r="X49" s="6">
        <f t="shared" si="38"/>
        <v>0.7857142857142857</v>
      </c>
      <c r="Y49" s="6">
        <f t="shared" si="29"/>
        <v>0.39285714285714285</v>
      </c>
      <c r="Z49" s="5">
        <v>3</v>
      </c>
      <c r="AA49" s="6">
        <f t="shared" si="39"/>
        <v>0.1875</v>
      </c>
      <c r="AB49" s="6">
        <f t="shared" si="30"/>
        <v>0.3</v>
      </c>
      <c r="AC49" s="4">
        <f t="shared" si="21"/>
        <v>282</v>
      </c>
      <c r="AD49" s="6">
        <f t="shared" si="20"/>
        <v>1.2103004291845494</v>
      </c>
      <c r="AE49" s="6">
        <f t="shared" si="10"/>
        <v>0.87577639751552794</v>
      </c>
    </row>
    <row r="50" spans="1:31" ht="17.100000000000001" customHeight="1" x14ac:dyDescent="0.25">
      <c r="A50" s="3">
        <v>44562</v>
      </c>
      <c r="B50" s="5">
        <v>95</v>
      </c>
      <c r="C50" s="6">
        <f t="shared" si="31"/>
        <v>0.98958333333333337</v>
      </c>
      <c r="D50" s="6">
        <f t="shared" si="22"/>
        <v>0.78512396694214881</v>
      </c>
      <c r="E50" s="5">
        <v>4</v>
      </c>
      <c r="F50" s="6">
        <f t="shared" si="32"/>
        <v>2</v>
      </c>
      <c r="G50" s="6">
        <f t="shared" si="23"/>
        <v>0.2857142857142857</v>
      </c>
      <c r="H50" s="5">
        <v>11</v>
      </c>
      <c r="I50" s="6">
        <f t="shared" si="33"/>
        <v>1</v>
      </c>
      <c r="J50" s="6">
        <f t="shared" si="24"/>
        <v>0.37931034482758619</v>
      </c>
      <c r="K50" s="5">
        <v>17</v>
      </c>
      <c r="L50" s="6">
        <f t="shared" si="34"/>
        <v>1.5454545454545454</v>
      </c>
      <c r="M50" s="6">
        <f t="shared" si="25"/>
        <v>2.125</v>
      </c>
      <c r="N50" s="5">
        <v>8</v>
      </c>
      <c r="O50" s="6">
        <f t="shared" si="35"/>
        <v>0.61538461538461542</v>
      </c>
      <c r="P50" s="6">
        <f t="shared" si="26"/>
        <v>0.22222222222222221</v>
      </c>
      <c r="Q50" s="5">
        <v>25</v>
      </c>
      <c r="R50" s="6">
        <f t="shared" si="36"/>
        <v>1.9230769230769231</v>
      </c>
      <c r="S50" s="6">
        <f t="shared" si="27"/>
        <v>0.92592592592592593</v>
      </c>
      <c r="T50" s="5">
        <v>34</v>
      </c>
      <c r="U50" s="6">
        <f t="shared" si="37"/>
        <v>1.4782608695652173</v>
      </c>
      <c r="V50" s="6">
        <f t="shared" si="28"/>
        <v>1.0303030303030303</v>
      </c>
      <c r="W50" s="5">
        <v>28</v>
      </c>
      <c r="X50" s="6">
        <f t="shared" si="38"/>
        <v>1.8666666666666667</v>
      </c>
      <c r="Y50" s="6">
        <f t="shared" si="29"/>
        <v>2.5454545454545454</v>
      </c>
      <c r="Z50" s="5">
        <v>3</v>
      </c>
      <c r="AA50" s="6">
        <f t="shared" si="39"/>
        <v>0.23076923076923078</v>
      </c>
      <c r="AB50" s="6">
        <f t="shared" si="30"/>
        <v>1</v>
      </c>
      <c r="AC50" s="4">
        <f t="shared" si="21"/>
        <v>225</v>
      </c>
      <c r="AD50" s="6">
        <f t="shared" si="20"/>
        <v>1.1421319796954315</v>
      </c>
      <c r="AE50" s="6">
        <f t="shared" si="10"/>
        <v>0.7978723404255319</v>
      </c>
    </row>
    <row r="51" spans="1:31" ht="17.100000000000001" customHeight="1" x14ac:dyDescent="0.25">
      <c r="A51" s="3">
        <v>44593</v>
      </c>
      <c r="B51" s="5">
        <v>206</v>
      </c>
      <c r="C51" s="6">
        <f t="shared" si="31"/>
        <v>1.8727272727272728</v>
      </c>
      <c r="D51" s="6">
        <f t="shared" si="22"/>
        <v>2.168421052631579</v>
      </c>
      <c r="E51" s="5">
        <v>3</v>
      </c>
      <c r="F51" s="6">
        <f t="shared" si="32"/>
        <v>0.42857142857142855</v>
      </c>
      <c r="G51" s="6">
        <f t="shared" si="23"/>
        <v>0.75</v>
      </c>
      <c r="H51" s="5">
        <v>26</v>
      </c>
      <c r="I51" s="6">
        <f t="shared" si="33"/>
        <v>1.5294117647058822</v>
      </c>
      <c r="J51" s="6">
        <f t="shared" si="24"/>
        <v>2.3636363636363638</v>
      </c>
      <c r="K51" s="5">
        <v>8</v>
      </c>
      <c r="L51" s="6">
        <f t="shared" si="34"/>
        <v>0.5714285714285714</v>
      </c>
      <c r="M51" s="6">
        <f t="shared" si="25"/>
        <v>0.47058823529411764</v>
      </c>
      <c r="N51" s="5">
        <v>27</v>
      </c>
      <c r="O51" s="6">
        <f t="shared" si="35"/>
        <v>1.2857142857142858</v>
      </c>
      <c r="P51" s="6">
        <f t="shared" si="26"/>
        <v>3.375</v>
      </c>
      <c r="Q51" s="5">
        <v>12</v>
      </c>
      <c r="R51" s="6">
        <f t="shared" si="36"/>
        <v>0.24</v>
      </c>
      <c r="S51" s="6">
        <f t="shared" si="27"/>
        <v>0.48</v>
      </c>
      <c r="T51" s="5">
        <v>18</v>
      </c>
      <c r="U51" s="6">
        <f t="shared" si="37"/>
        <v>0.9</v>
      </c>
      <c r="V51" s="6">
        <f t="shared" si="28"/>
        <v>0.52941176470588236</v>
      </c>
      <c r="W51" s="5">
        <v>21</v>
      </c>
      <c r="X51" s="6">
        <f t="shared" si="38"/>
        <v>0.91304347826086951</v>
      </c>
      <c r="Y51" s="6">
        <f t="shared" si="29"/>
        <v>0.75</v>
      </c>
      <c r="Z51" s="5">
        <v>7</v>
      </c>
      <c r="AA51" s="6">
        <f t="shared" si="39"/>
        <v>1.4</v>
      </c>
      <c r="AB51" s="6">
        <f t="shared" si="30"/>
        <v>2.3333333333333335</v>
      </c>
      <c r="AC51" s="4">
        <f t="shared" si="21"/>
        <v>328</v>
      </c>
      <c r="AD51" s="6">
        <f t="shared" si="20"/>
        <v>1.2284644194756553</v>
      </c>
      <c r="AE51" s="6">
        <f t="shared" si="10"/>
        <v>1.4577777777777778</v>
      </c>
    </row>
    <row r="52" spans="1:31" ht="17.100000000000001" customHeight="1" x14ac:dyDescent="0.25">
      <c r="A52" s="3">
        <v>44621</v>
      </c>
      <c r="B52" s="5">
        <v>281</v>
      </c>
      <c r="C52" s="6">
        <f t="shared" si="31"/>
        <v>1.3509615384615385</v>
      </c>
      <c r="D52" s="6">
        <f t="shared" si="22"/>
        <v>1.3640776699029127</v>
      </c>
      <c r="E52" s="5">
        <v>12</v>
      </c>
      <c r="F52" s="6">
        <f t="shared" si="32"/>
        <v>0.75</v>
      </c>
      <c r="G52" s="6">
        <f t="shared" si="23"/>
        <v>4</v>
      </c>
      <c r="H52" s="5">
        <v>44</v>
      </c>
      <c r="I52" s="6">
        <f t="shared" si="33"/>
        <v>1.1000000000000001</v>
      </c>
      <c r="J52" s="6">
        <f t="shared" si="24"/>
        <v>1.6923076923076923</v>
      </c>
      <c r="K52" s="5">
        <v>16</v>
      </c>
      <c r="L52" s="6">
        <f t="shared" si="34"/>
        <v>0.47058823529411764</v>
      </c>
      <c r="M52" s="6">
        <f t="shared" si="25"/>
        <v>2</v>
      </c>
      <c r="N52" s="5">
        <v>19</v>
      </c>
      <c r="O52" s="6">
        <f t="shared" si="35"/>
        <v>0.59375</v>
      </c>
      <c r="P52" s="6">
        <f t="shared" si="26"/>
        <v>0.70370370370370372</v>
      </c>
      <c r="Q52" s="5">
        <v>27</v>
      </c>
      <c r="R52" s="6">
        <f t="shared" si="36"/>
        <v>0.45</v>
      </c>
      <c r="S52" s="6">
        <f t="shared" si="27"/>
        <v>2.25</v>
      </c>
      <c r="T52" s="5">
        <v>39</v>
      </c>
      <c r="U52" s="6">
        <f t="shared" si="37"/>
        <v>1.4444444444444444</v>
      </c>
      <c r="V52" s="6">
        <f t="shared" si="28"/>
        <v>2.1666666666666665</v>
      </c>
      <c r="W52" s="5">
        <v>32</v>
      </c>
      <c r="X52" s="6">
        <f t="shared" si="38"/>
        <v>0.96969696969696972</v>
      </c>
      <c r="Y52" s="6">
        <f t="shared" si="29"/>
        <v>1.5238095238095237</v>
      </c>
      <c r="Z52" s="5">
        <v>11</v>
      </c>
      <c r="AA52" s="6">
        <f t="shared" si="39"/>
        <v>1.2222222222222223</v>
      </c>
      <c r="AB52" s="6">
        <f t="shared" si="30"/>
        <v>1.5714285714285714</v>
      </c>
      <c r="AC52" s="4">
        <f t="shared" si="21"/>
        <v>481</v>
      </c>
      <c r="AD52" s="6">
        <f t="shared" si="20"/>
        <v>1.0479302832244008</v>
      </c>
      <c r="AE52" s="6">
        <f t="shared" si="10"/>
        <v>1.4664634146341464</v>
      </c>
    </row>
    <row r="53" spans="1:31" ht="17.100000000000001" customHeight="1" x14ac:dyDescent="0.25">
      <c r="A53" s="3">
        <v>44652</v>
      </c>
      <c r="B53" s="5">
        <v>120</v>
      </c>
      <c r="C53" s="6">
        <f t="shared" si="31"/>
        <v>1.3186813186813187</v>
      </c>
      <c r="D53" s="6">
        <f t="shared" si="22"/>
        <v>0.42704626334519574</v>
      </c>
      <c r="E53" s="5">
        <v>3</v>
      </c>
      <c r="F53" s="6">
        <f t="shared" si="32"/>
        <v>0.42857142857142855</v>
      </c>
      <c r="G53" s="6">
        <f t="shared" si="23"/>
        <v>0.25</v>
      </c>
      <c r="H53" s="5">
        <v>26</v>
      </c>
      <c r="I53" s="6">
        <f t="shared" si="33"/>
        <v>0.9285714285714286</v>
      </c>
      <c r="J53" s="6">
        <f t="shared" si="24"/>
        <v>0.59090909090909094</v>
      </c>
      <c r="K53" s="5">
        <v>20</v>
      </c>
      <c r="L53" s="6">
        <f t="shared" si="34"/>
        <v>1.1764705882352942</v>
      </c>
      <c r="M53" s="6">
        <f t="shared" si="25"/>
        <v>1.25</v>
      </c>
      <c r="N53" s="5">
        <v>30</v>
      </c>
      <c r="O53" s="6">
        <f t="shared" si="35"/>
        <v>1.7647058823529411</v>
      </c>
      <c r="P53" s="6">
        <f t="shared" si="26"/>
        <v>1.5789473684210527</v>
      </c>
      <c r="Q53" s="5">
        <v>213</v>
      </c>
      <c r="R53" s="6">
        <f t="shared" si="36"/>
        <v>12.529411764705882</v>
      </c>
      <c r="S53" s="6">
        <f t="shared" si="27"/>
        <v>7.8888888888888893</v>
      </c>
      <c r="T53" s="5">
        <v>28</v>
      </c>
      <c r="U53" s="6">
        <f t="shared" si="37"/>
        <v>1.0769230769230769</v>
      </c>
      <c r="V53" s="6">
        <f t="shared" si="28"/>
        <v>0.71794871794871795</v>
      </c>
      <c r="W53" s="5">
        <v>44</v>
      </c>
      <c r="X53" s="6">
        <f t="shared" si="38"/>
        <v>1.8333333333333333</v>
      </c>
      <c r="Y53" s="6">
        <f t="shared" si="29"/>
        <v>1.375</v>
      </c>
      <c r="Z53" s="5">
        <v>14</v>
      </c>
      <c r="AA53" s="6">
        <f t="shared" si="39"/>
        <v>0.7</v>
      </c>
      <c r="AB53" s="6">
        <f t="shared" si="30"/>
        <v>1.2727272727272727</v>
      </c>
      <c r="AC53" s="4">
        <f t="shared" si="21"/>
        <v>498</v>
      </c>
      <c r="AD53" s="6">
        <f t="shared" si="20"/>
        <v>2.0161943319838058</v>
      </c>
      <c r="AE53" s="6">
        <f t="shared" si="10"/>
        <v>1.0353430353430353</v>
      </c>
    </row>
    <row r="54" spans="1:31" ht="17.100000000000001" customHeight="1" x14ac:dyDescent="0.25">
      <c r="A54" s="3">
        <v>44682</v>
      </c>
      <c r="B54" s="5">
        <v>130</v>
      </c>
      <c r="C54" s="6">
        <f t="shared" si="31"/>
        <v>0.64356435643564358</v>
      </c>
      <c r="D54" s="6">
        <f t="shared" si="22"/>
        <v>1.0833333333333333</v>
      </c>
      <c r="E54" s="5">
        <v>6</v>
      </c>
      <c r="F54" s="6">
        <f t="shared" si="32"/>
        <v>1.2</v>
      </c>
      <c r="G54" s="6">
        <f t="shared" si="23"/>
        <v>2</v>
      </c>
      <c r="H54" s="5">
        <v>29</v>
      </c>
      <c r="I54" s="6">
        <f t="shared" si="33"/>
        <v>0.69047619047619047</v>
      </c>
      <c r="J54" s="6">
        <f t="shared" si="24"/>
        <v>1.1153846153846154</v>
      </c>
      <c r="K54" s="5">
        <v>11</v>
      </c>
      <c r="L54" s="6">
        <f t="shared" si="34"/>
        <v>0.6875</v>
      </c>
      <c r="M54" s="6">
        <f t="shared" si="25"/>
        <v>0.55000000000000004</v>
      </c>
      <c r="N54" s="5">
        <v>23</v>
      </c>
      <c r="O54" s="6">
        <f t="shared" si="35"/>
        <v>0.69696969696969702</v>
      </c>
      <c r="P54" s="6">
        <f t="shared" si="26"/>
        <v>0.76666666666666672</v>
      </c>
      <c r="Q54" s="5">
        <v>104</v>
      </c>
      <c r="R54" s="6">
        <f t="shared" si="36"/>
        <v>3.5862068965517242</v>
      </c>
      <c r="S54" s="6">
        <f t="shared" si="27"/>
        <v>0.48826291079812206</v>
      </c>
      <c r="T54" s="5">
        <v>41</v>
      </c>
      <c r="U54" s="6">
        <f t="shared" si="37"/>
        <v>0.95348837209302328</v>
      </c>
      <c r="V54" s="6">
        <f t="shared" si="28"/>
        <v>1.4642857142857142</v>
      </c>
      <c r="W54" s="5">
        <v>43</v>
      </c>
      <c r="X54" s="6">
        <f t="shared" si="38"/>
        <v>1.075</v>
      </c>
      <c r="Y54" s="6">
        <f t="shared" si="29"/>
        <v>0.97727272727272729</v>
      </c>
      <c r="Z54" s="5">
        <v>13</v>
      </c>
      <c r="AA54" s="6">
        <f t="shared" si="39"/>
        <v>0.9285714285714286</v>
      </c>
      <c r="AB54" s="6">
        <f t="shared" si="30"/>
        <v>0.9285714285714286</v>
      </c>
      <c r="AC54" s="4">
        <f t="shared" si="21"/>
        <v>400</v>
      </c>
      <c r="AD54" s="6">
        <f t="shared" si="20"/>
        <v>0.94339622641509435</v>
      </c>
      <c r="AE54" s="6">
        <f t="shared" si="10"/>
        <v>0.80321285140562249</v>
      </c>
    </row>
    <row r="55" spans="1:31" ht="17.100000000000001" customHeight="1" x14ac:dyDescent="0.25">
      <c r="A55" s="3">
        <v>44713</v>
      </c>
      <c r="B55" s="5">
        <v>129</v>
      </c>
      <c r="C55" s="6">
        <f t="shared" si="31"/>
        <v>0.67894736842105263</v>
      </c>
      <c r="D55" s="6">
        <f t="shared" si="22"/>
        <v>0.99230769230769234</v>
      </c>
      <c r="E55" s="5">
        <v>8</v>
      </c>
      <c r="F55" s="6">
        <f t="shared" si="32"/>
        <v>1</v>
      </c>
      <c r="G55" s="6">
        <f t="shared" si="23"/>
        <v>1.3333333333333333</v>
      </c>
      <c r="H55" s="5">
        <v>32</v>
      </c>
      <c r="I55" s="6">
        <f t="shared" si="33"/>
        <v>1.103448275862069</v>
      </c>
      <c r="J55" s="6">
        <f t="shared" si="24"/>
        <v>1.103448275862069</v>
      </c>
      <c r="K55" s="5">
        <v>18</v>
      </c>
      <c r="L55" s="6">
        <f t="shared" si="34"/>
        <v>0.72</v>
      </c>
      <c r="M55" s="6">
        <f t="shared" si="25"/>
        <v>1.6363636363636365</v>
      </c>
      <c r="N55" s="5">
        <v>33</v>
      </c>
      <c r="O55" s="6">
        <f t="shared" si="35"/>
        <v>1.4347826086956521</v>
      </c>
      <c r="P55" s="6">
        <f t="shared" si="26"/>
        <v>1.4347826086956521</v>
      </c>
      <c r="Q55" s="5">
        <v>36</v>
      </c>
      <c r="R55" s="6">
        <f t="shared" si="36"/>
        <v>0.9</v>
      </c>
      <c r="S55" s="6">
        <f t="shared" si="27"/>
        <v>0.34615384615384615</v>
      </c>
      <c r="T55" s="5">
        <v>49</v>
      </c>
      <c r="U55" s="6">
        <f t="shared" si="37"/>
        <v>1.53125</v>
      </c>
      <c r="V55" s="6">
        <f t="shared" si="28"/>
        <v>1.1951219512195121</v>
      </c>
      <c r="W55" s="5">
        <v>30</v>
      </c>
      <c r="X55" s="6">
        <f t="shared" si="38"/>
        <v>0.90909090909090906</v>
      </c>
      <c r="Y55" s="6">
        <f t="shared" si="29"/>
        <v>0.69767441860465118</v>
      </c>
      <c r="Z55" s="5">
        <v>11</v>
      </c>
      <c r="AA55" s="6">
        <f t="shared" si="39"/>
        <v>0.84615384615384615</v>
      </c>
      <c r="AB55" s="6">
        <f t="shared" si="30"/>
        <v>0.84615384615384615</v>
      </c>
      <c r="AC55" s="4">
        <f t="shared" si="21"/>
        <v>346</v>
      </c>
      <c r="AD55" s="6">
        <f t="shared" si="20"/>
        <v>0.88040712468193383</v>
      </c>
      <c r="AE55" s="6">
        <f t="shared" si="10"/>
        <v>0.86499999999999999</v>
      </c>
    </row>
    <row r="56" spans="1:31" ht="17.100000000000001" customHeight="1" x14ac:dyDescent="0.25">
      <c r="A56" s="3">
        <v>44743</v>
      </c>
      <c r="B56" s="5">
        <v>126</v>
      </c>
      <c r="C56" s="6">
        <f t="shared" si="31"/>
        <v>0.8936170212765957</v>
      </c>
      <c r="D56" s="6">
        <f t="shared" si="22"/>
        <v>0.97674418604651159</v>
      </c>
      <c r="E56" s="5">
        <v>10</v>
      </c>
      <c r="F56" s="6">
        <f t="shared" si="32"/>
        <v>0.90909090909090906</v>
      </c>
      <c r="G56" s="6">
        <f t="shared" si="23"/>
        <v>1.25</v>
      </c>
      <c r="H56" s="5">
        <v>34</v>
      </c>
      <c r="I56" s="6">
        <f t="shared" si="33"/>
        <v>0.77272727272727271</v>
      </c>
      <c r="J56" s="6">
        <f t="shared" si="24"/>
        <v>1.0625</v>
      </c>
      <c r="K56" s="5">
        <v>14</v>
      </c>
      <c r="L56" s="6">
        <f t="shared" si="34"/>
        <v>0.51851851851851849</v>
      </c>
      <c r="M56" s="6">
        <f t="shared" si="25"/>
        <v>0.77777777777777779</v>
      </c>
      <c r="N56" s="5">
        <v>25</v>
      </c>
      <c r="O56" s="6">
        <f t="shared" si="35"/>
        <v>1.3888888888888888</v>
      </c>
      <c r="P56" s="6">
        <f t="shared" si="26"/>
        <v>0.75757575757575757</v>
      </c>
      <c r="Q56" s="5">
        <v>12</v>
      </c>
      <c r="R56" s="6">
        <f t="shared" si="36"/>
        <v>0.35294117647058826</v>
      </c>
      <c r="S56" s="6">
        <f t="shared" si="27"/>
        <v>0.33333333333333331</v>
      </c>
      <c r="T56" s="5">
        <v>30</v>
      </c>
      <c r="U56" s="6">
        <f t="shared" si="37"/>
        <v>0.81081081081081086</v>
      </c>
      <c r="V56" s="6">
        <f t="shared" si="28"/>
        <v>0.61224489795918369</v>
      </c>
      <c r="W56" s="5">
        <v>24</v>
      </c>
      <c r="X56" s="6">
        <f t="shared" si="38"/>
        <v>0.8</v>
      </c>
      <c r="Y56" s="6">
        <f t="shared" si="29"/>
        <v>0.8</v>
      </c>
      <c r="Z56" s="5">
        <v>17</v>
      </c>
      <c r="AA56" s="6">
        <f t="shared" si="39"/>
        <v>1.3076923076923077</v>
      </c>
      <c r="AB56" s="6">
        <f t="shared" si="30"/>
        <v>1.5454545454545454</v>
      </c>
      <c r="AC56" s="4">
        <f t="shared" si="21"/>
        <v>292</v>
      </c>
      <c r="AD56" s="6">
        <f t="shared" si="20"/>
        <v>0.82253521126760565</v>
      </c>
      <c r="AE56" s="6">
        <f t="shared" si="10"/>
        <v>0.84393063583815031</v>
      </c>
    </row>
    <row r="57" spans="1:31" ht="17.100000000000001" customHeight="1" x14ac:dyDescent="0.25">
      <c r="A57" s="3">
        <v>44774</v>
      </c>
      <c r="B57" s="5">
        <v>122</v>
      </c>
      <c r="C57" s="6">
        <f t="shared" si="31"/>
        <v>0.74846625766871167</v>
      </c>
      <c r="D57" s="6">
        <f t="shared" si="22"/>
        <v>0.96825396825396826</v>
      </c>
      <c r="E57" s="5">
        <v>6</v>
      </c>
      <c r="F57" s="6">
        <f t="shared" si="32"/>
        <v>0.54545454545454541</v>
      </c>
      <c r="G57" s="6">
        <f t="shared" si="23"/>
        <v>0.6</v>
      </c>
      <c r="H57" s="5">
        <v>33</v>
      </c>
      <c r="I57" s="6">
        <f t="shared" si="33"/>
        <v>1.375</v>
      </c>
      <c r="J57" s="6">
        <f t="shared" si="24"/>
        <v>0.97058823529411764</v>
      </c>
      <c r="K57" s="5">
        <v>17</v>
      </c>
      <c r="L57" s="6">
        <f t="shared" si="34"/>
        <v>0.68</v>
      </c>
      <c r="M57" s="6">
        <f t="shared" si="25"/>
        <v>1.2142857142857142</v>
      </c>
      <c r="N57" s="5">
        <v>18</v>
      </c>
      <c r="O57" s="6">
        <f t="shared" si="35"/>
        <v>1.125</v>
      </c>
      <c r="P57" s="6">
        <f t="shared" si="26"/>
        <v>0.72</v>
      </c>
      <c r="Q57" s="5">
        <v>121</v>
      </c>
      <c r="R57" s="6">
        <f t="shared" si="36"/>
        <v>3.78125</v>
      </c>
      <c r="S57" s="6">
        <f t="shared" si="27"/>
        <v>10.083333333333334</v>
      </c>
      <c r="T57" s="5">
        <v>35</v>
      </c>
      <c r="U57" s="6">
        <f t="shared" si="37"/>
        <v>1</v>
      </c>
      <c r="V57" s="6">
        <f t="shared" si="28"/>
        <v>1.1666666666666667</v>
      </c>
      <c r="W57" s="5">
        <v>33</v>
      </c>
      <c r="X57" s="6">
        <f t="shared" si="38"/>
        <v>0.40243902439024393</v>
      </c>
      <c r="Y57" s="6">
        <f t="shared" si="29"/>
        <v>1.375</v>
      </c>
      <c r="Z57" s="5">
        <v>20</v>
      </c>
      <c r="AA57" s="6">
        <f t="shared" si="39"/>
        <v>1.1764705882352942</v>
      </c>
      <c r="AB57" s="6">
        <f t="shared" si="30"/>
        <v>1.1764705882352942</v>
      </c>
      <c r="AC57" s="4">
        <f t="shared" si="21"/>
        <v>405</v>
      </c>
      <c r="AD57" s="6">
        <f t="shared" si="20"/>
        <v>1</v>
      </c>
      <c r="AE57" s="6">
        <f t="shared" si="10"/>
        <v>1.3869863013698631</v>
      </c>
    </row>
    <row r="58" spans="1:31" ht="17.100000000000001" customHeight="1" x14ac:dyDescent="0.25">
      <c r="A58" s="3">
        <v>44805</v>
      </c>
      <c r="B58" s="5">
        <v>248</v>
      </c>
      <c r="C58" s="6">
        <f t="shared" si="31"/>
        <v>1.837037037037037</v>
      </c>
      <c r="D58" s="6">
        <f t="shared" si="22"/>
        <v>2.0327868852459017</v>
      </c>
      <c r="E58" s="5">
        <v>16</v>
      </c>
      <c r="F58" s="6">
        <f t="shared" si="32"/>
        <v>2.2857142857142856</v>
      </c>
      <c r="G58" s="6">
        <f t="shared" si="23"/>
        <v>2.6666666666666665</v>
      </c>
      <c r="H58" s="5">
        <v>26</v>
      </c>
      <c r="I58" s="6">
        <f t="shared" si="33"/>
        <v>0.74285714285714288</v>
      </c>
      <c r="J58" s="6">
        <f t="shared" si="24"/>
        <v>0.78787878787878785</v>
      </c>
      <c r="K58" s="5">
        <v>49</v>
      </c>
      <c r="L58" s="6">
        <f t="shared" si="34"/>
        <v>1.0208333333333333</v>
      </c>
      <c r="M58" s="6">
        <f t="shared" si="25"/>
        <v>2.8823529411764706</v>
      </c>
      <c r="N58" s="5">
        <v>31</v>
      </c>
      <c r="O58" s="6">
        <f t="shared" si="35"/>
        <v>1.55</v>
      </c>
      <c r="P58" s="6">
        <f t="shared" si="26"/>
        <v>1.7222222222222223</v>
      </c>
      <c r="Q58" s="5">
        <v>28</v>
      </c>
      <c r="R58" s="6">
        <f t="shared" si="36"/>
        <v>1.2173913043478262</v>
      </c>
      <c r="S58" s="6">
        <f t="shared" si="27"/>
        <v>0.23140495867768596</v>
      </c>
      <c r="T58" s="5">
        <v>34</v>
      </c>
      <c r="U58" s="6">
        <f t="shared" si="37"/>
        <v>1.0303030303030303</v>
      </c>
      <c r="V58" s="6">
        <f t="shared" si="28"/>
        <v>0.97142857142857142</v>
      </c>
      <c r="W58" s="5">
        <v>24</v>
      </c>
      <c r="X58" s="6">
        <f t="shared" si="38"/>
        <v>0.66666666666666663</v>
      </c>
      <c r="Y58" s="6">
        <f t="shared" si="29"/>
        <v>0.72727272727272729</v>
      </c>
      <c r="Z58" s="5">
        <v>13</v>
      </c>
      <c r="AA58" s="6">
        <f t="shared" si="39"/>
        <v>1.0833333333333333</v>
      </c>
      <c r="AB58" s="6">
        <f t="shared" si="30"/>
        <v>0.65</v>
      </c>
      <c r="AC58" s="4">
        <f t="shared" si="21"/>
        <v>469</v>
      </c>
      <c r="AD58" s="6">
        <f t="shared" si="20"/>
        <v>1.3438395415472779</v>
      </c>
      <c r="AE58" s="6">
        <f t="shared" si="10"/>
        <v>1.1580246913580248</v>
      </c>
    </row>
    <row r="59" spans="1:31" ht="17.100000000000001" customHeight="1" x14ac:dyDescent="0.25">
      <c r="A59" s="3">
        <v>44835</v>
      </c>
      <c r="B59" s="5">
        <v>111</v>
      </c>
      <c r="C59" s="6">
        <f>B59/B47</f>
        <v>0.72077922077922074</v>
      </c>
      <c r="D59" s="6">
        <f t="shared" si="22"/>
        <v>0.44758064516129031</v>
      </c>
      <c r="E59" s="5">
        <v>32</v>
      </c>
      <c r="F59" s="6">
        <f t="shared" si="32"/>
        <v>2.6666666666666665</v>
      </c>
      <c r="G59" s="6">
        <f t="shared" si="23"/>
        <v>2</v>
      </c>
      <c r="H59" s="5">
        <v>15</v>
      </c>
      <c r="I59" s="6">
        <f t="shared" si="33"/>
        <v>0.5357142857142857</v>
      </c>
      <c r="J59" s="6">
        <f t="shared" si="24"/>
        <v>0.57692307692307687</v>
      </c>
      <c r="K59" s="5">
        <v>23</v>
      </c>
      <c r="L59" s="6">
        <f t="shared" si="34"/>
        <v>0.74193548387096775</v>
      </c>
      <c r="M59" s="6">
        <f t="shared" si="25"/>
        <v>0.46938775510204084</v>
      </c>
      <c r="N59" s="5">
        <v>23</v>
      </c>
      <c r="O59" s="6">
        <f t="shared" si="35"/>
        <v>0.63888888888888884</v>
      </c>
      <c r="P59" s="6">
        <f t="shared" si="26"/>
        <v>0.74193548387096775</v>
      </c>
      <c r="Q59" s="5">
        <v>34</v>
      </c>
      <c r="R59" s="6">
        <f t="shared" si="36"/>
        <v>1.5454545454545454</v>
      </c>
      <c r="S59" s="6">
        <f t="shared" si="27"/>
        <v>1.2142857142857142</v>
      </c>
      <c r="T59" s="5">
        <v>30</v>
      </c>
      <c r="U59" s="6">
        <f t="shared" si="37"/>
        <v>0.8571428571428571</v>
      </c>
      <c r="V59" s="6">
        <f t="shared" si="28"/>
        <v>0.88235294117647056</v>
      </c>
      <c r="W59" s="5">
        <v>25</v>
      </c>
      <c r="X59" s="6">
        <f t="shared" si="38"/>
        <v>0.73529411764705888</v>
      </c>
      <c r="Y59" s="6">
        <f t="shared" si="29"/>
        <v>1.0416666666666667</v>
      </c>
      <c r="Z59" s="5">
        <v>7</v>
      </c>
      <c r="AA59" s="6">
        <f t="shared" si="39"/>
        <v>0.36842105263157893</v>
      </c>
      <c r="AB59" s="6">
        <f t="shared" si="30"/>
        <v>0.53846153846153844</v>
      </c>
      <c r="AC59" s="4">
        <f t="shared" si="21"/>
        <v>300</v>
      </c>
      <c r="AD59" s="6">
        <f t="shared" si="20"/>
        <v>0.80862533692722371</v>
      </c>
      <c r="AE59" s="6">
        <f t="shared" si="10"/>
        <v>0.63965884861407252</v>
      </c>
    </row>
    <row r="60" spans="1:31" ht="17.100000000000001" customHeight="1" x14ac:dyDescent="0.25">
      <c r="A60" s="3">
        <v>44866</v>
      </c>
      <c r="B60" s="5">
        <v>106</v>
      </c>
      <c r="C60" s="6">
        <f t="shared" si="31"/>
        <v>0.61271676300578037</v>
      </c>
      <c r="D60" s="6">
        <f t="shared" si="22"/>
        <v>0.95495495495495497</v>
      </c>
      <c r="E60" s="5">
        <v>9</v>
      </c>
      <c r="F60" s="6">
        <f t="shared" si="32"/>
        <v>2.25</v>
      </c>
      <c r="G60" s="6">
        <f t="shared" si="23"/>
        <v>0.28125</v>
      </c>
      <c r="H60" s="5">
        <v>33</v>
      </c>
      <c r="I60" s="6">
        <f t="shared" si="33"/>
        <v>0.76744186046511631</v>
      </c>
      <c r="J60" s="6">
        <f t="shared" si="24"/>
        <v>2.2000000000000002</v>
      </c>
      <c r="K60" s="5">
        <v>12</v>
      </c>
      <c r="L60" s="6">
        <f t="shared" si="34"/>
        <v>0.92307692307692313</v>
      </c>
      <c r="M60" s="6">
        <f t="shared" si="25"/>
        <v>0.52173913043478259</v>
      </c>
      <c r="N60" s="5">
        <v>30</v>
      </c>
      <c r="O60" s="6">
        <f t="shared" si="35"/>
        <v>2</v>
      </c>
      <c r="P60" s="6">
        <f t="shared" si="26"/>
        <v>1.3043478260869565</v>
      </c>
      <c r="Q60" s="5">
        <v>35</v>
      </c>
      <c r="R60" s="6">
        <f t="shared" si="36"/>
        <v>2.6923076923076925</v>
      </c>
      <c r="S60" s="6">
        <f t="shared" si="27"/>
        <v>1.0294117647058822</v>
      </c>
      <c r="T60" s="5">
        <v>21</v>
      </c>
      <c r="U60" s="6">
        <f t="shared" si="37"/>
        <v>0.91304347826086951</v>
      </c>
      <c r="V60" s="6">
        <f t="shared" si="28"/>
        <v>0.7</v>
      </c>
      <c r="W60" s="5">
        <v>21</v>
      </c>
      <c r="X60" s="6">
        <f t="shared" si="38"/>
        <v>0.75</v>
      </c>
      <c r="Y60" s="6">
        <f t="shared" si="29"/>
        <v>0.84</v>
      </c>
      <c r="Z60" s="5">
        <v>6</v>
      </c>
      <c r="AA60" s="6">
        <f t="shared" si="39"/>
        <v>0.6</v>
      </c>
      <c r="AB60" s="6">
        <f t="shared" si="30"/>
        <v>0.8571428571428571</v>
      </c>
      <c r="AC60" s="4">
        <f t="shared" si="21"/>
        <v>273</v>
      </c>
      <c r="AD60" s="6">
        <f t="shared" si="20"/>
        <v>0.84782608695652173</v>
      </c>
      <c r="AE60" s="6">
        <f t="shared" si="10"/>
        <v>0.91</v>
      </c>
    </row>
    <row r="61" spans="1:31" ht="17.100000000000001" customHeight="1" x14ac:dyDescent="0.25">
      <c r="A61" s="3">
        <v>44896</v>
      </c>
      <c r="B61" s="5">
        <v>114</v>
      </c>
      <c r="C61" s="6">
        <f t="shared" si="31"/>
        <v>0.94214876033057848</v>
      </c>
      <c r="D61" s="6">
        <f t="shared" si="22"/>
        <v>1.0754716981132075</v>
      </c>
      <c r="E61" s="5">
        <v>6</v>
      </c>
      <c r="F61" s="6">
        <f t="shared" si="32"/>
        <v>0.42857142857142855</v>
      </c>
      <c r="G61" s="6">
        <f t="shared" si="23"/>
        <v>0.66666666666666663</v>
      </c>
      <c r="H61" s="5">
        <v>29</v>
      </c>
      <c r="I61" s="6">
        <f t="shared" si="33"/>
        <v>1</v>
      </c>
      <c r="J61" s="6">
        <f t="shared" si="24"/>
        <v>0.87878787878787878</v>
      </c>
      <c r="K61" s="5">
        <v>17</v>
      </c>
      <c r="L61" s="6">
        <f t="shared" si="34"/>
        <v>2.125</v>
      </c>
      <c r="M61" s="6">
        <f t="shared" si="25"/>
        <v>1.4166666666666667</v>
      </c>
      <c r="N61" s="5">
        <v>14</v>
      </c>
      <c r="O61" s="6">
        <f t="shared" si="35"/>
        <v>0.3888888888888889</v>
      </c>
      <c r="P61" s="6">
        <f t="shared" si="26"/>
        <v>0.46666666666666667</v>
      </c>
      <c r="Q61" s="5">
        <v>23</v>
      </c>
      <c r="R61" s="6">
        <f t="shared" si="36"/>
        <v>0.85185185185185186</v>
      </c>
      <c r="S61" s="6">
        <f t="shared" si="27"/>
        <v>0.65714285714285714</v>
      </c>
      <c r="T61" s="5">
        <v>31</v>
      </c>
      <c r="U61" s="6">
        <f t="shared" si="37"/>
        <v>0.93939393939393945</v>
      </c>
      <c r="V61" s="6">
        <f t="shared" si="28"/>
        <v>1.4761904761904763</v>
      </c>
      <c r="W61" s="5">
        <v>26</v>
      </c>
      <c r="X61" s="6">
        <f t="shared" si="38"/>
        <v>2.3636363636363638</v>
      </c>
      <c r="Y61" s="6">
        <f t="shared" si="29"/>
        <v>1.2380952380952381</v>
      </c>
      <c r="Z61" s="5">
        <v>14</v>
      </c>
      <c r="AA61" s="6">
        <f t="shared" si="39"/>
        <v>4.666666666666667</v>
      </c>
      <c r="AB61" s="6">
        <f t="shared" si="30"/>
        <v>2.3333333333333335</v>
      </c>
      <c r="AC61" s="4">
        <f t="shared" si="21"/>
        <v>274</v>
      </c>
      <c r="AD61" s="6">
        <f t="shared" si="20"/>
        <v>0.97163120567375882</v>
      </c>
      <c r="AE61" s="6">
        <f t="shared" si="10"/>
        <v>1.0036630036630036</v>
      </c>
    </row>
    <row r="62" spans="1:31" ht="17.100000000000001" customHeight="1" x14ac:dyDescent="0.25">
      <c r="A62" s="3">
        <v>44927</v>
      </c>
      <c r="B62" s="4">
        <v>63</v>
      </c>
      <c r="C62" s="6">
        <f t="shared" si="31"/>
        <v>0.66315789473684206</v>
      </c>
      <c r="D62" s="6">
        <f t="shared" si="22"/>
        <v>0.55263157894736847</v>
      </c>
      <c r="E62" s="4">
        <v>2</v>
      </c>
      <c r="F62" s="6">
        <f t="shared" si="32"/>
        <v>0.5</v>
      </c>
      <c r="G62" s="6">
        <f t="shared" si="23"/>
        <v>0.33333333333333331</v>
      </c>
      <c r="H62" s="4">
        <v>23</v>
      </c>
      <c r="I62" s="6">
        <f t="shared" si="33"/>
        <v>2.0909090909090908</v>
      </c>
      <c r="J62" s="6">
        <f t="shared" si="24"/>
        <v>0.7931034482758621</v>
      </c>
      <c r="K62" s="4">
        <v>17</v>
      </c>
      <c r="L62" s="6">
        <f t="shared" si="34"/>
        <v>1</v>
      </c>
      <c r="M62" s="6">
        <f t="shared" si="25"/>
        <v>1</v>
      </c>
      <c r="N62" s="4">
        <v>9</v>
      </c>
      <c r="O62" s="6">
        <f t="shared" si="35"/>
        <v>1.125</v>
      </c>
      <c r="P62" s="6">
        <f t="shared" si="26"/>
        <v>0.6428571428571429</v>
      </c>
      <c r="Q62" s="4">
        <v>7</v>
      </c>
      <c r="R62" s="6">
        <f t="shared" si="36"/>
        <v>0.28000000000000003</v>
      </c>
      <c r="S62" s="6">
        <f t="shared" si="27"/>
        <v>0.30434782608695654</v>
      </c>
      <c r="T62" s="4">
        <v>17</v>
      </c>
      <c r="U62" s="6">
        <f t="shared" si="37"/>
        <v>0.5</v>
      </c>
      <c r="V62" s="6">
        <f t="shared" si="28"/>
        <v>0.54838709677419351</v>
      </c>
      <c r="W62" s="4">
        <v>13</v>
      </c>
      <c r="X62" s="6">
        <f t="shared" si="38"/>
        <v>0.4642857142857143</v>
      </c>
      <c r="Y62" s="6">
        <f t="shared" si="29"/>
        <v>0.5</v>
      </c>
      <c r="Z62" s="4">
        <v>6</v>
      </c>
      <c r="AA62" s="6">
        <f t="shared" si="39"/>
        <v>2</v>
      </c>
      <c r="AB62" s="6">
        <f t="shared" si="30"/>
        <v>0.42857142857142855</v>
      </c>
      <c r="AC62" s="4">
        <f t="shared" si="21"/>
        <v>157</v>
      </c>
      <c r="AD62" s="6">
        <f t="shared" ref="AD62:AD68" si="40">AC62/AC50</f>
        <v>0.69777777777777783</v>
      </c>
      <c r="AE62" s="6">
        <f t="shared" si="10"/>
        <v>0.57299270072992703</v>
      </c>
    </row>
    <row r="63" spans="1:31" ht="17.100000000000001" customHeight="1" x14ac:dyDescent="0.25">
      <c r="A63" s="3">
        <v>44958</v>
      </c>
      <c r="B63" s="4">
        <v>83</v>
      </c>
      <c r="C63" s="6">
        <f t="shared" ref="C63" si="41">B63/B51</f>
        <v>0.40291262135922329</v>
      </c>
      <c r="D63" s="6">
        <f t="shared" ref="D63" si="42">B63/B62</f>
        <v>1.3174603174603174</v>
      </c>
      <c r="E63" s="4">
        <v>4</v>
      </c>
      <c r="F63" s="6">
        <f t="shared" ref="F63" si="43">E63/E51</f>
        <v>1.3333333333333333</v>
      </c>
      <c r="G63" s="6">
        <f t="shared" ref="G63" si="44">E63/E62</f>
        <v>2</v>
      </c>
      <c r="H63" s="4">
        <v>9</v>
      </c>
      <c r="I63" s="6">
        <f t="shared" ref="I63" si="45">H63/H51</f>
        <v>0.34615384615384615</v>
      </c>
      <c r="J63" s="6">
        <f t="shared" ref="J63" si="46">H63/H62</f>
        <v>0.39130434782608697</v>
      </c>
      <c r="K63" s="4">
        <v>4</v>
      </c>
      <c r="L63" s="6">
        <f t="shared" ref="L63" si="47">K63/K51</f>
        <v>0.5</v>
      </c>
      <c r="M63" s="6">
        <f t="shared" ref="M63" si="48">K63/K62</f>
        <v>0.23529411764705882</v>
      </c>
      <c r="N63" s="4">
        <v>21</v>
      </c>
      <c r="O63" s="6">
        <f t="shared" ref="O63" si="49">N63/N51</f>
        <v>0.77777777777777779</v>
      </c>
      <c r="P63" s="6">
        <f t="shared" ref="P63" si="50">N63/N62</f>
        <v>2.3333333333333335</v>
      </c>
      <c r="Q63" s="4">
        <v>18</v>
      </c>
      <c r="R63" s="6">
        <f t="shared" ref="R63" si="51">Q63/Q51</f>
        <v>1.5</v>
      </c>
      <c r="S63" s="6">
        <f t="shared" ref="S63" si="52">Q63/Q62</f>
        <v>2.5714285714285716</v>
      </c>
      <c r="T63" s="4">
        <v>11</v>
      </c>
      <c r="U63" s="6">
        <f t="shared" ref="U63" si="53">T63/T51</f>
        <v>0.61111111111111116</v>
      </c>
      <c r="V63" s="6">
        <f t="shared" ref="V63" si="54">T63/T62</f>
        <v>0.6470588235294118</v>
      </c>
      <c r="W63" s="4">
        <v>9</v>
      </c>
      <c r="X63" s="6">
        <f t="shared" ref="X63" si="55">W63/W51</f>
        <v>0.42857142857142855</v>
      </c>
      <c r="Y63" s="6">
        <f t="shared" ref="Y63" si="56">W63/W62</f>
        <v>0.69230769230769229</v>
      </c>
      <c r="Z63" s="4">
        <v>11</v>
      </c>
      <c r="AA63" s="6">
        <f t="shared" ref="AA63" si="57">Z63/Z51</f>
        <v>1.5714285714285714</v>
      </c>
      <c r="AB63" s="6">
        <f t="shared" ref="AB63" si="58">Z63/Z62</f>
        <v>1.8333333333333333</v>
      </c>
      <c r="AC63" s="4">
        <f t="shared" ref="AC63:AC68" si="59">B63+E63+H63+K63+N63+Q63+T63+W63+Z63</f>
        <v>170</v>
      </c>
      <c r="AD63" s="6">
        <f t="shared" si="40"/>
        <v>0.51829268292682928</v>
      </c>
      <c r="AE63" s="6">
        <f t="shared" ref="AE63" si="60">AC63/AC62</f>
        <v>1.0828025477707006</v>
      </c>
    </row>
    <row r="64" spans="1:31" x14ac:dyDescent="0.25">
      <c r="A64" s="3">
        <v>44986</v>
      </c>
      <c r="B64" s="4">
        <v>119</v>
      </c>
      <c r="C64" s="6">
        <f t="shared" ref="C64" si="61">B64/B52</f>
        <v>0.42348754448398579</v>
      </c>
      <c r="D64" s="6">
        <f t="shared" ref="D64" si="62">B64/B63</f>
        <v>1.4337349397590362</v>
      </c>
      <c r="E64" s="4">
        <v>3</v>
      </c>
      <c r="F64" s="6">
        <f t="shared" ref="F64" si="63">E64/E52</f>
        <v>0.25</v>
      </c>
      <c r="G64" s="6">
        <f t="shared" ref="G64" si="64">E64/E63</f>
        <v>0.75</v>
      </c>
      <c r="H64" s="4">
        <v>29</v>
      </c>
      <c r="I64" s="6">
        <f t="shared" ref="I64" si="65">H64/H52</f>
        <v>0.65909090909090906</v>
      </c>
      <c r="J64" s="6">
        <f t="shared" ref="J64" si="66">H64/H63</f>
        <v>3.2222222222222223</v>
      </c>
      <c r="K64" s="4">
        <v>10</v>
      </c>
      <c r="L64" s="6">
        <f t="shared" ref="L64" si="67">K64/K52</f>
        <v>0.625</v>
      </c>
      <c r="M64" s="6">
        <f t="shared" ref="M64" si="68">K64/K63</f>
        <v>2.5</v>
      </c>
      <c r="N64" s="4">
        <v>12</v>
      </c>
      <c r="O64" s="6">
        <f t="shared" ref="O64" si="69">N64/N52</f>
        <v>0.63157894736842102</v>
      </c>
      <c r="P64" s="6">
        <f t="shared" ref="P64" si="70">N64/N63</f>
        <v>0.5714285714285714</v>
      </c>
      <c r="Q64" s="4">
        <v>33</v>
      </c>
      <c r="R64" s="6">
        <f t="shared" ref="R64" si="71">Q64/Q52</f>
        <v>1.2222222222222223</v>
      </c>
      <c r="S64" s="6">
        <f t="shared" ref="S64" si="72">Q64/Q63</f>
        <v>1.8333333333333333</v>
      </c>
      <c r="T64" s="4">
        <v>27</v>
      </c>
      <c r="U64" s="6">
        <f t="shared" ref="U64" si="73">T64/T52</f>
        <v>0.69230769230769229</v>
      </c>
      <c r="V64" s="6">
        <f t="shared" ref="V64" si="74">T64/T63</f>
        <v>2.4545454545454546</v>
      </c>
      <c r="W64" s="4">
        <v>16</v>
      </c>
      <c r="X64" s="6">
        <f t="shared" ref="X64" si="75">W64/W52</f>
        <v>0.5</v>
      </c>
      <c r="Y64" s="6">
        <f t="shared" ref="Y64" si="76">W64/W63</f>
        <v>1.7777777777777777</v>
      </c>
      <c r="Z64" s="4">
        <v>9</v>
      </c>
      <c r="AA64" s="6">
        <f t="shared" ref="AA64" si="77">Z64/Z52</f>
        <v>0.81818181818181823</v>
      </c>
      <c r="AB64" s="6">
        <f t="shared" ref="AB64" si="78">Z64/Z63</f>
        <v>0.81818181818181823</v>
      </c>
      <c r="AC64" s="4">
        <f t="shared" si="59"/>
        <v>258</v>
      </c>
      <c r="AD64" s="6">
        <f t="shared" si="40"/>
        <v>0.53638253638253641</v>
      </c>
      <c r="AE64" s="6">
        <f t="shared" ref="AE64" si="79">AC64/AC63</f>
        <v>1.5176470588235293</v>
      </c>
    </row>
    <row r="65" spans="1:31" x14ac:dyDescent="0.25">
      <c r="A65" s="3">
        <v>45017</v>
      </c>
      <c r="B65" s="4">
        <v>92</v>
      </c>
      <c r="C65" s="6">
        <f t="shared" ref="C65" si="80">B65/B53</f>
        <v>0.76666666666666672</v>
      </c>
      <c r="D65" s="6">
        <f t="shared" ref="D65" si="81">B65/B64</f>
        <v>0.77310924369747902</v>
      </c>
      <c r="E65" s="4">
        <v>6</v>
      </c>
      <c r="F65" s="6">
        <f t="shared" ref="F65" si="82">E65/E53</f>
        <v>2</v>
      </c>
      <c r="G65" s="6">
        <f t="shared" ref="G65" si="83">E65/E64</f>
        <v>2</v>
      </c>
      <c r="H65" s="4">
        <v>19</v>
      </c>
      <c r="I65" s="6">
        <f t="shared" ref="I65" si="84">H65/H53</f>
        <v>0.73076923076923073</v>
      </c>
      <c r="J65" s="6">
        <f t="shared" ref="J65" si="85">H65/H64</f>
        <v>0.65517241379310343</v>
      </c>
      <c r="K65" s="4">
        <v>12</v>
      </c>
      <c r="L65" s="6">
        <f t="shared" ref="L65" si="86">K65/K53</f>
        <v>0.6</v>
      </c>
      <c r="M65" s="6">
        <f t="shared" ref="M65" si="87">K65/K64</f>
        <v>1.2</v>
      </c>
      <c r="N65" s="4">
        <v>14</v>
      </c>
      <c r="O65" s="6">
        <f t="shared" ref="O65" si="88">N65/N53</f>
        <v>0.46666666666666667</v>
      </c>
      <c r="P65" s="6">
        <f t="shared" ref="P65" si="89">N65/N64</f>
        <v>1.1666666666666667</v>
      </c>
      <c r="Q65" s="4">
        <v>284</v>
      </c>
      <c r="R65" s="6">
        <f t="shared" ref="R65" si="90">Q65/Q53</f>
        <v>1.3333333333333333</v>
      </c>
      <c r="S65" s="6">
        <f t="shared" ref="S65" si="91">Q65/Q64</f>
        <v>8.6060606060606055</v>
      </c>
      <c r="T65" s="4">
        <v>43</v>
      </c>
      <c r="U65" s="6">
        <f t="shared" ref="U65" si="92">T65/T53</f>
        <v>1.5357142857142858</v>
      </c>
      <c r="V65" s="6">
        <f t="shared" ref="V65" si="93">T65/T64</f>
        <v>1.5925925925925926</v>
      </c>
      <c r="W65" s="4">
        <v>41</v>
      </c>
      <c r="X65" s="6">
        <f t="shared" ref="X65" si="94">W65/W53</f>
        <v>0.93181818181818177</v>
      </c>
      <c r="Y65" s="6">
        <f t="shared" ref="Y65" si="95">W65/W64</f>
        <v>2.5625</v>
      </c>
      <c r="Z65" s="4">
        <v>11</v>
      </c>
      <c r="AA65" s="6">
        <f t="shared" ref="AA65" si="96">Z65/Z53</f>
        <v>0.7857142857142857</v>
      </c>
      <c r="AB65" s="6">
        <f t="shared" ref="AB65" si="97">Z65/Z64</f>
        <v>1.2222222222222223</v>
      </c>
      <c r="AC65" s="4">
        <f t="shared" si="59"/>
        <v>522</v>
      </c>
      <c r="AD65" s="6">
        <f t="shared" si="40"/>
        <v>1.0481927710843373</v>
      </c>
      <c r="AE65" s="6">
        <f t="shared" ref="AE65" si="98">AC65/AC64</f>
        <v>2.0232558139534884</v>
      </c>
    </row>
    <row r="66" spans="1:31" x14ac:dyDescent="0.25">
      <c r="A66" s="3">
        <v>45047</v>
      </c>
      <c r="B66" s="4">
        <v>161</v>
      </c>
      <c r="C66" s="6">
        <f t="shared" ref="C66:C67" si="99">B66/B54</f>
        <v>1.2384615384615385</v>
      </c>
      <c r="D66" s="6">
        <f t="shared" ref="D66:D67" si="100">B66/B65</f>
        <v>1.75</v>
      </c>
      <c r="E66" s="4">
        <v>8</v>
      </c>
      <c r="F66" s="6">
        <f t="shared" ref="F66:F67" si="101">E66/E54</f>
        <v>1.3333333333333333</v>
      </c>
      <c r="G66" s="6">
        <f t="shared" ref="G66:G67" si="102">E66/E65</f>
        <v>1.3333333333333333</v>
      </c>
      <c r="H66" s="4">
        <v>60</v>
      </c>
      <c r="I66" s="6">
        <f t="shared" ref="I66:I67" si="103">H66/H54</f>
        <v>2.0689655172413794</v>
      </c>
      <c r="J66" s="6">
        <f t="shared" ref="J66:J67" si="104">H66/H65</f>
        <v>3.1578947368421053</v>
      </c>
      <c r="K66" s="4">
        <v>41</v>
      </c>
      <c r="L66" s="6">
        <f t="shared" ref="L66:L67" si="105">K66/K54</f>
        <v>3.7272727272727271</v>
      </c>
      <c r="M66" s="6">
        <f t="shared" ref="M66:M67" si="106">K66/K65</f>
        <v>3.4166666666666665</v>
      </c>
      <c r="N66" s="4">
        <v>31</v>
      </c>
      <c r="O66" s="6">
        <f t="shared" ref="O66:O67" si="107">N66/N54</f>
        <v>1.3478260869565217</v>
      </c>
      <c r="P66" s="6">
        <f t="shared" ref="P66:P67" si="108">N66/N65</f>
        <v>2.2142857142857144</v>
      </c>
      <c r="Q66" s="4">
        <v>27</v>
      </c>
      <c r="R66" s="6">
        <f t="shared" ref="R66:R67" si="109">Q66/Q54</f>
        <v>0.25961538461538464</v>
      </c>
      <c r="S66" s="6">
        <f t="shared" ref="S66:S67" si="110">Q66/Q65</f>
        <v>9.5070422535211266E-2</v>
      </c>
      <c r="T66" s="4">
        <v>30</v>
      </c>
      <c r="U66" s="6">
        <f t="shared" ref="U66:U67" si="111">T66/T54</f>
        <v>0.73170731707317072</v>
      </c>
      <c r="V66" s="6">
        <f t="shared" ref="V66:V67" si="112">T66/T65</f>
        <v>0.69767441860465118</v>
      </c>
      <c r="W66" s="4">
        <v>83</v>
      </c>
      <c r="X66" s="6">
        <f t="shared" ref="X66:X67" si="113">W66/W54</f>
        <v>1.930232558139535</v>
      </c>
      <c r="Y66" s="6">
        <f t="shared" ref="Y66:Y67" si="114">W66/W65</f>
        <v>2.024390243902439</v>
      </c>
      <c r="Z66" s="4">
        <v>10</v>
      </c>
      <c r="AA66" s="6">
        <f t="shared" ref="AA66:AA67" si="115">Z66/Z54</f>
        <v>0.76923076923076927</v>
      </c>
      <c r="AB66" s="6">
        <f t="shared" ref="AB66:AB67" si="116">Z66/Z65</f>
        <v>0.90909090909090906</v>
      </c>
      <c r="AC66" s="4">
        <f t="shared" si="59"/>
        <v>451</v>
      </c>
      <c r="AD66" s="6">
        <f t="shared" si="40"/>
        <v>1.1274999999999999</v>
      </c>
      <c r="AE66" s="6">
        <f t="shared" ref="AE66:AE67" si="117">AC66/AC65</f>
        <v>0.86398467432950188</v>
      </c>
    </row>
    <row r="67" spans="1:31" x14ac:dyDescent="0.25">
      <c r="A67" s="3">
        <v>45078</v>
      </c>
      <c r="B67" s="4">
        <v>102</v>
      </c>
      <c r="C67" s="6">
        <f t="shared" si="99"/>
        <v>0.79069767441860461</v>
      </c>
      <c r="D67" s="6">
        <f t="shared" si="100"/>
        <v>0.63354037267080743</v>
      </c>
      <c r="E67" s="4">
        <v>18</v>
      </c>
      <c r="F67" s="6">
        <f t="shared" si="101"/>
        <v>2.25</v>
      </c>
      <c r="G67" s="6">
        <f t="shared" si="102"/>
        <v>2.25</v>
      </c>
      <c r="H67" s="4">
        <v>23</v>
      </c>
      <c r="I67" s="6">
        <f t="shared" si="103"/>
        <v>0.71875</v>
      </c>
      <c r="J67" s="6">
        <f t="shared" si="104"/>
        <v>0.38333333333333336</v>
      </c>
      <c r="K67" s="4">
        <v>14</v>
      </c>
      <c r="L67" s="6">
        <f t="shared" si="105"/>
        <v>0.77777777777777779</v>
      </c>
      <c r="M67" s="6">
        <f t="shared" si="106"/>
        <v>0.34146341463414637</v>
      </c>
      <c r="N67" s="4">
        <v>14</v>
      </c>
      <c r="O67" s="6">
        <f t="shared" si="107"/>
        <v>0.42424242424242425</v>
      </c>
      <c r="P67" s="6">
        <f t="shared" si="108"/>
        <v>0.45161290322580644</v>
      </c>
      <c r="Q67" s="4">
        <v>32</v>
      </c>
      <c r="R67" s="6">
        <f t="shared" si="109"/>
        <v>0.88888888888888884</v>
      </c>
      <c r="S67" s="6">
        <f t="shared" si="110"/>
        <v>1.1851851851851851</v>
      </c>
      <c r="T67" s="4">
        <v>37</v>
      </c>
      <c r="U67" s="6">
        <f t="shared" si="111"/>
        <v>0.75510204081632648</v>
      </c>
      <c r="V67" s="6">
        <f t="shared" si="112"/>
        <v>1.2333333333333334</v>
      </c>
      <c r="W67" s="4">
        <v>24</v>
      </c>
      <c r="X67" s="6">
        <f t="shared" si="113"/>
        <v>0.8</v>
      </c>
      <c r="Y67" s="6">
        <f t="shared" si="114"/>
        <v>0.28915662650602408</v>
      </c>
      <c r="Z67" s="4">
        <v>12</v>
      </c>
      <c r="AA67" s="6">
        <f t="shared" si="115"/>
        <v>1.0909090909090908</v>
      </c>
      <c r="AB67" s="6">
        <f t="shared" si="116"/>
        <v>1.2</v>
      </c>
      <c r="AC67" s="4">
        <f t="shared" si="59"/>
        <v>276</v>
      </c>
      <c r="AD67" s="6">
        <f t="shared" si="40"/>
        <v>0.79768786127167635</v>
      </c>
      <c r="AE67" s="6">
        <f t="shared" si="117"/>
        <v>0.61197339246119731</v>
      </c>
    </row>
    <row r="68" spans="1:31" x14ac:dyDescent="0.25">
      <c r="A68" s="3">
        <v>45108</v>
      </c>
      <c r="B68" s="4">
        <v>104</v>
      </c>
      <c r="C68" s="6">
        <f t="shared" ref="C68" si="118">B68/B56</f>
        <v>0.82539682539682535</v>
      </c>
      <c r="D68" s="6">
        <f t="shared" ref="D68" si="119">B68/B67</f>
        <v>1.0196078431372548</v>
      </c>
      <c r="E68" s="4">
        <v>9</v>
      </c>
      <c r="F68" s="6">
        <f t="shared" ref="F68" si="120">E68/E56</f>
        <v>0.9</v>
      </c>
      <c r="G68" s="6">
        <f t="shared" ref="G68" si="121">E68/E67</f>
        <v>0.5</v>
      </c>
      <c r="H68" s="4">
        <v>33</v>
      </c>
      <c r="I68" s="6">
        <f t="shared" ref="I68" si="122">H68/H56</f>
        <v>0.97058823529411764</v>
      </c>
      <c r="J68" s="6">
        <f t="shared" ref="J68" si="123">H68/H67</f>
        <v>1.4347826086956521</v>
      </c>
      <c r="K68" s="4">
        <v>19</v>
      </c>
      <c r="L68" s="6">
        <f t="shared" ref="L68" si="124">K68/K56</f>
        <v>1.3571428571428572</v>
      </c>
      <c r="M68" s="6">
        <f t="shared" ref="M68" si="125">K68/K67</f>
        <v>1.3571428571428572</v>
      </c>
      <c r="N68" s="4">
        <v>9</v>
      </c>
      <c r="O68" s="6">
        <f t="shared" ref="O68" si="126">N68/N56</f>
        <v>0.36</v>
      </c>
      <c r="P68" s="6">
        <f t="shared" ref="P68" si="127">N68/N67</f>
        <v>0.6428571428571429</v>
      </c>
      <c r="Q68" s="4">
        <v>25</v>
      </c>
      <c r="R68" s="6">
        <f t="shared" ref="R68" si="128">Q68/Q56</f>
        <v>2.0833333333333335</v>
      </c>
      <c r="S68" s="6">
        <f t="shared" ref="S68" si="129">Q68/Q67</f>
        <v>0.78125</v>
      </c>
      <c r="T68" s="4">
        <v>39</v>
      </c>
      <c r="U68" s="6">
        <f t="shared" ref="U68" si="130">T68/T56</f>
        <v>1.3</v>
      </c>
      <c r="V68" s="6">
        <f t="shared" ref="V68" si="131">T68/T67</f>
        <v>1.0540540540540539</v>
      </c>
      <c r="W68" s="4">
        <v>32</v>
      </c>
      <c r="X68" s="6">
        <f t="shared" ref="X68" si="132">W68/W56</f>
        <v>1.3333333333333333</v>
      </c>
      <c r="Y68" s="6">
        <f t="shared" ref="Y68" si="133">W68/W67</f>
        <v>1.3333333333333333</v>
      </c>
      <c r="Z68" s="4">
        <v>11</v>
      </c>
      <c r="AA68" s="6">
        <f t="shared" ref="AA68" si="134">Z68/Z56</f>
        <v>0.6470588235294118</v>
      </c>
      <c r="AB68" s="6">
        <f t="shared" ref="AB68" si="135">Z68/Z67</f>
        <v>0.91666666666666663</v>
      </c>
      <c r="AC68" s="4">
        <f t="shared" si="59"/>
        <v>281</v>
      </c>
      <c r="AD68" s="6">
        <f t="shared" si="40"/>
        <v>0.96232876712328763</v>
      </c>
      <c r="AE68" s="6">
        <f t="shared" ref="AE68" si="136">AC68/AC67</f>
        <v>1.0181159420289856</v>
      </c>
    </row>
    <row r="69" spans="1:31" x14ac:dyDescent="0.25">
      <c r="A69" s="3">
        <v>45139</v>
      </c>
      <c r="B69" s="4">
        <v>143</v>
      </c>
      <c r="C69" s="6">
        <f>B69/B57</f>
        <v>1.1721311475409837</v>
      </c>
      <c r="D69" s="6">
        <f>B69/B68</f>
        <v>1.375</v>
      </c>
      <c r="E69" s="4">
        <v>17</v>
      </c>
      <c r="F69" s="6">
        <f>E69/E57</f>
        <v>2.8333333333333335</v>
      </c>
      <c r="G69" s="6">
        <f>E69/E68</f>
        <v>1.8888888888888888</v>
      </c>
      <c r="H69" s="4">
        <v>49</v>
      </c>
      <c r="I69" s="6">
        <f>H69/H57</f>
        <v>1.4848484848484849</v>
      </c>
      <c r="J69" s="6">
        <f>H69/H68</f>
        <v>1.4848484848484849</v>
      </c>
      <c r="K69" s="4">
        <v>30</v>
      </c>
      <c r="L69" s="6">
        <f>K69/K57</f>
        <v>1.7647058823529411</v>
      </c>
      <c r="M69" s="6">
        <f>K69/K68</f>
        <v>1.5789473684210527</v>
      </c>
      <c r="N69" s="4">
        <v>15</v>
      </c>
      <c r="O69" s="6">
        <f>N69/N57</f>
        <v>0.83333333333333337</v>
      </c>
      <c r="P69" s="6">
        <f>N69/N68</f>
        <v>1.6666666666666667</v>
      </c>
      <c r="Q69" s="4">
        <v>15</v>
      </c>
      <c r="R69" s="6">
        <f>Q69/Q57</f>
        <v>0.12396694214876033</v>
      </c>
      <c r="S69" s="6">
        <f>Q69/Q68</f>
        <v>0.6</v>
      </c>
      <c r="T69" s="4">
        <v>20</v>
      </c>
      <c r="U69" s="6">
        <f>T69/T57</f>
        <v>0.5714285714285714</v>
      </c>
      <c r="V69" s="6">
        <f>T69/T68</f>
        <v>0.51282051282051277</v>
      </c>
      <c r="W69" s="4">
        <v>14</v>
      </c>
      <c r="X69" s="6">
        <f>W69/W57</f>
        <v>0.42424242424242425</v>
      </c>
      <c r="Y69" s="6">
        <f>W69/W68</f>
        <v>0.4375</v>
      </c>
      <c r="Z69" s="4">
        <v>14</v>
      </c>
      <c r="AA69" s="6">
        <f>Z69/Z57</f>
        <v>0.7</v>
      </c>
      <c r="AB69" s="6">
        <f t="shared" ref="AB69:AB74" si="137">Z69/Z68</f>
        <v>1.2727272727272727</v>
      </c>
      <c r="AC69" s="4">
        <f>B69+E69+H69+K69+N69+Q69+T69+W69+Z69</f>
        <v>317</v>
      </c>
      <c r="AD69" s="6">
        <f>AC69/AC57</f>
        <v>0.78271604938271599</v>
      </c>
      <c r="AE69" s="6">
        <f>AC69/AC68</f>
        <v>1.1281138790035588</v>
      </c>
    </row>
    <row r="70" spans="1:31" x14ac:dyDescent="0.25">
      <c r="A70" s="3">
        <v>45170</v>
      </c>
      <c r="B70" s="4">
        <v>118</v>
      </c>
      <c r="C70" s="6">
        <f>B70/B58</f>
        <v>0.47580645161290325</v>
      </c>
      <c r="D70" s="6">
        <f>B70/B69</f>
        <v>0.82517482517482521</v>
      </c>
      <c r="E70" s="4">
        <v>3</v>
      </c>
      <c r="F70" s="6">
        <f>E70/E58</f>
        <v>0.1875</v>
      </c>
      <c r="G70" s="6">
        <f>E70/E69</f>
        <v>0.17647058823529413</v>
      </c>
      <c r="H70" s="4">
        <v>49</v>
      </c>
      <c r="I70" s="6">
        <f>H70/H58</f>
        <v>1.8846153846153846</v>
      </c>
      <c r="J70" s="6">
        <f>H70/H69</f>
        <v>1</v>
      </c>
      <c r="K70" s="4">
        <v>51</v>
      </c>
      <c r="L70" s="6">
        <f>K70/K58</f>
        <v>1.0408163265306123</v>
      </c>
      <c r="M70" s="6">
        <f>K70/K69</f>
        <v>1.7</v>
      </c>
      <c r="N70" s="4">
        <v>14</v>
      </c>
      <c r="O70" s="6">
        <f>N70/N58</f>
        <v>0.45161290322580644</v>
      </c>
      <c r="P70" s="6">
        <f>N70/N69</f>
        <v>0.93333333333333335</v>
      </c>
      <c r="Q70" s="4">
        <v>20</v>
      </c>
      <c r="R70" s="6">
        <f>Q70/Q58</f>
        <v>0.7142857142857143</v>
      </c>
      <c r="S70" s="6">
        <f>Q70/Q69</f>
        <v>1.3333333333333333</v>
      </c>
      <c r="T70" s="4">
        <v>15</v>
      </c>
      <c r="U70" s="6">
        <f>T70/T58</f>
        <v>0.44117647058823528</v>
      </c>
      <c r="V70" s="6">
        <f>T70/T69</f>
        <v>0.75</v>
      </c>
      <c r="W70" s="4">
        <v>12</v>
      </c>
      <c r="X70" s="6">
        <f>W70/W58</f>
        <v>0.5</v>
      </c>
      <c r="Y70" s="6">
        <f>W70/W69</f>
        <v>0.8571428571428571</v>
      </c>
      <c r="Z70" s="4">
        <v>4</v>
      </c>
      <c r="AA70" s="6">
        <f>Z70/Z58</f>
        <v>0.30769230769230771</v>
      </c>
      <c r="AB70" s="6">
        <f t="shared" si="137"/>
        <v>0.2857142857142857</v>
      </c>
      <c r="AC70" s="4">
        <f>B70+E70+H70+K70+N70+Q70+T70+W70+Z70</f>
        <v>286</v>
      </c>
      <c r="AD70" s="6">
        <f>AC70/AC58</f>
        <v>0.60980810234541583</v>
      </c>
      <c r="AE70" s="6">
        <f>AC70/AC69</f>
        <v>0.90220820189274453</v>
      </c>
    </row>
    <row r="71" spans="1:31" x14ac:dyDescent="0.25">
      <c r="A71" s="3">
        <v>45200</v>
      </c>
      <c r="B71" s="4">
        <v>127</v>
      </c>
      <c r="C71" s="6">
        <f>B71/B59</f>
        <v>1.1441441441441442</v>
      </c>
      <c r="D71" s="6">
        <f>B71/B70</f>
        <v>1.076271186440678</v>
      </c>
      <c r="E71" s="4">
        <v>5</v>
      </c>
      <c r="F71" s="6">
        <f>E71/E59</f>
        <v>0.15625</v>
      </c>
      <c r="G71" s="6">
        <f>E71/E70</f>
        <v>1.6666666666666667</v>
      </c>
      <c r="H71" s="4">
        <v>66</v>
      </c>
      <c r="I71" s="6">
        <f>H71/H59</f>
        <v>4.4000000000000004</v>
      </c>
      <c r="J71" s="6">
        <f>H71/H70</f>
        <v>1.346938775510204</v>
      </c>
      <c r="K71" s="4">
        <v>26</v>
      </c>
      <c r="L71" s="6">
        <f>K71/K59</f>
        <v>1.1304347826086956</v>
      </c>
      <c r="M71" s="6">
        <f>K71/K70</f>
        <v>0.50980392156862742</v>
      </c>
      <c r="N71" s="4">
        <v>14</v>
      </c>
      <c r="O71" s="6">
        <f>N71/N59</f>
        <v>0.60869565217391308</v>
      </c>
      <c r="P71" s="6">
        <f>N71/N70</f>
        <v>1</v>
      </c>
      <c r="Q71" s="4">
        <v>24</v>
      </c>
      <c r="R71" s="6">
        <f>Q71/Q59</f>
        <v>0.70588235294117652</v>
      </c>
      <c r="S71" s="6">
        <f>Q71/Q70</f>
        <v>1.2</v>
      </c>
      <c r="T71" s="4">
        <v>55</v>
      </c>
      <c r="U71" s="6">
        <f>T71/T59</f>
        <v>1.8333333333333333</v>
      </c>
      <c r="V71" s="6">
        <f>T71/T70</f>
        <v>3.6666666666666665</v>
      </c>
      <c r="W71" s="4">
        <v>15</v>
      </c>
      <c r="X71" s="6">
        <f>W71/W59</f>
        <v>0.6</v>
      </c>
      <c r="Y71" s="6">
        <f>W71/W70</f>
        <v>1.25</v>
      </c>
      <c r="Z71" s="4">
        <v>7</v>
      </c>
      <c r="AA71" s="6">
        <f>Z71/Z59</f>
        <v>1</v>
      </c>
      <c r="AB71" s="6">
        <f t="shared" si="137"/>
        <v>1.75</v>
      </c>
      <c r="AC71" s="4">
        <f>B71+E71+H71+K71+N71+Q71+T71+W71+Z71</f>
        <v>339</v>
      </c>
      <c r="AD71" s="6">
        <f>AC71/AC59</f>
        <v>1.1299999999999999</v>
      </c>
      <c r="AE71" s="6">
        <f>AC71/AC70</f>
        <v>1.1853146853146854</v>
      </c>
    </row>
    <row r="72" spans="1:31" x14ac:dyDescent="0.25">
      <c r="A72" s="3">
        <v>45231</v>
      </c>
      <c r="B72" s="4">
        <v>80</v>
      </c>
      <c r="C72" s="6">
        <f>B72/B60</f>
        <v>0.75471698113207553</v>
      </c>
      <c r="D72" s="6">
        <f>B72/B71</f>
        <v>0.62992125984251968</v>
      </c>
      <c r="E72" s="4">
        <v>4</v>
      </c>
      <c r="F72" s="6">
        <f>E72/E60</f>
        <v>0.44444444444444442</v>
      </c>
      <c r="G72" s="6">
        <f>E72/E71</f>
        <v>0.8</v>
      </c>
      <c r="H72" s="4">
        <v>24</v>
      </c>
      <c r="I72" s="6">
        <f>H72/H60</f>
        <v>0.72727272727272729</v>
      </c>
      <c r="J72" s="6">
        <f>H72/H71</f>
        <v>0.36363636363636365</v>
      </c>
      <c r="K72" s="4">
        <v>3</v>
      </c>
      <c r="L72" s="6">
        <f>K72/K60</f>
        <v>0.25</v>
      </c>
      <c r="M72" s="6">
        <f>K72/K71</f>
        <v>0.11538461538461539</v>
      </c>
      <c r="N72" s="4">
        <v>16</v>
      </c>
      <c r="O72" s="6">
        <f>N72/N60</f>
        <v>0.53333333333333333</v>
      </c>
      <c r="P72" s="6">
        <f>N72/N71</f>
        <v>1.1428571428571428</v>
      </c>
      <c r="Q72" s="4">
        <v>13</v>
      </c>
      <c r="R72" s="6">
        <f>Q72/Q60</f>
        <v>0.37142857142857144</v>
      </c>
      <c r="S72" s="6">
        <f>Q72/Q71</f>
        <v>0.54166666666666663</v>
      </c>
      <c r="T72" s="4">
        <v>25</v>
      </c>
      <c r="U72" s="6">
        <f>T72/T60</f>
        <v>1.1904761904761905</v>
      </c>
      <c r="V72" s="6">
        <f>T72/T71</f>
        <v>0.45454545454545453</v>
      </c>
      <c r="W72" s="4">
        <v>12</v>
      </c>
      <c r="X72" s="6">
        <f>W72/W60</f>
        <v>0.5714285714285714</v>
      </c>
      <c r="Y72" s="6">
        <f>W72/W71</f>
        <v>0.8</v>
      </c>
      <c r="Z72" s="4">
        <v>4</v>
      </c>
      <c r="AA72" s="6">
        <f>Z72/Z60</f>
        <v>0.66666666666666663</v>
      </c>
      <c r="AB72" s="6">
        <f t="shared" si="137"/>
        <v>0.5714285714285714</v>
      </c>
      <c r="AC72" s="4">
        <f>B72+E72+H72+K72+N72+Q72+T72+W72+Z72</f>
        <v>181</v>
      </c>
      <c r="AD72" s="6">
        <f>AC72/AC60</f>
        <v>0.66300366300366298</v>
      </c>
      <c r="AE72" s="6">
        <f>AC72/AC71</f>
        <v>0.53392330383480824</v>
      </c>
    </row>
    <row r="73" spans="1:31" x14ac:dyDescent="0.25">
      <c r="A73" s="3">
        <v>45261</v>
      </c>
      <c r="B73" s="4">
        <v>117</v>
      </c>
      <c r="C73" s="6">
        <f>B73/B61</f>
        <v>1.0263157894736843</v>
      </c>
      <c r="D73" s="6">
        <f>B73/B72</f>
        <v>1.4624999999999999</v>
      </c>
      <c r="E73" s="4">
        <v>15</v>
      </c>
      <c r="F73" s="6">
        <f>E73/E61</f>
        <v>2.5</v>
      </c>
      <c r="G73" s="6">
        <f>E73/E72</f>
        <v>3.75</v>
      </c>
      <c r="H73" s="4">
        <v>22</v>
      </c>
      <c r="I73" s="6">
        <f>H73/H61</f>
        <v>0.75862068965517238</v>
      </c>
      <c r="J73" s="6">
        <f>H73/H72</f>
        <v>0.91666666666666663</v>
      </c>
      <c r="K73" s="4">
        <v>9</v>
      </c>
      <c r="L73" s="6">
        <f>K73/K61</f>
        <v>0.52941176470588236</v>
      </c>
      <c r="M73" s="6">
        <f>K73/K72</f>
        <v>3</v>
      </c>
      <c r="N73" s="4">
        <v>12</v>
      </c>
      <c r="O73" s="6">
        <f>N73/N61</f>
        <v>0.8571428571428571</v>
      </c>
      <c r="P73" s="6">
        <f>N73/N72</f>
        <v>0.75</v>
      </c>
      <c r="Q73" s="4">
        <v>15</v>
      </c>
      <c r="R73" s="6">
        <f>Q73/Q61</f>
        <v>0.65217391304347827</v>
      </c>
      <c r="S73" s="6">
        <f>Q73/Q72</f>
        <v>1.1538461538461537</v>
      </c>
      <c r="T73" s="4">
        <v>7</v>
      </c>
      <c r="U73" s="6">
        <f>T73/T61</f>
        <v>0.22580645161290322</v>
      </c>
      <c r="V73" s="6">
        <f>T73/T72</f>
        <v>0.28000000000000003</v>
      </c>
      <c r="W73" s="4">
        <v>14</v>
      </c>
      <c r="X73" s="6">
        <f>W73/W61</f>
        <v>0.53846153846153844</v>
      </c>
      <c r="Y73" s="6">
        <f>W73/W72</f>
        <v>1.1666666666666667</v>
      </c>
      <c r="Z73" s="4">
        <v>0</v>
      </c>
      <c r="AA73" s="6">
        <f>Z73/Z61</f>
        <v>0</v>
      </c>
      <c r="AB73" s="6">
        <f t="shared" si="137"/>
        <v>0</v>
      </c>
      <c r="AC73" s="4">
        <f>B73+E73+H73+K73+N73+Q73+T73+W73+Z73</f>
        <v>211</v>
      </c>
      <c r="AD73" s="6">
        <f>AC73/AC61</f>
        <v>0.77007299270072993</v>
      </c>
      <c r="AE73" s="6">
        <f>AC73/AC72</f>
        <v>1.1657458563535912</v>
      </c>
    </row>
    <row r="74" spans="1:31" x14ac:dyDescent="0.25">
      <c r="A74" s="3">
        <v>45292</v>
      </c>
      <c r="B74" s="4">
        <v>100</v>
      </c>
      <c r="C74" s="6">
        <f t="shared" ref="C74:C75" si="138">B74/B62</f>
        <v>1.5873015873015872</v>
      </c>
      <c r="D74" s="6">
        <f t="shared" ref="D74:D75" si="139">B74/B73</f>
        <v>0.85470085470085466</v>
      </c>
      <c r="E74" s="4">
        <v>3</v>
      </c>
      <c r="F74" s="6">
        <f t="shared" ref="F74:F75" si="140">E74/E62</f>
        <v>1.5</v>
      </c>
      <c r="G74" s="6">
        <f t="shared" ref="G74:G75" si="141">E74/E73</f>
        <v>0.2</v>
      </c>
      <c r="H74" s="4">
        <v>16</v>
      </c>
      <c r="I74" s="6">
        <f t="shared" ref="I74:I75" si="142">H74/H62</f>
        <v>0.69565217391304346</v>
      </c>
      <c r="J74" s="6">
        <f t="shared" ref="J74:J75" si="143">H74/H73</f>
        <v>0.72727272727272729</v>
      </c>
      <c r="K74" s="4">
        <v>14</v>
      </c>
      <c r="L74" s="6">
        <f t="shared" ref="L74:L75" si="144">K74/K62</f>
        <v>0.82352941176470584</v>
      </c>
      <c r="M74" s="6">
        <f t="shared" ref="M74:M75" si="145">K74/K73</f>
        <v>1.5555555555555556</v>
      </c>
      <c r="N74" s="4">
        <v>7</v>
      </c>
      <c r="O74" s="6">
        <f t="shared" ref="O74:O75" si="146">N74/N62</f>
        <v>0.77777777777777779</v>
      </c>
      <c r="P74" s="6">
        <f t="shared" ref="P74:P75" si="147">N74/N73</f>
        <v>0.58333333333333337</v>
      </c>
      <c r="Q74" s="4">
        <v>12</v>
      </c>
      <c r="R74" s="6">
        <f t="shared" ref="R74:R75" si="148">Q74/Q62</f>
        <v>1.7142857142857142</v>
      </c>
      <c r="S74" s="6">
        <f t="shared" ref="S74:S75" si="149">Q74/Q73</f>
        <v>0.8</v>
      </c>
      <c r="T74" s="4">
        <v>18</v>
      </c>
      <c r="U74" s="6">
        <f t="shared" ref="U74:U75" si="150">T74/T62</f>
        <v>1.0588235294117647</v>
      </c>
      <c r="V74" s="6">
        <f t="shared" ref="V74:V75" si="151">T74/T73</f>
        <v>2.5714285714285716</v>
      </c>
      <c r="W74" s="4">
        <v>11</v>
      </c>
      <c r="X74" s="6">
        <f t="shared" ref="X74:X75" si="152">W74/W62</f>
        <v>0.84615384615384615</v>
      </c>
      <c r="Y74" s="6">
        <f t="shared" ref="Y74:Y75" si="153">W74/W73</f>
        <v>0.7857142857142857</v>
      </c>
      <c r="Z74" s="4">
        <v>9</v>
      </c>
      <c r="AA74" s="6">
        <f t="shared" ref="AA74:AA75" si="154">Z74/Z62</f>
        <v>1.5</v>
      </c>
      <c r="AB74" s="6" t="e">
        <f t="shared" si="137"/>
        <v>#DIV/0!</v>
      </c>
      <c r="AC74" s="4">
        <f t="shared" ref="AC74:AC75" si="155">B74+E74+H74+K74+N74+Q74+T74+W74+Z74</f>
        <v>190</v>
      </c>
      <c r="AD74" s="6">
        <f t="shared" ref="AD74:AD75" si="156">AC74/AC62</f>
        <v>1.2101910828025477</v>
      </c>
      <c r="AE74" s="6">
        <f t="shared" ref="AE74:AE75" si="157">AC74/AC73</f>
        <v>0.90047393364928907</v>
      </c>
    </row>
    <row r="75" spans="1:31" x14ac:dyDescent="0.25">
      <c r="A75" s="3">
        <v>45323</v>
      </c>
      <c r="B75" s="4">
        <v>66</v>
      </c>
      <c r="C75" s="6">
        <f t="shared" si="138"/>
        <v>0.79518072289156627</v>
      </c>
      <c r="D75" s="6">
        <f t="shared" si="139"/>
        <v>0.66</v>
      </c>
      <c r="E75" s="4">
        <v>5</v>
      </c>
      <c r="F75" s="6">
        <f t="shared" si="140"/>
        <v>1.25</v>
      </c>
      <c r="G75" s="6">
        <f t="shared" si="141"/>
        <v>1.6666666666666667</v>
      </c>
      <c r="H75" s="4">
        <v>15</v>
      </c>
      <c r="I75" s="6">
        <f t="shared" si="142"/>
        <v>1.6666666666666667</v>
      </c>
      <c r="J75" s="6">
        <f t="shared" si="143"/>
        <v>0.9375</v>
      </c>
      <c r="K75" s="4">
        <v>7</v>
      </c>
      <c r="L75" s="6">
        <f t="shared" si="144"/>
        <v>1.75</v>
      </c>
      <c r="M75" s="6">
        <f t="shared" si="145"/>
        <v>0.5</v>
      </c>
      <c r="N75" s="4">
        <v>14</v>
      </c>
      <c r="O75" s="6">
        <f t="shared" si="146"/>
        <v>0.66666666666666663</v>
      </c>
      <c r="P75" s="6">
        <f t="shared" si="147"/>
        <v>2</v>
      </c>
      <c r="Q75" s="4">
        <v>13</v>
      </c>
      <c r="R75" s="6">
        <f t="shared" si="148"/>
        <v>0.72222222222222221</v>
      </c>
      <c r="S75" s="6">
        <f t="shared" si="149"/>
        <v>1.0833333333333333</v>
      </c>
      <c r="T75" s="4">
        <v>17</v>
      </c>
      <c r="U75" s="6">
        <f t="shared" si="150"/>
        <v>1.5454545454545454</v>
      </c>
      <c r="V75" s="6">
        <f t="shared" si="151"/>
        <v>0.94444444444444442</v>
      </c>
      <c r="W75" s="4">
        <v>12</v>
      </c>
      <c r="X75" s="6">
        <f t="shared" si="152"/>
        <v>1.3333333333333333</v>
      </c>
      <c r="Y75" s="6">
        <f t="shared" si="153"/>
        <v>1.0909090909090908</v>
      </c>
      <c r="Z75" s="4">
        <v>5</v>
      </c>
      <c r="AA75" s="6">
        <f t="shared" si="154"/>
        <v>0.45454545454545453</v>
      </c>
      <c r="AB75" s="6">
        <f t="shared" ref="AB75" si="158">Z75/Z74</f>
        <v>0.55555555555555558</v>
      </c>
      <c r="AC75" s="4">
        <f t="shared" si="155"/>
        <v>154</v>
      </c>
      <c r="AD75" s="6">
        <f t="shared" si="156"/>
        <v>0.90588235294117647</v>
      </c>
      <c r="AE75" s="6">
        <f t="shared" si="157"/>
        <v>0.81052631578947365</v>
      </c>
    </row>
    <row r="76" spans="1:31" x14ac:dyDescent="0.25">
      <c r="A76" s="3">
        <v>45352</v>
      </c>
      <c r="B76" s="4">
        <v>81</v>
      </c>
      <c r="C76" s="6">
        <f t="shared" ref="C76" si="159">B76/B64</f>
        <v>0.68067226890756305</v>
      </c>
      <c r="D76" s="6">
        <f t="shared" ref="D76" si="160">B76/B75</f>
        <v>1.2272727272727273</v>
      </c>
      <c r="E76" s="4">
        <v>4</v>
      </c>
      <c r="F76" s="6">
        <f t="shared" ref="F76" si="161">E76/E64</f>
        <v>1.3333333333333333</v>
      </c>
      <c r="G76" s="6">
        <f t="shared" ref="G76" si="162">E76/E75</f>
        <v>0.8</v>
      </c>
      <c r="H76" s="4">
        <v>54</v>
      </c>
      <c r="I76" s="6">
        <f t="shared" ref="I76" si="163">H76/H64</f>
        <v>1.8620689655172413</v>
      </c>
      <c r="J76" s="6">
        <f t="shared" ref="J76" si="164">H76/H75</f>
        <v>3.6</v>
      </c>
      <c r="K76" s="4">
        <v>32</v>
      </c>
      <c r="L76" s="6">
        <f t="shared" ref="L76" si="165">K76/K64</f>
        <v>3.2</v>
      </c>
      <c r="M76" s="6">
        <f t="shared" ref="M76" si="166">K76/K75</f>
        <v>4.5714285714285712</v>
      </c>
      <c r="N76" s="4">
        <v>12</v>
      </c>
      <c r="O76" s="6">
        <f t="shared" ref="O76" si="167">N76/N64</f>
        <v>1</v>
      </c>
      <c r="P76" s="6">
        <f t="shared" ref="P76" si="168">N76/N75</f>
        <v>0.8571428571428571</v>
      </c>
      <c r="Q76" s="4">
        <v>16</v>
      </c>
      <c r="R76" s="6">
        <f t="shared" ref="R76" si="169">Q76/Q64</f>
        <v>0.48484848484848486</v>
      </c>
      <c r="S76" s="6">
        <f t="shared" ref="S76" si="170">Q76/Q75</f>
        <v>1.2307692307692308</v>
      </c>
      <c r="T76" s="4">
        <v>29</v>
      </c>
      <c r="U76" s="6">
        <f t="shared" ref="U76" si="171">T76/T64</f>
        <v>1.0740740740740742</v>
      </c>
      <c r="V76" s="6">
        <f t="shared" ref="V76" si="172">T76/T75</f>
        <v>1.7058823529411764</v>
      </c>
      <c r="W76" s="4">
        <v>14</v>
      </c>
      <c r="X76" s="6">
        <f t="shared" ref="X76" si="173">W76/W64</f>
        <v>0.875</v>
      </c>
      <c r="Y76" s="6">
        <f t="shared" ref="Y76" si="174">W76/W75</f>
        <v>1.1666666666666667</v>
      </c>
      <c r="Z76" s="4">
        <v>6</v>
      </c>
      <c r="AA76" s="6">
        <f t="shared" ref="AA76" si="175">Z76/Z64</f>
        <v>0.66666666666666663</v>
      </c>
      <c r="AB76" s="6">
        <f t="shared" ref="AB76" si="176">Z76/Z75</f>
        <v>1.2</v>
      </c>
      <c r="AC76" s="4">
        <f t="shared" ref="AC76" si="177">B76+E76+H76+K76+N76+Q76+T76+W76+Z76</f>
        <v>248</v>
      </c>
      <c r="AD76" s="6">
        <f t="shared" ref="AD76" si="178">AC76/AC64</f>
        <v>0.96124031007751942</v>
      </c>
      <c r="AE76" s="6">
        <f t="shared" ref="AE76" si="179">AC76/AC75</f>
        <v>1.6103896103896105</v>
      </c>
    </row>
    <row r="77" spans="1:31" x14ac:dyDescent="0.25">
      <c r="A77" s="3">
        <v>45383</v>
      </c>
      <c r="B77" s="4">
        <v>133</v>
      </c>
      <c r="C77" s="6">
        <f t="shared" ref="C77" si="180">B77/B65</f>
        <v>1.4456521739130435</v>
      </c>
      <c r="D77" s="6">
        <f t="shared" ref="D77" si="181">B77/B76</f>
        <v>1.6419753086419753</v>
      </c>
      <c r="E77" s="4">
        <v>3</v>
      </c>
      <c r="F77" s="6">
        <f t="shared" ref="F77" si="182">E77/E65</f>
        <v>0.5</v>
      </c>
      <c r="G77" s="6">
        <f t="shared" ref="G77" si="183">E77/E76</f>
        <v>0.75</v>
      </c>
      <c r="H77" s="4">
        <v>16</v>
      </c>
      <c r="I77" s="6">
        <f t="shared" ref="I77" si="184">H77/H65</f>
        <v>0.84210526315789469</v>
      </c>
      <c r="J77" s="6">
        <f t="shared" ref="J77" si="185">H77/H76</f>
        <v>0.29629629629629628</v>
      </c>
      <c r="K77" s="4">
        <v>27</v>
      </c>
      <c r="L77" s="6">
        <f t="shared" ref="L77" si="186">K77/K65</f>
        <v>2.25</v>
      </c>
      <c r="M77" s="6">
        <f t="shared" ref="M77" si="187">K77/K76</f>
        <v>0.84375</v>
      </c>
      <c r="N77" s="4">
        <v>24</v>
      </c>
      <c r="O77" s="6">
        <f t="shared" ref="O77" si="188">N77/N65</f>
        <v>1.7142857142857142</v>
      </c>
      <c r="P77" s="6">
        <f t="shared" ref="P77" si="189">N77/N76</f>
        <v>2</v>
      </c>
      <c r="Q77" s="4">
        <v>36</v>
      </c>
      <c r="R77" s="6">
        <f t="shared" ref="R77" si="190">Q77/Q65</f>
        <v>0.12676056338028169</v>
      </c>
      <c r="S77" s="6">
        <f t="shared" ref="S77" si="191">Q77/Q76</f>
        <v>2.25</v>
      </c>
      <c r="T77" s="4">
        <v>32</v>
      </c>
      <c r="U77" s="6">
        <f t="shared" ref="U77" si="192">T77/T65</f>
        <v>0.7441860465116279</v>
      </c>
      <c r="V77" s="6">
        <f t="shared" ref="V77" si="193">T77/T76</f>
        <v>1.103448275862069</v>
      </c>
      <c r="W77" s="4">
        <v>30</v>
      </c>
      <c r="X77" s="6">
        <f t="shared" ref="X77" si="194">W77/W65</f>
        <v>0.73170731707317072</v>
      </c>
      <c r="Y77" s="6">
        <f t="shared" ref="Y77" si="195">W77/W76</f>
        <v>2.1428571428571428</v>
      </c>
      <c r="Z77" s="4">
        <v>24</v>
      </c>
      <c r="AA77" s="6">
        <f t="shared" ref="AA77" si="196">Z77/Z65</f>
        <v>2.1818181818181817</v>
      </c>
      <c r="AB77" s="6">
        <f t="shared" ref="AB77" si="197">Z77/Z76</f>
        <v>4</v>
      </c>
      <c r="AC77" s="4">
        <f t="shared" ref="AC77" si="198">B77+E77+H77+K77+N77+Q77+T77+W77+Z77</f>
        <v>325</v>
      </c>
      <c r="AD77" s="6">
        <f t="shared" ref="AD77" si="199">AC77/AC65</f>
        <v>0.62260536398467436</v>
      </c>
      <c r="AE77" s="6">
        <f t="shared" ref="AE77" si="200">AC77/AC76</f>
        <v>1.310483870967742</v>
      </c>
    </row>
    <row r="78" spans="1:31" x14ac:dyDescent="0.25">
      <c r="A78" s="3">
        <v>45413</v>
      </c>
      <c r="B78" s="4">
        <v>97</v>
      </c>
      <c r="C78" s="6">
        <f t="shared" ref="C78" si="201">B78/B66</f>
        <v>0.60248447204968947</v>
      </c>
      <c r="D78" s="6">
        <f t="shared" ref="D78" si="202">B78/B77</f>
        <v>0.72932330827067671</v>
      </c>
      <c r="E78" s="4">
        <v>9</v>
      </c>
      <c r="F78" s="6">
        <f t="shared" ref="F78" si="203">E78/E66</f>
        <v>1.125</v>
      </c>
      <c r="G78" s="6">
        <f t="shared" ref="G78" si="204">E78/E77</f>
        <v>3</v>
      </c>
      <c r="H78" s="4">
        <v>12</v>
      </c>
      <c r="I78" s="6">
        <f t="shared" ref="I78" si="205">H78/H66</f>
        <v>0.2</v>
      </c>
      <c r="J78" s="6">
        <f t="shared" ref="J78" si="206">H78/H77</f>
        <v>0.75</v>
      </c>
      <c r="K78" s="4">
        <v>30</v>
      </c>
      <c r="L78" s="6">
        <f t="shared" ref="L78" si="207">K78/K66</f>
        <v>0.73170731707317072</v>
      </c>
      <c r="M78" s="6">
        <f t="shared" ref="M78" si="208">K78/K77</f>
        <v>1.1111111111111112</v>
      </c>
      <c r="N78" s="4">
        <v>20</v>
      </c>
      <c r="O78" s="6">
        <f t="shared" ref="O78" si="209">N78/N66</f>
        <v>0.64516129032258063</v>
      </c>
      <c r="P78" s="6">
        <f t="shared" ref="P78" si="210">N78/N77</f>
        <v>0.83333333333333337</v>
      </c>
      <c r="Q78" s="4">
        <v>27</v>
      </c>
      <c r="R78" s="6">
        <f t="shared" ref="R78" si="211">Q78/Q66</f>
        <v>1</v>
      </c>
      <c r="S78" s="6">
        <f t="shared" ref="S78" si="212">Q78/Q77</f>
        <v>0.75</v>
      </c>
      <c r="T78" s="4">
        <v>29</v>
      </c>
      <c r="U78" s="6">
        <f t="shared" ref="U78" si="213">T78/T66</f>
        <v>0.96666666666666667</v>
      </c>
      <c r="V78" s="6">
        <f t="shared" ref="V78" si="214">T78/T77</f>
        <v>0.90625</v>
      </c>
      <c r="W78" s="4">
        <v>15</v>
      </c>
      <c r="X78" s="6">
        <f t="shared" ref="X78" si="215">W78/W66</f>
        <v>0.18072289156626506</v>
      </c>
      <c r="Y78" s="6">
        <f t="shared" ref="Y78" si="216">W78/W77</f>
        <v>0.5</v>
      </c>
      <c r="Z78" s="4">
        <v>7</v>
      </c>
      <c r="AA78" s="6">
        <f t="shared" ref="AA78" si="217">Z78/Z66</f>
        <v>0.7</v>
      </c>
      <c r="AB78" s="6">
        <f t="shared" ref="AB78" si="218">Z78/Z77</f>
        <v>0.29166666666666669</v>
      </c>
      <c r="AC78" s="4">
        <f t="shared" ref="AC78" si="219">B78+E78+H78+K78+N78+Q78+T78+W78+Z78</f>
        <v>246</v>
      </c>
      <c r="AD78" s="6">
        <f t="shared" ref="AD78" si="220">AC78/AC66</f>
        <v>0.54545454545454541</v>
      </c>
      <c r="AE78" s="6">
        <f t="shared" ref="AE78" si="221">AC78/AC77</f>
        <v>0.75692307692307692</v>
      </c>
    </row>
    <row r="79" spans="1:31" ht="13.5" customHeight="1" x14ac:dyDescent="0.25">
      <c r="A79" s="3">
        <v>45444</v>
      </c>
      <c r="B79" s="4">
        <v>115</v>
      </c>
      <c r="C79" s="6">
        <f t="shared" ref="C79" si="222">B79/B67</f>
        <v>1.1274509803921569</v>
      </c>
      <c r="D79" s="6">
        <f t="shared" ref="D79" si="223">B79/B78</f>
        <v>1.1855670103092784</v>
      </c>
      <c r="E79" s="4">
        <v>2</v>
      </c>
      <c r="F79" s="6">
        <f t="shared" ref="F79" si="224">E79/E67</f>
        <v>0.1111111111111111</v>
      </c>
      <c r="G79" s="6">
        <f t="shared" ref="G79" si="225">E79/E78</f>
        <v>0.22222222222222221</v>
      </c>
      <c r="H79" s="4">
        <v>32</v>
      </c>
      <c r="I79" s="6">
        <f t="shared" ref="I79" si="226">H79/H67</f>
        <v>1.3913043478260869</v>
      </c>
      <c r="J79" s="6">
        <f t="shared" ref="J79" si="227">H79/H78</f>
        <v>2.6666666666666665</v>
      </c>
      <c r="K79" s="4">
        <v>11</v>
      </c>
      <c r="L79" s="6">
        <f t="shared" ref="L79" si="228">K79/K67</f>
        <v>0.7857142857142857</v>
      </c>
      <c r="M79" s="6">
        <f t="shared" ref="M79" si="229">K79/K78</f>
        <v>0.36666666666666664</v>
      </c>
      <c r="N79" s="4">
        <v>21</v>
      </c>
      <c r="O79" s="6">
        <f t="shared" ref="O79" si="230">N79/N67</f>
        <v>1.5</v>
      </c>
      <c r="P79" s="6">
        <f t="shared" ref="P79" si="231">N79/N78</f>
        <v>1.05</v>
      </c>
      <c r="Q79" s="4">
        <v>17</v>
      </c>
      <c r="R79" s="6">
        <f t="shared" ref="R79" si="232">Q79/Q67</f>
        <v>0.53125</v>
      </c>
      <c r="S79" s="6">
        <f t="shared" ref="S79" si="233">Q79/Q78</f>
        <v>0.62962962962962965</v>
      </c>
      <c r="T79" s="4">
        <v>27</v>
      </c>
      <c r="U79" s="6">
        <f t="shared" ref="U79" si="234">T79/T67</f>
        <v>0.72972972972972971</v>
      </c>
      <c r="V79" s="6">
        <f t="shared" ref="V79" si="235">T79/T78</f>
        <v>0.93103448275862066</v>
      </c>
      <c r="W79" s="4">
        <v>56</v>
      </c>
      <c r="X79" s="6">
        <f t="shared" ref="X79" si="236">W79/W67</f>
        <v>2.3333333333333335</v>
      </c>
      <c r="Y79" s="6">
        <f t="shared" ref="Y79" si="237">W79/W78</f>
        <v>3.7333333333333334</v>
      </c>
      <c r="Z79" s="4">
        <v>9</v>
      </c>
      <c r="AA79" s="6">
        <f t="shared" ref="AA79" si="238">Z79/Z67</f>
        <v>0.75</v>
      </c>
      <c r="AB79" s="6">
        <f t="shared" ref="AB79" si="239">Z79/Z78</f>
        <v>1.2857142857142858</v>
      </c>
      <c r="AC79" s="4">
        <f t="shared" ref="AC79" si="240">B79+E79+H79+K79+N79+Q79+T79+W79+Z79</f>
        <v>290</v>
      </c>
      <c r="AD79" s="6">
        <f t="shared" ref="AD79" si="241">AC79/AC67</f>
        <v>1.0507246376811594</v>
      </c>
      <c r="AE79" s="6">
        <f t="shared" ref="AE79" si="242">AC79/AC78</f>
        <v>1.1788617886178863</v>
      </c>
    </row>
    <row r="80" spans="1:31" ht="13.5" customHeight="1" x14ac:dyDescent="0.25">
      <c r="A80" s="3">
        <v>45474</v>
      </c>
      <c r="B80" s="4">
        <v>163</v>
      </c>
      <c r="C80" s="6">
        <f t="shared" ref="C80" si="243">B80/B68</f>
        <v>1.5673076923076923</v>
      </c>
      <c r="D80" s="6">
        <f t="shared" ref="D80" si="244">B80/B79</f>
        <v>1.4173913043478261</v>
      </c>
      <c r="E80" s="4">
        <v>10</v>
      </c>
      <c r="F80" s="6">
        <f t="shared" ref="F80" si="245">E80/E68</f>
        <v>1.1111111111111112</v>
      </c>
      <c r="G80" s="6">
        <f t="shared" ref="G80" si="246">E80/E79</f>
        <v>5</v>
      </c>
      <c r="H80" s="4">
        <v>31</v>
      </c>
      <c r="I80" s="6">
        <f t="shared" ref="I80" si="247">H80/H68</f>
        <v>0.93939393939393945</v>
      </c>
      <c r="J80" s="6">
        <f t="shared" ref="J80" si="248">H80/H79</f>
        <v>0.96875</v>
      </c>
      <c r="K80" s="4">
        <v>9</v>
      </c>
      <c r="L80" s="6">
        <f t="shared" ref="L80" si="249">K80/K68</f>
        <v>0.47368421052631576</v>
      </c>
      <c r="M80" s="6">
        <f t="shared" ref="M80" si="250">K80/K79</f>
        <v>0.81818181818181823</v>
      </c>
      <c r="N80" s="4">
        <v>17</v>
      </c>
      <c r="O80" s="6">
        <f t="shared" ref="O80" si="251">N80/N68</f>
        <v>1.8888888888888888</v>
      </c>
      <c r="P80" s="6">
        <f t="shared" ref="P80" si="252">N80/N79</f>
        <v>0.80952380952380953</v>
      </c>
      <c r="Q80" s="4">
        <v>54</v>
      </c>
      <c r="R80" s="6">
        <f t="shared" ref="R80" si="253">Q80/Q68</f>
        <v>2.16</v>
      </c>
      <c r="S80" s="6">
        <f t="shared" ref="S80" si="254">Q80/Q79</f>
        <v>3.1764705882352939</v>
      </c>
      <c r="T80" s="4">
        <v>24</v>
      </c>
      <c r="U80" s="6">
        <f t="shared" ref="U80" si="255">T80/T68</f>
        <v>0.61538461538461542</v>
      </c>
      <c r="V80" s="6">
        <f t="shared" ref="V80" si="256">T80/T79</f>
        <v>0.88888888888888884</v>
      </c>
      <c r="W80" s="4">
        <v>44</v>
      </c>
      <c r="X80" s="6">
        <f t="shared" ref="X80" si="257">W80/W68</f>
        <v>1.375</v>
      </c>
      <c r="Y80" s="6">
        <f t="shared" ref="Y80" si="258">W80/W79</f>
        <v>0.7857142857142857</v>
      </c>
      <c r="Z80" s="4">
        <v>7</v>
      </c>
      <c r="AA80" s="6">
        <f t="shared" ref="AA80" si="259">Z80/Z68</f>
        <v>0.63636363636363635</v>
      </c>
      <c r="AB80" s="6">
        <f t="shared" ref="AB80" si="260">Z80/Z79</f>
        <v>0.77777777777777779</v>
      </c>
      <c r="AC80" s="4">
        <f t="shared" ref="AC80" si="261">B80+E80+H80+K80+N80+Q80+T80+W80+Z80</f>
        <v>359</v>
      </c>
      <c r="AD80" s="6">
        <f t="shared" ref="AD80" si="262">AC80/AC68</f>
        <v>1.2775800711743772</v>
      </c>
      <c r="AE80" s="6">
        <f t="shared" ref="AE80" si="263">AC80/AC79</f>
        <v>1.2379310344827585</v>
      </c>
    </row>
    <row r="81" spans="1:31" ht="13.5" customHeight="1" x14ac:dyDescent="0.25">
      <c r="A81" s="3">
        <v>45505</v>
      </c>
      <c r="B81" s="4">
        <v>139</v>
      </c>
      <c r="C81" s="6">
        <f t="shared" ref="C81" si="264">B81/B69</f>
        <v>0.97202797202797198</v>
      </c>
      <c r="D81" s="6">
        <f t="shared" ref="D81" si="265">B81/B80</f>
        <v>0.85276073619631898</v>
      </c>
      <c r="E81" s="4">
        <v>57</v>
      </c>
      <c r="F81" s="6">
        <f t="shared" ref="F81" si="266">E81/E69</f>
        <v>3.3529411764705883</v>
      </c>
      <c r="G81" s="6">
        <f t="shared" ref="G81" si="267">E81/E80</f>
        <v>5.7</v>
      </c>
      <c r="H81" s="4">
        <v>25</v>
      </c>
      <c r="I81" s="6">
        <f t="shared" ref="I81" si="268">H81/H69</f>
        <v>0.51020408163265307</v>
      </c>
      <c r="J81" s="6">
        <f t="shared" ref="J81" si="269">H81/H80</f>
        <v>0.80645161290322576</v>
      </c>
      <c r="K81" s="4">
        <v>13</v>
      </c>
      <c r="L81" s="6">
        <f t="shared" ref="L81" si="270">K81/K69</f>
        <v>0.43333333333333335</v>
      </c>
      <c r="M81" s="6">
        <f t="shared" ref="M81" si="271">K81/K80</f>
        <v>1.4444444444444444</v>
      </c>
      <c r="N81" s="4">
        <v>10</v>
      </c>
      <c r="O81" s="6">
        <f t="shared" ref="O81" si="272">N81/N69</f>
        <v>0.66666666666666663</v>
      </c>
      <c r="P81" s="6">
        <f t="shared" ref="P81" si="273">N81/N80</f>
        <v>0.58823529411764708</v>
      </c>
      <c r="Q81" s="4">
        <v>15</v>
      </c>
      <c r="R81" s="6">
        <f t="shared" ref="R81" si="274">Q81/Q69</f>
        <v>1</v>
      </c>
      <c r="S81" s="6">
        <f t="shared" ref="S81" si="275">Q81/Q80</f>
        <v>0.27777777777777779</v>
      </c>
      <c r="T81" s="4">
        <v>26</v>
      </c>
      <c r="U81" s="6">
        <f t="shared" ref="U81" si="276">T81/T69</f>
        <v>1.3</v>
      </c>
      <c r="V81" s="6">
        <f t="shared" ref="V81" si="277">T81/T80</f>
        <v>1.0833333333333333</v>
      </c>
      <c r="W81" s="4">
        <v>19</v>
      </c>
      <c r="X81" s="6">
        <f t="shared" ref="X81" si="278">W81/W69</f>
        <v>1.3571428571428572</v>
      </c>
      <c r="Y81" s="6">
        <f t="shared" ref="Y81" si="279">W81/W80</f>
        <v>0.43181818181818182</v>
      </c>
      <c r="Z81" s="4">
        <v>12</v>
      </c>
      <c r="AA81" s="6">
        <f t="shared" ref="AA81" si="280">Z81/Z69</f>
        <v>0.8571428571428571</v>
      </c>
      <c r="AB81" s="6">
        <f t="shared" ref="AB81" si="281">Z81/Z80</f>
        <v>1.7142857142857142</v>
      </c>
      <c r="AC81" s="4">
        <f t="shared" ref="AC81" si="282">B81+E81+H81+K81+N81+Q81+T81+W81+Z81</f>
        <v>316</v>
      </c>
      <c r="AD81" s="6">
        <f t="shared" ref="AD81" si="283">AC81/AC69</f>
        <v>0.99684542586750791</v>
      </c>
      <c r="AE81" s="6">
        <f t="shared" ref="AE81" si="284">AC81/AC80</f>
        <v>0.88022284122562677</v>
      </c>
    </row>
    <row r="82" spans="1:31" ht="13.5" customHeight="1" x14ac:dyDescent="0.25">
      <c r="A82" s="3">
        <v>45536</v>
      </c>
      <c r="B82" s="4">
        <v>118</v>
      </c>
      <c r="C82" s="6">
        <f t="shared" ref="C82" si="285">B82/B70</f>
        <v>1</v>
      </c>
      <c r="D82" s="6">
        <f t="shared" ref="D82" si="286">B82/B81</f>
        <v>0.84892086330935257</v>
      </c>
      <c r="E82" s="4">
        <v>6</v>
      </c>
      <c r="F82" s="6">
        <f t="shared" ref="F82" si="287">E82/E70</f>
        <v>2</v>
      </c>
      <c r="G82" s="6">
        <f t="shared" ref="G82" si="288">E82/E81</f>
        <v>0.10526315789473684</v>
      </c>
      <c r="H82" s="4">
        <v>29</v>
      </c>
      <c r="I82" s="6">
        <f t="shared" ref="I82" si="289">H82/H70</f>
        <v>0.59183673469387754</v>
      </c>
      <c r="J82" s="6">
        <f t="shared" ref="J82" si="290">H82/H81</f>
        <v>1.1599999999999999</v>
      </c>
      <c r="K82" s="4">
        <v>20</v>
      </c>
      <c r="L82" s="6">
        <f t="shared" ref="L82" si="291">K82/K70</f>
        <v>0.39215686274509803</v>
      </c>
      <c r="M82" s="6">
        <f t="shared" ref="M82" si="292">K82/K81</f>
        <v>1.5384615384615385</v>
      </c>
      <c r="N82" s="4">
        <v>30</v>
      </c>
      <c r="O82" s="6">
        <f t="shared" ref="O82" si="293">N82/N70</f>
        <v>2.1428571428571428</v>
      </c>
      <c r="P82" s="6">
        <f t="shared" ref="P82" si="294">N82/N81</f>
        <v>3</v>
      </c>
      <c r="Q82" s="4">
        <v>14</v>
      </c>
      <c r="R82" s="6">
        <f t="shared" ref="R82" si="295">Q82/Q70</f>
        <v>0.7</v>
      </c>
      <c r="S82" s="6">
        <f t="shared" ref="S82" si="296">Q82/Q81</f>
        <v>0.93333333333333335</v>
      </c>
      <c r="T82" s="4">
        <v>16</v>
      </c>
      <c r="U82" s="6">
        <f t="shared" ref="U82" si="297">T82/T70</f>
        <v>1.0666666666666667</v>
      </c>
      <c r="V82" s="6">
        <f t="shared" ref="V82" si="298">T82/T81</f>
        <v>0.61538461538461542</v>
      </c>
      <c r="W82" s="4">
        <v>14</v>
      </c>
      <c r="X82" s="6">
        <f t="shared" ref="X82" si="299">W82/W70</f>
        <v>1.1666666666666667</v>
      </c>
      <c r="Y82" s="6">
        <f t="shared" ref="Y82" si="300">W82/W81</f>
        <v>0.73684210526315785</v>
      </c>
      <c r="Z82" s="4">
        <v>5</v>
      </c>
      <c r="AA82" s="6">
        <f t="shared" ref="AA82" si="301">Z82/Z70</f>
        <v>1.25</v>
      </c>
      <c r="AB82" s="6">
        <f t="shared" ref="AB82" si="302">Z82/Z81</f>
        <v>0.41666666666666669</v>
      </c>
      <c r="AC82" s="4">
        <f t="shared" ref="AC82" si="303">B82+E82+H82+K82+N82+Q82+T82+W82+Z82</f>
        <v>252</v>
      </c>
      <c r="AD82" s="6">
        <f t="shared" ref="AD82" si="304">AC82/AC70</f>
        <v>0.88111888111888115</v>
      </c>
      <c r="AE82" s="6">
        <f t="shared" ref="AE82" si="305">AC82/AC81</f>
        <v>0.79746835443037978</v>
      </c>
    </row>
    <row r="83" spans="1:31" ht="13.5" customHeight="1" x14ac:dyDescent="0.25">
      <c r="A83" s="3">
        <v>45566</v>
      </c>
      <c r="B83" s="4">
        <v>116</v>
      </c>
      <c r="C83" s="6">
        <f t="shared" ref="C83" si="306">B83/B71</f>
        <v>0.91338582677165359</v>
      </c>
      <c r="D83" s="6">
        <f t="shared" ref="D83" si="307">B83/B82</f>
        <v>0.98305084745762716</v>
      </c>
      <c r="E83" s="4">
        <v>12</v>
      </c>
      <c r="F83" s="6">
        <f t="shared" ref="F83" si="308">E83/E71</f>
        <v>2.4</v>
      </c>
      <c r="G83" s="6">
        <f t="shared" ref="G83" si="309">E83/E82</f>
        <v>2</v>
      </c>
      <c r="H83" s="4">
        <v>14</v>
      </c>
      <c r="I83" s="6">
        <f t="shared" ref="I83" si="310">H83/H71</f>
        <v>0.21212121212121213</v>
      </c>
      <c r="J83" s="6">
        <f t="shared" ref="J83" si="311">H83/H82</f>
        <v>0.48275862068965519</v>
      </c>
      <c r="K83" s="4">
        <v>9</v>
      </c>
      <c r="L83" s="6">
        <f t="shared" ref="L83" si="312">K83/K71</f>
        <v>0.34615384615384615</v>
      </c>
      <c r="M83" s="6">
        <f t="shared" ref="M83" si="313">K83/K82</f>
        <v>0.45</v>
      </c>
      <c r="N83" s="4">
        <v>10</v>
      </c>
      <c r="O83" s="6">
        <f t="shared" ref="O83" si="314">N83/N71</f>
        <v>0.7142857142857143</v>
      </c>
      <c r="P83" s="6">
        <f t="shared" ref="P83" si="315">N83/N82</f>
        <v>0.33333333333333331</v>
      </c>
      <c r="Q83" s="4">
        <v>52</v>
      </c>
      <c r="R83" s="6">
        <f t="shared" ref="R83" si="316">Q83/Q71</f>
        <v>2.1666666666666665</v>
      </c>
      <c r="S83" s="6">
        <f t="shared" ref="S83" si="317">Q83/Q82</f>
        <v>3.7142857142857144</v>
      </c>
      <c r="T83" s="4">
        <v>26</v>
      </c>
      <c r="U83" s="6">
        <f t="shared" ref="U83" si="318">T83/T71</f>
        <v>0.47272727272727272</v>
      </c>
      <c r="V83" s="6">
        <f t="shared" ref="V83" si="319">T83/T82</f>
        <v>1.625</v>
      </c>
      <c r="W83" s="4">
        <v>12</v>
      </c>
      <c r="X83" s="6">
        <f t="shared" ref="X83" si="320">W83/W71</f>
        <v>0.8</v>
      </c>
      <c r="Y83" s="6">
        <f t="shared" ref="Y83" si="321">W83/W82</f>
        <v>0.8571428571428571</v>
      </c>
      <c r="Z83" s="4">
        <v>4</v>
      </c>
      <c r="AA83" s="6">
        <f t="shared" ref="AA83" si="322">Z83/Z71</f>
        <v>0.5714285714285714</v>
      </c>
      <c r="AB83" s="6">
        <f t="shared" ref="AB83" si="323">Z83/Z82</f>
        <v>0.8</v>
      </c>
      <c r="AC83" s="4">
        <f t="shared" ref="AC83" si="324">B83+E83+H83+K83+N83+Q83+T83+W83+Z83</f>
        <v>255</v>
      </c>
      <c r="AD83" s="6">
        <f t="shared" ref="AD83" si="325">AC83/AC71</f>
        <v>0.75221238938053092</v>
      </c>
      <c r="AE83" s="6">
        <f t="shared" ref="AE83" si="326">AC83/AC82</f>
        <v>1.0119047619047619</v>
      </c>
    </row>
    <row r="84" spans="1:31" ht="13.5" customHeight="1" x14ac:dyDescent="0.25">
      <c r="A84" s="3">
        <v>45597</v>
      </c>
      <c r="B84" s="4">
        <v>96</v>
      </c>
      <c r="C84" s="6">
        <f t="shared" ref="C84" si="327">B84/B72</f>
        <v>1.2</v>
      </c>
      <c r="D84" s="6">
        <f t="shared" ref="D84" si="328">B84/B83</f>
        <v>0.82758620689655171</v>
      </c>
      <c r="E84" s="4">
        <v>1</v>
      </c>
      <c r="F84" s="6">
        <f t="shared" ref="F84" si="329">E84/E72</f>
        <v>0.25</v>
      </c>
      <c r="G84" s="6">
        <f t="shared" ref="G84" si="330">E84/E83</f>
        <v>8.3333333333333329E-2</v>
      </c>
      <c r="H84" s="4">
        <v>13</v>
      </c>
      <c r="I84" s="6">
        <f t="shared" ref="I84" si="331">H84/H72</f>
        <v>0.54166666666666663</v>
      </c>
      <c r="J84" s="6">
        <f t="shared" ref="J84" si="332">H84/H83</f>
        <v>0.9285714285714286</v>
      </c>
      <c r="K84" s="4">
        <v>10</v>
      </c>
      <c r="L84" s="6">
        <f t="shared" ref="L84" si="333">K84/K72</f>
        <v>3.3333333333333335</v>
      </c>
      <c r="M84" s="6">
        <f t="shared" ref="M84" si="334">K84/K83</f>
        <v>1.1111111111111112</v>
      </c>
      <c r="N84" s="4">
        <v>18</v>
      </c>
      <c r="O84" s="6">
        <f t="shared" ref="O84" si="335">N84/N72</f>
        <v>1.125</v>
      </c>
      <c r="P84" s="6">
        <f t="shared" ref="P84" si="336">N84/N83</f>
        <v>1.8</v>
      </c>
      <c r="Q84" s="4">
        <v>18</v>
      </c>
      <c r="R84" s="6">
        <f t="shared" ref="R84" si="337">Q84/Q72</f>
        <v>1.3846153846153846</v>
      </c>
      <c r="S84" s="6">
        <f t="shared" ref="S84" si="338">Q84/Q83</f>
        <v>0.34615384615384615</v>
      </c>
      <c r="T84" s="4">
        <v>14</v>
      </c>
      <c r="U84" s="6">
        <f t="shared" ref="U84" si="339">T84/T72</f>
        <v>0.56000000000000005</v>
      </c>
      <c r="V84" s="6">
        <f t="shared" ref="V84" si="340">T84/T83</f>
        <v>0.53846153846153844</v>
      </c>
      <c r="W84" s="4">
        <v>13</v>
      </c>
      <c r="X84" s="6">
        <f t="shared" ref="X84" si="341">W84/W72</f>
        <v>1.0833333333333333</v>
      </c>
      <c r="Y84" s="6">
        <f t="shared" ref="Y84" si="342">W84/W83</f>
        <v>1.0833333333333333</v>
      </c>
      <c r="Z84" s="4">
        <v>4</v>
      </c>
      <c r="AA84" s="6">
        <f t="shared" ref="AA84" si="343">Z84/Z72</f>
        <v>1</v>
      </c>
      <c r="AB84" s="6">
        <f t="shared" ref="AB84" si="344">Z84/Z83</f>
        <v>1</v>
      </c>
      <c r="AC84" s="4">
        <f t="shared" ref="AC84" si="345">B84+E84+H84+K84+N84+Q84+T84+W84+Z84</f>
        <v>187</v>
      </c>
      <c r="AD84" s="6">
        <f t="shared" ref="AD84" si="346">AC84/AC72</f>
        <v>1.0331491712707181</v>
      </c>
      <c r="AE84" s="6">
        <f t="shared" ref="AE84" si="347">AC84/AC83</f>
        <v>0.73333333333333328</v>
      </c>
    </row>
    <row r="85" spans="1:31" ht="13.5" customHeight="1" x14ac:dyDescent="0.25">
      <c r="A85" s="3">
        <v>45627</v>
      </c>
      <c r="B85" s="4">
        <v>100</v>
      </c>
      <c r="C85" s="6">
        <f t="shared" ref="C85" si="348">B85/B73</f>
        <v>0.85470085470085466</v>
      </c>
      <c r="D85" s="6">
        <f t="shared" ref="D85" si="349">B85/B84</f>
        <v>1.0416666666666667</v>
      </c>
      <c r="E85" s="4">
        <v>3</v>
      </c>
      <c r="F85" s="6">
        <f t="shared" ref="F85" si="350">E85/E73</f>
        <v>0.2</v>
      </c>
      <c r="G85" s="6">
        <f t="shared" ref="G85" si="351">E85/E84</f>
        <v>3</v>
      </c>
      <c r="H85" s="4">
        <v>20</v>
      </c>
      <c r="I85" s="6">
        <f t="shared" ref="I85" si="352">H85/H73</f>
        <v>0.90909090909090906</v>
      </c>
      <c r="J85" s="6">
        <f t="shared" ref="J85" si="353">H85/H84</f>
        <v>1.5384615384615385</v>
      </c>
      <c r="K85" s="4">
        <v>7</v>
      </c>
      <c r="L85" s="6">
        <f t="shared" ref="L85" si="354">K85/K73</f>
        <v>0.77777777777777779</v>
      </c>
      <c r="M85" s="6">
        <f t="shared" ref="M85" si="355">K85/K84</f>
        <v>0.7</v>
      </c>
      <c r="N85" s="4">
        <v>6</v>
      </c>
      <c r="O85" s="6">
        <f t="shared" ref="O85" si="356">N85/N73</f>
        <v>0.5</v>
      </c>
      <c r="P85" s="6">
        <f t="shared" ref="P85" si="357">N85/N84</f>
        <v>0.33333333333333331</v>
      </c>
      <c r="Q85" s="4">
        <v>16</v>
      </c>
      <c r="R85" s="6">
        <f t="shared" ref="R85" si="358">Q85/Q73</f>
        <v>1.0666666666666667</v>
      </c>
      <c r="S85" s="6">
        <f t="shared" ref="S85" si="359">Q85/Q84</f>
        <v>0.88888888888888884</v>
      </c>
      <c r="T85" s="4">
        <v>28</v>
      </c>
      <c r="U85" s="6">
        <f t="shared" ref="U85" si="360">T85/T73</f>
        <v>4</v>
      </c>
      <c r="V85" s="6">
        <f t="shared" ref="V85" si="361">T85/T84</f>
        <v>2</v>
      </c>
      <c r="W85" s="4">
        <v>11</v>
      </c>
      <c r="X85" s="6">
        <f t="shared" ref="X85" si="362">W85/W73</f>
        <v>0.7857142857142857</v>
      </c>
      <c r="Y85" s="6">
        <f t="shared" ref="Y85" si="363">W85/W84</f>
        <v>0.84615384615384615</v>
      </c>
      <c r="Z85" s="4">
        <v>5</v>
      </c>
      <c r="AA85" s="6" t="e">
        <f t="shared" ref="AA85" si="364">Z85/Z73</f>
        <v>#DIV/0!</v>
      </c>
      <c r="AB85" s="6">
        <f t="shared" ref="AB85" si="365">Z85/Z84</f>
        <v>1.25</v>
      </c>
      <c r="AC85" s="4">
        <f t="shared" ref="AC85" si="366">B85+E85+H85+K85+N85+Q85+T85+W85+Z85</f>
        <v>196</v>
      </c>
      <c r="AD85" s="6">
        <f t="shared" ref="AD85" si="367">AC85/AC73</f>
        <v>0.92890995260663511</v>
      </c>
      <c r="AE85" s="6">
        <f t="shared" ref="AE85" si="368">AC85/AC84</f>
        <v>1.0481283422459893</v>
      </c>
    </row>
    <row r="86" spans="1:31" ht="13.5" customHeight="1" x14ac:dyDescent="0.25">
      <c r="A86" s="3">
        <v>45658</v>
      </c>
      <c r="B86" s="4">
        <v>78</v>
      </c>
      <c r="C86" s="6">
        <f t="shared" ref="C86" si="369">B86/B74</f>
        <v>0.78</v>
      </c>
      <c r="D86" s="6">
        <f t="shared" ref="D86" si="370">B86/B85</f>
        <v>0.78</v>
      </c>
      <c r="E86" s="4">
        <v>4</v>
      </c>
      <c r="F86" s="6">
        <f t="shared" ref="F86" si="371">E86/E74</f>
        <v>1.3333333333333333</v>
      </c>
      <c r="G86" s="6">
        <f t="shared" ref="G86" si="372">E86/E85</f>
        <v>1.3333333333333333</v>
      </c>
      <c r="H86" s="4">
        <v>16</v>
      </c>
      <c r="I86" s="6">
        <f t="shared" ref="I86" si="373">H86/H74</f>
        <v>1</v>
      </c>
      <c r="J86" s="6">
        <f t="shared" ref="J86" si="374">H86/H85</f>
        <v>0.8</v>
      </c>
      <c r="K86" s="4">
        <v>9</v>
      </c>
      <c r="L86" s="6">
        <f t="shared" ref="L86" si="375">K86/K74</f>
        <v>0.6428571428571429</v>
      </c>
      <c r="M86" s="6">
        <f t="shared" ref="M86" si="376">K86/K85</f>
        <v>1.2857142857142858</v>
      </c>
      <c r="N86" s="4">
        <v>23</v>
      </c>
      <c r="O86" s="6">
        <f t="shared" ref="O86" si="377">N86/N74</f>
        <v>3.2857142857142856</v>
      </c>
      <c r="P86" s="6">
        <f t="shared" ref="P86" si="378">N86/N85</f>
        <v>3.8333333333333335</v>
      </c>
      <c r="Q86" s="4">
        <v>11</v>
      </c>
      <c r="R86" s="6">
        <f t="shared" ref="R86" si="379">Q86/Q74</f>
        <v>0.91666666666666663</v>
      </c>
      <c r="S86" s="6">
        <f t="shared" ref="S86" si="380">Q86/Q85</f>
        <v>0.6875</v>
      </c>
      <c r="T86" s="4">
        <v>44</v>
      </c>
      <c r="U86" s="6">
        <f t="shared" ref="U86" si="381">T86/T74</f>
        <v>2.4444444444444446</v>
      </c>
      <c r="V86" s="6">
        <f t="shared" ref="V86" si="382">T86/T85</f>
        <v>1.5714285714285714</v>
      </c>
      <c r="W86" s="4">
        <v>10</v>
      </c>
      <c r="X86" s="6">
        <f t="shared" ref="X86" si="383">W86/W74</f>
        <v>0.90909090909090906</v>
      </c>
      <c r="Y86" s="6">
        <f t="shared" ref="Y86" si="384">W86/W85</f>
        <v>0.90909090909090906</v>
      </c>
      <c r="Z86" s="4">
        <v>7</v>
      </c>
      <c r="AA86" s="6">
        <f t="shared" ref="AA86" si="385">Z86/Z74</f>
        <v>0.77777777777777779</v>
      </c>
      <c r="AB86" s="6">
        <f t="shared" ref="AB86" si="386">Z86/Z85</f>
        <v>1.4</v>
      </c>
      <c r="AC86" s="4">
        <f t="shared" ref="AC86" si="387">B86+E86+H86+K86+N86+Q86+T86+W86+Z86</f>
        <v>202</v>
      </c>
      <c r="AD86" s="6">
        <f t="shared" ref="AD86" si="388">AC86/AC74</f>
        <v>1.0631578947368421</v>
      </c>
      <c r="AE86" s="6">
        <f t="shared" ref="AE86" si="389">AC86/AC85</f>
        <v>1.0306122448979591</v>
      </c>
    </row>
    <row r="87" spans="1:31" ht="13.5" customHeight="1" x14ac:dyDescent="0.25">
      <c r="A87" s="3">
        <v>45689</v>
      </c>
      <c r="B87" s="4">
        <v>66</v>
      </c>
      <c r="C87" s="6">
        <f t="shared" ref="C87" si="390">B87/B75</f>
        <v>1</v>
      </c>
      <c r="D87" s="6">
        <f t="shared" ref="D87" si="391">B87/B86</f>
        <v>0.84615384615384615</v>
      </c>
      <c r="E87" s="4">
        <v>2</v>
      </c>
      <c r="F87" s="6">
        <f t="shared" ref="F87" si="392">E87/E75</f>
        <v>0.4</v>
      </c>
      <c r="G87" s="6">
        <f t="shared" ref="G87" si="393">E87/E86</f>
        <v>0.5</v>
      </c>
      <c r="H87" s="4">
        <v>18</v>
      </c>
      <c r="I87" s="6">
        <f t="shared" ref="I87" si="394">H87/H75</f>
        <v>1.2</v>
      </c>
      <c r="J87" s="6">
        <f t="shared" ref="J87" si="395">H87/H86</f>
        <v>1.125</v>
      </c>
      <c r="K87" s="4">
        <v>12</v>
      </c>
      <c r="L87" s="6">
        <f t="shared" ref="L87" si="396">K87/K75</f>
        <v>1.7142857142857142</v>
      </c>
      <c r="M87" s="6">
        <f t="shared" ref="M87" si="397">K87/K86</f>
        <v>1.3333333333333333</v>
      </c>
      <c r="N87" s="4">
        <v>9</v>
      </c>
      <c r="O87" s="6">
        <f t="shared" ref="O87" si="398">N87/N75</f>
        <v>0.6428571428571429</v>
      </c>
      <c r="P87" s="6">
        <f t="shared" ref="P87" si="399">N87/N86</f>
        <v>0.39130434782608697</v>
      </c>
      <c r="Q87" s="4">
        <v>27</v>
      </c>
      <c r="R87" s="6">
        <f t="shared" ref="R87" si="400">Q87/Q75</f>
        <v>2.0769230769230771</v>
      </c>
      <c r="S87" s="6">
        <f t="shared" ref="S87" si="401">Q87/Q86</f>
        <v>2.4545454545454546</v>
      </c>
      <c r="T87" s="4">
        <v>14</v>
      </c>
      <c r="U87" s="6">
        <f t="shared" ref="U87" si="402">T87/T75</f>
        <v>0.82352941176470584</v>
      </c>
      <c r="V87" s="6">
        <f t="shared" ref="V87" si="403">T87/T86</f>
        <v>0.31818181818181818</v>
      </c>
      <c r="W87" s="4">
        <v>16</v>
      </c>
      <c r="X87" s="6">
        <f t="shared" ref="X87" si="404">W87/W75</f>
        <v>1.3333333333333333</v>
      </c>
      <c r="Y87" s="6">
        <f t="shared" ref="Y87" si="405">W87/W86</f>
        <v>1.6</v>
      </c>
      <c r="Z87" s="4">
        <v>4</v>
      </c>
      <c r="AA87" s="6">
        <f t="shared" ref="AA87" si="406">Z87/Z75</f>
        <v>0.8</v>
      </c>
      <c r="AB87" s="6">
        <f t="shared" ref="AB87" si="407">Z87/Z86</f>
        <v>0.5714285714285714</v>
      </c>
      <c r="AC87" s="4">
        <f t="shared" ref="AC87" si="408">B87+E87+H87+K87+N87+Q87+T87+W87+Z87</f>
        <v>168</v>
      </c>
      <c r="AD87" s="6">
        <f t="shared" ref="AD87" si="409">AC87/AC75</f>
        <v>1.0909090909090908</v>
      </c>
      <c r="AE87" s="6">
        <f t="shared" ref="AE87" si="410">AC87/AC86</f>
        <v>0.83168316831683164</v>
      </c>
    </row>
    <row r="88" spans="1:31" ht="13.5" customHeight="1" x14ac:dyDescent="0.25">
      <c r="A88" s="3">
        <v>45717</v>
      </c>
      <c r="B88" s="4">
        <v>91</v>
      </c>
      <c r="C88" s="6">
        <f t="shared" ref="C88" si="411">B88/B76</f>
        <v>1.1234567901234569</v>
      </c>
      <c r="D88" s="6">
        <f t="shared" ref="D88" si="412">B88/B87</f>
        <v>1.3787878787878789</v>
      </c>
      <c r="E88" s="4">
        <v>14</v>
      </c>
      <c r="F88" s="6">
        <f t="shared" ref="F88:F90" si="413">E88/E76</f>
        <v>3.5</v>
      </c>
      <c r="G88" s="6">
        <f t="shared" ref="G88:G91" si="414">E88/E87</f>
        <v>7</v>
      </c>
      <c r="H88" s="4">
        <v>21</v>
      </c>
      <c r="I88" s="6">
        <f t="shared" ref="I88" si="415">H88/H76</f>
        <v>0.3888888888888889</v>
      </c>
      <c r="J88" s="6">
        <f t="shared" ref="J88" si="416">H88/H87</f>
        <v>1.1666666666666667</v>
      </c>
      <c r="K88" s="4">
        <v>34</v>
      </c>
      <c r="L88" s="6">
        <f t="shared" ref="L88" si="417">K88/K76</f>
        <v>1.0625</v>
      </c>
      <c r="M88" s="6">
        <f t="shared" ref="M88" si="418">K88/K87</f>
        <v>2.8333333333333335</v>
      </c>
      <c r="N88" s="4">
        <v>10</v>
      </c>
      <c r="O88" s="6">
        <f t="shared" ref="O88" si="419">N88/N76</f>
        <v>0.83333333333333337</v>
      </c>
      <c r="P88" s="6">
        <f t="shared" ref="P88" si="420">N88/N87</f>
        <v>1.1111111111111112</v>
      </c>
      <c r="Q88" s="4">
        <v>38</v>
      </c>
      <c r="R88" s="6">
        <f t="shared" ref="R88" si="421">Q88/Q76</f>
        <v>2.375</v>
      </c>
      <c r="S88" s="6">
        <f t="shared" ref="S88" si="422">Q88/Q87</f>
        <v>1.4074074074074074</v>
      </c>
      <c r="T88" s="4">
        <v>22</v>
      </c>
      <c r="U88" s="6">
        <f t="shared" ref="U88" si="423">T88/T76</f>
        <v>0.75862068965517238</v>
      </c>
      <c r="V88" s="6">
        <f t="shared" ref="V88" si="424">T88/T87</f>
        <v>1.5714285714285714</v>
      </c>
      <c r="W88" s="4">
        <v>28</v>
      </c>
      <c r="X88" s="6">
        <f t="shared" ref="X88" si="425">W88/W76</f>
        <v>2</v>
      </c>
      <c r="Y88" s="6">
        <f t="shared" ref="Y88" si="426">W88/W87</f>
        <v>1.75</v>
      </c>
      <c r="Z88" s="4">
        <v>11</v>
      </c>
      <c r="AA88" s="6">
        <f t="shared" ref="AA88" si="427">Z88/Z76</f>
        <v>1.8333333333333333</v>
      </c>
      <c r="AB88" s="6">
        <f t="shared" ref="AB88" si="428">Z88/Z87</f>
        <v>2.75</v>
      </c>
      <c r="AC88" s="4">
        <f t="shared" ref="AC88" si="429">B88+E88+H88+K88+N88+Q88+T88+W88+Z88</f>
        <v>269</v>
      </c>
      <c r="AD88" s="6">
        <f t="shared" ref="AD88" si="430">AC88/AC76</f>
        <v>1.0846774193548387</v>
      </c>
      <c r="AE88" s="6">
        <f t="shared" ref="AE88" si="431">AC88/AC87</f>
        <v>1.6011904761904763</v>
      </c>
    </row>
    <row r="89" spans="1:31" ht="13.5" customHeight="1" x14ac:dyDescent="0.25">
      <c r="A89" s="3">
        <v>45748</v>
      </c>
      <c r="B89" s="4">
        <v>62</v>
      </c>
      <c r="C89" s="6">
        <f t="shared" ref="C89" si="432">B89/B77</f>
        <v>0.46616541353383456</v>
      </c>
      <c r="D89" s="6">
        <f t="shared" ref="D89" si="433">B89/B88</f>
        <v>0.68131868131868134</v>
      </c>
      <c r="E89" s="4">
        <v>0</v>
      </c>
      <c r="F89" s="6">
        <f t="shared" si="413"/>
        <v>0</v>
      </c>
      <c r="G89" s="6">
        <f t="shared" si="414"/>
        <v>0</v>
      </c>
      <c r="H89" s="4">
        <v>11</v>
      </c>
      <c r="I89" s="6">
        <f t="shared" ref="I89" si="434">H89/H77</f>
        <v>0.6875</v>
      </c>
      <c r="J89" s="6">
        <f t="shared" ref="J89" si="435">H89/H88</f>
        <v>0.52380952380952384</v>
      </c>
      <c r="K89" s="4">
        <v>7</v>
      </c>
      <c r="L89" s="6">
        <f t="shared" ref="L89" si="436">K89/K77</f>
        <v>0.25925925925925924</v>
      </c>
      <c r="M89" s="6">
        <f t="shared" ref="M89" si="437">K89/K88</f>
        <v>0.20588235294117646</v>
      </c>
      <c r="N89" s="4">
        <v>15</v>
      </c>
      <c r="O89" s="6">
        <f t="shared" ref="O89" si="438">N89/N77</f>
        <v>0.625</v>
      </c>
      <c r="P89" s="6">
        <f t="shared" ref="P89" si="439">N89/N88</f>
        <v>1.5</v>
      </c>
      <c r="Q89" s="4">
        <v>8</v>
      </c>
      <c r="R89" s="6">
        <f t="shared" ref="R89" si="440">Q89/Q77</f>
        <v>0.22222222222222221</v>
      </c>
      <c r="S89" s="6">
        <f t="shared" ref="S89" si="441">Q89/Q88</f>
        <v>0.21052631578947367</v>
      </c>
      <c r="T89" s="4">
        <v>11</v>
      </c>
      <c r="U89" s="6">
        <f t="shared" ref="U89" si="442">T89/T77</f>
        <v>0.34375</v>
      </c>
      <c r="V89" s="6">
        <f t="shared" ref="V89" si="443">T89/T88</f>
        <v>0.5</v>
      </c>
      <c r="W89" s="4">
        <v>19</v>
      </c>
      <c r="X89" s="6">
        <f t="shared" ref="X89" si="444">W89/W77</f>
        <v>0.6333333333333333</v>
      </c>
      <c r="Y89" s="6">
        <f t="shared" ref="Y89" si="445">W89/W88</f>
        <v>0.6785714285714286</v>
      </c>
      <c r="Z89" s="4">
        <v>3</v>
      </c>
      <c r="AA89" s="6">
        <f t="shared" ref="AA89" si="446">Z89/Z77</f>
        <v>0.125</v>
      </c>
      <c r="AB89" s="6">
        <f t="shared" ref="AB89" si="447">Z89/Z88</f>
        <v>0.27272727272727271</v>
      </c>
      <c r="AC89" s="4">
        <f t="shared" ref="AC89" si="448">B89+E89+H89+K89+N89+Q89+T89+W89+Z89</f>
        <v>136</v>
      </c>
      <c r="AD89" s="6">
        <f t="shared" ref="AD89" si="449">AC89/AC77</f>
        <v>0.41846153846153844</v>
      </c>
      <c r="AE89" s="6">
        <f t="shared" ref="AE89" si="450">AC89/AC88</f>
        <v>0.50557620817843862</v>
      </c>
    </row>
    <row r="90" spans="1:31" ht="13.5" customHeight="1" x14ac:dyDescent="0.25">
      <c r="A90" s="3">
        <v>45778</v>
      </c>
      <c r="B90" s="4">
        <v>30</v>
      </c>
      <c r="C90" s="6">
        <f t="shared" ref="C90" si="451">B90/B78</f>
        <v>0.30927835051546393</v>
      </c>
      <c r="D90" s="6">
        <f t="shared" ref="D90" si="452">B90/B89</f>
        <v>0.4838709677419355</v>
      </c>
      <c r="E90" s="4">
        <v>1</v>
      </c>
      <c r="F90" s="6">
        <f t="shared" si="413"/>
        <v>0.1111111111111111</v>
      </c>
      <c r="G90" s="6" t="e">
        <f t="shared" si="414"/>
        <v>#DIV/0!</v>
      </c>
      <c r="H90" s="4">
        <v>4</v>
      </c>
      <c r="I90" s="6">
        <f t="shared" ref="I90" si="453">H90/H78</f>
        <v>0.33333333333333331</v>
      </c>
      <c r="J90" s="6">
        <f t="shared" ref="J90" si="454">H90/H89</f>
        <v>0.36363636363636365</v>
      </c>
      <c r="K90" s="4">
        <v>3</v>
      </c>
      <c r="L90" s="6">
        <f t="shared" ref="L90" si="455">K90/K78</f>
        <v>0.1</v>
      </c>
      <c r="M90" s="6">
        <f t="shared" ref="M90" si="456">K90/K89</f>
        <v>0.42857142857142855</v>
      </c>
      <c r="N90" s="4">
        <v>6</v>
      </c>
      <c r="O90" s="6">
        <f t="shared" ref="O90" si="457">N90/N78</f>
        <v>0.3</v>
      </c>
      <c r="P90" s="6">
        <f t="shared" ref="P90" si="458">N90/N89</f>
        <v>0.4</v>
      </c>
      <c r="Q90" s="4">
        <v>230</v>
      </c>
      <c r="R90" s="6">
        <f t="shared" ref="R90" si="459">Q90/Q78</f>
        <v>8.518518518518519</v>
      </c>
      <c r="S90" s="6">
        <f t="shared" ref="S90" si="460">Q90/Q89</f>
        <v>28.75</v>
      </c>
      <c r="T90" s="4">
        <v>15</v>
      </c>
      <c r="U90" s="6">
        <f t="shared" ref="U90" si="461">T90/T78</f>
        <v>0.51724137931034486</v>
      </c>
      <c r="V90" s="6">
        <f t="shared" ref="V90" si="462">T90/T89</f>
        <v>1.3636363636363635</v>
      </c>
      <c r="W90" s="4">
        <v>9</v>
      </c>
      <c r="X90" s="6">
        <f t="shared" ref="X90" si="463">W90/W78</f>
        <v>0.6</v>
      </c>
      <c r="Y90" s="6">
        <f t="shared" ref="Y90" si="464">W90/W89</f>
        <v>0.47368421052631576</v>
      </c>
      <c r="Z90" s="4">
        <v>9</v>
      </c>
      <c r="AA90" s="6">
        <f t="shared" ref="AA90" si="465">Z90/Z78</f>
        <v>1.2857142857142858</v>
      </c>
      <c r="AB90" s="6">
        <f t="shared" ref="AB90" si="466">Z90/Z89</f>
        <v>3</v>
      </c>
      <c r="AC90" s="4">
        <f t="shared" ref="AC90" si="467">B90+E90+H90+K90+N90+Q90+T90+W90+Z90</f>
        <v>307</v>
      </c>
      <c r="AD90" s="6">
        <f t="shared" ref="AD90" si="468">AC90/AC78</f>
        <v>1.2479674796747968</v>
      </c>
      <c r="AE90" s="6">
        <f t="shared" ref="AE90" si="469">AC90/AC89</f>
        <v>2.2573529411764706</v>
      </c>
    </row>
    <row r="91" spans="1:31" ht="13.5" customHeight="1" x14ac:dyDescent="0.25">
      <c r="A91" s="3">
        <v>45809</v>
      </c>
      <c r="B91" s="4">
        <v>89</v>
      </c>
      <c r="C91" s="6">
        <f t="shared" ref="C91" si="470">B91/B79</f>
        <v>0.77391304347826084</v>
      </c>
      <c r="D91" s="6">
        <f t="shared" ref="D91" si="471">B91/B90</f>
        <v>2.9666666666666668</v>
      </c>
      <c r="E91" s="4">
        <v>5</v>
      </c>
      <c r="F91" s="6">
        <f t="shared" ref="F91" si="472">E91/E79</f>
        <v>2.5</v>
      </c>
      <c r="G91" s="6">
        <f t="shared" si="414"/>
        <v>5</v>
      </c>
      <c r="H91" s="4">
        <v>10</v>
      </c>
      <c r="I91" s="6">
        <f t="shared" ref="I91" si="473">H91/H79</f>
        <v>0.3125</v>
      </c>
      <c r="J91" s="6">
        <f t="shared" ref="J91" si="474">H91/H90</f>
        <v>2.5</v>
      </c>
      <c r="K91" s="4">
        <v>7</v>
      </c>
      <c r="L91" s="6">
        <f t="shared" ref="L91" si="475">K91/K79</f>
        <v>0.63636363636363635</v>
      </c>
      <c r="M91" s="6">
        <f t="shared" ref="M91" si="476">K91/K90</f>
        <v>2.3333333333333335</v>
      </c>
      <c r="N91" s="4">
        <v>10</v>
      </c>
      <c r="O91" s="6">
        <f t="shared" ref="O91" si="477">N91/N79</f>
        <v>0.47619047619047616</v>
      </c>
      <c r="P91" s="6">
        <f t="shared" ref="P91" si="478">N91/N90</f>
        <v>1.6666666666666667</v>
      </c>
      <c r="Q91" s="4">
        <v>11</v>
      </c>
      <c r="R91" s="6">
        <f t="shared" ref="R91:R97" si="479">Q91/Q79</f>
        <v>0.6470588235294118</v>
      </c>
      <c r="S91" s="6">
        <f t="shared" ref="S91" si="480">Q91/Q90</f>
        <v>4.7826086956521741E-2</v>
      </c>
      <c r="T91" s="4">
        <v>17</v>
      </c>
      <c r="U91" s="6">
        <f t="shared" ref="U91" si="481">T91/T79</f>
        <v>0.62962962962962965</v>
      </c>
      <c r="V91" s="6">
        <f t="shared" ref="V91" si="482">T91/T90</f>
        <v>1.1333333333333333</v>
      </c>
      <c r="W91" s="4">
        <v>17</v>
      </c>
      <c r="X91" s="6">
        <f t="shared" ref="X91" si="483">W91/W79</f>
        <v>0.30357142857142855</v>
      </c>
      <c r="Y91" s="6">
        <f t="shared" ref="Y91" si="484">W91/W90</f>
        <v>1.8888888888888888</v>
      </c>
      <c r="Z91" s="4">
        <v>7</v>
      </c>
      <c r="AA91" s="6">
        <f t="shared" ref="AA91" si="485">Z91/Z79</f>
        <v>0.77777777777777779</v>
      </c>
      <c r="AB91" s="6">
        <f t="shared" ref="AB91" si="486">Z91/Z90</f>
        <v>0.77777777777777779</v>
      </c>
      <c r="AC91" s="4">
        <f t="shared" ref="AC91:AC92" si="487">B91+E91+H91+K91+N91+Q91+T91+W91+Z91</f>
        <v>173</v>
      </c>
      <c r="AD91" s="6">
        <f t="shared" ref="AD91" si="488">AC91/AC79</f>
        <v>0.59655172413793101</v>
      </c>
      <c r="AE91" s="6">
        <f t="shared" ref="AE91" si="489">AC91/AC90</f>
        <v>0.56351791530944628</v>
      </c>
    </row>
    <row r="92" spans="1:31" x14ac:dyDescent="0.25">
      <c r="A92" s="3">
        <v>45839</v>
      </c>
      <c r="B92" s="9">
        <v>129</v>
      </c>
      <c r="C92" s="6">
        <f t="shared" ref="C92" si="490">B92/B80</f>
        <v>0.79141104294478526</v>
      </c>
      <c r="D92" s="6">
        <f t="shared" ref="D92" si="491">B92/B91</f>
        <v>1.449438202247191</v>
      </c>
      <c r="E92" s="9">
        <v>2</v>
      </c>
      <c r="F92" s="6">
        <f t="shared" ref="F92" si="492">E92/E80</f>
        <v>0.2</v>
      </c>
      <c r="G92" s="6">
        <f t="shared" ref="G92" si="493">E92/E91</f>
        <v>0.4</v>
      </c>
      <c r="H92" s="9">
        <v>29</v>
      </c>
      <c r="I92" s="6">
        <f t="shared" ref="I92" si="494">H92/H80</f>
        <v>0.93548387096774188</v>
      </c>
      <c r="J92" s="6">
        <f t="shared" ref="J92" si="495">H92/H91</f>
        <v>2.9</v>
      </c>
      <c r="K92" s="9">
        <v>9</v>
      </c>
      <c r="L92" s="6">
        <f t="shared" ref="L92" si="496">K92/K80</f>
        <v>1</v>
      </c>
      <c r="M92" s="6">
        <f t="shared" ref="M92" si="497">K92/K91</f>
        <v>1.2857142857142858</v>
      </c>
      <c r="N92" s="9">
        <v>14</v>
      </c>
      <c r="O92" s="6">
        <f t="shared" ref="O92" si="498">N92/N80</f>
        <v>0.82352941176470584</v>
      </c>
      <c r="P92" s="6">
        <f t="shared" ref="P92" si="499">N92/N91</f>
        <v>1.4</v>
      </c>
      <c r="Q92" s="9">
        <v>22</v>
      </c>
      <c r="R92" s="6">
        <f t="shared" si="479"/>
        <v>0.40740740740740738</v>
      </c>
      <c r="S92" s="6">
        <f t="shared" ref="S92" si="500">Q92/Q91</f>
        <v>2</v>
      </c>
      <c r="T92" s="9">
        <v>40</v>
      </c>
      <c r="U92" s="6">
        <f t="shared" ref="U92" si="501">T92/T80</f>
        <v>1.6666666666666667</v>
      </c>
      <c r="V92" s="6">
        <f t="shared" ref="V92" si="502">T92/T91</f>
        <v>2.3529411764705883</v>
      </c>
      <c r="W92" s="9">
        <v>12</v>
      </c>
      <c r="X92" s="6">
        <f t="shared" ref="X92" si="503">W92/W80</f>
        <v>0.27272727272727271</v>
      </c>
      <c r="Y92" s="6">
        <f t="shared" ref="Y92" si="504">W92/W91</f>
        <v>0.70588235294117652</v>
      </c>
      <c r="Z92" s="9">
        <v>10</v>
      </c>
      <c r="AA92" s="6">
        <f t="shared" ref="AA92" si="505">Z92/Z80</f>
        <v>1.4285714285714286</v>
      </c>
      <c r="AB92" s="6">
        <f t="shared" ref="AB92" si="506">Z92/Z91</f>
        <v>1.4285714285714286</v>
      </c>
      <c r="AC92" s="9">
        <f t="shared" si="487"/>
        <v>267</v>
      </c>
      <c r="AD92" s="6">
        <f t="shared" ref="AD92" si="507">AC92/AC80</f>
        <v>0.74373259052924789</v>
      </c>
      <c r="AE92" s="6">
        <f t="shared" ref="AE92" si="508">AC92/AC91</f>
        <v>1.5433526011560694</v>
      </c>
    </row>
    <row r="93" spans="1:31" x14ac:dyDescent="0.25">
      <c r="A93" s="3">
        <v>45870</v>
      </c>
      <c r="B93" s="9">
        <v>93</v>
      </c>
      <c r="C93" s="6">
        <f t="shared" ref="C93" si="509">B93/B81</f>
        <v>0.6690647482014388</v>
      </c>
      <c r="D93" s="6">
        <f t="shared" ref="D93" si="510">B93/B92</f>
        <v>0.72093023255813948</v>
      </c>
      <c r="E93" s="9">
        <v>23</v>
      </c>
      <c r="F93" s="6">
        <f t="shared" ref="F93" si="511">E93/E81</f>
        <v>0.40350877192982454</v>
      </c>
      <c r="G93" s="6">
        <f t="shared" ref="G93" si="512">E93/E92</f>
        <v>11.5</v>
      </c>
      <c r="H93" s="9">
        <v>13</v>
      </c>
      <c r="I93" s="6">
        <f t="shared" ref="I93" si="513">H93/H81</f>
        <v>0.52</v>
      </c>
      <c r="J93" s="6">
        <f t="shared" ref="J93" si="514">H93/H92</f>
        <v>0.44827586206896552</v>
      </c>
      <c r="K93" s="9">
        <v>10</v>
      </c>
      <c r="L93" s="6">
        <f t="shared" ref="L93" si="515">K93/K81</f>
        <v>0.76923076923076927</v>
      </c>
      <c r="M93" s="6">
        <f t="shared" ref="M93" si="516">K93/K92</f>
        <v>1.1111111111111112</v>
      </c>
      <c r="N93" s="9">
        <v>14</v>
      </c>
      <c r="O93" s="6">
        <f t="shared" ref="O93" si="517">N93/N81</f>
        <v>1.4</v>
      </c>
      <c r="P93" s="6">
        <f t="shared" ref="P93" si="518">N93/N92</f>
        <v>1</v>
      </c>
      <c r="Q93" s="9">
        <v>7</v>
      </c>
      <c r="R93" s="6">
        <f t="shared" si="479"/>
        <v>0.46666666666666667</v>
      </c>
      <c r="S93" s="6">
        <f t="shared" ref="S93" si="519">Q93/Q92</f>
        <v>0.31818181818181818</v>
      </c>
      <c r="T93" s="9">
        <v>21</v>
      </c>
      <c r="U93" s="6">
        <f t="shared" ref="U93" si="520">T93/T81</f>
        <v>0.80769230769230771</v>
      </c>
      <c r="V93" s="6">
        <f t="shared" ref="V93" si="521">T93/T92</f>
        <v>0.52500000000000002</v>
      </c>
      <c r="W93" s="9">
        <v>13</v>
      </c>
      <c r="X93" s="6">
        <f t="shared" ref="X93" si="522">W93/W81</f>
        <v>0.68421052631578949</v>
      </c>
      <c r="Y93" s="6">
        <f t="shared" ref="Y93" si="523">W93/W92</f>
        <v>1.0833333333333333</v>
      </c>
      <c r="Z93" s="9">
        <v>3</v>
      </c>
      <c r="AA93" s="6">
        <f t="shared" ref="AA93" si="524">Z93/Z81</f>
        <v>0.25</v>
      </c>
      <c r="AB93" s="6">
        <f t="shared" ref="AB93" si="525">Z93/Z92</f>
        <v>0.3</v>
      </c>
      <c r="AC93" s="9">
        <f t="shared" ref="AC93" si="526">B93+E93+H93+K93+N93+Q93+T93+W93+Z93</f>
        <v>197</v>
      </c>
      <c r="AD93" s="6">
        <f t="shared" ref="AD93" si="527">AC93/AC81</f>
        <v>0.62341772151898733</v>
      </c>
      <c r="AE93" s="6">
        <f t="shared" ref="AE93" si="528">AC93/AC92</f>
        <v>0.73782771535580527</v>
      </c>
    </row>
    <row r="94" spans="1:31" x14ac:dyDescent="0.25">
      <c r="A94" s="3">
        <v>45901</v>
      </c>
      <c r="B94" s="9">
        <v>125</v>
      </c>
      <c r="C94" s="6">
        <f t="shared" ref="C94" si="529">B94/B82</f>
        <v>1.0593220338983051</v>
      </c>
      <c r="D94" s="6">
        <f t="shared" ref="D94" si="530">B94/B93</f>
        <v>1.3440860215053763</v>
      </c>
      <c r="E94" s="9">
        <v>15</v>
      </c>
      <c r="F94" s="6">
        <f t="shared" ref="F94" si="531">E94/E82</f>
        <v>2.5</v>
      </c>
      <c r="G94" s="6">
        <f t="shared" ref="G94" si="532">E94/E93</f>
        <v>0.65217391304347827</v>
      </c>
      <c r="H94" s="9">
        <v>17</v>
      </c>
      <c r="I94" s="6">
        <f t="shared" ref="I94" si="533">H94/H82</f>
        <v>0.58620689655172409</v>
      </c>
      <c r="J94" s="6">
        <f t="shared" ref="J94" si="534">H94/H93</f>
        <v>1.3076923076923077</v>
      </c>
      <c r="K94" s="9">
        <v>8</v>
      </c>
      <c r="L94" s="6">
        <f t="shared" ref="L94" si="535">K94/K82</f>
        <v>0.4</v>
      </c>
      <c r="M94" s="6">
        <f t="shared" ref="M94" si="536">K94/K93</f>
        <v>0.8</v>
      </c>
      <c r="N94" s="9">
        <v>18</v>
      </c>
      <c r="O94" s="6">
        <f t="shared" ref="O94" si="537">N94/N82</f>
        <v>0.6</v>
      </c>
      <c r="P94" s="6">
        <f t="shared" ref="P94" si="538">N94/N93</f>
        <v>1.2857142857142858</v>
      </c>
      <c r="Q94" s="9">
        <v>38</v>
      </c>
      <c r="R94" s="6">
        <f t="shared" si="479"/>
        <v>2.7142857142857144</v>
      </c>
      <c r="S94" s="6">
        <f t="shared" ref="S94" si="539">Q94/Q93</f>
        <v>5.4285714285714288</v>
      </c>
      <c r="T94" s="9">
        <v>23</v>
      </c>
      <c r="U94" s="6">
        <f t="shared" ref="U94" si="540">T94/T82</f>
        <v>1.4375</v>
      </c>
      <c r="V94" s="6">
        <f t="shared" ref="V94" si="541">T94/T93</f>
        <v>1.0952380952380953</v>
      </c>
      <c r="W94" s="9">
        <v>16</v>
      </c>
      <c r="X94" s="6">
        <f t="shared" ref="X94" si="542">W94/W82</f>
        <v>1.1428571428571428</v>
      </c>
      <c r="Y94" s="6">
        <f t="shared" ref="Y94" si="543">W94/W93</f>
        <v>1.2307692307692308</v>
      </c>
      <c r="Z94" s="9">
        <v>4</v>
      </c>
      <c r="AA94" s="6">
        <f t="shared" ref="AA94" si="544">Z94/Z82</f>
        <v>0.8</v>
      </c>
      <c r="AB94" s="6">
        <f t="shared" ref="AB94" si="545">Z94/Z93</f>
        <v>1.3333333333333333</v>
      </c>
      <c r="AC94" s="9">
        <f t="shared" ref="AC94:AC95" si="546">B94+E94+H94+K94+N94+Q94+T94+W94+Z94</f>
        <v>264</v>
      </c>
      <c r="AD94" s="6">
        <f t="shared" ref="AD94" si="547">AC94/AC82</f>
        <v>1.0476190476190477</v>
      </c>
      <c r="AE94" s="6">
        <f t="shared" ref="AE94" si="548">AC94/AC93</f>
        <v>1.3401015228426396</v>
      </c>
    </row>
    <row r="95" spans="1:31" x14ac:dyDescent="0.25">
      <c r="A95" s="3">
        <v>45931</v>
      </c>
      <c r="B95" s="10">
        <v>98</v>
      </c>
      <c r="C95" s="6">
        <f t="shared" ref="C95" si="549">B95/B83</f>
        <v>0.84482758620689657</v>
      </c>
      <c r="D95" s="6">
        <f t="shared" ref="D95" si="550">B95/B94</f>
        <v>0.78400000000000003</v>
      </c>
      <c r="E95" s="10">
        <v>1</v>
      </c>
      <c r="F95" s="6">
        <f t="shared" ref="F95" si="551">E95/E83</f>
        <v>8.3333333333333329E-2</v>
      </c>
      <c r="G95" s="6">
        <f t="shared" ref="G95" si="552">E95/E94</f>
        <v>6.6666666666666666E-2</v>
      </c>
      <c r="H95" s="10">
        <v>35</v>
      </c>
      <c r="I95" s="6">
        <f t="shared" ref="I95" si="553">H95/H83</f>
        <v>2.5</v>
      </c>
      <c r="J95" s="6">
        <f t="shared" ref="J95" si="554">H95/H94</f>
        <v>2.0588235294117645</v>
      </c>
      <c r="K95" s="10">
        <v>4</v>
      </c>
      <c r="L95" s="6">
        <f t="shared" ref="L95" si="555">K95/K83</f>
        <v>0.44444444444444442</v>
      </c>
      <c r="M95" s="6">
        <f t="shared" ref="M95" si="556">K95/K94</f>
        <v>0.5</v>
      </c>
      <c r="N95" s="10">
        <v>10</v>
      </c>
      <c r="O95" s="6">
        <f t="shared" ref="O95" si="557">N95/N83</f>
        <v>1</v>
      </c>
      <c r="P95" s="6">
        <f t="shared" ref="P95" si="558">N95/N94</f>
        <v>0.55555555555555558</v>
      </c>
      <c r="Q95" s="10">
        <v>26</v>
      </c>
      <c r="R95" s="6">
        <f t="shared" si="479"/>
        <v>0.5</v>
      </c>
      <c r="S95" s="6">
        <f t="shared" ref="S95" si="559">Q95/Q94</f>
        <v>0.68421052631578949</v>
      </c>
      <c r="T95" s="10">
        <v>11</v>
      </c>
      <c r="U95" s="6">
        <f t="shared" ref="U95" si="560">T95/T83</f>
        <v>0.42307692307692307</v>
      </c>
      <c r="V95" s="6">
        <f t="shared" ref="V95" si="561">T95/T94</f>
        <v>0.47826086956521741</v>
      </c>
      <c r="W95" s="10">
        <v>20</v>
      </c>
      <c r="X95" s="6">
        <f t="shared" ref="X95" si="562">W95/W83</f>
        <v>1.6666666666666667</v>
      </c>
      <c r="Y95" s="6">
        <f t="shared" ref="Y95" si="563">W95/W94</f>
        <v>1.25</v>
      </c>
      <c r="Z95" s="10">
        <v>6</v>
      </c>
      <c r="AA95" s="6">
        <f t="shared" ref="AA95" si="564">Z95/Z83</f>
        <v>1.5</v>
      </c>
      <c r="AB95" s="6">
        <f t="shared" ref="AB95" si="565">Z95/Z94</f>
        <v>1.5</v>
      </c>
      <c r="AC95" s="10">
        <f t="shared" si="546"/>
        <v>211</v>
      </c>
      <c r="AD95" s="6">
        <f t="shared" ref="AD95" si="566">AC95/AC83</f>
        <v>0.82745098039215681</v>
      </c>
      <c r="AE95" s="6">
        <f t="shared" ref="AE95" si="567">AC95/AC94</f>
        <v>0.7992424242424242</v>
      </c>
    </row>
    <row r="96" spans="1:31" x14ac:dyDescent="0.25">
      <c r="A96" s="3">
        <v>45962</v>
      </c>
      <c r="B96" s="10">
        <v>154</v>
      </c>
      <c r="C96" s="6">
        <f t="shared" ref="C96" si="568">B96/B84</f>
        <v>1.6041666666666667</v>
      </c>
      <c r="D96" s="6">
        <f t="shared" ref="D96" si="569">B96/B95</f>
        <v>1.5714285714285714</v>
      </c>
      <c r="E96" s="10">
        <v>4</v>
      </c>
      <c r="F96" s="6">
        <f t="shared" ref="F96" si="570">E96/E84</f>
        <v>4</v>
      </c>
      <c r="G96" s="6">
        <f t="shared" ref="G96" si="571">E96/E95</f>
        <v>4</v>
      </c>
      <c r="H96" s="10">
        <v>24</v>
      </c>
      <c r="I96" s="6">
        <f t="shared" ref="I96" si="572">H96/H84</f>
        <v>1.8461538461538463</v>
      </c>
      <c r="J96" s="6">
        <f t="shared" ref="J96" si="573">H96/H95</f>
        <v>0.68571428571428572</v>
      </c>
      <c r="K96" s="10">
        <v>17</v>
      </c>
      <c r="L96" s="6">
        <f t="shared" ref="L96" si="574">K96/K84</f>
        <v>1.7</v>
      </c>
      <c r="M96" s="6">
        <f t="shared" ref="M96" si="575">K96/K95</f>
        <v>4.25</v>
      </c>
      <c r="N96" s="10">
        <v>12</v>
      </c>
      <c r="O96" s="6">
        <f t="shared" ref="O96" si="576">N96/N84</f>
        <v>0.66666666666666663</v>
      </c>
      <c r="P96" s="6">
        <f t="shared" ref="P96" si="577">N96/N95</f>
        <v>1.2</v>
      </c>
      <c r="Q96" s="10">
        <v>40</v>
      </c>
      <c r="R96" s="6">
        <f t="shared" si="479"/>
        <v>2.2222222222222223</v>
      </c>
      <c r="S96" s="6">
        <f t="shared" ref="S96" si="578">Q96/Q95</f>
        <v>1.5384615384615385</v>
      </c>
      <c r="T96" s="10">
        <v>28</v>
      </c>
      <c r="U96" s="6">
        <f t="shared" ref="U96" si="579">T96/T84</f>
        <v>2</v>
      </c>
      <c r="V96" s="6">
        <f t="shared" ref="V96" si="580">T96/T95</f>
        <v>2.5454545454545454</v>
      </c>
      <c r="W96" s="10">
        <v>19</v>
      </c>
      <c r="X96" s="6">
        <f t="shared" ref="X96" si="581">W96/W84</f>
        <v>1.4615384615384615</v>
      </c>
      <c r="Y96" s="6">
        <f t="shared" ref="Y96" si="582">W96/W95</f>
        <v>0.95</v>
      </c>
      <c r="Z96" s="10">
        <v>4</v>
      </c>
      <c r="AA96" s="6">
        <f t="shared" ref="AA96" si="583">Z96/Z84</f>
        <v>1</v>
      </c>
      <c r="AB96" s="6">
        <f t="shared" ref="AB96" si="584">Z96/Z95</f>
        <v>0.66666666666666663</v>
      </c>
      <c r="AC96" s="10">
        <f t="shared" ref="AC96:AC100" si="585">B96+E96+H96+K96+N96+Q96+T96+W96+Z96</f>
        <v>302</v>
      </c>
      <c r="AD96" s="6">
        <f t="shared" ref="AD96" si="586">AC96/AC84</f>
        <v>1.6149732620320856</v>
      </c>
      <c r="AE96" s="6">
        <f t="shared" ref="AE96" si="587">AC96/AC95</f>
        <v>1.4312796208530805</v>
      </c>
    </row>
    <row r="97" spans="1:31" x14ac:dyDescent="0.25">
      <c r="A97" s="3">
        <v>45992</v>
      </c>
      <c r="B97" s="10">
        <v>78</v>
      </c>
      <c r="C97" s="6">
        <f t="shared" ref="C97" si="588">B97/B85</f>
        <v>0.78</v>
      </c>
      <c r="D97" s="6">
        <f t="shared" ref="D97" si="589">B97/B96</f>
        <v>0.50649350649350644</v>
      </c>
      <c r="E97" s="10">
        <v>1</v>
      </c>
      <c r="F97" s="6">
        <f t="shared" ref="F97" si="590">E97/E85</f>
        <v>0.33333333333333331</v>
      </c>
      <c r="G97" s="6">
        <f t="shared" ref="G97" si="591">E97/E96</f>
        <v>0.25</v>
      </c>
      <c r="H97" s="10">
        <v>10</v>
      </c>
      <c r="I97" s="6">
        <f t="shared" ref="I97" si="592">H97/H85</f>
        <v>0.5</v>
      </c>
      <c r="J97" s="6">
        <f t="shared" ref="J97" si="593">H97/H96</f>
        <v>0.41666666666666669</v>
      </c>
      <c r="K97" s="10">
        <v>5</v>
      </c>
      <c r="L97" s="6">
        <f t="shared" ref="L97" si="594">K97/K85</f>
        <v>0.7142857142857143</v>
      </c>
      <c r="M97" s="6">
        <f t="shared" ref="M97" si="595">K97/K96</f>
        <v>0.29411764705882354</v>
      </c>
      <c r="N97" s="10">
        <v>14</v>
      </c>
      <c r="O97" s="6">
        <f t="shared" ref="O97" si="596">N97/N85</f>
        <v>2.3333333333333335</v>
      </c>
      <c r="P97" s="6">
        <f t="shared" ref="P97" si="597">N97/N96</f>
        <v>1.1666666666666667</v>
      </c>
      <c r="Q97" s="10">
        <v>30</v>
      </c>
      <c r="R97" s="6">
        <f t="shared" si="479"/>
        <v>1.875</v>
      </c>
      <c r="S97" s="6">
        <f t="shared" ref="S97" si="598">Q97/Q96</f>
        <v>0.75</v>
      </c>
      <c r="T97" s="10">
        <v>26</v>
      </c>
      <c r="U97" s="6">
        <f t="shared" ref="U97" si="599">T97/T85</f>
        <v>0.9285714285714286</v>
      </c>
      <c r="V97" s="6">
        <f t="shared" ref="V97" si="600">T97/T96</f>
        <v>0.9285714285714286</v>
      </c>
      <c r="W97" s="10">
        <v>9</v>
      </c>
      <c r="X97" s="6">
        <f t="shared" ref="X97" si="601">W97/W85</f>
        <v>0.81818181818181823</v>
      </c>
      <c r="Y97" s="6">
        <f t="shared" ref="Y97" si="602">W97/W96</f>
        <v>0.47368421052631576</v>
      </c>
      <c r="Z97" s="10">
        <v>5</v>
      </c>
      <c r="AA97" s="6">
        <f t="shared" ref="AA97" si="603">Z97/Z85</f>
        <v>1</v>
      </c>
      <c r="AB97" s="6">
        <f t="shared" ref="AB97" si="604">Z97/Z96</f>
        <v>1.25</v>
      </c>
      <c r="AC97" s="10">
        <f t="shared" si="585"/>
        <v>178</v>
      </c>
      <c r="AD97" s="6">
        <f t="shared" ref="AD97" si="605">AC97/AC85</f>
        <v>0.90816326530612246</v>
      </c>
      <c r="AE97" s="6">
        <f t="shared" ref="AE97" si="606">AC97/AC96</f>
        <v>0.58940397350993379</v>
      </c>
    </row>
    <row r="98" spans="1:31" x14ac:dyDescent="0.25">
      <c r="A98" s="3">
        <v>46023</v>
      </c>
      <c r="B98" s="10">
        <v>115</v>
      </c>
      <c r="C98" s="6">
        <f t="shared" ref="C98" si="607">B98/B86</f>
        <v>1.4743589743589745</v>
      </c>
      <c r="D98" s="6">
        <f t="shared" ref="D98" si="608">B98/B97</f>
        <v>1.4743589743589745</v>
      </c>
      <c r="E98" s="10">
        <v>1</v>
      </c>
      <c r="F98" s="6">
        <f t="shared" ref="F98" si="609">E98/E86</f>
        <v>0.25</v>
      </c>
      <c r="G98" s="6">
        <f t="shared" ref="G98" si="610">E98/E97</f>
        <v>1</v>
      </c>
      <c r="H98" s="10">
        <v>8</v>
      </c>
      <c r="I98" s="6">
        <f>H98/H86</f>
        <v>0.5</v>
      </c>
      <c r="J98" s="6">
        <f t="shared" ref="J98" si="611">H98/H97</f>
        <v>0.8</v>
      </c>
      <c r="K98" s="10">
        <v>5</v>
      </c>
      <c r="L98" s="6">
        <f t="shared" ref="L98" si="612">K98/K86</f>
        <v>0.55555555555555558</v>
      </c>
      <c r="M98" s="6">
        <f t="shared" ref="M98" si="613">K98/K97</f>
        <v>1</v>
      </c>
      <c r="N98" s="10">
        <v>9</v>
      </c>
      <c r="O98" s="6">
        <f t="shared" ref="O98" si="614">N98/N86</f>
        <v>0.39130434782608697</v>
      </c>
      <c r="P98" s="6">
        <f t="shared" ref="P98" si="615">N98/N97</f>
        <v>0.6428571428571429</v>
      </c>
      <c r="Q98" s="10">
        <v>42</v>
      </c>
      <c r="R98" s="6">
        <f t="shared" ref="R98" si="616">Q98/Q86</f>
        <v>3.8181818181818183</v>
      </c>
      <c r="S98" s="6">
        <f t="shared" ref="S98" si="617">Q98/Q97</f>
        <v>1.4</v>
      </c>
      <c r="T98" s="10">
        <v>8</v>
      </c>
      <c r="U98" s="6">
        <f t="shared" ref="U98" si="618">T98/T86</f>
        <v>0.18181818181818182</v>
      </c>
      <c r="V98" s="6">
        <f t="shared" ref="V98" si="619">T98/T97</f>
        <v>0.30769230769230771</v>
      </c>
      <c r="W98" s="10">
        <v>19</v>
      </c>
      <c r="X98" s="6">
        <f t="shared" ref="X98" si="620">W98/W86</f>
        <v>1.9</v>
      </c>
      <c r="Y98" s="6">
        <f t="shared" ref="Y98" si="621">W98/W97</f>
        <v>2.1111111111111112</v>
      </c>
      <c r="Z98" s="10">
        <v>4</v>
      </c>
      <c r="AA98" s="6">
        <f t="shared" ref="AA98" si="622">Z98/Z86</f>
        <v>0.5714285714285714</v>
      </c>
      <c r="AB98" s="6">
        <f t="shared" ref="AB98" si="623">Z98/Z97</f>
        <v>0.8</v>
      </c>
      <c r="AC98" s="10">
        <f t="shared" si="585"/>
        <v>211</v>
      </c>
      <c r="AD98" s="6">
        <f t="shared" ref="AD98" si="624">AC98/AC86</f>
        <v>1.0445544554455446</v>
      </c>
      <c r="AE98" s="6">
        <f t="shared" ref="AE98" si="625">AC98/AC97</f>
        <v>1.1853932584269662</v>
      </c>
    </row>
    <row r="99" spans="1:31" x14ac:dyDescent="0.25">
      <c r="A99" s="3">
        <v>46054</v>
      </c>
      <c r="B99" s="10">
        <v>75</v>
      </c>
      <c r="C99" s="6">
        <f>B99/B87</f>
        <v>1.1363636363636365</v>
      </c>
      <c r="D99" s="6">
        <f>B99/B98</f>
        <v>0.65217391304347827</v>
      </c>
      <c r="E99" s="10">
        <v>1</v>
      </c>
      <c r="F99" s="6">
        <f t="shared" ref="F99" si="626">E99/E87</f>
        <v>0.5</v>
      </c>
      <c r="G99" s="6">
        <f t="shared" ref="G99" si="627">E99/E98</f>
        <v>1</v>
      </c>
      <c r="H99" s="10">
        <v>8</v>
      </c>
      <c r="I99" s="6">
        <f>H99/H87</f>
        <v>0.44444444444444442</v>
      </c>
      <c r="J99" s="6">
        <f>H99/H98</f>
        <v>1</v>
      </c>
      <c r="K99" s="10">
        <v>2</v>
      </c>
      <c r="L99" s="6">
        <f t="shared" ref="L99" si="628">K99/K87</f>
        <v>0.16666666666666666</v>
      </c>
      <c r="M99" s="6">
        <f t="shared" ref="M99" si="629">K99/K98</f>
        <v>0.4</v>
      </c>
      <c r="N99" s="10">
        <v>11</v>
      </c>
      <c r="O99" s="6">
        <f t="shared" ref="O99" si="630">N99/N87</f>
        <v>1.2222222222222223</v>
      </c>
      <c r="P99" s="6">
        <f t="shared" ref="P99" si="631">N99/N98</f>
        <v>1.2222222222222223</v>
      </c>
      <c r="Q99" s="10">
        <v>11</v>
      </c>
      <c r="R99" s="6">
        <f t="shared" ref="R99" si="632">Q99/Q87</f>
        <v>0.40740740740740738</v>
      </c>
      <c r="S99" s="6">
        <f t="shared" ref="S99" si="633">Q99/Q98</f>
        <v>0.26190476190476192</v>
      </c>
      <c r="T99" s="10">
        <v>23</v>
      </c>
      <c r="U99" s="6">
        <f t="shared" ref="U99" si="634">T99/T87</f>
        <v>1.6428571428571428</v>
      </c>
      <c r="V99" s="6">
        <f t="shared" ref="V99" si="635">T99/T98</f>
        <v>2.875</v>
      </c>
      <c r="W99" s="10">
        <v>9</v>
      </c>
      <c r="X99" s="6">
        <f t="shared" ref="X99" si="636">W99/W87</f>
        <v>0.5625</v>
      </c>
      <c r="Y99" s="6">
        <f t="shared" ref="Y99" si="637">W99/W98</f>
        <v>0.47368421052631576</v>
      </c>
      <c r="Z99" s="10">
        <v>4</v>
      </c>
      <c r="AA99" s="6">
        <f t="shared" ref="AA99" si="638">Z99/Z87</f>
        <v>1</v>
      </c>
      <c r="AB99" s="6">
        <f t="shared" ref="AB99" si="639">Z99/Z98</f>
        <v>1</v>
      </c>
      <c r="AC99" s="10">
        <f t="shared" si="585"/>
        <v>144</v>
      </c>
      <c r="AD99" s="6">
        <f t="shared" ref="AD99" si="640">AC99/AC87</f>
        <v>0.8571428571428571</v>
      </c>
      <c r="AE99" s="6">
        <f t="shared" ref="AE99" si="641">AC99/AC98</f>
        <v>0.68246445497630337</v>
      </c>
    </row>
    <row r="100" spans="1:31" x14ac:dyDescent="0.25">
      <c r="A100" s="3">
        <v>46082</v>
      </c>
      <c r="B100" s="10">
        <v>107</v>
      </c>
      <c r="C100" s="6">
        <f>B100/B88</f>
        <v>1.1758241758241759</v>
      </c>
      <c r="D100" s="6">
        <f>B100/B99</f>
        <v>1.4266666666666667</v>
      </c>
      <c r="E100" s="10">
        <v>1</v>
      </c>
      <c r="F100" s="6">
        <f t="shared" ref="F100" si="642">E100/E88</f>
        <v>7.1428571428571425E-2</v>
      </c>
      <c r="G100" s="6">
        <f t="shared" ref="G100" si="643">E100/E99</f>
        <v>1</v>
      </c>
      <c r="H100" s="10">
        <v>19</v>
      </c>
      <c r="I100" s="6">
        <f>H100/H88</f>
        <v>0.90476190476190477</v>
      </c>
      <c r="J100" s="6">
        <f>H100/H99</f>
        <v>2.375</v>
      </c>
      <c r="K100" s="10">
        <v>6</v>
      </c>
      <c r="L100" s="6">
        <f t="shared" ref="L100" si="644">K100/K88</f>
        <v>0.17647058823529413</v>
      </c>
      <c r="M100" s="6">
        <f>K100/K99</f>
        <v>3</v>
      </c>
      <c r="N100" s="10">
        <v>14</v>
      </c>
      <c r="O100" s="6">
        <f t="shared" ref="O100" si="645">N100/N88</f>
        <v>1.4</v>
      </c>
      <c r="P100" s="6">
        <f t="shared" ref="P100" si="646">N100/N99</f>
        <v>1.2727272727272727</v>
      </c>
      <c r="Q100" s="10">
        <v>22</v>
      </c>
      <c r="R100" s="6">
        <f t="shared" ref="R100" si="647">Q100/Q88</f>
        <v>0.57894736842105265</v>
      </c>
      <c r="S100" s="6">
        <f t="shared" ref="S100" si="648">Q100/Q99</f>
        <v>2</v>
      </c>
      <c r="T100" s="10">
        <v>25</v>
      </c>
      <c r="U100" s="6">
        <f t="shared" ref="U100" si="649">T100/T88</f>
        <v>1.1363636363636365</v>
      </c>
      <c r="V100" s="6">
        <f t="shared" ref="V100" si="650">T100/T99</f>
        <v>1.0869565217391304</v>
      </c>
      <c r="W100" s="10">
        <v>12</v>
      </c>
      <c r="X100" s="6">
        <f t="shared" ref="X100" si="651">W100/W88</f>
        <v>0.42857142857142855</v>
      </c>
      <c r="Y100" s="6">
        <f t="shared" ref="Y100" si="652">W100/W99</f>
        <v>1.3333333333333333</v>
      </c>
      <c r="Z100" s="10">
        <v>6</v>
      </c>
      <c r="AA100" s="6">
        <f t="shared" ref="AA100" si="653">Z100/Z88</f>
        <v>0.54545454545454541</v>
      </c>
      <c r="AB100" s="6">
        <f t="shared" ref="AB100" si="654">Z100/Z99</f>
        <v>1.5</v>
      </c>
      <c r="AC100" s="10">
        <f t="shared" si="585"/>
        <v>212</v>
      </c>
      <c r="AD100" s="6">
        <f t="shared" ref="AD100" si="655">AC100/AC88</f>
        <v>0.78810408921933084</v>
      </c>
      <c r="AE100" s="6">
        <f t="shared" ref="AE100" si="656">AC100/AC99</f>
        <v>1.4722222222222223</v>
      </c>
    </row>
    <row r="101" spans="1:31" x14ac:dyDescent="0.25">
      <c r="A101" s="3">
        <v>46113</v>
      </c>
      <c r="B101" s="10">
        <v>106</v>
      </c>
      <c r="C101" s="6">
        <f>B101/B89</f>
        <v>1.7096774193548387</v>
      </c>
      <c r="D101" s="6">
        <f>B101/B100</f>
        <v>0.99065420560747663</v>
      </c>
      <c r="E101" s="10">
        <v>5</v>
      </c>
      <c r="F101" s="6" t="e">
        <f t="shared" ref="F101" si="657">E101/E89</f>
        <v>#DIV/0!</v>
      </c>
      <c r="G101" s="6">
        <f t="shared" ref="G101" si="658">E101/E100</f>
        <v>5</v>
      </c>
      <c r="H101" s="10">
        <v>18</v>
      </c>
      <c r="I101" s="6">
        <f>H101/H89</f>
        <v>1.6363636363636365</v>
      </c>
      <c r="J101" s="6">
        <f>H101/H100</f>
        <v>0.94736842105263153</v>
      </c>
      <c r="K101" s="10">
        <v>7</v>
      </c>
      <c r="L101" s="6">
        <f t="shared" ref="L101" si="659">K101/K89</f>
        <v>1</v>
      </c>
      <c r="M101" s="6">
        <f>K101/K100</f>
        <v>1.1666666666666667</v>
      </c>
      <c r="N101" s="10">
        <v>9</v>
      </c>
      <c r="O101" s="6">
        <f t="shared" ref="O101" si="660">N101/N89</f>
        <v>0.6</v>
      </c>
      <c r="P101" s="6">
        <f t="shared" ref="P101" si="661">N101/N100</f>
        <v>0.6428571428571429</v>
      </c>
      <c r="Q101" s="10">
        <v>18</v>
      </c>
      <c r="R101" s="6">
        <f t="shared" ref="R101" si="662">Q101/Q89</f>
        <v>2.25</v>
      </c>
      <c r="S101" s="6">
        <f t="shared" ref="S101" si="663">Q101/Q100</f>
        <v>0.81818181818181823</v>
      </c>
      <c r="T101" s="10">
        <v>25</v>
      </c>
      <c r="U101" s="6">
        <f t="shared" ref="U101" si="664">T101/T89</f>
        <v>2.2727272727272729</v>
      </c>
      <c r="V101" s="6">
        <f t="shared" ref="V101" si="665">T101/T100</f>
        <v>1</v>
      </c>
      <c r="W101" s="10">
        <v>20</v>
      </c>
      <c r="X101" s="6">
        <f t="shared" ref="X101" si="666">W101/W89</f>
        <v>1.0526315789473684</v>
      </c>
      <c r="Y101" s="6">
        <f t="shared" ref="Y101" si="667">W101/W100</f>
        <v>1.6666666666666667</v>
      </c>
      <c r="Z101" s="10">
        <v>9</v>
      </c>
      <c r="AA101" s="6">
        <f t="shared" ref="AA101" si="668">Z101/Z89</f>
        <v>3</v>
      </c>
      <c r="AB101" s="6">
        <f t="shared" ref="AB101" si="669">Z101/Z100</f>
        <v>1.5</v>
      </c>
      <c r="AC101" s="10">
        <f t="shared" ref="AC101" si="670">B101+E101+H101+K101+N101+Q101+T101+W101+Z101</f>
        <v>217</v>
      </c>
      <c r="AD101" s="6">
        <f t="shared" ref="AD101" si="671">AC101/AC89</f>
        <v>1.5955882352941178</v>
      </c>
      <c r="AE101" s="6">
        <f t="shared" ref="AE101" si="672">AC101/AC100</f>
        <v>1.0235849056603774</v>
      </c>
    </row>
  </sheetData>
  <phoneticPr fontId="2"/>
  <printOptions horizontalCentered="1"/>
  <pageMargins left="0" right="0" top="0.55118110236220474" bottom="0.59055118110236227" header="0.39370078740157483" footer="0.27559055118110237"/>
  <pageSetup paperSize="9" scale="47" firstPageNumber="0" fitToWidth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新設住宅着工数</vt:lpstr>
      <vt:lpstr>新設住宅着工数!Print_Area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唯</dc:creator>
  <cp:lastModifiedBy>帆苅　昂太朗</cp:lastModifiedBy>
  <cp:lastPrinted>2023-11-14T02:17:12Z</cp:lastPrinted>
  <dcterms:created xsi:type="dcterms:W3CDTF">2023-09-08T05:22:43Z</dcterms:created>
  <dcterms:modified xsi:type="dcterms:W3CDTF">2026-06-03T00:43:57Z</dcterms:modified>
</cp:coreProperties>
</file>