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36.3.1\share\令和７年度\Ｄ_調査・管理チーム\04_統計\03_税務統計書\06 オープンデータCSV\R6\エクセル版\"/>
    </mc:Choice>
  </mc:AlternateContent>
  <xr:revisionPtr revIDLastSave="0" documentId="13_ncr:1_{B2A870FA-7353-45DB-BD43-4404E0B40EEB}" xr6:coauthVersionLast="47" xr6:coauthVersionMax="47" xr10:uidLastSave="{00000000-0000-0000-0000-000000000000}"/>
  <bookViews>
    <workbookView xWindow="-120" yWindow="-120" windowWidth="29040" windowHeight="15720" xr2:uid="{00000000-000D-0000-FFFF-FFFF00000000}"/>
  </bookViews>
  <sheets>
    <sheet name="徴収状況" sheetId="11" r:id="rId1"/>
    <sheet name="×27徴収状況" sheetId="5" state="hidden" r:id="rId2"/>
  </sheets>
  <externalReferences>
    <externalReference r:id="rId3"/>
  </externalReferences>
  <definedNames>
    <definedName name="_xlnm.Print_Area" localSheetId="1">×27徴収状況!$B$1:$AC$75</definedName>
    <definedName name="_xlnm.Print_Area" localSheetId="0">徴収状況!$B$1:$AA$75</definedName>
    <definedName name="_xlnm.Print_Titles" localSheetId="0">徴収状況!$1:$6</definedName>
    <definedName name="業務">[1]code!$A$1:$A$13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70" i="5" l="1"/>
  <c r="AA70" i="5"/>
  <c r="S70" i="5"/>
  <c r="BD69" i="5"/>
  <c r="AZ69" i="5"/>
  <c r="AY69" i="5"/>
  <c r="AY70" i="5" s="1"/>
  <c r="AV69" i="5"/>
  <c r="AV70" i="5" s="1"/>
  <c r="AQ69" i="5"/>
  <c r="AM69" i="5"/>
  <c r="AA69" i="5"/>
  <c r="S69" i="5"/>
  <c r="R69" i="5"/>
  <c r="F69" i="5"/>
  <c r="BC68" i="5"/>
  <c r="AW68" i="5"/>
  <c r="AW70" i="5" s="1"/>
  <c r="AQ68" i="5"/>
  <c r="AA68" i="5"/>
  <c r="S68" i="5"/>
  <c r="R68" i="5"/>
  <c r="BB67" i="5"/>
  <c r="BA67" i="5"/>
  <c r="AZ67" i="5"/>
  <c r="AX67" i="5"/>
  <c r="AW67" i="5"/>
  <c r="AU67" i="5"/>
  <c r="AT67" i="5"/>
  <c r="AS67" i="5"/>
  <c r="AR67" i="5"/>
  <c r="AQ67" i="5"/>
  <c r="Y67" i="5" s="1"/>
  <c r="AP67" i="5"/>
  <c r="AO67" i="5"/>
  <c r="AN67" i="5"/>
  <c r="AM67" i="5"/>
  <c r="AL67" i="5"/>
  <c r="AK67" i="5"/>
  <c r="AC67" i="5"/>
  <c r="AB67" i="5"/>
  <c r="AA67" i="5"/>
  <c r="X67" i="5"/>
  <c r="U67" i="5"/>
  <c r="T67" i="5"/>
  <c r="S67" i="5"/>
  <c r="R67" i="5"/>
  <c r="Q67" i="5"/>
  <c r="W67" i="5" s="1"/>
  <c r="P67" i="5"/>
  <c r="V67" i="5" s="1"/>
  <c r="AC65" i="5"/>
  <c r="AB65" i="5"/>
  <c r="AA65" i="5"/>
  <c r="Z65" i="5"/>
  <c r="Y65" i="5"/>
  <c r="X65" i="5"/>
  <c r="W65" i="5"/>
  <c r="V65" i="5"/>
  <c r="Q65" i="5"/>
  <c r="P65" i="5"/>
  <c r="BB64" i="5"/>
  <c r="BA64" i="5"/>
  <c r="AZ64" i="5"/>
  <c r="AX64" i="5"/>
  <c r="AW64" i="5"/>
  <c r="AU64" i="5"/>
  <c r="AT64" i="5"/>
  <c r="AR64" i="5"/>
  <c r="AQ64" i="5"/>
  <c r="AO64" i="5"/>
  <c r="AN64" i="5"/>
  <c r="AL64" i="5"/>
  <c r="AK64" i="5"/>
  <c r="AC64" i="5"/>
  <c r="AA64" i="5"/>
  <c r="Y64" i="5"/>
  <c r="X64" i="5"/>
  <c r="U64" i="5"/>
  <c r="T64" i="5"/>
  <c r="S64" i="5"/>
  <c r="R64" i="5"/>
  <c r="P64" i="5"/>
  <c r="V64" i="5" s="1"/>
  <c r="AC63" i="5"/>
  <c r="AA63" i="5"/>
  <c r="Z63" i="5"/>
  <c r="Y63" i="5"/>
  <c r="X63" i="5"/>
  <c r="W63" i="5"/>
  <c r="V63" i="5"/>
  <c r="AC62" i="5"/>
  <c r="AA62" i="5"/>
  <c r="Y62" i="5"/>
  <c r="X62" i="5"/>
  <c r="Q62" i="5"/>
  <c r="W62" i="5" s="1"/>
  <c r="P62" i="5"/>
  <c r="V62" i="5" s="1"/>
  <c r="BA60" i="5"/>
  <c r="AW60" i="5"/>
  <c r="AS60" i="5"/>
  <c r="AK60" i="5"/>
  <c r="AK70" i="5" s="1"/>
  <c r="AC60" i="5"/>
  <c r="AA60" i="5"/>
  <c r="S60" i="5"/>
  <c r="R60" i="5"/>
  <c r="R70" i="5" s="1"/>
  <c r="BD59" i="5"/>
  <c r="BC59" i="5"/>
  <c r="BC69" i="5" s="1"/>
  <c r="BB59" i="5"/>
  <c r="BB69" i="5" s="1"/>
  <c r="BB70" i="5" s="1"/>
  <c r="BA59" i="5"/>
  <c r="BA69" i="5" s="1"/>
  <c r="AZ59" i="5"/>
  <c r="AX59" i="5"/>
  <c r="AX69" i="5" s="1"/>
  <c r="AW59" i="5"/>
  <c r="AW69" i="5" s="1"/>
  <c r="AV59" i="5"/>
  <c r="AU59" i="5"/>
  <c r="AU69" i="5" s="1"/>
  <c r="AT59" i="5"/>
  <c r="AT69" i="5" s="1"/>
  <c r="AS59" i="5"/>
  <c r="AR59" i="5"/>
  <c r="AR69" i="5" s="1"/>
  <c r="AQ59" i="5"/>
  <c r="AP59" i="5"/>
  <c r="AP69" i="5" s="1"/>
  <c r="AO59" i="5"/>
  <c r="AO69" i="5" s="1"/>
  <c r="AN59" i="5"/>
  <c r="AN69" i="5" s="1"/>
  <c r="Y69" i="5" s="1"/>
  <c r="AM59" i="5"/>
  <c r="AL59" i="5"/>
  <c r="AL69" i="5" s="1"/>
  <c r="AK59" i="5"/>
  <c r="AK69" i="5" s="1"/>
  <c r="AA59" i="5"/>
  <c r="Y59" i="5"/>
  <c r="U59" i="5"/>
  <c r="U69" i="5" s="1"/>
  <c r="T59" i="5"/>
  <c r="T69" i="5" s="1"/>
  <c r="O59" i="5"/>
  <c r="N59" i="5"/>
  <c r="M59" i="5"/>
  <c r="L59" i="5"/>
  <c r="K59" i="5"/>
  <c r="J59" i="5"/>
  <c r="G59" i="5"/>
  <c r="G69" i="5" s="1"/>
  <c r="F59" i="5"/>
  <c r="E59" i="5"/>
  <c r="E69" i="5" s="1"/>
  <c r="X69" i="5" s="1"/>
  <c r="D59" i="5"/>
  <c r="D69" i="5" s="1"/>
  <c r="BD58" i="5"/>
  <c r="BC58" i="5"/>
  <c r="BA58" i="5"/>
  <c r="BA68" i="5" s="1"/>
  <c r="BA70" i="5" s="1"/>
  <c r="AZ58" i="5"/>
  <c r="AZ60" i="5" s="1"/>
  <c r="AY58" i="5"/>
  <c r="AY60" i="5" s="1"/>
  <c r="AX58" i="5"/>
  <c r="AX68" i="5" s="1"/>
  <c r="AW58" i="5"/>
  <c r="AV58" i="5"/>
  <c r="AV60" i="5" s="1"/>
  <c r="AU58" i="5"/>
  <c r="AT58" i="5"/>
  <c r="AT68" i="5" s="1"/>
  <c r="AS58" i="5"/>
  <c r="AR58" i="5"/>
  <c r="AR60" i="5" s="1"/>
  <c r="AR70" i="5" s="1"/>
  <c r="AQ58" i="5"/>
  <c r="AP58" i="5"/>
  <c r="AP68" i="5" s="1"/>
  <c r="AN58" i="5"/>
  <c r="AN60" i="5" s="1"/>
  <c r="AM58" i="5"/>
  <c r="AM60" i="5" s="1"/>
  <c r="AL58" i="5"/>
  <c r="AL68" i="5" s="1"/>
  <c r="AK58" i="5"/>
  <c r="AK68" i="5" s="1"/>
  <c r="AC58" i="5"/>
  <c r="AB58" i="5"/>
  <c r="AA58" i="5"/>
  <c r="X58" i="5"/>
  <c r="U58" i="5"/>
  <c r="U68" i="5" s="1"/>
  <c r="T58" i="5"/>
  <c r="O58" i="5"/>
  <c r="N58" i="5"/>
  <c r="N60" i="5" s="1"/>
  <c r="M58" i="5"/>
  <c r="M60" i="5" s="1"/>
  <c r="L58" i="5"/>
  <c r="L60" i="5" s="1"/>
  <c r="K58" i="5"/>
  <c r="J58" i="5"/>
  <c r="J60" i="5" s="1"/>
  <c r="G58" i="5"/>
  <c r="G68" i="5" s="1"/>
  <c r="F58" i="5"/>
  <c r="E58" i="5"/>
  <c r="E68" i="5" s="1"/>
  <c r="X68" i="5" s="1"/>
  <c r="D58" i="5"/>
  <c r="D68" i="5" s="1"/>
  <c r="BB57" i="5"/>
  <c r="BA57" i="5"/>
  <c r="AZ57" i="5"/>
  <c r="AY57" i="5"/>
  <c r="AX57" i="5"/>
  <c r="AW57" i="5"/>
  <c r="AV57" i="5"/>
  <c r="AU57" i="5"/>
  <c r="AT57" i="5"/>
  <c r="AS57" i="5"/>
  <c r="AR57" i="5"/>
  <c r="AQ57" i="5"/>
  <c r="AP57" i="5"/>
  <c r="AO57" i="5"/>
  <c r="AN57" i="5"/>
  <c r="AM57" i="5"/>
  <c r="AL57" i="5"/>
  <c r="AK57" i="5"/>
  <c r="X57" i="5" s="1"/>
  <c r="AC57" i="5"/>
  <c r="AB57" i="5"/>
  <c r="AA57" i="5"/>
  <c r="Z57" i="5"/>
  <c r="Y57" i="5"/>
  <c r="U57" i="5"/>
  <c r="T57" i="5"/>
  <c r="S57" i="5"/>
  <c r="R57" i="5"/>
  <c r="I57" i="5"/>
  <c r="H57" i="5"/>
  <c r="AA56" i="5"/>
  <c r="Y56" i="5"/>
  <c r="X56" i="5"/>
  <c r="Q56" i="5"/>
  <c r="W56" i="5" s="1"/>
  <c r="P56" i="5"/>
  <c r="V56" i="5" s="1"/>
  <c r="I56" i="5"/>
  <c r="H56" i="5"/>
  <c r="AC55" i="5"/>
  <c r="AB55" i="5"/>
  <c r="AA55" i="5"/>
  <c r="Y55" i="5"/>
  <c r="X55" i="5"/>
  <c r="Q55" i="5"/>
  <c r="Q57" i="5" s="1"/>
  <c r="W57" i="5" s="1"/>
  <c r="P55" i="5"/>
  <c r="I55" i="5"/>
  <c r="H55" i="5"/>
  <c r="BB54" i="5"/>
  <c r="BA54" i="5"/>
  <c r="AZ54" i="5"/>
  <c r="AY54" i="5"/>
  <c r="AX54" i="5"/>
  <c r="AW54" i="5"/>
  <c r="AV54" i="5"/>
  <c r="AU54" i="5"/>
  <c r="AT54" i="5"/>
  <c r="AS54" i="5"/>
  <c r="AR54" i="5"/>
  <c r="AQ54" i="5"/>
  <c r="AP54" i="5"/>
  <c r="AO54" i="5"/>
  <c r="AN54" i="5"/>
  <c r="AM54" i="5"/>
  <c r="AL54" i="5"/>
  <c r="AK54" i="5"/>
  <c r="X54" i="5" s="1"/>
  <c r="AC54" i="5"/>
  <c r="AB54" i="5"/>
  <c r="AA54" i="5"/>
  <c r="Y54" i="5"/>
  <c r="U54" i="5"/>
  <c r="T54" i="5"/>
  <c r="S54" i="5"/>
  <c r="R54" i="5"/>
  <c r="I54" i="5"/>
  <c r="H54" i="5"/>
  <c r="Q53" i="5"/>
  <c r="W53" i="5" s="1"/>
  <c r="P53" i="5"/>
  <c r="V53" i="5" s="1"/>
  <c r="I53" i="5"/>
  <c r="H53" i="5"/>
  <c r="AC52" i="5"/>
  <c r="AB52" i="5"/>
  <c r="AA52" i="5"/>
  <c r="Y52" i="5"/>
  <c r="X52" i="5"/>
  <c r="Q52" i="5"/>
  <c r="Q54" i="5" s="1"/>
  <c r="P52" i="5"/>
  <c r="I52" i="5"/>
  <c r="H52" i="5"/>
  <c r="BB51" i="5"/>
  <c r="BA51" i="5"/>
  <c r="AZ51" i="5"/>
  <c r="AY51" i="5"/>
  <c r="AX51" i="5"/>
  <c r="AW51" i="5"/>
  <c r="AV51" i="5"/>
  <c r="AU51" i="5"/>
  <c r="AT51" i="5"/>
  <c r="AS51" i="5"/>
  <c r="AR51" i="5"/>
  <c r="AQ51" i="5"/>
  <c r="AP51" i="5"/>
  <c r="AO51" i="5"/>
  <c r="AN51" i="5"/>
  <c r="AM51" i="5"/>
  <c r="AL51" i="5"/>
  <c r="AK51" i="5"/>
  <c r="X51" i="5" s="1"/>
  <c r="AC51" i="5"/>
  <c r="AB51" i="5"/>
  <c r="AA51" i="5"/>
  <c r="Z51" i="5"/>
  <c r="Y51" i="5"/>
  <c r="U51" i="5"/>
  <c r="T51" i="5"/>
  <c r="S51" i="5"/>
  <c r="R51" i="5"/>
  <c r="I51" i="5"/>
  <c r="H51" i="5"/>
  <c r="AA50" i="5"/>
  <c r="Y50" i="5"/>
  <c r="X50" i="5"/>
  <c r="Q50" i="5"/>
  <c r="W50" i="5" s="1"/>
  <c r="P50" i="5"/>
  <c r="V50" i="5" s="1"/>
  <c r="I50" i="5"/>
  <c r="H50" i="5"/>
  <c r="AC49" i="5"/>
  <c r="AB49" i="5"/>
  <c r="AA49" i="5"/>
  <c r="Y49" i="5"/>
  <c r="X49" i="5"/>
  <c r="Q49" i="5"/>
  <c r="Q51" i="5" s="1"/>
  <c r="W51" i="5" s="1"/>
  <c r="P49" i="5"/>
  <c r="I49" i="5"/>
  <c r="H49" i="5"/>
  <c r="BB48" i="5"/>
  <c r="BA48" i="5"/>
  <c r="AZ48" i="5"/>
  <c r="AY48" i="5"/>
  <c r="AX48" i="5"/>
  <c r="AW48" i="5"/>
  <c r="AV48" i="5"/>
  <c r="AU48" i="5"/>
  <c r="AT48" i="5"/>
  <c r="AS48" i="5"/>
  <c r="AR48" i="5"/>
  <c r="AQ48" i="5"/>
  <c r="AP48" i="5"/>
  <c r="AO48" i="5"/>
  <c r="AN48" i="5"/>
  <c r="AM48" i="5"/>
  <c r="AL48" i="5"/>
  <c r="AK48" i="5"/>
  <c r="X48" i="5" s="1"/>
  <c r="AC48" i="5"/>
  <c r="AB48" i="5"/>
  <c r="AA48" i="5"/>
  <c r="Y48" i="5"/>
  <c r="U48" i="5"/>
  <c r="T48" i="5"/>
  <c r="S48" i="5"/>
  <c r="R48" i="5"/>
  <c r="I48" i="5"/>
  <c r="H48" i="5"/>
  <c r="AA47" i="5"/>
  <c r="Y47" i="5"/>
  <c r="X47" i="5"/>
  <c r="Q47" i="5"/>
  <c r="W47" i="5" s="1"/>
  <c r="P47" i="5"/>
  <c r="V47" i="5" s="1"/>
  <c r="I47" i="5"/>
  <c r="H47" i="5"/>
  <c r="AC46" i="5"/>
  <c r="AB46" i="5"/>
  <c r="AA46" i="5"/>
  <c r="Y46" i="5"/>
  <c r="X46" i="5"/>
  <c r="Q46" i="5"/>
  <c r="Q48" i="5" s="1"/>
  <c r="P46" i="5"/>
  <c r="I46" i="5"/>
  <c r="H46" i="5"/>
  <c r="BB45" i="5"/>
  <c r="BA45" i="5"/>
  <c r="AZ45" i="5"/>
  <c r="AY45" i="5"/>
  <c r="AX45" i="5"/>
  <c r="AW45" i="5"/>
  <c r="AV45" i="5"/>
  <c r="AU45" i="5"/>
  <c r="AT45" i="5"/>
  <c r="AS45" i="5"/>
  <c r="AR45" i="5"/>
  <c r="AQ45" i="5"/>
  <c r="AP45" i="5"/>
  <c r="AO45" i="5"/>
  <c r="AN45" i="5"/>
  <c r="AM45" i="5"/>
  <c r="AL45" i="5"/>
  <c r="AK45" i="5"/>
  <c r="X45" i="5" s="1"/>
  <c r="AC45" i="5"/>
  <c r="AB45" i="5"/>
  <c r="AA45" i="5"/>
  <c r="Z45" i="5"/>
  <c r="Y45" i="5"/>
  <c r="U45" i="5"/>
  <c r="T45" i="5"/>
  <c r="S45" i="5"/>
  <c r="R45" i="5"/>
  <c r="I45" i="5"/>
  <c r="H45" i="5"/>
  <c r="AA43" i="5"/>
  <c r="Y43" i="5"/>
  <c r="X43" i="5"/>
  <c r="Q43" i="5"/>
  <c r="W43" i="5" s="1"/>
  <c r="P43" i="5"/>
  <c r="V43" i="5" s="1"/>
  <c r="I43" i="5"/>
  <c r="H43" i="5"/>
  <c r="AC41" i="5"/>
  <c r="AB41" i="5"/>
  <c r="AA41" i="5"/>
  <c r="Y41" i="5"/>
  <c r="X41" i="5"/>
  <c r="Q41" i="5"/>
  <c r="Q45" i="5" s="1"/>
  <c r="W45" i="5" s="1"/>
  <c r="P41" i="5"/>
  <c r="I41" i="5"/>
  <c r="H41" i="5"/>
  <c r="BB39" i="5"/>
  <c r="BA39" i="5"/>
  <c r="AZ39" i="5"/>
  <c r="AY39" i="5"/>
  <c r="AX39" i="5"/>
  <c r="AW39" i="5"/>
  <c r="AV39" i="5"/>
  <c r="AU39" i="5"/>
  <c r="AT39" i="5"/>
  <c r="AS39" i="5"/>
  <c r="AR39" i="5"/>
  <c r="AQ39" i="5"/>
  <c r="AP39" i="5"/>
  <c r="AO39" i="5"/>
  <c r="AN39" i="5"/>
  <c r="AM39" i="5"/>
  <c r="AL39" i="5"/>
  <c r="AK39" i="5"/>
  <c r="X39" i="5" s="1"/>
  <c r="AC39" i="5"/>
  <c r="AB39" i="5"/>
  <c r="AA39" i="5"/>
  <c r="Y39" i="5"/>
  <c r="U39" i="5"/>
  <c r="T39" i="5"/>
  <c r="S39" i="5"/>
  <c r="R39" i="5"/>
  <c r="I39" i="5"/>
  <c r="H39" i="5"/>
  <c r="Q38" i="5"/>
  <c r="P38" i="5"/>
  <c r="V38" i="5" s="1"/>
  <c r="I38" i="5"/>
  <c r="H38" i="5"/>
  <c r="AC37" i="5"/>
  <c r="AB37" i="5"/>
  <c r="AA37" i="5"/>
  <c r="Y37" i="5"/>
  <c r="X37" i="5"/>
  <c r="W37" i="5"/>
  <c r="Q37" i="5"/>
  <c r="Z37" i="5" s="1"/>
  <c r="P37" i="5"/>
  <c r="I37" i="5"/>
  <c r="H37" i="5"/>
  <c r="BB36" i="5"/>
  <c r="BA36" i="5"/>
  <c r="AZ36" i="5"/>
  <c r="AY36" i="5"/>
  <c r="AX36" i="5"/>
  <c r="AW36" i="5"/>
  <c r="AV36" i="5"/>
  <c r="AU36" i="5"/>
  <c r="AT36" i="5"/>
  <c r="AS36" i="5"/>
  <c r="AR36" i="5"/>
  <c r="AQ36" i="5"/>
  <c r="AP36" i="5"/>
  <c r="AO36" i="5"/>
  <c r="AN36" i="5"/>
  <c r="AM36" i="5"/>
  <c r="AL36" i="5"/>
  <c r="AK36" i="5"/>
  <c r="X36" i="5" s="1"/>
  <c r="AC36" i="5"/>
  <c r="AB36" i="5"/>
  <c r="AA36" i="5"/>
  <c r="Y36" i="5"/>
  <c r="U36" i="5"/>
  <c r="T36" i="5"/>
  <c r="S36" i="5"/>
  <c r="R36" i="5"/>
  <c r="I36" i="5"/>
  <c r="H36" i="5"/>
  <c r="Y35" i="5"/>
  <c r="Q35" i="5"/>
  <c r="W35" i="5" s="1"/>
  <c r="P35" i="5"/>
  <c r="V35" i="5" s="1"/>
  <c r="I35" i="5"/>
  <c r="H35" i="5"/>
  <c r="AC34" i="5"/>
  <c r="AB34" i="5"/>
  <c r="AA34" i="5"/>
  <c r="Y34" i="5"/>
  <c r="X34" i="5"/>
  <c r="Q34" i="5"/>
  <c r="P34" i="5"/>
  <c r="I34" i="5"/>
  <c r="H34" i="5"/>
  <c r="BB33" i="5"/>
  <c r="BA33" i="5"/>
  <c r="AZ33" i="5"/>
  <c r="AY33" i="5"/>
  <c r="AX33" i="5"/>
  <c r="AW33" i="5"/>
  <c r="AV33" i="5"/>
  <c r="AU33" i="5"/>
  <c r="AT33" i="5"/>
  <c r="AS33" i="5"/>
  <c r="AR33" i="5"/>
  <c r="AQ33" i="5"/>
  <c r="AP33" i="5"/>
  <c r="AO33" i="5"/>
  <c r="AN33" i="5"/>
  <c r="AM33" i="5"/>
  <c r="AL33" i="5"/>
  <c r="AK33" i="5"/>
  <c r="X33" i="5" s="1"/>
  <c r="AC33" i="5"/>
  <c r="AB33" i="5"/>
  <c r="AA33" i="5"/>
  <c r="Y33" i="5"/>
  <c r="I33" i="5"/>
  <c r="H33" i="5"/>
  <c r="Q32" i="5"/>
  <c r="W32" i="5" s="1"/>
  <c r="P32" i="5"/>
  <c r="V32" i="5" s="1"/>
  <c r="I32" i="5"/>
  <c r="H32" i="5"/>
  <c r="AC31" i="5"/>
  <c r="AB31" i="5"/>
  <c r="AA31" i="5"/>
  <c r="Y31" i="5"/>
  <c r="X31" i="5"/>
  <c r="Q31" i="5"/>
  <c r="P31" i="5"/>
  <c r="I31" i="5"/>
  <c r="H31" i="5"/>
  <c r="BB30" i="5"/>
  <c r="BA30" i="5"/>
  <c r="AZ30" i="5"/>
  <c r="AY30" i="5"/>
  <c r="AX30" i="5"/>
  <c r="AW30" i="5"/>
  <c r="AV30" i="5"/>
  <c r="AU30" i="5"/>
  <c r="AT30" i="5"/>
  <c r="AS30" i="5"/>
  <c r="AR30" i="5"/>
  <c r="AQ30" i="5"/>
  <c r="AP30" i="5"/>
  <c r="AO30" i="5"/>
  <c r="AN30" i="5"/>
  <c r="AM30" i="5"/>
  <c r="AL30" i="5"/>
  <c r="AK30" i="5"/>
  <c r="X30" i="5" s="1"/>
  <c r="AC30" i="5"/>
  <c r="AB30" i="5"/>
  <c r="AA30" i="5"/>
  <c r="Z30" i="5"/>
  <c r="Y30" i="5"/>
  <c r="U30" i="5"/>
  <c r="T30" i="5"/>
  <c r="S30" i="5"/>
  <c r="R30" i="5"/>
  <c r="I30" i="5"/>
  <c r="H30" i="5"/>
  <c r="I29" i="5"/>
  <c r="H29" i="5"/>
  <c r="AA28" i="5"/>
  <c r="Z28" i="5"/>
  <c r="Y28" i="5"/>
  <c r="X28" i="5"/>
  <c r="W28" i="5"/>
  <c r="V28" i="5"/>
  <c r="Q28" i="5"/>
  <c r="P28" i="5"/>
  <c r="I28" i="5"/>
  <c r="H28" i="5"/>
  <c r="AC26" i="5"/>
  <c r="AB26" i="5"/>
  <c r="AA26" i="5"/>
  <c r="Z26" i="5"/>
  <c r="Y26" i="5"/>
  <c r="X26" i="5"/>
  <c r="W26" i="5"/>
  <c r="V26" i="5"/>
  <c r="Q26" i="5"/>
  <c r="Q30" i="5" s="1"/>
  <c r="W30" i="5" s="1"/>
  <c r="P26" i="5"/>
  <c r="P30" i="5" s="1"/>
  <c r="V30" i="5" s="1"/>
  <c r="I26" i="5"/>
  <c r="H26" i="5"/>
  <c r="BB24" i="5"/>
  <c r="BA24" i="5"/>
  <c r="AZ24" i="5"/>
  <c r="AY24" i="5"/>
  <c r="AX24" i="5"/>
  <c r="AW24" i="5"/>
  <c r="AV24" i="5"/>
  <c r="AU24" i="5"/>
  <c r="AT24" i="5"/>
  <c r="AS24" i="5"/>
  <c r="AR24" i="5"/>
  <c r="AQ24" i="5"/>
  <c r="AP24" i="5"/>
  <c r="AO24" i="5"/>
  <c r="AN24" i="5"/>
  <c r="Y24" i="5" s="1"/>
  <c r="AM24" i="5"/>
  <c r="AL24" i="5"/>
  <c r="AK24" i="5"/>
  <c r="AC24" i="5"/>
  <c r="AB24" i="5"/>
  <c r="AA24" i="5"/>
  <c r="X24" i="5"/>
  <c r="U24" i="5"/>
  <c r="T24" i="5"/>
  <c r="S24" i="5"/>
  <c r="R24" i="5"/>
  <c r="Q24" i="5"/>
  <c r="P24" i="5"/>
  <c r="V24" i="5" s="1"/>
  <c r="I24" i="5"/>
  <c r="H24" i="5"/>
  <c r="AA23" i="5"/>
  <c r="Z23" i="5"/>
  <c r="Y23" i="5"/>
  <c r="X23" i="5"/>
  <c r="W23" i="5"/>
  <c r="V23" i="5"/>
  <c r="Q23" i="5"/>
  <c r="P23" i="5"/>
  <c r="I23" i="5"/>
  <c r="H23" i="5"/>
  <c r="AC22" i="5"/>
  <c r="AB22" i="5"/>
  <c r="AA22" i="5"/>
  <c r="Z22" i="5"/>
  <c r="Y22" i="5"/>
  <c r="X22" i="5"/>
  <c r="W22" i="5"/>
  <c r="V22" i="5"/>
  <c r="Q22" i="5"/>
  <c r="P22" i="5"/>
  <c r="I22" i="5"/>
  <c r="H22" i="5"/>
  <c r="BB21" i="5"/>
  <c r="BA21" i="5"/>
  <c r="AZ21" i="5"/>
  <c r="AY21" i="5"/>
  <c r="AX21" i="5"/>
  <c r="AW21" i="5"/>
  <c r="AV21" i="5"/>
  <c r="AU21" i="5"/>
  <c r="AT21" i="5"/>
  <c r="AS21" i="5"/>
  <c r="AR21" i="5"/>
  <c r="AQ21" i="5"/>
  <c r="AP21" i="5"/>
  <c r="AO21" i="5"/>
  <c r="AN21" i="5"/>
  <c r="AM21" i="5"/>
  <c r="AL21" i="5"/>
  <c r="AK21" i="5"/>
  <c r="AC21" i="5"/>
  <c r="AB21" i="5"/>
  <c r="AA21" i="5"/>
  <c r="Y21" i="5"/>
  <c r="X21" i="5"/>
  <c r="U21" i="5"/>
  <c r="T21" i="5"/>
  <c r="S21" i="5"/>
  <c r="R21" i="5"/>
  <c r="Q21" i="5"/>
  <c r="P21" i="5"/>
  <c r="V21" i="5" s="1"/>
  <c r="I21" i="5"/>
  <c r="H21" i="5"/>
  <c r="AA20" i="5"/>
  <c r="Z20" i="5"/>
  <c r="Y20" i="5"/>
  <c r="X20" i="5"/>
  <c r="W20" i="5"/>
  <c r="V20" i="5"/>
  <c r="Q20" i="5"/>
  <c r="P20" i="5"/>
  <c r="I20" i="5"/>
  <c r="H20" i="5"/>
  <c r="AC19" i="5"/>
  <c r="AB19" i="5"/>
  <c r="AA19" i="5"/>
  <c r="Z19" i="5"/>
  <c r="Y19" i="5"/>
  <c r="X19" i="5"/>
  <c r="W19" i="5"/>
  <c r="V19" i="5"/>
  <c r="Q19" i="5"/>
  <c r="P19" i="5"/>
  <c r="I19" i="5"/>
  <c r="H19" i="5"/>
  <c r="BB18" i="5"/>
  <c r="BA18" i="5"/>
  <c r="AZ18" i="5"/>
  <c r="AY18" i="5"/>
  <c r="AX18" i="5"/>
  <c r="AW18" i="5"/>
  <c r="AV18" i="5"/>
  <c r="AU18" i="5"/>
  <c r="AT18" i="5"/>
  <c r="AS18" i="5"/>
  <c r="AR18" i="5"/>
  <c r="AQ18" i="5"/>
  <c r="AP18" i="5"/>
  <c r="AO18" i="5"/>
  <c r="AN18" i="5"/>
  <c r="Y18" i="5" s="1"/>
  <c r="AM18" i="5"/>
  <c r="AL18" i="5"/>
  <c r="AK18" i="5"/>
  <c r="AC18" i="5"/>
  <c r="AB18" i="5"/>
  <c r="AA18" i="5"/>
  <c r="X18" i="5"/>
  <c r="U18" i="5"/>
  <c r="T18" i="5"/>
  <c r="S18" i="5"/>
  <c r="R18" i="5"/>
  <c r="Q18" i="5"/>
  <c r="P18" i="5"/>
  <c r="V18" i="5" s="1"/>
  <c r="I18" i="5"/>
  <c r="H18" i="5"/>
  <c r="W17" i="5"/>
  <c r="V17" i="5"/>
  <c r="Q17" i="5"/>
  <c r="P17" i="5"/>
  <c r="I17" i="5"/>
  <c r="H17" i="5"/>
  <c r="AO16" i="5"/>
  <c r="AC16" i="5"/>
  <c r="AB16" i="5"/>
  <c r="AA16" i="5"/>
  <c r="Y16" i="5"/>
  <c r="X16" i="5"/>
  <c r="W16" i="5"/>
  <c r="Q16" i="5"/>
  <c r="Z16" i="5" s="1"/>
  <c r="P16" i="5"/>
  <c r="V16" i="5" s="1"/>
  <c r="I16" i="5"/>
  <c r="H16" i="5"/>
  <c r="BB15" i="5"/>
  <c r="BA15" i="5"/>
  <c r="AZ15" i="5"/>
  <c r="AY15" i="5"/>
  <c r="AX15" i="5"/>
  <c r="AW15" i="5"/>
  <c r="AV15" i="5"/>
  <c r="AU15" i="5"/>
  <c r="AT15" i="5"/>
  <c r="AS15" i="5"/>
  <c r="AR15" i="5"/>
  <c r="AQ15" i="5"/>
  <c r="AP15" i="5"/>
  <c r="AO15" i="5"/>
  <c r="AN15" i="5"/>
  <c r="AM15" i="5"/>
  <c r="AL15" i="5"/>
  <c r="AK15" i="5"/>
  <c r="X15" i="5" s="1"/>
  <c r="AC15" i="5"/>
  <c r="AB15" i="5"/>
  <c r="AA15" i="5"/>
  <c r="Y15" i="5"/>
  <c r="U15" i="5"/>
  <c r="T15" i="5"/>
  <c r="S15" i="5"/>
  <c r="R15" i="5"/>
  <c r="Q15" i="5"/>
  <c r="I15" i="5"/>
  <c r="H15" i="5"/>
  <c r="W14" i="5"/>
  <c r="Q14" i="5"/>
  <c r="P14" i="5"/>
  <c r="V14" i="5" s="1"/>
  <c r="I14" i="5"/>
  <c r="H14" i="5"/>
  <c r="AO13" i="5"/>
  <c r="AO58" i="5" s="1"/>
  <c r="AO68" i="5" s="1"/>
  <c r="AC13" i="5"/>
  <c r="AB13" i="5"/>
  <c r="AA13" i="5"/>
  <c r="Y13" i="5"/>
  <c r="X13" i="5"/>
  <c r="Q13" i="5"/>
  <c r="P13" i="5"/>
  <c r="I13" i="5"/>
  <c r="H13" i="5"/>
  <c r="BB12" i="5"/>
  <c r="BA12" i="5"/>
  <c r="AZ12" i="5"/>
  <c r="AY12" i="5"/>
  <c r="AX12" i="5"/>
  <c r="AW12" i="5"/>
  <c r="AV12" i="5"/>
  <c r="AU12" i="5"/>
  <c r="AT12" i="5"/>
  <c r="AS12" i="5"/>
  <c r="AR12" i="5"/>
  <c r="AQ12" i="5"/>
  <c r="Y12" i="5" s="1"/>
  <c r="AP12" i="5"/>
  <c r="AO12" i="5"/>
  <c r="AN12" i="5"/>
  <c r="AM12" i="5"/>
  <c r="AL12" i="5"/>
  <c r="AK12" i="5"/>
  <c r="X12" i="5" s="1"/>
  <c r="AC12" i="5"/>
  <c r="AB12" i="5"/>
  <c r="AA12" i="5"/>
  <c r="U12" i="5"/>
  <c r="T12" i="5"/>
  <c r="S12" i="5"/>
  <c r="R12" i="5"/>
  <c r="I12" i="5"/>
  <c r="H12" i="5"/>
  <c r="Q11" i="5"/>
  <c r="W11" i="5" s="1"/>
  <c r="P11" i="5"/>
  <c r="V11" i="5" s="1"/>
  <c r="I11" i="5"/>
  <c r="H11" i="5"/>
  <c r="AC10" i="5"/>
  <c r="AB10" i="5"/>
  <c r="AA10" i="5"/>
  <c r="Y10" i="5"/>
  <c r="X10" i="5"/>
  <c r="Q10" i="5"/>
  <c r="P10" i="5"/>
  <c r="I10" i="5"/>
  <c r="H10" i="5"/>
  <c r="BB9" i="5"/>
  <c r="BA9" i="5"/>
  <c r="AZ9" i="5"/>
  <c r="AY9" i="5"/>
  <c r="AX9" i="5"/>
  <c r="AW9" i="5"/>
  <c r="AU9" i="5"/>
  <c r="AT9" i="5"/>
  <c r="AS9" i="5"/>
  <c r="AR9" i="5"/>
  <c r="AQ9" i="5"/>
  <c r="AP9" i="5"/>
  <c r="AO9" i="5"/>
  <c r="AN9" i="5"/>
  <c r="AM9" i="5"/>
  <c r="AL9" i="5"/>
  <c r="AK9" i="5"/>
  <c r="X9" i="5" s="1"/>
  <c r="AC9" i="5"/>
  <c r="AB9" i="5"/>
  <c r="AA9" i="5"/>
  <c r="Y9" i="5"/>
  <c r="U9" i="5"/>
  <c r="T9" i="5"/>
  <c r="S9" i="5"/>
  <c r="R9" i="5"/>
  <c r="Q9" i="5"/>
  <c r="I9" i="5"/>
  <c r="H9" i="5"/>
  <c r="AA8" i="5"/>
  <c r="Y8" i="5"/>
  <c r="X8" i="5"/>
  <c r="W8" i="5"/>
  <c r="Q8" i="5"/>
  <c r="P8" i="5"/>
  <c r="I8" i="5"/>
  <c r="H8" i="5"/>
  <c r="AC7" i="5"/>
  <c r="AB7" i="5"/>
  <c r="AA7" i="5"/>
  <c r="Y7" i="5"/>
  <c r="X7" i="5"/>
  <c r="W7" i="5"/>
  <c r="Q7" i="5"/>
  <c r="P7" i="5"/>
  <c r="I7" i="5"/>
  <c r="H7" i="5"/>
  <c r="W54" i="5" l="1"/>
  <c r="Z54" i="5"/>
  <c r="P59" i="5"/>
  <c r="P69" i="5" s="1"/>
  <c r="V8" i="5"/>
  <c r="V59" i="5" s="1"/>
  <c r="V69" i="5" s="1"/>
  <c r="W9" i="5"/>
  <c r="Z9" i="5"/>
  <c r="W15" i="5"/>
  <c r="Z15" i="5"/>
  <c r="P36" i="5"/>
  <c r="V36" i="5" s="1"/>
  <c r="V34" i="5"/>
  <c r="P33" i="5"/>
  <c r="V33" i="5" s="1"/>
  <c r="V31" i="5"/>
  <c r="W38" i="5"/>
  <c r="Q39" i="5"/>
  <c r="P15" i="5"/>
  <c r="V15" i="5" s="1"/>
  <c r="V13" i="5"/>
  <c r="W18" i="5"/>
  <c r="Z18" i="5"/>
  <c r="Q33" i="5"/>
  <c r="W31" i="5"/>
  <c r="Z31" i="5"/>
  <c r="W34" i="5"/>
  <c r="Z34" i="5"/>
  <c r="P39" i="5"/>
  <c r="V39" i="5" s="1"/>
  <c r="V37" i="5"/>
  <c r="AM68" i="5"/>
  <c r="P58" i="5"/>
  <c r="P9" i="5"/>
  <c r="V9" i="5" s="1"/>
  <c r="V7" i="5"/>
  <c r="W59" i="5"/>
  <c r="W69" i="5" s="1"/>
  <c r="P12" i="5"/>
  <c r="V12" i="5" s="1"/>
  <c r="V10" i="5"/>
  <c r="W13" i="5"/>
  <c r="Z13" i="5"/>
  <c r="W21" i="5"/>
  <c r="Z21" i="5"/>
  <c r="Q36" i="5"/>
  <c r="F68" i="5"/>
  <c r="F60" i="5"/>
  <c r="F70" i="5" s="1"/>
  <c r="T68" i="5"/>
  <c r="T60" i="5"/>
  <c r="T70" i="5" s="1"/>
  <c r="AM70" i="5"/>
  <c r="Q12" i="5"/>
  <c r="W10" i="5"/>
  <c r="W58" i="5" s="1"/>
  <c r="Z10" i="5"/>
  <c r="W24" i="5"/>
  <c r="Z24" i="5"/>
  <c r="W48" i="5"/>
  <c r="Z48" i="5"/>
  <c r="P45" i="5"/>
  <c r="V45" i="5" s="1"/>
  <c r="V41" i="5"/>
  <c r="P51" i="5"/>
  <c r="V51" i="5" s="1"/>
  <c r="V49" i="5"/>
  <c r="Q58" i="5"/>
  <c r="Q59" i="5"/>
  <c r="P57" i="5"/>
  <c r="V57" i="5" s="1"/>
  <c r="V55" i="5"/>
  <c r="AT70" i="5"/>
  <c r="AX70" i="5"/>
  <c r="BC60" i="5"/>
  <c r="Z7" i="5"/>
  <c r="Z8" i="5"/>
  <c r="P48" i="5"/>
  <c r="V48" i="5" s="1"/>
  <c r="V46" i="5"/>
  <c r="P54" i="5"/>
  <c r="V54" i="5" s="1"/>
  <c r="V52" i="5"/>
  <c r="K60" i="5"/>
  <c r="O60" i="5"/>
  <c r="AQ60" i="5"/>
  <c r="AQ70" i="5" s="1"/>
  <c r="Y70" i="5" s="1"/>
  <c r="Y58" i="5"/>
  <c r="AU68" i="5"/>
  <c r="AU70" i="5" s="1"/>
  <c r="AU60" i="5"/>
  <c r="BD60" i="5"/>
  <c r="BD68" i="5"/>
  <c r="BD70" i="5" s="1"/>
  <c r="AO60" i="5"/>
  <c r="AO70" i="5" s="1"/>
  <c r="BC70" i="5"/>
  <c r="H59" i="5"/>
  <c r="G60" i="5"/>
  <c r="AL60" i="5"/>
  <c r="AL70" i="5" s="1"/>
  <c r="AP60" i="5"/>
  <c r="AP70" i="5" s="1"/>
  <c r="AT60" i="5"/>
  <c r="AX60" i="5"/>
  <c r="BB60" i="5"/>
  <c r="Q64" i="5"/>
  <c r="AN68" i="5"/>
  <c r="Y68" i="5" s="1"/>
  <c r="AR68" i="5"/>
  <c r="Z41" i="5"/>
  <c r="Z43" i="5"/>
  <c r="Z46" i="5"/>
  <c r="Z47" i="5"/>
  <c r="Z49" i="5"/>
  <c r="Z50" i="5"/>
  <c r="Z52" i="5"/>
  <c r="Z55" i="5"/>
  <c r="Z56" i="5"/>
  <c r="H58" i="5"/>
  <c r="I59" i="5"/>
  <c r="D60" i="5"/>
  <c r="Z62" i="5"/>
  <c r="Z67" i="5"/>
  <c r="AZ68" i="5"/>
  <c r="AZ70" i="5" s="1"/>
  <c r="W41" i="5"/>
  <c r="W46" i="5"/>
  <c r="W49" i="5"/>
  <c r="W52" i="5"/>
  <c r="W55" i="5"/>
  <c r="I58" i="5"/>
  <c r="X59" i="5"/>
  <c r="E60" i="5"/>
  <c r="U60" i="5"/>
  <c r="U70" i="5" s="1"/>
  <c r="W68" i="5" l="1"/>
  <c r="W60" i="5"/>
  <c r="V58" i="5"/>
  <c r="W64" i="5"/>
  <c r="Z64" i="5"/>
  <c r="Y60" i="5"/>
  <c r="Z12" i="5"/>
  <c r="W12" i="5"/>
  <c r="Q69" i="5"/>
  <c r="Z69" i="5" s="1"/>
  <c r="Z59" i="5"/>
  <c r="P68" i="5"/>
  <c r="P60" i="5"/>
  <c r="P70" i="5" s="1"/>
  <c r="W33" i="5"/>
  <c r="Z33" i="5"/>
  <c r="W39" i="5"/>
  <c r="Z39" i="5"/>
  <c r="I60" i="5"/>
  <c r="E70" i="5"/>
  <c r="X70" i="5" s="1"/>
  <c r="X60" i="5"/>
  <c r="W36" i="5"/>
  <c r="Z36" i="5"/>
  <c r="H60" i="5"/>
  <c r="D70" i="5"/>
  <c r="AB60" i="5"/>
  <c r="G70" i="5"/>
  <c r="Q68" i="5"/>
  <c r="Z68" i="5" s="1"/>
  <c r="Q60" i="5"/>
  <c r="Z58" i="5"/>
  <c r="V60" i="5" l="1"/>
  <c r="V70" i="5" s="1"/>
  <c r="V68" i="5"/>
  <c r="W70" i="5"/>
  <c r="Q70" i="5"/>
  <c r="Z70" i="5" s="1"/>
  <c r="Z6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西方　希望</author>
  </authors>
  <commentList>
    <comment ref="X3" authorId="0" shapeId="0" xr:uid="{BA4DADBD-EC1E-41AC-9D00-45F8A6EFA0CE}">
      <text>
        <r>
          <rPr>
            <b/>
            <sz val="9"/>
            <color indexed="81"/>
            <rFont val="MS P ゴシック"/>
            <family val="3"/>
            <charset val="128"/>
          </rPr>
          <t>西方　希望:</t>
        </r>
        <r>
          <rPr>
            <sz val="9"/>
            <color indexed="81"/>
            <rFont val="MS P ゴシック"/>
            <family val="3"/>
            <charset val="128"/>
          </rPr>
          <t xml:space="preserve">
前年分入力済み（R7.9)</t>
        </r>
      </text>
    </comment>
  </commentList>
</comments>
</file>

<file path=xl/sharedStrings.xml><?xml version="1.0" encoding="utf-8"?>
<sst xmlns="http://schemas.openxmlformats.org/spreadsheetml/2006/main" count="471" uniqueCount="116">
  <si>
    <t>産業廃棄物税</t>
    <rPh sb="0" eb="2">
      <t>サンギョウ</t>
    </rPh>
    <rPh sb="2" eb="5">
      <t>ハイキブツ</t>
    </rPh>
    <rPh sb="5" eb="6">
      <t>ゼイ</t>
    </rPh>
    <phoneticPr fontId="7"/>
  </si>
  <si>
    <t>件数</t>
    <rPh sb="0" eb="2">
      <t>ケンスウ</t>
    </rPh>
    <phoneticPr fontId="7"/>
  </si>
  <si>
    <t>円</t>
    <rPh sb="0" eb="1">
      <t>エン</t>
    </rPh>
    <phoneticPr fontId="7"/>
  </si>
  <si>
    <t>狩猟税</t>
    <rPh sb="0" eb="2">
      <t>シュリョウ</t>
    </rPh>
    <rPh sb="2" eb="3">
      <t>ゼイ</t>
    </rPh>
    <phoneticPr fontId="7"/>
  </si>
  <si>
    <t>調定対前年比</t>
    <rPh sb="0" eb="1">
      <t>チョウ</t>
    </rPh>
    <rPh sb="1" eb="2">
      <t>テイ</t>
    </rPh>
    <rPh sb="2" eb="3">
      <t>タイ</t>
    </rPh>
    <rPh sb="3" eb="5">
      <t>ゼンネン</t>
    </rPh>
    <phoneticPr fontId="7"/>
  </si>
  <si>
    <t xml:space="preserve"> ( ①  -  ② )</t>
  </si>
  <si>
    <t>①</t>
  </si>
  <si>
    <t>不動産取得税</t>
    <rPh sb="0" eb="3">
      <t>フドウサン</t>
    </rPh>
    <rPh sb="3" eb="6">
      <t>シュトクゼイ</t>
    </rPh>
    <phoneticPr fontId="7"/>
  </si>
  <si>
    <t xml:space="preserve"> 本　年</t>
    <rPh sb="1" eb="4">
      <t>ホンネン</t>
    </rPh>
    <phoneticPr fontId="7"/>
  </si>
  <si>
    <t>　</t>
  </si>
  <si>
    <t>納 期 内 収 入</t>
    <rPh sb="0" eb="3">
      <t>ノウキ</t>
    </rPh>
    <rPh sb="4" eb="5">
      <t>ナイ</t>
    </rPh>
    <rPh sb="6" eb="9">
      <t>シュウニュウ</t>
    </rPh>
    <phoneticPr fontId="7"/>
  </si>
  <si>
    <t>平成２０年度</t>
    <rPh sb="0" eb="2">
      <t>ヘイセイ</t>
    </rPh>
    <rPh sb="4" eb="6">
      <t>ネンド</t>
    </rPh>
    <phoneticPr fontId="7"/>
  </si>
  <si>
    <t>　税　　　目</t>
    <rPh sb="1" eb="6">
      <t>ゼイモク</t>
    </rPh>
    <phoneticPr fontId="7"/>
  </si>
  <si>
    <t>鉱区税</t>
    <rPh sb="0" eb="2">
      <t>コウク</t>
    </rPh>
    <rPh sb="2" eb="3">
      <t>ゼイ</t>
    </rPh>
    <phoneticPr fontId="7"/>
  </si>
  <si>
    <t>印刷不要</t>
  </si>
  <si>
    <t>　　（２）　地方税法第144条の29の規定により徴収猶予をした軽油引取税</t>
    <rPh sb="6" eb="8">
      <t>チホウ</t>
    </rPh>
    <rPh sb="8" eb="10">
      <t>ゼイホウ</t>
    </rPh>
    <rPh sb="10" eb="11">
      <t>ダイ</t>
    </rPh>
    <rPh sb="14" eb="15">
      <t>ジョウ</t>
    </rPh>
    <rPh sb="19" eb="21">
      <t>キテイ</t>
    </rPh>
    <rPh sb="24" eb="26">
      <t>チョウシュウ</t>
    </rPh>
    <rPh sb="26" eb="28">
      <t>ユウヨ</t>
    </rPh>
    <rPh sb="31" eb="33">
      <t>ケイユ</t>
    </rPh>
    <rPh sb="33" eb="36">
      <t>ヒキトリゼイ</t>
    </rPh>
    <phoneticPr fontId="7"/>
  </si>
  <si>
    <t>⑦</t>
  </si>
  <si>
    <t>地方消費税</t>
    <rPh sb="0" eb="2">
      <t>チホウ</t>
    </rPh>
    <rPh sb="2" eb="5">
      <t>ショウヒゼイ</t>
    </rPh>
    <phoneticPr fontId="7"/>
  </si>
  <si>
    <t>過誤納還付未済</t>
    <rPh sb="0" eb="2">
      <t>カゴ</t>
    </rPh>
    <rPh sb="2" eb="3">
      <t>ノウ</t>
    </rPh>
    <rPh sb="3" eb="5">
      <t>カンプ</t>
    </rPh>
    <rPh sb="5" eb="7">
      <t>ミサイ</t>
    </rPh>
    <phoneticPr fontId="7"/>
  </si>
  <si>
    <t xml:space="preserve">  (％)</t>
  </si>
  <si>
    <t>計</t>
    <rPh sb="0" eb="1">
      <t>ケイ</t>
    </rPh>
    <phoneticPr fontId="7"/>
  </si>
  <si>
    <t xml:space="preserve"> (①-⑥+⑦-⑧)</t>
  </si>
  <si>
    <t>平成２３年度</t>
    <rPh sb="0" eb="2">
      <t>ヘイセイ</t>
    </rPh>
    <rPh sb="4" eb="6">
      <t>ネンド</t>
    </rPh>
    <phoneticPr fontId="7"/>
  </si>
  <si>
    <t xml:space="preserve">  </t>
  </si>
  <si>
    <t xml:space="preserve"> 納 期 内 納 入</t>
    <rPh sb="1" eb="4">
      <t>ノウキ</t>
    </rPh>
    <rPh sb="5" eb="6">
      <t>ナイ</t>
    </rPh>
    <rPh sb="7" eb="10">
      <t>ノウニュウ</t>
    </rPh>
    <phoneticPr fontId="7"/>
  </si>
  <si>
    <t>　　（１）　地方税法第73条の25等（同条第１項又は同法第７３条の２７の５第２項）の規定により徴収猶予をした不動産取得税</t>
    <rPh sb="6" eb="8">
      <t>チホウ</t>
    </rPh>
    <rPh sb="8" eb="10">
      <t>ゼイホウ</t>
    </rPh>
    <rPh sb="10" eb="11">
      <t>ダイ</t>
    </rPh>
    <rPh sb="13" eb="14">
      <t>ジョウ</t>
    </rPh>
    <rPh sb="17" eb="18">
      <t>トウ</t>
    </rPh>
    <rPh sb="19" eb="21">
      <t>ドウジョウ</t>
    </rPh>
    <rPh sb="21" eb="22">
      <t>ダイ</t>
    </rPh>
    <rPh sb="23" eb="24">
      <t>コウ</t>
    </rPh>
    <rPh sb="24" eb="25">
      <t>マタ</t>
    </rPh>
    <rPh sb="26" eb="27">
      <t>ドウ</t>
    </rPh>
    <rPh sb="27" eb="28">
      <t>ホウ</t>
    </rPh>
    <rPh sb="28" eb="29">
      <t>ダイ</t>
    </rPh>
    <rPh sb="31" eb="32">
      <t>ジョウ</t>
    </rPh>
    <rPh sb="37" eb="38">
      <t>ダイ</t>
    </rPh>
    <rPh sb="39" eb="40">
      <t>コウ</t>
    </rPh>
    <rPh sb="42" eb="44">
      <t>キテイ</t>
    </rPh>
    <rPh sb="47" eb="49">
      <t>チョウシュウ</t>
    </rPh>
    <rPh sb="49" eb="51">
      <t>ユウヨ</t>
    </rPh>
    <rPh sb="54" eb="57">
      <t>フドウサン</t>
    </rPh>
    <rPh sb="57" eb="60">
      <t>シュトクゼイ</t>
    </rPh>
    <phoneticPr fontId="7"/>
  </si>
  <si>
    <t xml:space="preserve"> </t>
  </si>
  <si>
    <t>自動車取得税</t>
    <rPh sb="0" eb="3">
      <t>ジドウシャ</t>
    </rPh>
    <rPh sb="3" eb="5">
      <t>シュトク</t>
    </rPh>
    <rPh sb="5" eb="6">
      <t>ゼイ</t>
    </rPh>
    <phoneticPr fontId="7"/>
  </si>
  <si>
    <t>対　 　調　　 定</t>
    <rPh sb="0" eb="1">
      <t>タイ</t>
    </rPh>
    <rPh sb="4" eb="5">
      <t>チョウ</t>
    </rPh>
    <rPh sb="8" eb="9">
      <t>テイ</t>
    </rPh>
    <phoneticPr fontId="7"/>
  </si>
  <si>
    <t>-</t>
  </si>
  <si>
    <t>　　　　　　　　　区　　　分</t>
    <rPh sb="9" eb="14">
      <t>クブン</t>
    </rPh>
    <phoneticPr fontId="7"/>
  </si>
  <si>
    <t>(②／①)</t>
  </si>
  <si>
    <t>収　　入　　計</t>
    <rPh sb="0" eb="4">
      <t>シュウニュウ</t>
    </rPh>
    <rPh sb="6" eb="7">
      <t>ケイ</t>
    </rPh>
    <phoneticPr fontId="7"/>
  </si>
  <si>
    <t>③</t>
  </si>
  <si>
    <t>　　税　　目</t>
    <rPh sb="2" eb="6">
      <t>ゼイモク</t>
    </rPh>
    <phoneticPr fontId="7"/>
  </si>
  <si>
    <t>収　　　入　　　率     　(％)</t>
    <rPh sb="0" eb="5">
      <t>シュウニュウ</t>
    </rPh>
    <rPh sb="8" eb="9">
      <t>リツ</t>
    </rPh>
    <phoneticPr fontId="7"/>
  </si>
  <si>
    <t>調　　　　　定</t>
    <rPh sb="0" eb="1">
      <t>チョウ</t>
    </rPh>
    <rPh sb="6" eb="7">
      <t>テイ</t>
    </rPh>
    <phoneticPr fontId="7"/>
  </si>
  <si>
    <t>自動車税</t>
    <rPh sb="0" eb="4">
      <t>ジドウシャゼイ</t>
    </rPh>
    <phoneticPr fontId="7"/>
  </si>
  <si>
    <t>収入額</t>
    <rPh sb="0" eb="3">
      <t>シュウニュウガク</t>
    </rPh>
    <phoneticPr fontId="7"/>
  </si>
  <si>
    <t>　税　額</t>
    <rPh sb="1" eb="2">
      <t>ゼイ</t>
    </rPh>
    <rPh sb="2" eb="4">
      <t>キンガク</t>
    </rPh>
    <phoneticPr fontId="7"/>
  </si>
  <si>
    <t>　区　　分</t>
    <rPh sb="1" eb="5">
      <t>クブン</t>
    </rPh>
    <phoneticPr fontId="7"/>
  </si>
  <si>
    <t>平成２２年度</t>
    <rPh sb="0" eb="2">
      <t>ヘイセイ</t>
    </rPh>
    <rPh sb="4" eb="6">
      <t>ネンド</t>
    </rPh>
    <phoneticPr fontId="7"/>
  </si>
  <si>
    <t xml:space="preserve"> ⑧</t>
  </si>
  <si>
    <t>平成２１年度</t>
    <rPh sb="0" eb="2">
      <t>ヘイセイ</t>
    </rPh>
    <rPh sb="4" eb="6">
      <t>ネンド</t>
    </rPh>
    <phoneticPr fontId="7"/>
  </si>
  <si>
    <t>県民税配当割</t>
    <rPh sb="0" eb="3">
      <t>ケンミンゼイ</t>
    </rPh>
    <rPh sb="3" eb="5">
      <t>ハイトウ</t>
    </rPh>
    <rPh sb="5" eb="6">
      <t>ワ</t>
    </rPh>
    <phoneticPr fontId="7"/>
  </si>
  <si>
    <t>平成１９年度</t>
    <rPh sb="0" eb="2">
      <t>ヘイセイ</t>
    </rPh>
    <rPh sb="4" eb="6">
      <t>ネンド</t>
    </rPh>
    <phoneticPr fontId="7"/>
  </si>
  <si>
    <t xml:space="preserve">⑥  </t>
  </si>
  <si>
    <t>滞　　　　　納</t>
    <rPh sb="0" eb="7">
      <t>タイノウ</t>
    </rPh>
    <phoneticPr fontId="7"/>
  </si>
  <si>
    <t xml:space="preserve"> ( ②+③+④+⑤ )</t>
  </si>
  <si>
    <t>任意収入</t>
    <rPh sb="0" eb="2">
      <t>ニンイ</t>
    </rPh>
    <rPh sb="2" eb="4">
      <t>シュウニュウ</t>
    </rPh>
    <phoneticPr fontId="7"/>
  </si>
  <si>
    <t>県民税譲渡割</t>
    <rPh sb="0" eb="3">
      <t>ケンミンゼイ</t>
    </rPh>
    <rPh sb="3" eb="5">
      <t>ジョウト</t>
    </rPh>
    <rPh sb="5" eb="6">
      <t>ワリ</t>
    </rPh>
    <phoneticPr fontId="7"/>
  </si>
  <si>
    <t>不  納  欠  損</t>
    <rPh sb="0" eb="4">
      <t>フノウ</t>
    </rPh>
    <rPh sb="6" eb="10">
      <t>ケッソン</t>
    </rPh>
    <phoneticPr fontId="7"/>
  </si>
  <si>
    <t>法人県民税</t>
    <rPh sb="0" eb="2">
      <t>ホウジン</t>
    </rPh>
    <rPh sb="2" eb="5">
      <t>ケンミンゼイ</t>
    </rPh>
    <phoneticPr fontId="7"/>
  </si>
  <si>
    <t xml:space="preserve"> 未　納　繰　越</t>
    <rPh sb="1" eb="4">
      <t>ミノウ</t>
    </rPh>
    <rPh sb="5" eb="8">
      <t>クリコシ</t>
    </rPh>
    <phoneticPr fontId="7"/>
  </si>
  <si>
    <t>調定額</t>
    <rPh sb="0" eb="1">
      <t>チョウ</t>
    </rPh>
    <rPh sb="1" eb="3">
      <t>テイガク</t>
    </rPh>
    <phoneticPr fontId="7"/>
  </si>
  <si>
    <t>納期内収入額</t>
    <rPh sb="0" eb="2">
      <t>ノウキ</t>
    </rPh>
    <rPh sb="2" eb="3">
      <t>ナイ</t>
    </rPh>
    <rPh sb="3" eb="6">
      <t>シュウニュウガク</t>
    </rPh>
    <phoneticPr fontId="7"/>
  </si>
  <si>
    <t>②</t>
  </si>
  <si>
    <t>(⑥／①)</t>
  </si>
  <si>
    <t xml:space="preserve"> 前　年</t>
    <rPh sb="1" eb="4">
      <t>ゼンネン</t>
    </rPh>
    <phoneticPr fontId="7"/>
  </si>
  <si>
    <t>現</t>
    <rPh sb="0" eb="1">
      <t>ゲン</t>
    </rPh>
    <phoneticPr fontId="7"/>
  </si>
  <si>
    <t>県民税利子割</t>
    <rPh sb="0" eb="3">
      <t>ケンミンゼイ</t>
    </rPh>
    <rPh sb="3" eb="5">
      <t>リシ</t>
    </rPh>
    <rPh sb="5" eb="6">
      <t>ワ</t>
    </rPh>
    <phoneticPr fontId="7"/>
  </si>
  <si>
    <t>繰</t>
    <rPh sb="0" eb="1">
      <t>ク</t>
    </rPh>
    <phoneticPr fontId="7"/>
  </si>
  <si>
    <t>個人事業税</t>
    <rPh sb="0" eb="2">
      <t>コジン</t>
    </rPh>
    <rPh sb="2" eb="5">
      <t>ジギョウゼイ</t>
    </rPh>
    <phoneticPr fontId="7"/>
  </si>
  <si>
    <t>法人事業税</t>
    <rPh sb="0" eb="2">
      <t>ホウジン</t>
    </rPh>
    <rPh sb="2" eb="5">
      <t>ジギョウゼイ</t>
    </rPh>
    <phoneticPr fontId="7"/>
  </si>
  <si>
    <t>県たばこ税</t>
    <rPh sb="0" eb="1">
      <t>ケン</t>
    </rPh>
    <rPh sb="4" eb="5">
      <t>ゼイ</t>
    </rPh>
    <phoneticPr fontId="7"/>
  </si>
  <si>
    <t>ゴルフ場利用税</t>
    <rPh sb="3" eb="4">
      <t>ジョウ</t>
    </rPh>
    <rPh sb="4" eb="6">
      <t>リヨウ</t>
    </rPh>
    <rPh sb="6" eb="7">
      <t>ゼイ</t>
    </rPh>
    <phoneticPr fontId="7"/>
  </si>
  <si>
    <t>軽油引取税</t>
    <rPh sb="0" eb="2">
      <t>ケイユ</t>
    </rPh>
    <rPh sb="2" eb="5">
      <t>ヒキトリゼイ</t>
    </rPh>
    <phoneticPr fontId="7"/>
  </si>
  <si>
    <t>個人県民税</t>
    <rPh sb="0" eb="2">
      <t>コジン</t>
    </rPh>
    <rPh sb="2" eb="5">
      <t>ケンミンゼイ</t>
    </rPh>
    <phoneticPr fontId="7"/>
  </si>
  <si>
    <t>合　　　　計</t>
    <rPh sb="0" eb="6">
      <t>ゴウケイ</t>
    </rPh>
    <phoneticPr fontId="7"/>
  </si>
  <si>
    <t>2　 徴収状況</t>
    <rPh sb="3" eb="5">
      <t>チョウシュウ</t>
    </rPh>
    <rPh sb="5" eb="7">
      <t>ジョウキョウ</t>
    </rPh>
    <phoneticPr fontId="7"/>
  </si>
  <si>
    <t>県民税株式等
譲渡所得割</t>
    <rPh sb="0" eb="3">
      <t>ケンミンゼイ</t>
    </rPh>
    <rPh sb="3" eb="5">
      <t>カブシキ</t>
    </rPh>
    <rPh sb="5" eb="6">
      <t>トウ</t>
    </rPh>
    <rPh sb="7" eb="9">
      <t>ジョウト</t>
    </rPh>
    <rPh sb="9" eb="11">
      <t>ショトク</t>
    </rPh>
    <rPh sb="11" eb="12">
      <t>ワリ</t>
    </rPh>
    <phoneticPr fontId="7"/>
  </si>
  <si>
    <t>［金額の単位：円］</t>
    <rPh sb="1" eb="3">
      <t>キンガク</t>
    </rPh>
    <rPh sb="4" eb="6">
      <t>タンイ</t>
    </rPh>
    <rPh sb="7" eb="8">
      <t>エン</t>
    </rPh>
    <phoneticPr fontId="20"/>
  </si>
  <si>
    <t>平成２４年度</t>
    <rPh sb="0" eb="2">
      <t>ヘイセイ</t>
    </rPh>
    <rPh sb="4" eb="6">
      <t>ネンド</t>
    </rPh>
    <phoneticPr fontId="7"/>
  </si>
  <si>
    <t>小　　　　計</t>
    <rPh sb="0" eb="6">
      <t>ショウケイ</t>
    </rPh>
    <phoneticPr fontId="7"/>
  </si>
  <si>
    <t>【作成上の注意】</t>
    <rPh sb="1" eb="4">
      <t>サクセイジョウ</t>
    </rPh>
    <rPh sb="5" eb="7">
      <t>チュウイ</t>
    </rPh>
    <phoneticPr fontId="7"/>
  </si>
  <si>
    <t>差押収入額のうち
任意納税額　④</t>
    <rPh sb="0" eb="2">
      <t>サシオサ</t>
    </rPh>
    <rPh sb="2" eb="5">
      <t>シュウニュウガク</t>
    </rPh>
    <rPh sb="9" eb="11">
      <t>ニンイ</t>
    </rPh>
    <rPh sb="11" eb="13">
      <t>ノウゼイ</t>
    </rPh>
    <rPh sb="13" eb="14">
      <t>ガク</t>
    </rPh>
    <phoneticPr fontId="7"/>
  </si>
  <si>
    <t>差押収入額のうち
処分徴収額　⑤</t>
    <rPh sb="0" eb="2">
      <t>サシオサ</t>
    </rPh>
    <rPh sb="2" eb="5">
      <t>シュウニュウガク</t>
    </rPh>
    <rPh sb="9" eb="11">
      <t>ショブン</t>
    </rPh>
    <rPh sb="11" eb="13">
      <t>チョウシュウ</t>
    </rPh>
    <rPh sb="13" eb="14">
      <t>ガク</t>
    </rPh>
    <phoneticPr fontId="7"/>
  </si>
  <si>
    <t>ゴルフ場
利用税</t>
    <rPh sb="3" eb="4">
      <t>ジョウ</t>
    </rPh>
    <rPh sb="5" eb="7">
      <t>リヨウ</t>
    </rPh>
    <rPh sb="7" eb="8">
      <t>ゼイ</t>
    </rPh>
    <phoneticPr fontId="7"/>
  </si>
  <si>
    <t>　　　　納　　　　期　　　　後　　　　収　　　　入</t>
    <rPh sb="4" eb="5">
      <t>オサム</t>
    </rPh>
    <rPh sb="9" eb="10">
      <t>キ</t>
    </rPh>
    <rPh sb="14" eb="15">
      <t>ゴ</t>
    </rPh>
    <rPh sb="19" eb="20">
      <t>オサム</t>
    </rPh>
    <rPh sb="24" eb="25">
      <t>イ</t>
    </rPh>
    <phoneticPr fontId="7"/>
  </si>
  <si>
    <t>　注　１　納期限内に納付又は納入にならなかった次の徴収猶予に係るものは、「滞納」の項目に計上し（　）内書きとした。</t>
    <rPh sb="1" eb="2">
      <t>チュウ</t>
    </rPh>
    <rPh sb="5" eb="8">
      <t>ノウキゲン</t>
    </rPh>
    <rPh sb="8" eb="9">
      <t>ナイ</t>
    </rPh>
    <rPh sb="10" eb="12">
      <t>ノウフ</t>
    </rPh>
    <rPh sb="12" eb="13">
      <t>マタ</t>
    </rPh>
    <rPh sb="14" eb="16">
      <t>ノウニュウ</t>
    </rPh>
    <rPh sb="23" eb="24">
      <t>ツギ</t>
    </rPh>
    <rPh sb="25" eb="27">
      <t>チョウシュウ</t>
    </rPh>
    <rPh sb="27" eb="29">
      <t>ユウヨ</t>
    </rPh>
    <rPh sb="30" eb="31">
      <t>カカ</t>
    </rPh>
    <rPh sb="37" eb="39">
      <t>タイノウ</t>
    </rPh>
    <rPh sb="41" eb="43">
      <t>コウモク</t>
    </rPh>
    <rPh sb="44" eb="46">
      <t>ケイジョウ</t>
    </rPh>
    <rPh sb="50" eb="51">
      <t>ウチ</t>
    </rPh>
    <rPh sb="51" eb="52">
      <t>カ</t>
    </rPh>
    <phoneticPr fontId="7"/>
  </si>
  <si>
    <t>（単位：件、円）</t>
    <rPh sb="1" eb="3">
      <t>タンイ</t>
    </rPh>
    <rPh sb="4" eb="5">
      <t>ケン</t>
    </rPh>
    <rPh sb="6" eb="7">
      <t>エン</t>
    </rPh>
    <phoneticPr fontId="7"/>
  </si>
  <si>
    <t>※　新法によるものと
　旧法によるものの合
　算額</t>
  </si>
  <si>
    <t>平成２６年度</t>
    <rPh sb="0" eb="2">
      <t>ヘイセイ</t>
    </rPh>
    <rPh sb="4" eb="6">
      <t>ネンド</t>
    </rPh>
    <phoneticPr fontId="7"/>
  </si>
  <si>
    <t>税　額</t>
    <rPh sb="0" eb="1">
      <t>ゼイ</t>
    </rPh>
    <rPh sb="1" eb="3">
      <t>キンガク</t>
    </rPh>
    <phoneticPr fontId="7"/>
  </si>
  <si>
    <t>前 年</t>
    <rPh sb="0" eb="1">
      <t>マエ</t>
    </rPh>
    <rPh sb="2" eb="3">
      <t>ネン</t>
    </rPh>
    <phoneticPr fontId="7"/>
  </si>
  <si>
    <t>本 年</t>
    <rPh sb="0" eb="1">
      <t>ホン</t>
    </rPh>
    <rPh sb="2" eb="3">
      <t>ネン</t>
    </rPh>
    <phoneticPr fontId="7"/>
  </si>
  <si>
    <t>1　 徴収状況</t>
    <rPh sb="3" eb="5">
      <t>チョウシュウ</t>
    </rPh>
    <rPh sb="5" eb="7">
      <t>ジョウキョウ</t>
    </rPh>
    <phoneticPr fontId="7"/>
  </si>
  <si>
    <t>自動車税種別割</t>
    <rPh sb="0" eb="4">
      <t>ジドウシャゼイ</t>
    </rPh>
    <rPh sb="4" eb="6">
      <t>シュベツ</t>
    </rPh>
    <rPh sb="6" eb="7">
      <t>ワ</t>
    </rPh>
    <phoneticPr fontId="7"/>
  </si>
  <si>
    <t>旧法による軽油引取税</t>
    <rPh sb="0" eb="2">
      <t>キュウホウ</t>
    </rPh>
    <rPh sb="5" eb="7">
      <t>ケイユ</t>
    </rPh>
    <rPh sb="7" eb="10">
      <t>ヒキトリゼイ</t>
    </rPh>
    <phoneticPr fontId="7"/>
  </si>
  <si>
    <t>繰</t>
    <rPh sb="0" eb="1">
      <t>ソウ</t>
    </rPh>
    <phoneticPr fontId="7"/>
  </si>
  <si>
    <t xml:space="preserve">   　　（１）　地方税法第73条の25等の規定による徴収猶予（不動産取得税）</t>
    <rPh sb="9" eb="11">
      <t>チホウ</t>
    </rPh>
    <rPh sb="11" eb="13">
      <t>ゼイホウ</t>
    </rPh>
    <rPh sb="13" eb="14">
      <t>ダイ</t>
    </rPh>
    <rPh sb="16" eb="17">
      <t>ジョウ</t>
    </rPh>
    <rPh sb="20" eb="21">
      <t>トウ</t>
    </rPh>
    <rPh sb="22" eb="24">
      <t>キテイ</t>
    </rPh>
    <rPh sb="27" eb="29">
      <t>チョウシュウ</t>
    </rPh>
    <rPh sb="29" eb="31">
      <t>ユウヨ</t>
    </rPh>
    <rPh sb="32" eb="35">
      <t>フドウサン</t>
    </rPh>
    <rPh sb="35" eb="38">
      <t>シュトクゼイ</t>
    </rPh>
    <phoneticPr fontId="7"/>
  </si>
  <si>
    <t xml:space="preserve">  　 　（２）　地方税法第144条の29の規定による徴収猶予（軽油引取税）</t>
    <rPh sb="9" eb="11">
      <t>チホウ</t>
    </rPh>
    <rPh sb="11" eb="13">
      <t>ゼイホウ</t>
    </rPh>
    <rPh sb="13" eb="14">
      <t>ダイ</t>
    </rPh>
    <rPh sb="17" eb="18">
      <t>ジョウ</t>
    </rPh>
    <rPh sb="22" eb="24">
      <t>キテイ</t>
    </rPh>
    <rPh sb="27" eb="29">
      <t>チョウシュウ</t>
    </rPh>
    <rPh sb="29" eb="31">
      <t>ユウヨ</t>
    </rPh>
    <rPh sb="32" eb="34">
      <t>ケイユ</t>
    </rPh>
    <rPh sb="34" eb="37">
      <t>ヒキトリゼイ</t>
    </rPh>
    <phoneticPr fontId="7"/>
  </si>
  <si>
    <t>不動産取得税</t>
    <rPh sb="0" eb="1">
      <t>フ</t>
    </rPh>
    <rPh sb="1" eb="2">
      <t>ドウ</t>
    </rPh>
    <rPh sb="2" eb="3">
      <t>サン</t>
    </rPh>
    <rPh sb="3" eb="4">
      <t>トリ</t>
    </rPh>
    <rPh sb="4" eb="5">
      <t>トク</t>
    </rPh>
    <rPh sb="5" eb="6">
      <t>ゼイ</t>
    </rPh>
    <phoneticPr fontId="7"/>
  </si>
  <si>
    <t>合　　　　　　　計</t>
    <rPh sb="0" eb="1">
      <t>ゴウ</t>
    </rPh>
    <rPh sb="8" eb="9">
      <t>ケイ</t>
    </rPh>
    <phoneticPr fontId="7"/>
  </si>
  <si>
    <t>旧法による自動車取得税</t>
    <rPh sb="0" eb="2">
      <t>キュウホウ</t>
    </rPh>
    <rPh sb="5" eb="8">
      <t>ジドウシャ</t>
    </rPh>
    <rPh sb="8" eb="10">
      <t>シュトク</t>
    </rPh>
    <rPh sb="10" eb="11">
      <t>ゼイ</t>
    </rPh>
    <phoneticPr fontId="7"/>
  </si>
  <si>
    <t>小　　　　　　　　　　計</t>
    <rPh sb="0" eb="1">
      <t>ショウ</t>
    </rPh>
    <rPh sb="11" eb="12">
      <t>ケイ</t>
    </rPh>
    <phoneticPr fontId="7"/>
  </si>
  <si>
    <t>処分徴収額　⑤</t>
    <rPh sb="0" eb="2">
      <t>ショブン</t>
    </rPh>
    <rPh sb="2" eb="4">
      <t>チョウシュウ</t>
    </rPh>
    <rPh sb="4" eb="5">
      <t>ガク</t>
    </rPh>
    <phoneticPr fontId="7"/>
  </si>
  <si>
    <t>差押後の
任意納税額　④</t>
    <rPh sb="0" eb="2">
      <t>サシオサ</t>
    </rPh>
    <rPh sb="2" eb="3">
      <t>ゴ</t>
    </rPh>
    <rPh sb="5" eb="7">
      <t>ニンイ</t>
    </rPh>
    <rPh sb="7" eb="9">
      <t>ノウゼイ</t>
    </rPh>
    <rPh sb="9" eb="10">
      <t>ガク</t>
    </rPh>
    <phoneticPr fontId="7"/>
  </si>
  <si>
    <t>　注　1　次の規定により納期限内に納付又は納入にならなかった税額は、「滞納」以降の項目の上段に計上（内数）した。</t>
    <rPh sb="1" eb="2">
      <t>チュウ</t>
    </rPh>
    <rPh sb="5" eb="6">
      <t>ツギ</t>
    </rPh>
    <rPh sb="7" eb="9">
      <t>キテイ</t>
    </rPh>
    <rPh sb="12" eb="15">
      <t>ノウキゲン</t>
    </rPh>
    <rPh sb="15" eb="16">
      <t>ナイ</t>
    </rPh>
    <rPh sb="17" eb="19">
      <t>ノウフ</t>
    </rPh>
    <rPh sb="19" eb="20">
      <t>マタ</t>
    </rPh>
    <rPh sb="21" eb="23">
      <t>ノウニュウ</t>
    </rPh>
    <rPh sb="30" eb="32">
      <t>ゼイガク</t>
    </rPh>
    <rPh sb="35" eb="37">
      <t>タイノウ</t>
    </rPh>
    <rPh sb="38" eb="40">
      <t>イコウ</t>
    </rPh>
    <rPh sb="41" eb="43">
      <t>コウモク</t>
    </rPh>
    <rPh sb="44" eb="46">
      <t>ジョウダン</t>
    </rPh>
    <rPh sb="47" eb="49">
      <t>ケイジョウ</t>
    </rPh>
    <rPh sb="50" eb="52">
      <t>ウチスウ</t>
    </rPh>
    <phoneticPr fontId="7"/>
  </si>
  <si>
    <t>区　分</t>
    <rPh sb="0" eb="1">
      <t>ク</t>
    </rPh>
    <rPh sb="2" eb="3">
      <t>ブン</t>
    </rPh>
    <phoneticPr fontId="7"/>
  </si>
  <si>
    <t>税　目</t>
    <rPh sb="0" eb="1">
      <t>ゼイ</t>
    </rPh>
    <rPh sb="2" eb="3">
      <t>メ</t>
    </rPh>
    <phoneticPr fontId="7"/>
  </si>
  <si>
    <t>調定</t>
    <rPh sb="0" eb="1">
      <t>チョウ</t>
    </rPh>
    <rPh sb="1" eb="2">
      <t>テイ</t>
    </rPh>
    <phoneticPr fontId="7"/>
  </si>
  <si>
    <t>納期内収入</t>
    <rPh sb="0" eb="2">
      <t>ノウキ</t>
    </rPh>
    <rPh sb="2" eb="3">
      <t>ナイ</t>
    </rPh>
    <rPh sb="3" eb="5">
      <t>シュウニュウ</t>
    </rPh>
    <phoneticPr fontId="7"/>
  </si>
  <si>
    <t>滞納</t>
    <rPh sb="0" eb="2">
      <t>タイノウ</t>
    </rPh>
    <phoneticPr fontId="7"/>
  </si>
  <si>
    <t>納期後収入</t>
    <rPh sb="0" eb="1">
      <t>オサム</t>
    </rPh>
    <rPh sb="1" eb="2">
      <t>キ</t>
    </rPh>
    <rPh sb="2" eb="3">
      <t>ゴ</t>
    </rPh>
    <rPh sb="3" eb="4">
      <t>オサム</t>
    </rPh>
    <rPh sb="4" eb="5">
      <t>イ</t>
    </rPh>
    <phoneticPr fontId="7"/>
  </si>
  <si>
    <t>収入計</t>
    <rPh sb="0" eb="2">
      <t>シュウニュウ</t>
    </rPh>
    <rPh sb="2" eb="3">
      <t>ケイ</t>
    </rPh>
    <phoneticPr fontId="7"/>
  </si>
  <si>
    <t>不納欠損</t>
    <rPh sb="0" eb="2">
      <t>フノウ</t>
    </rPh>
    <rPh sb="2" eb="4">
      <t>ケッソン</t>
    </rPh>
    <phoneticPr fontId="7"/>
  </si>
  <si>
    <t>未納繰越</t>
    <rPh sb="0" eb="2">
      <t>ミノウ</t>
    </rPh>
    <rPh sb="2" eb="4">
      <t>クリコシ</t>
    </rPh>
    <phoneticPr fontId="7"/>
  </si>
  <si>
    <t>対調定</t>
    <rPh sb="0" eb="1">
      <t>タイ</t>
    </rPh>
    <rPh sb="1" eb="2">
      <t>チョウ</t>
    </rPh>
    <rPh sb="2" eb="3">
      <t>テイ</t>
    </rPh>
    <phoneticPr fontId="7"/>
  </si>
  <si>
    <t xml:space="preserve"> 納期内納入</t>
    <rPh sb="1" eb="3">
      <t>ノウキ</t>
    </rPh>
    <rPh sb="3" eb="4">
      <t>ナイ</t>
    </rPh>
    <rPh sb="4" eb="6">
      <t>ノウニュウ</t>
    </rPh>
    <phoneticPr fontId="7"/>
  </si>
  <si>
    <t>収入率　(％)</t>
    <rPh sb="0" eb="1">
      <t>オサム</t>
    </rPh>
    <rPh sb="1" eb="2">
      <t>イリ</t>
    </rPh>
    <rPh sb="2" eb="3">
      <t>リツ</t>
    </rPh>
    <phoneticPr fontId="7"/>
  </si>
  <si>
    <t>旧法による自動車税</t>
    <rPh sb="0" eb="2">
      <t>キュウホウ</t>
    </rPh>
    <rPh sb="5" eb="9">
      <t>ジドウシャゼイ</t>
    </rPh>
    <phoneticPr fontId="7"/>
  </si>
  <si>
    <t>自動車税
環境性能割</t>
    <rPh sb="0" eb="4">
      <t>ジドウシャゼイ</t>
    </rPh>
    <rPh sb="5" eb="7">
      <t>カンキョウ</t>
    </rPh>
    <rPh sb="7" eb="9">
      <t>セイノウ</t>
    </rPh>
    <rPh sb="9" eb="10">
      <t>ワリ</t>
    </rPh>
    <phoneticPr fontId="7"/>
  </si>
  <si>
    <t>　　　</t>
    <phoneticPr fontId="7"/>
  </si>
  <si>
    <t xml:space="preserve"> 2　完納となっていない場合は、収入額の件数に含めていない。</t>
  </si>
  <si>
    <t>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</si>
</sst>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76" formatCode="0_);[Red]\(0\)"/>
    <numFmt numFmtId="177" formatCode="#,##0_ ;[Red]\-#,##0\ "/>
    <numFmt numFmtId="178" formatCode="\(#,###\)"/>
    <numFmt numFmtId="179" formatCode="0.00_);[Red]\(0.00\)"/>
  </numFmts>
  <fonts count="33">
    <font>
      <sz val="11"/>
      <name val="ＭＳ Ｐゴシック"/>
      <family val="3"/>
    </font>
    <font>
      <sz val="10.5"/>
      <name val="ＭＳ ゴシック"/>
      <family val="3"/>
    </font>
    <font>
      <sz val="14"/>
      <name val="ＭＳ 明朝"/>
      <family val="1"/>
    </font>
    <font>
      <sz val="11"/>
      <name val="ＭＳ Ｐゴシック"/>
      <family val="3"/>
    </font>
    <font>
      <sz val="10"/>
      <name val="ＭＳ ゴシック"/>
      <family val="3"/>
    </font>
    <font>
      <sz val="11"/>
      <color theme="1"/>
      <name val="ＭＳ Ｐゴシック"/>
      <family val="3"/>
      <scheme val="minor"/>
    </font>
    <font>
      <sz val="11"/>
      <name val="明朝"/>
      <family val="1"/>
    </font>
    <font>
      <sz val="6"/>
      <name val="ＭＳ Ｐゴシック"/>
      <family val="3"/>
    </font>
    <font>
      <sz val="22"/>
      <name val="ＭＳ 明朝"/>
      <family val="1"/>
    </font>
    <font>
      <sz val="10"/>
      <name val="ＭＳ Ｐ明朝"/>
      <family val="1"/>
    </font>
    <font>
      <sz val="9"/>
      <name val="ＭＳ Ｐ明朝"/>
      <family val="1"/>
    </font>
    <font>
      <sz val="11"/>
      <name val="ＭＳ Ｐ明朝"/>
      <family val="1"/>
    </font>
    <font>
      <sz val="9"/>
      <name val="ＭＳ 明朝"/>
      <family val="1"/>
    </font>
    <font>
      <sz val="11"/>
      <color rgb="FFFF0000"/>
      <name val="ＭＳ Ｐ明朝"/>
      <family val="1"/>
    </font>
    <font>
      <sz val="10"/>
      <color theme="1"/>
      <name val="ＭＳ Ｐ明朝"/>
      <family val="1"/>
    </font>
    <font>
      <sz val="10"/>
      <color indexed="63"/>
      <name val="ＭＳ Ｐ明朝"/>
      <family val="1"/>
    </font>
    <font>
      <sz val="11"/>
      <color indexed="10"/>
      <name val="ＭＳ Ｐゴシック"/>
      <family val="3"/>
    </font>
    <font>
      <sz val="10"/>
      <name val="ＭＳ Ｐゴシック"/>
      <family val="3"/>
    </font>
    <font>
      <sz val="10"/>
      <color theme="1"/>
      <name val="ＭＳ Ｐゴシック"/>
      <family val="3"/>
    </font>
    <font>
      <sz val="11"/>
      <color indexed="10"/>
      <name val="ＭＳ 明朝"/>
      <family val="1"/>
    </font>
    <font>
      <sz val="6"/>
      <name val="ＭＳ ゴシック"/>
      <family val="3"/>
    </font>
    <font>
      <sz val="11"/>
      <name val="ＭＳ Ｐゴシック"/>
      <family val="3"/>
      <charset val="128"/>
    </font>
    <font>
      <sz val="10"/>
      <name val="ＭＳ ゴシック"/>
      <family val="3"/>
      <charset val="128"/>
    </font>
    <font>
      <sz val="6"/>
      <name val="ＭＳ Ｐゴシック"/>
      <family val="3"/>
      <charset val="128"/>
    </font>
    <font>
      <b/>
      <sz val="11"/>
      <color rgb="FFFF0000"/>
      <name val="ＭＳ Ｐゴシック"/>
      <family val="3"/>
      <charset val="128"/>
    </font>
    <font>
      <b/>
      <sz val="9"/>
      <color indexed="81"/>
      <name val="MS P ゴシック"/>
      <family val="3"/>
      <charset val="128"/>
    </font>
    <font>
      <sz val="11"/>
      <name val="ＭＳ ゴシック"/>
      <family val="3"/>
      <charset val="128"/>
    </font>
    <font>
      <sz val="9"/>
      <color indexed="81"/>
      <name val="MS P ゴシック"/>
      <family val="3"/>
      <charset val="128"/>
    </font>
    <font>
      <sz val="9"/>
      <name val="ＭＳ Ｐゴシック"/>
      <family val="3"/>
    </font>
    <font>
      <sz val="16"/>
      <name val="ＭＳ 明朝"/>
      <family val="1"/>
    </font>
    <font>
      <sz val="11"/>
      <name val="ＭＳ 明朝"/>
      <family val="1"/>
    </font>
    <font>
      <sz val="11"/>
      <name val="ＭＳ Ｐ明朝"/>
      <family val="1"/>
      <charset val="128"/>
    </font>
    <font>
      <sz val="26"/>
      <name val="ＭＳ 明朝"/>
      <family val="1"/>
    </font>
  </fonts>
  <fills count="2">
    <fill>
      <patternFill patternType="none"/>
    </fill>
    <fill>
      <patternFill patternType="gray125"/>
    </fill>
  </fills>
  <borders count="9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s>
  <cellStyleXfs count="23">
    <xf numFmtId="0" fontId="0" fillId="0" borderId="0"/>
    <xf numFmtId="9" fontId="1" fillId="0" borderId="0" applyFont="0" applyFill="0" applyBorder="0" applyAlignment="0" applyProtection="0"/>
    <xf numFmtId="1" fontId="2" fillId="0" borderId="0"/>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3" fillId="0" borderId="0"/>
    <xf numFmtId="0" fontId="5" fillId="0" borderId="0">
      <alignment vertical="center"/>
    </xf>
    <xf numFmtId="0" fontId="5" fillId="0" borderId="0">
      <alignment vertical="center"/>
    </xf>
    <xf numFmtId="0" fontId="5" fillId="0" borderId="0"/>
    <xf numFmtId="0" fontId="6" fillId="0" borderId="0"/>
    <xf numFmtId="0" fontId="4" fillId="0" borderId="0">
      <alignment horizontal="center" vertical="center"/>
    </xf>
    <xf numFmtId="0" fontId="3" fillId="0" borderId="0"/>
    <xf numFmtId="0" fontId="3" fillId="0" borderId="0"/>
    <xf numFmtId="0" fontId="3" fillId="0" borderId="0"/>
    <xf numFmtId="0" fontId="3" fillId="0" borderId="0"/>
    <xf numFmtId="38" fontId="3" fillId="0" borderId="0" applyFont="0" applyFill="0" applyBorder="0" applyAlignment="0" applyProtection="0"/>
    <xf numFmtId="0" fontId="26" fillId="0" borderId="0">
      <alignment vertical="center"/>
    </xf>
    <xf numFmtId="38" fontId="22" fillId="0" borderId="0" applyFill="0" applyBorder="0" applyProtection="0">
      <alignment horizontal="right" vertical="center"/>
    </xf>
  </cellStyleXfs>
  <cellXfs count="500">
    <xf numFmtId="0" fontId="0" fillId="0" borderId="0" xfId="0"/>
    <xf numFmtId="0" fontId="0" fillId="0" borderId="0" xfId="0" applyFont="1" applyFill="1"/>
    <xf numFmtId="0" fontId="8" fillId="0" borderId="0" xfId="0" applyFont="1" applyFill="1" applyAlignment="1">
      <alignment vertical="center"/>
    </xf>
    <xf numFmtId="0" fontId="9" fillId="0" borderId="1" xfId="16" applyFont="1" applyFill="1" applyBorder="1" applyAlignment="1">
      <alignment vertical="center"/>
    </xf>
    <xf numFmtId="0" fontId="9" fillId="0" borderId="2" xfId="16" applyFont="1" applyFill="1" applyBorder="1" applyAlignment="1">
      <alignment vertical="center"/>
    </xf>
    <xf numFmtId="0" fontId="9" fillId="0" borderId="3" xfId="16" applyFont="1" applyFill="1" applyBorder="1" applyAlignment="1">
      <alignment vertical="center"/>
    </xf>
    <xf numFmtId="0" fontId="9" fillId="0" borderId="1" xfId="16" applyFont="1" applyFill="1" applyBorder="1" applyAlignment="1">
      <alignment horizontal="distributed" vertical="center"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4" xfId="16" applyFont="1" applyFill="1" applyBorder="1" applyAlignment="1">
      <alignment horizontal="distributed" vertical="center" indent="1"/>
    </xf>
    <xf numFmtId="0" fontId="9" fillId="0" borderId="5" xfId="16" applyFont="1" applyFill="1" applyBorder="1" applyAlignment="1">
      <alignment horizontal="distributed" vertical="center" indent="1"/>
    </xf>
    <xf numFmtId="0" fontId="9" fillId="0" borderId="6" xfId="16" applyFont="1" applyFill="1" applyBorder="1" applyAlignment="1">
      <alignment horizontal="distributed" vertical="center" indent="1"/>
    </xf>
    <xf numFmtId="0" fontId="11" fillId="0" borderId="0" xfId="16" applyFont="1" applyFill="1"/>
    <xf numFmtId="0" fontId="9" fillId="0" borderId="10" xfId="16" applyFont="1" applyFill="1" applyBorder="1" applyAlignment="1">
      <alignment horizontal="center"/>
    </xf>
    <xf numFmtId="0" fontId="9" fillId="0" borderId="0" xfId="16" applyFont="1" applyFill="1" applyBorder="1" applyAlignment="1">
      <alignment horizontal="center"/>
    </xf>
    <xf numFmtId="0" fontId="9" fillId="0" borderId="11" xfId="16" applyFont="1" applyFill="1" applyBorder="1" applyAlignment="1">
      <alignment horizontal="center"/>
    </xf>
    <xf numFmtId="0" fontId="11" fillId="0" borderId="0" xfId="16" applyFont="1" applyFill="1" applyAlignment="1">
      <alignment horizontal="center"/>
    </xf>
    <xf numFmtId="0" fontId="9" fillId="0" borderId="1" xfId="16" applyFont="1" applyFill="1" applyBorder="1" applyAlignment="1">
      <alignment horizontal="center" vertical="center"/>
    </xf>
    <xf numFmtId="38" fontId="11" fillId="0" borderId="0" xfId="8" applyFont="1" applyFill="1"/>
    <xf numFmtId="0" fontId="0" fillId="0" borderId="0" xfId="0" applyFont="1" applyFill="1" applyAlignment="1">
      <alignment horizontal="left"/>
    </xf>
    <xf numFmtId="0" fontId="9" fillId="0" borderId="13" xfId="16" applyFont="1" applyFill="1" applyBorder="1" applyAlignment="1">
      <alignment horizontal="center" vertical="center"/>
    </xf>
    <xf numFmtId="0" fontId="9" fillId="0" borderId="14" xfId="16" applyFont="1" applyFill="1" applyBorder="1" applyAlignment="1">
      <alignment horizontal="center" vertical="center"/>
    </xf>
    <xf numFmtId="0" fontId="9" fillId="0" borderId="10"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16" xfId="16" applyFont="1" applyFill="1" applyBorder="1" applyAlignment="1">
      <alignment horizontal="center" vertical="center"/>
    </xf>
    <xf numFmtId="0" fontId="9" fillId="0" borderId="10" xfId="16" applyFont="1" applyFill="1" applyBorder="1" applyAlignment="1">
      <alignment vertical="center"/>
    </xf>
    <xf numFmtId="0" fontId="9" fillId="0" borderId="0" xfId="16" applyFont="1" applyFill="1" applyBorder="1" applyAlignment="1">
      <alignment vertical="center"/>
    </xf>
    <xf numFmtId="0" fontId="9" fillId="0" borderId="11" xfId="16" applyFont="1" applyFill="1" applyBorder="1" applyAlignment="1">
      <alignment vertical="center"/>
    </xf>
    <xf numFmtId="0" fontId="9" fillId="0" borderId="21" xfId="16" applyFont="1" applyFill="1" applyBorder="1" applyAlignment="1">
      <alignment horizontal="center" vertical="center"/>
    </xf>
    <xf numFmtId="0" fontId="9" fillId="0" borderId="22" xfId="16" applyFont="1" applyFill="1" applyBorder="1" applyAlignment="1">
      <alignment horizontal="center" vertical="center"/>
    </xf>
    <xf numFmtId="0" fontId="9" fillId="0" borderId="23" xfId="16" applyFont="1" applyFill="1" applyBorder="1" applyAlignment="1">
      <alignment horizontal="center" vertical="center"/>
    </xf>
    <xf numFmtId="0" fontId="9" fillId="0" borderId="24"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26" xfId="16" applyFont="1" applyFill="1" applyBorder="1" applyAlignment="1">
      <alignment horizontal="center" vertical="center"/>
    </xf>
    <xf numFmtId="0" fontId="9" fillId="0" borderId="28" xfId="16" applyFont="1" applyFill="1" applyBorder="1" applyAlignment="1">
      <alignment horizontal="center" vertical="center"/>
    </xf>
    <xf numFmtId="0" fontId="9" fillId="0" borderId="0" xfId="16" applyFont="1" applyFill="1"/>
    <xf numFmtId="0" fontId="9" fillId="0" borderId="13" xfId="16" applyFont="1" applyFill="1" applyBorder="1" applyAlignment="1">
      <alignment vertical="center"/>
    </xf>
    <xf numFmtId="0" fontId="9" fillId="0" borderId="14" xfId="16" applyFont="1" applyFill="1" applyBorder="1" applyAlignment="1">
      <alignment vertical="center"/>
    </xf>
    <xf numFmtId="0" fontId="9" fillId="0" borderId="30" xfId="16" applyFont="1" applyFill="1" applyBorder="1" applyAlignment="1">
      <alignment vertical="center"/>
    </xf>
    <xf numFmtId="0" fontId="9" fillId="0" borderId="2" xfId="16" applyFont="1" applyFill="1" applyBorder="1"/>
    <xf numFmtId="0" fontId="10" fillId="0" borderId="2" xfId="16" applyFont="1" applyFill="1" applyBorder="1"/>
    <xf numFmtId="0" fontId="11" fillId="0" borderId="0" xfId="16" applyFont="1" applyFill="1" applyAlignment="1">
      <alignment vertical="center"/>
    </xf>
    <xf numFmtId="0" fontId="9" fillId="0" borderId="16" xfId="16" applyFont="1" applyFill="1" applyBorder="1" applyAlignment="1">
      <alignment horizontal="distributed" vertical="center" indent="1"/>
    </xf>
    <xf numFmtId="0" fontId="9" fillId="0" borderId="0" xfId="16" applyFont="1" applyFill="1" applyBorder="1" applyAlignment="1">
      <alignment horizontal="distributed" vertical="center" indent="1"/>
    </xf>
    <xf numFmtId="0" fontId="13" fillId="0" borderId="0" xfId="16" applyFont="1"/>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37" xfId="16" applyFont="1" applyFill="1" applyBorder="1" applyAlignment="1">
      <alignment horizontal="center" vertical="center"/>
    </xf>
    <xf numFmtId="0" fontId="9" fillId="0" borderId="38" xfId="16" applyFont="1" applyFill="1" applyBorder="1" applyAlignment="1">
      <alignment horizontal="center" vertical="center"/>
    </xf>
    <xf numFmtId="0" fontId="9" fillId="0" borderId="40" xfId="16" applyFont="1" applyFill="1" applyBorder="1" applyAlignment="1">
      <alignment horizontal="center" vertical="center"/>
    </xf>
    <xf numFmtId="177" fontId="9" fillId="0" borderId="31" xfId="15" applyNumberFormat="1" applyFont="1" applyFill="1" applyBorder="1" applyAlignment="1" applyProtection="1">
      <alignment vertical="center"/>
      <protection hidden="1"/>
    </xf>
    <xf numFmtId="177" fontId="9" fillId="0" borderId="41" xfId="15" applyNumberFormat="1" applyFont="1" applyFill="1" applyBorder="1" applyAlignment="1" applyProtection="1">
      <alignment vertical="center"/>
      <protection hidden="1"/>
    </xf>
    <xf numFmtId="177" fontId="9" fillId="0" borderId="33" xfId="15" applyNumberFormat="1" applyFont="1" applyFill="1" applyBorder="1" applyAlignment="1" applyProtection="1">
      <alignment vertical="center"/>
      <protection hidden="1"/>
    </xf>
    <xf numFmtId="177" fontId="9" fillId="0" borderId="32" xfId="15" applyNumberFormat="1" applyFont="1" applyFill="1" applyBorder="1" applyAlignment="1" applyProtection="1">
      <alignment vertical="center"/>
      <protection hidden="1"/>
    </xf>
    <xf numFmtId="41" fontId="9" fillId="0" borderId="41" xfId="15" applyNumberFormat="1" applyFont="1" applyFill="1" applyBorder="1" applyAlignment="1" applyProtection="1">
      <alignment vertical="center"/>
      <protection hidden="1"/>
    </xf>
    <xf numFmtId="178" fontId="9" fillId="0" borderId="31" xfId="8" applyNumberFormat="1" applyFont="1" applyFill="1" applyBorder="1" applyAlignment="1">
      <alignment vertical="center"/>
    </xf>
    <xf numFmtId="38" fontId="9" fillId="0" borderId="42" xfId="8" applyFont="1" applyFill="1" applyBorder="1" applyAlignment="1">
      <alignment vertical="center"/>
    </xf>
    <xf numFmtId="178" fontId="9" fillId="0" borderId="32" xfId="8" applyNumberFormat="1" applyFont="1" applyFill="1" applyBorder="1" applyAlignment="1">
      <alignment vertical="center"/>
    </xf>
    <xf numFmtId="38" fontId="9" fillId="0" borderId="33" xfId="8" applyFont="1" applyFill="1" applyBorder="1" applyAlignment="1">
      <alignment vertical="center"/>
    </xf>
    <xf numFmtId="38" fontId="9" fillId="0" borderId="43" xfId="8" applyFont="1" applyFill="1" applyBorder="1" applyAlignment="1">
      <alignment vertical="center"/>
    </xf>
    <xf numFmtId="38" fontId="9" fillId="0" borderId="41" xfId="8" applyFont="1" applyFill="1" applyBorder="1" applyAlignment="1">
      <alignment vertical="center"/>
    </xf>
    <xf numFmtId="38" fontId="9" fillId="0" borderId="44" xfId="8" applyFont="1" applyFill="1" applyBorder="1" applyAlignment="1">
      <alignment vertical="center"/>
    </xf>
    <xf numFmtId="38" fontId="9" fillId="0" borderId="16" xfId="8" applyFont="1" applyFill="1" applyBorder="1" applyAlignment="1">
      <alignment vertical="center"/>
    </xf>
    <xf numFmtId="38" fontId="9" fillId="0" borderId="0" xfId="8" applyFont="1" applyFill="1" applyBorder="1" applyAlignment="1">
      <alignment vertical="center"/>
    </xf>
    <xf numFmtId="0" fontId="9" fillId="0" borderId="45" xfId="16" applyFont="1" applyFill="1" applyBorder="1" applyAlignment="1">
      <alignment horizontal="center" vertical="center"/>
    </xf>
    <xf numFmtId="177" fontId="9" fillId="0" borderId="46" xfId="20" applyNumberFormat="1" applyFont="1" applyFill="1" applyBorder="1" applyAlignment="1" applyProtection="1">
      <alignment vertical="center"/>
      <protection locked="0" hidden="1"/>
    </xf>
    <xf numFmtId="177" fontId="9" fillId="0" borderId="47" xfId="20" applyNumberFormat="1" applyFont="1" applyFill="1" applyBorder="1" applyAlignment="1" applyProtection="1">
      <alignment vertical="center"/>
      <protection locked="0" hidden="1"/>
    </xf>
    <xf numFmtId="177" fontId="9" fillId="0" borderId="48" xfId="20" applyNumberFormat="1" applyFont="1" applyFill="1" applyBorder="1" applyAlignment="1" applyProtection="1">
      <alignment vertical="center"/>
      <protection hidden="1"/>
    </xf>
    <xf numFmtId="41" fontId="9" fillId="0" borderId="47" xfId="20" applyNumberFormat="1" applyFont="1" applyFill="1" applyBorder="1" applyAlignment="1" applyProtection="1">
      <alignment vertical="center"/>
      <protection locked="0" hidden="1"/>
    </xf>
    <xf numFmtId="178" fontId="9" fillId="0" borderId="49" xfId="8" applyNumberFormat="1" applyFont="1" applyFill="1" applyBorder="1" applyAlignment="1">
      <alignment vertical="center"/>
    </xf>
    <xf numFmtId="38" fontId="9" fillId="0" borderId="50" xfId="8" applyFont="1" applyFill="1" applyBorder="1" applyAlignment="1">
      <alignment vertical="center"/>
    </xf>
    <xf numFmtId="178" fontId="9" fillId="0" borderId="46" xfId="8" applyNumberFormat="1" applyFont="1" applyFill="1" applyBorder="1" applyAlignment="1">
      <alignment vertical="center"/>
    </xf>
    <xf numFmtId="38" fontId="9" fillId="0" borderId="48" xfId="8" applyFont="1" applyFill="1" applyBorder="1" applyAlignment="1">
      <alignment vertical="center"/>
    </xf>
    <xf numFmtId="38" fontId="9" fillId="0" borderId="51" xfId="8" applyFont="1" applyFill="1" applyBorder="1" applyAlignment="1">
      <alignment vertical="center"/>
    </xf>
    <xf numFmtId="38" fontId="9" fillId="0" borderId="47" xfId="8" applyFont="1" applyFill="1" applyBorder="1" applyAlignment="1">
      <alignment vertical="center"/>
    </xf>
    <xf numFmtId="38" fontId="9" fillId="0" borderId="45" xfId="8" applyFont="1" applyFill="1" applyBorder="1" applyAlignment="1">
      <alignment vertical="center"/>
    </xf>
    <xf numFmtId="0" fontId="9" fillId="0" borderId="44" xfId="16" applyFont="1" applyFill="1" applyBorder="1" applyAlignment="1">
      <alignment horizontal="center" vertical="center"/>
    </xf>
    <xf numFmtId="177" fontId="9" fillId="0" borderId="32" xfId="20" applyNumberFormat="1" applyFont="1" applyFill="1" applyBorder="1" applyAlignment="1" applyProtection="1">
      <alignment vertical="center"/>
      <protection locked="0" hidden="1"/>
    </xf>
    <xf numFmtId="41" fontId="9" fillId="0" borderId="41" xfId="20" applyNumberFormat="1" applyFont="1" applyFill="1" applyBorder="1" applyAlignment="1" applyProtection="1">
      <alignment vertical="center"/>
      <protection locked="0" hidden="1"/>
    </xf>
    <xf numFmtId="41" fontId="9" fillId="0" borderId="42" xfId="8" applyNumberFormat="1" applyFont="1" applyFill="1" applyBorder="1" applyAlignment="1">
      <alignment vertical="center"/>
    </xf>
    <xf numFmtId="38" fontId="14" fillId="0" borderId="43" xfId="8" applyFont="1" applyFill="1" applyBorder="1" applyAlignment="1">
      <alignment vertical="center"/>
    </xf>
    <xf numFmtId="41" fontId="14" fillId="0" borderId="41" xfId="8" applyNumberFormat="1" applyFont="1" applyFill="1" applyBorder="1" applyAlignment="1">
      <alignment vertical="center"/>
    </xf>
    <xf numFmtId="38" fontId="14" fillId="0" borderId="44" xfId="8" applyFont="1" applyFill="1" applyBorder="1" applyAlignment="1">
      <alignment vertical="center"/>
    </xf>
    <xf numFmtId="38" fontId="14" fillId="0" borderId="16" xfId="8" applyFont="1" applyFill="1" applyBorder="1" applyAlignment="1">
      <alignment vertical="center"/>
    </xf>
    <xf numFmtId="41" fontId="9" fillId="0" borderId="41" xfId="8" applyNumberFormat="1" applyFont="1" applyFill="1" applyBorder="1" applyAlignment="1">
      <alignment vertical="center"/>
    </xf>
    <xf numFmtId="177" fontId="9" fillId="0" borderId="14" xfId="20" applyNumberFormat="1" applyFont="1" applyFill="1" applyBorder="1" applyAlignment="1" applyProtection="1">
      <alignment vertical="center"/>
      <protection locked="0" hidden="1"/>
    </xf>
    <xf numFmtId="41" fontId="9" fillId="0" borderId="25" xfId="20" applyNumberFormat="1" applyFont="1" applyFill="1" applyBorder="1" applyAlignment="1" applyProtection="1">
      <alignment vertical="center"/>
      <protection locked="0" hidden="1"/>
    </xf>
    <xf numFmtId="177" fontId="9" fillId="0" borderId="30" xfId="20" applyNumberFormat="1" applyFont="1" applyFill="1" applyBorder="1" applyAlignment="1" applyProtection="1">
      <alignment vertical="center"/>
      <protection hidden="1"/>
    </xf>
    <xf numFmtId="178" fontId="9" fillId="0" borderId="13" xfId="8" applyNumberFormat="1" applyFont="1" applyFill="1" applyBorder="1" applyAlignment="1">
      <alignment vertical="center"/>
    </xf>
    <xf numFmtId="38" fontId="9" fillId="0" borderId="24" xfId="8" applyFont="1" applyFill="1" applyBorder="1" applyAlignment="1">
      <alignment vertical="center"/>
    </xf>
    <xf numFmtId="178" fontId="9" fillId="0" borderId="14" xfId="8" applyNumberFormat="1" applyFont="1" applyFill="1" applyBorder="1" applyAlignment="1">
      <alignment vertical="center"/>
    </xf>
    <xf numFmtId="41" fontId="9" fillId="0" borderId="24" xfId="8" applyNumberFormat="1" applyFont="1" applyFill="1" applyBorder="1" applyAlignment="1">
      <alignment vertical="center"/>
    </xf>
    <xf numFmtId="38" fontId="9" fillId="0" borderId="30" xfId="8" applyFont="1" applyFill="1" applyBorder="1" applyAlignment="1">
      <alignment vertical="center"/>
    </xf>
    <xf numFmtId="38" fontId="14" fillId="0" borderId="20" xfId="8" applyFont="1" applyFill="1" applyBorder="1" applyAlignment="1">
      <alignment vertical="center"/>
    </xf>
    <xf numFmtId="41" fontId="14" fillId="0" borderId="25" xfId="8" applyNumberFormat="1" applyFont="1" applyFill="1" applyBorder="1" applyAlignment="1">
      <alignment vertical="center"/>
    </xf>
    <xf numFmtId="38" fontId="14" fillId="0" borderId="26" xfId="8" applyFont="1" applyFill="1" applyBorder="1" applyAlignment="1">
      <alignment vertical="center"/>
    </xf>
    <xf numFmtId="38" fontId="9" fillId="0" borderId="20" xfId="8" applyFont="1" applyFill="1" applyBorder="1" applyAlignment="1">
      <alignment vertical="center"/>
    </xf>
    <xf numFmtId="38" fontId="9" fillId="0" borderId="26" xfId="8" applyFont="1" applyFill="1" applyBorder="1" applyAlignment="1">
      <alignment vertical="center"/>
    </xf>
    <xf numFmtId="38" fontId="9" fillId="0" borderId="25" xfId="8" applyFont="1" applyFill="1" applyBorder="1" applyAlignment="1">
      <alignment vertical="center"/>
    </xf>
    <xf numFmtId="41" fontId="9" fillId="0" borderId="25" xfId="8" applyNumberFormat="1" applyFont="1" applyFill="1" applyBorder="1" applyAlignment="1">
      <alignment vertical="center"/>
    </xf>
    <xf numFmtId="0" fontId="9" fillId="0" borderId="52" xfId="16" applyFont="1" applyFill="1" applyBorder="1" applyAlignment="1">
      <alignment horizontal="center" vertical="center"/>
    </xf>
    <xf numFmtId="38" fontId="14" fillId="0" borderId="53" xfId="8" applyFont="1" applyFill="1" applyBorder="1" applyAlignment="1">
      <alignment vertical="center"/>
    </xf>
    <xf numFmtId="38" fontId="14" fillId="0" borderId="54" xfId="8" applyFont="1" applyFill="1" applyBorder="1" applyAlignment="1">
      <alignment vertical="center"/>
    </xf>
    <xf numFmtId="38" fontId="14" fillId="0" borderId="52" xfId="8" applyFont="1" applyFill="1" applyBorder="1" applyAlignment="1">
      <alignment vertical="center"/>
    </xf>
    <xf numFmtId="38" fontId="9" fillId="0" borderId="55" xfId="8" applyFont="1" applyFill="1" applyBorder="1" applyAlignment="1">
      <alignment vertical="center"/>
    </xf>
    <xf numFmtId="41" fontId="9" fillId="0" borderId="54" xfId="8" applyNumberFormat="1" applyFont="1" applyFill="1" applyBorder="1" applyAlignment="1">
      <alignment vertical="center"/>
    </xf>
    <xf numFmtId="38" fontId="9" fillId="0" borderId="56" xfId="8" applyFont="1" applyFill="1" applyBorder="1" applyAlignment="1">
      <alignment vertical="center"/>
    </xf>
    <xf numFmtId="38" fontId="9" fillId="0" borderId="53" xfId="8" applyFont="1" applyFill="1" applyBorder="1" applyAlignment="1">
      <alignment vertical="center"/>
    </xf>
    <xf numFmtId="38" fontId="9" fillId="0" borderId="52" xfId="8" applyFont="1" applyFill="1" applyBorder="1" applyAlignment="1">
      <alignment vertical="center"/>
    </xf>
    <xf numFmtId="41" fontId="9" fillId="0" borderId="53" xfId="8" applyNumberFormat="1" applyFont="1" applyFill="1" applyBorder="1" applyAlignment="1">
      <alignment vertical="center"/>
    </xf>
    <xf numFmtId="41" fontId="9" fillId="0" borderId="52" xfId="8" applyNumberFormat="1" applyFont="1" applyFill="1" applyBorder="1" applyAlignment="1">
      <alignment vertical="center"/>
    </xf>
    <xf numFmtId="38" fontId="9" fillId="0" borderId="54" xfId="8" applyFont="1" applyFill="1" applyBorder="1" applyAlignment="1">
      <alignment vertical="center"/>
    </xf>
    <xf numFmtId="178" fontId="9" fillId="0" borderId="10" xfId="8" applyNumberFormat="1" applyFont="1" applyFill="1" applyBorder="1" applyAlignment="1">
      <alignment vertical="center"/>
    </xf>
    <xf numFmtId="38" fontId="9" fillId="0" borderId="57" xfId="8" applyFont="1" applyFill="1" applyBorder="1" applyAlignment="1">
      <alignment vertical="center"/>
    </xf>
    <xf numFmtId="178" fontId="9" fillId="0" borderId="0" xfId="8" applyNumberFormat="1" applyFont="1" applyFill="1" applyBorder="1" applyAlignment="1">
      <alignment horizontal="right" vertical="center" wrapText="1"/>
    </xf>
    <xf numFmtId="178" fontId="9" fillId="0" borderId="0" xfId="8" applyNumberFormat="1" applyFont="1" applyFill="1" applyBorder="1" applyAlignment="1">
      <alignment vertical="center"/>
    </xf>
    <xf numFmtId="38" fontId="9" fillId="0" borderId="11" xfId="8" applyFont="1" applyFill="1" applyBorder="1" applyAlignment="1">
      <alignment vertical="center"/>
    </xf>
    <xf numFmtId="178" fontId="14" fillId="0" borderId="10" xfId="8" applyNumberFormat="1" applyFont="1" applyFill="1" applyBorder="1" applyAlignment="1">
      <alignment vertical="center"/>
    </xf>
    <xf numFmtId="178" fontId="14" fillId="0" borderId="0" xfId="8" applyNumberFormat="1" applyFont="1" applyFill="1" applyBorder="1" applyAlignment="1">
      <alignment vertical="center"/>
    </xf>
    <xf numFmtId="38" fontId="14" fillId="0" borderId="34" xfId="8" applyFont="1" applyFill="1" applyBorder="1" applyAlignment="1">
      <alignment vertical="center"/>
    </xf>
    <xf numFmtId="38" fontId="14" fillId="0" borderId="35" xfId="8" applyFont="1" applyFill="1" applyBorder="1" applyAlignment="1">
      <alignment vertical="center"/>
    </xf>
    <xf numFmtId="38" fontId="14" fillId="0" borderId="36" xfId="8" applyFont="1" applyFill="1" applyBorder="1" applyAlignment="1">
      <alignment vertical="center"/>
    </xf>
    <xf numFmtId="38" fontId="9" fillId="0" borderId="37" xfId="8" applyFont="1" applyFill="1" applyBorder="1" applyAlignment="1">
      <alignment vertical="center"/>
    </xf>
    <xf numFmtId="41" fontId="9" fillId="0" borderId="35" xfId="8" applyNumberFormat="1" applyFont="1" applyFill="1" applyBorder="1" applyAlignment="1">
      <alignment vertical="center"/>
    </xf>
    <xf numFmtId="38" fontId="9" fillId="0" borderId="38" xfId="8" applyFont="1" applyFill="1" applyBorder="1" applyAlignment="1">
      <alignment vertical="center"/>
    </xf>
    <xf numFmtId="38" fontId="9" fillId="0" borderId="34" xfId="8" applyFont="1" applyFill="1" applyBorder="1" applyAlignment="1">
      <alignment vertical="center"/>
    </xf>
    <xf numFmtId="38" fontId="9" fillId="0" borderId="36" xfId="8" applyFont="1" applyFill="1" applyBorder="1" applyAlignment="1">
      <alignment vertical="center"/>
    </xf>
    <xf numFmtId="41" fontId="9" fillId="0" borderId="34" xfId="8" applyNumberFormat="1" applyFont="1" applyFill="1" applyBorder="1" applyAlignment="1">
      <alignment vertical="center"/>
    </xf>
    <xf numFmtId="41" fontId="9" fillId="0" borderId="36" xfId="8" applyNumberFormat="1" applyFont="1" applyFill="1" applyBorder="1" applyAlignment="1">
      <alignment vertical="center"/>
    </xf>
    <xf numFmtId="38" fontId="9" fillId="0" borderId="35" xfId="8" applyFont="1" applyFill="1" applyBorder="1" applyAlignment="1">
      <alignment vertical="center"/>
    </xf>
    <xf numFmtId="38" fontId="9" fillId="0" borderId="50" xfId="8" applyFont="1" applyFill="1" applyBorder="1" applyAlignment="1">
      <alignment horizontal="right" vertical="center"/>
    </xf>
    <xf numFmtId="178" fontId="9" fillId="0" borderId="46" xfId="8" applyNumberFormat="1" applyFont="1" applyFill="1" applyBorder="1" applyAlignment="1">
      <alignment horizontal="right" vertical="center"/>
    </xf>
    <xf numFmtId="178" fontId="14" fillId="0" borderId="49" xfId="8" applyNumberFormat="1" applyFont="1" applyFill="1" applyBorder="1" applyAlignment="1">
      <alignment vertical="center"/>
    </xf>
    <xf numFmtId="178" fontId="14" fillId="0" borderId="46" xfId="8" applyNumberFormat="1" applyFont="1" applyFill="1" applyBorder="1" applyAlignment="1">
      <alignment vertical="center"/>
    </xf>
    <xf numFmtId="38" fontId="9" fillId="0" borderId="58" xfId="8" applyFont="1" applyFill="1" applyBorder="1" applyAlignment="1">
      <alignment vertical="center"/>
    </xf>
    <xf numFmtId="41" fontId="9" fillId="0" borderId="43" xfId="8" applyNumberFormat="1" applyFont="1" applyFill="1" applyBorder="1" applyAlignment="1">
      <alignment vertical="center"/>
    </xf>
    <xf numFmtId="41" fontId="9" fillId="0" borderId="44" xfId="8" applyNumberFormat="1" applyFont="1" applyFill="1" applyBorder="1" applyAlignment="1">
      <alignment vertical="center"/>
    </xf>
    <xf numFmtId="178" fontId="9" fillId="0" borderId="1" xfId="8" applyNumberFormat="1" applyFont="1" applyFill="1" applyBorder="1" applyAlignment="1">
      <alignment vertical="center"/>
    </xf>
    <xf numFmtId="38" fontId="9" fillId="0" borderId="39" xfId="8" applyFont="1" applyFill="1" applyBorder="1" applyAlignment="1">
      <alignment vertical="center"/>
    </xf>
    <xf numFmtId="178" fontId="9" fillId="0" borderId="2" xfId="8" applyNumberFormat="1" applyFont="1" applyFill="1" applyBorder="1" applyAlignment="1">
      <alignment vertical="center"/>
    </xf>
    <xf numFmtId="38" fontId="9" fillId="0" borderId="3" xfId="8" applyFont="1" applyFill="1" applyBorder="1" applyAlignment="1">
      <alignment vertical="center"/>
    </xf>
    <xf numFmtId="38" fontId="14" fillId="0" borderId="41" xfId="8" applyFont="1" applyFill="1" applyBorder="1" applyAlignment="1">
      <alignment vertical="center"/>
    </xf>
    <xf numFmtId="41" fontId="9" fillId="0" borderId="47" xfId="8" applyNumberFormat="1" applyFont="1" applyFill="1" applyBorder="1" applyAlignment="1">
      <alignment vertical="center"/>
    </xf>
    <xf numFmtId="38" fontId="9" fillId="0" borderId="59" xfId="8" applyFont="1" applyFill="1" applyBorder="1" applyAlignment="1">
      <alignment vertical="center"/>
    </xf>
    <xf numFmtId="41" fontId="9" fillId="0" borderId="51" xfId="8" applyNumberFormat="1" applyFont="1" applyFill="1" applyBorder="1" applyAlignment="1">
      <alignment vertical="center"/>
    </xf>
    <xf numFmtId="41" fontId="9" fillId="0" borderId="45" xfId="8" applyNumberFormat="1" applyFont="1" applyFill="1" applyBorder="1" applyAlignment="1">
      <alignment vertical="center"/>
    </xf>
    <xf numFmtId="41" fontId="9" fillId="0" borderId="58" xfId="8" applyNumberFormat="1" applyFont="1" applyFill="1" applyBorder="1" applyAlignment="1">
      <alignment vertical="center"/>
    </xf>
    <xf numFmtId="41" fontId="9" fillId="0" borderId="1" xfId="8" applyNumberFormat="1" applyFont="1" applyFill="1" applyBorder="1" applyAlignment="1">
      <alignment vertical="center"/>
    </xf>
    <xf numFmtId="41" fontId="9" fillId="0" borderId="39" xfId="8" applyNumberFormat="1" applyFont="1" applyFill="1" applyBorder="1" applyAlignment="1">
      <alignment vertical="center"/>
    </xf>
    <xf numFmtId="41" fontId="9" fillId="0" borderId="2" xfId="8" applyNumberFormat="1" applyFont="1" applyFill="1" applyBorder="1" applyAlignment="1">
      <alignment vertical="center"/>
    </xf>
    <xf numFmtId="41" fontId="9" fillId="0" borderId="3" xfId="8" applyNumberFormat="1" applyFont="1" applyFill="1" applyBorder="1" applyAlignment="1">
      <alignment vertical="center"/>
    </xf>
    <xf numFmtId="41" fontId="9" fillId="0" borderId="50" xfId="8" applyNumberFormat="1" applyFont="1" applyFill="1" applyBorder="1" applyAlignment="1">
      <alignment vertical="center"/>
    </xf>
    <xf numFmtId="41" fontId="9" fillId="0" borderId="59" xfId="8" applyNumberFormat="1" applyFont="1" applyFill="1" applyBorder="1" applyAlignment="1">
      <alignment vertical="center"/>
    </xf>
    <xf numFmtId="41" fontId="9" fillId="0" borderId="49" xfId="8" applyNumberFormat="1" applyFont="1" applyFill="1" applyBorder="1" applyAlignment="1">
      <alignment vertical="center"/>
    </xf>
    <xf numFmtId="41" fontId="9" fillId="0" borderId="46" xfId="8" applyNumberFormat="1" applyFont="1" applyFill="1" applyBorder="1" applyAlignment="1">
      <alignment vertical="center"/>
    </xf>
    <xf numFmtId="41" fontId="9" fillId="0" borderId="48" xfId="8" applyNumberFormat="1" applyFont="1" applyFill="1" applyBorder="1" applyAlignment="1">
      <alignment vertical="center"/>
    </xf>
    <xf numFmtId="0" fontId="11" fillId="0" borderId="11" xfId="16" applyFont="1" applyFill="1" applyBorder="1" applyAlignment="1">
      <alignment vertical="center"/>
    </xf>
    <xf numFmtId="38" fontId="14" fillId="0" borderId="42" xfId="8" applyFont="1" applyFill="1" applyBorder="1" applyAlignment="1">
      <alignment vertical="center"/>
    </xf>
    <xf numFmtId="38" fontId="14" fillId="0" borderId="0" xfId="8" applyFont="1" applyFill="1" applyBorder="1" applyAlignment="1">
      <alignment vertical="center"/>
    </xf>
    <xf numFmtId="41" fontId="9" fillId="0" borderId="55" xfId="8" applyNumberFormat="1" applyFont="1" applyFill="1" applyBorder="1" applyAlignment="1">
      <alignment vertical="center"/>
    </xf>
    <xf numFmtId="41" fontId="9" fillId="0" borderId="56" xfId="8" applyNumberFormat="1" applyFont="1" applyFill="1" applyBorder="1" applyAlignment="1">
      <alignment vertical="center"/>
    </xf>
    <xf numFmtId="41" fontId="9" fillId="0" borderId="10" xfId="8" applyNumberFormat="1" applyFont="1" applyFill="1" applyBorder="1" applyAlignment="1">
      <alignment vertical="center"/>
    </xf>
    <xf numFmtId="41" fontId="9" fillId="0" borderId="57" xfId="8" applyNumberFormat="1" applyFont="1" applyFill="1" applyBorder="1" applyAlignment="1">
      <alignment vertical="center"/>
    </xf>
    <xf numFmtId="41" fontId="9" fillId="0" borderId="0" xfId="8" applyNumberFormat="1" applyFont="1" applyFill="1" applyBorder="1" applyAlignment="1">
      <alignment vertical="center"/>
    </xf>
    <xf numFmtId="41" fontId="9" fillId="0" borderId="11" xfId="8" applyNumberFormat="1" applyFont="1" applyFill="1" applyBorder="1" applyAlignment="1">
      <alignment vertical="center"/>
    </xf>
    <xf numFmtId="41" fontId="9" fillId="0" borderId="37" xfId="8" applyNumberFormat="1" applyFont="1" applyFill="1" applyBorder="1" applyAlignment="1">
      <alignment vertical="center"/>
    </xf>
    <xf numFmtId="41" fontId="9" fillId="0" borderId="38" xfId="8" applyNumberFormat="1" applyFont="1" applyFill="1" applyBorder="1" applyAlignment="1">
      <alignment vertical="center"/>
    </xf>
    <xf numFmtId="179" fontId="9" fillId="0" borderId="53" xfId="1" applyNumberFormat="1" applyFont="1" applyFill="1" applyBorder="1" applyAlignment="1">
      <alignment horizontal="right" vertical="center"/>
    </xf>
    <xf numFmtId="179" fontId="9" fillId="0" borderId="54" xfId="1" applyNumberFormat="1" applyFont="1" applyFill="1" applyBorder="1" applyAlignment="1">
      <alignment horizontal="right" vertical="center"/>
    </xf>
    <xf numFmtId="179" fontId="9" fillId="0" borderId="52" xfId="1" applyNumberFormat="1" applyFont="1" applyFill="1" applyBorder="1" applyAlignment="1">
      <alignment horizontal="right" vertical="center"/>
    </xf>
    <xf numFmtId="179" fontId="9" fillId="0" borderId="55" xfId="1" applyNumberFormat="1" applyFont="1" applyFill="1" applyBorder="1" applyAlignment="1">
      <alignment horizontal="right" vertical="center"/>
    </xf>
    <xf numFmtId="179" fontId="9" fillId="0" borderId="44" xfId="1" applyNumberFormat="1" applyFont="1" applyFill="1" applyBorder="1" applyAlignment="1">
      <alignment horizontal="right" vertical="center"/>
    </xf>
    <xf numFmtId="179" fontId="9" fillId="0" borderId="56" xfId="1" applyNumberFormat="1" applyFont="1" applyFill="1" applyBorder="1" applyAlignment="1">
      <alignment horizontal="right" vertical="center"/>
    </xf>
    <xf numFmtId="179" fontId="9" fillId="0" borderId="31" xfId="1" applyNumberFormat="1" applyFont="1" applyFill="1" applyBorder="1" applyAlignment="1">
      <alignment horizontal="right" vertical="center"/>
    </xf>
    <xf numFmtId="179" fontId="9" fillId="0" borderId="42" xfId="1" applyNumberFormat="1" applyFont="1" applyFill="1" applyBorder="1" applyAlignment="1">
      <alignment horizontal="right" vertical="center"/>
    </xf>
    <xf numFmtId="179" fontId="9" fillId="0" borderId="58" xfId="1" applyNumberFormat="1" applyFont="1" applyFill="1" applyBorder="1" applyAlignment="1">
      <alignment horizontal="right" vertical="center"/>
    </xf>
    <xf numFmtId="179" fontId="15" fillId="0" borderId="55" xfId="1" applyNumberFormat="1" applyFont="1" applyFill="1" applyBorder="1" applyAlignment="1">
      <alignment horizontal="right" vertical="center"/>
    </xf>
    <xf numFmtId="179" fontId="9" fillId="0" borderId="33" xfId="1" applyNumberFormat="1" applyFont="1" applyFill="1" applyBorder="1" applyAlignment="1">
      <alignment horizontal="right" vertical="center"/>
    </xf>
    <xf numFmtId="179" fontId="9" fillId="0" borderId="41" xfId="1" applyNumberFormat="1" applyFont="1" applyFill="1" applyBorder="1" applyAlignment="1">
      <alignment horizontal="right" vertical="center"/>
    </xf>
    <xf numFmtId="179" fontId="9" fillId="0" borderId="0" xfId="1" applyNumberFormat="1" applyFont="1" applyFill="1" applyBorder="1" applyAlignment="1">
      <alignment horizontal="right" vertical="center"/>
    </xf>
    <xf numFmtId="179" fontId="9" fillId="0" borderId="16" xfId="1" applyNumberFormat="1" applyFont="1" applyFill="1" applyBorder="1" applyAlignment="1">
      <alignment horizontal="right" vertical="center"/>
    </xf>
    <xf numFmtId="179" fontId="9" fillId="0" borderId="34" xfId="1" applyNumberFormat="1" applyFont="1" applyFill="1" applyBorder="1" applyAlignment="1">
      <alignment horizontal="right" vertical="center"/>
    </xf>
    <xf numFmtId="179" fontId="9" fillId="0" borderId="35" xfId="1" applyNumberFormat="1" applyFont="1" applyFill="1" applyBorder="1" applyAlignment="1">
      <alignment horizontal="right" vertical="center"/>
    </xf>
    <xf numFmtId="179" fontId="9" fillId="0" borderId="36" xfId="1" applyNumberFormat="1" applyFont="1" applyFill="1" applyBorder="1" applyAlignment="1">
      <alignment horizontal="right" vertical="center"/>
    </xf>
    <xf numFmtId="179" fontId="9" fillId="0" borderId="37" xfId="1" applyNumberFormat="1" applyFont="1" applyFill="1" applyBorder="1" applyAlignment="1">
      <alignment horizontal="right" vertical="center"/>
    </xf>
    <xf numFmtId="179" fontId="9" fillId="0" borderId="38" xfId="1" applyNumberFormat="1" applyFont="1" applyFill="1" applyBorder="1" applyAlignment="1">
      <alignment horizontal="right" vertical="center"/>
    </xf>
    <xf numFmtId="179" fontId="9" fillId="0" borderId="60" xfId="1" applyNumberFormat="1" applyFont="1" applyFill="1" applyBorder="1" applyAlignment="1">
      <alignment horizontal="right" vertical="center"/>
    </xf>
    <xf numFmtId="179" fontId="9" fillId="0" borderId="61" xfId="1" applyNumberFormat="1" applyFont="1" applyFill="1" applyBorder="1" applyAlignment="1">
      <alignment horizontal="right" vertical="center"/>
    </xf>
    <xf numFmtId="179" fontId="9" fillId="0" borderId="49" xfId="1" applyNumberFormat="1" applyFont="1" applyFill="1" applyBorder="1" applyAlignment="1">
      <alignment horizontal="right" vertical="center"/>
    </xf>
    <xf numFmtId="179" fontId="9" fillId="0" borderId="50" xfId="1" applyNumberFormat="1" applyFont="1" applyFill="1" applyBorder="1" applyAlignment="1">
      <alignment horizontal="right" vertical="center"/>
    </xf>
    <xf numFmtId="179" fontId="9" fillId="0" borderId="46" xfId="1" applyNumberFormat="1" applyFont="1" applyFill="1" applyBorder="1" applyAlignment="1">
      <alignment horizontal="right" vertical="center"/>
    </xf>
    <xf numFmtId="179" fontId="9" fillId="0" borderId="48" xfId="1" applyNumberFormat="1" applyFont="1" applyFill="1" applyBorder="1" applyAlignment="1">
      <alignment horizontal="right" vertical="center"/>
    </xf>
    <xf numFmtId="179" fontId="9" fillId="0" borderId="43" xfId="1" applyNumberFormat="1" applyFont="1" applyFill="1" applyBorder="1" applyAlignment="1">
      <alignment horizontal="right" vertical="center"/>
    </xf>
    <xf numFmtId="179" fontId="9" fillId="0" borderId="1" xfId="1" applyNumberFormat="1" applyFont="1" applyFill="1" applyBorder="1" applyAlignment="1">
      <alignment horizontal="right" vertical="center"/>
    </xf>
    <xf numFmtId="179" fontId="9" fillId="0" borderId="39" xfId="1" applyNumberFormat="1" applyFont="1" applyFill="1" applyBorder="1" applyAlignment="1">
      <alignment horizontal="right" vertical="center"/>
    </xf>
    <xf numFmtId="179" fontId="9" fillId="0" borderId="2" xfId="1" applyNumberFormat="1" applyFont="1" applyFill="1" applyBorder="1" applyAlignment="1">
      <alignment horizontal="right" vertical="center"/>
    </xf>
    <xf numFmtId="179" fontId="9" fillId="0" borderId="3" xfId="1" applyNumberFormat="1" applyFont="1" applyFill="1" applyBorder="1" applyAlignment="1">
      <alignment horizontal="right" vertical="center"/>
    </xf>
    <xf numFmtId="179" fontId="9" fillId="0" borderId="51" xfId="1" applyNumberFormat="1" applyFont="1" applyFill="1" applyBorder="1" applyAlignment="1">
      <alignment horizontal="right" vertical="center"/>
    </xf>
    <xf numFmtId="179" fontId="9" fillId="0" borderId="47" xfId="1" applyNumberFormat="1" applyFont="1" applyFill="1" applyBorder="1" applyAlignment="1">
      <alignment horizontal="right" vertical="center"/>
    </xf>
    <xf numFmtId="179" fontId="9" fillId="0" borderId="45" xfId="1" applyNumberFormat="1" applyFont="1" applyFill="1" applyBorder="1" applyAlignment="1">
      <alignment horizontal="right" vertical="center"/>
    </xf>
    <xf numFmtId="179" fontId="9" fillId="0" borderId="59" xfId="1" applyNumberFormat="1" applyFont="1" applyFill="1" applyBorder="1" applyAlignment="1">
      <alignment horizontal="right" vertical="center"/>
    </xf>
    <xf numFmtId="179" fontId="9" fillId="0" borderId="62" xfId="1" applyNumberFormat="1" applyFont="1" applyFill="1" applyBorder="1" applyAlignment="1">
      <alignment horizontal="right" vertical="center"/>
    </xf>
    <xf numFmtId="179" fontId="9" fillId="0" borderId="63" xfId="1" applyNumberFormat="1" applyFont="1" applyFill="1" applyBorder="1" applyAlignment="1">
      <alignment horizontal="right" vertical="center"/>
    </xf>
    <xf numFmtId="179" fontId="9" fillId="0" borderId="10" xfId="1" applyNumberFormat="1" applyFont="1" applyFill="1" applyBorder="1" applyAlignment="1">
      <alignment horizontal="right" vertical="center"/>
    </xf>
    <xf numFmtId="179" fontId="9" fillId="0" borderId="57" xfId="1" applyNumberFormat="1" applyFont="1" applyFill="1" applyBorder="1" applyAlignment="1">
      <alignment horizontal="right" vertical="center"/>
    </xf>
    <xf numFmtId="179" fontId="9" fillId="0" borderId="11" xfId="1" applyNumberFormat="1" applyFont="1" applyFill="1" applyBorder="1" applyAlignment="1">
      <alignment horizontal="right" vertical="center"/>
    </xf>
    <xf numFmtId="41" fontId="9" fillId="0" borderId="53" xfId="1" applyNumberFormat="1" applyFont="1" applyFill="1" applyBorder="1" applyAlignment="1">
      <alignment horizontal="right" vertical="center"/>
    </xf>
    <xf numFmtId="41" fontId="9" fillId="0" borderId="54" xfId="1" applyNumberFormat="1" applyFont="1" applyFill="1" applyBorder="1" applyAlignment="1">
      <alignment horizontal="right" vertical="center"/>
    </xf>
    <xf numFmtId="41" fontId="9" fillId="0" borderId="52" xfId="1" applyNumberFormat="1" applyFont="1" applyFill="1" applyBorder="1" applyAlignment="1">
      <alignment horizontal="right" vertical="center"/>
    </xf>
    <xf numFmtId="41" fontId="9" fillId="0" borderId="51" xfId="1" applyNumberFormat="1" applyFont="1" applyFill="1" applyBorder="1" applyAlignment="1">
      <alignment horizontal="right" vertical="center"/>
    </xf>
    <xf numFmtId="41" fontId="9" fillId="0" borderId="47" xfId="1" applyNumberFormat="1" applyFont="1" applyFill="1" applyBorder="1" applyAlignment="1">
      <alignment horizontal="right" vertical="center"/>
    </xf>
    <xf numFmtId="41" fontId="9" fillId="0" borderId="45" xfId="1" applyNumberFormat="1" applyFont="1" applyFill="1" applyBorder="1" applyAlignment="1">
      <alignment horizontal="right" vertical="center"/>
    </xf>
    <xf numFmtId="0" fontId="9" fillId="0" borderId="0" xfId="16" applyFont="1" applyFill="1" applyAlignment="1">
      <alignment horizontal="right"/>
    </xf>
    <xf numFmtId="0" fontId="11" fillId="0" borderId="0" xfId="16" applyFont="1" applyFill="1" applyBorder="1"/>
    <xf numFmtId="0" fontId="10" fillId="0" borderId="0" xfId="16" applyFont="1" applyFill="1" applyBorder="1"/>
    <xf numFmtId="0" fontId="16" fillId="0" borderId="0" xfId="19" applyFont="1" applyFill="1" applyAlignment="1">
      <alignment vertical="center"/>
    </xf>
    <xf numFmtId="0" fontId="17" fillId="0" borderId="65" xfId="17" applyFont="1" applyFill="1" applyBorder="1" applyAlignment="1">
      <alignment horizontal="center"/>
    </xf>
    <xf numFmtId="0" fontId="17" fillId="0" borderId="65" xfId="17" applyFont="1" applyFill="1" applyBorder="1"/>
    <xf numFmtId="0" fontId="17" fillId="0" borderId="66" xfId="17" applyFont="1" applyFill="1" applyBorder="1" applyAlignment="1">
      <alignment horizontal="right"/>
    </xf>
    <xf numFmtId="177" fontId="17" fillId="0" borderId="65" xfId="7" applyNumberFormat="1" applyFont="1" applyFill="1" applyBorder="1" applyAlignment="1" applyProtection="1">
      <alignment vertical="center"/>
      <protection locked="0" hidden="1"/>
    </xf>
    <xf numFmtId="177" fontId="17" fillId="0" borderId="67" xfId="7" applyNumberFormat="1" applyFont="1" applyFill="1" applyBorder="1" applyAlignment="1" applyProtection="1">
      <alignment vertical="center"/>
      <protection locked="0" hidden="1"/>
    </xf>
    <xf numFmtId="177" fontId="17" fillId="0" borderId="66" xfId="7" applyNumberFormat="1" applyFont="1" applyFill="1" applyBorder="1" applyAlignment="1" applyProtection="1">
      <alignment vertical="center"/>
      <protection hidden="1"/>
    </xf>
    <xf numFmtId="178" fontId="17" fillId="0" borderId="68" xfId="9" applyNumberFormat="1" applyFont="1" applyFill="1" applyBorder="1" applyAlignment="1">
      <alignment vertical="center"/>
    </xf>
    <xf numFmtId="38" fontId="17" fillId="0" borderId="69" xfId="9" applyFont="1" applyFill="1" applyBorder="1" applyAlignment="1">
      <alignment vertical="center"/>
    </xf>
    <xf numFmtId="178" fontId="17" fillId="0" borderId="65" xfId="9" applyNumberFormat="1" applyFont="1" applyFill="1" applyBorder="1" applyAlignment="1">
      <alignment vertical="center"/>
    </xf>
    <xf numFmtId="38" fontId="17" fillId="0" borderId="66" xfId="9" applyFont="1" applyFill="1" applyBorder="1" applyAlignment="1">
      <alignment vertical="center"/>
    </xf>
    <xf numFmtId="38" fontId="17" fillId="0" borderId="70" xfId="9" applyFont="1" applyFill="1" applyBorder="1" applyAlignment="1">
      <alignment vertical="center"/>
    </xf>
    <xf numFmtId="38" fontId="17" fillId="0" borderId="67" xfId="9" applyFont="1" applyFill="1" applyBorder="1" applyAlignment="1">
      <alignment vertical="center"/>
    </xf>
    <xf numFmtId="38" fontId="17" fillId="0" borderId="71" xfId="9" applyFont="1" applyFill="1" applyBorder="1" applyAlignment="1">
      <alignment vertical="center"/>
    </xf>
    <xf numFmtId="38" fontId="17" fillId="0" borderId="72" xfId="9" applyFont="1" applyFill="1" applyBorder="1" applyAlignment="1">
      <alignment vertical="center"/>
    </xf>
    <xf numFmtId="0" fontId="17" fillId="0" borderId="5" xfId="17" applyFont="1" applyFill="1" applyBorder="1" applyAlignment="1">
      <alignment horizontal="center"/>
    </xf>
    <xf numFmtId="0" fontId="17" fillId="0" borderId="5" xfId="17" applyFont="1" applyFill="1" applyBorder="1"/>
    <xf numFmtId="0" fontId="17" fillId="0" borderId="6" xfId="17" applyFont="1" applyFill="1" applyBorder="1" applyAlignment="1">
      <alignment horizontal="right"/>
    </xf>
    <xf numFmtId="38" fontId="17" fillId="0" borderId="4" xfId="9" applyFont="1" applyFill="1" applyBorder="1" applyAlignment="1">
      <alignment vertical="center"/>
    </xf>
    <xf numFmtId="38" fontId="17" fillId="0" borderId="5" xfId="9" applyFont="1" applyFill="1" applyBorder="1" applyAlignment="1">
      <alignment vertical="center"/>
    </xf>
    <xf numFmtId="38" fontId="17" fillId="0" borderId="6" xfId="9" applyFont="1" applyFill="1" applyBorder="1" applyAlignment="1">
      <alignment vertical="center"/>
    </xf>
    <xf numFmtId="38" fontId="17" fillId="0" borderId="11" xfId="9" applyFont="1" applyFill="1" applyBorder="1" applyAlignment="1">
      <alignment vertical="center"/>
    </xf>
    <xf numFmtId="38" fontId="17" fillId="0" borderId="74" xfId="9" applyFont="1" applyFill="1" applyBorder="1" applyAlignment="1">
      <alignment vertical="center"/>
    </xf>
    <xf numFmtId="0" fontId="17" fillId="0" borderId="76" xfId="17" applyFont="1" applyFill="1" applyBorder="1" applyAlignment="1">
      <alignment horizontal="center"/>
    </xf>
    <xf numFmtId="0" fontId="17" fillId="0" borderId="76" xfId="17" applyFont="1" applyFill="1" applyBorder="1"/>
    <xf numFmtId="0" fontId="17" fillId="0" borderId="77" xfId="17" applyFont="1" applyFill="1" applyBorder="1" applyAlignment="1">
      <alignment horizontal="right"/>
    </xf>
    <xf numFmtId="177" fontId="17" fillId="0" borderId="78" xfId="7" applyNumberFormat="1" applyFont="1" applyFill="1" applyBorder="1" applyAlignment="1" applyProtection="1">
      <alignment vertical="center"/>
      <protection locked="0" hidden="1"/>
    </xf>
    <xf numFmtId="177" fontId="17" fillId="0" borderId="79" xfId="7" applyNumberFormat="1" applyFont="1" applyFill="1" applyBorder="1" applyAlignment="1" applyProtection="1">
      <alignment vertical="center"/>
      <protection locked="0" hidden="1"/>
    </xf>
    <xf numFmtId="177" fontId="17" fillId="0" borderId="80" xfId="7" applyNumberFormat="1" applyFont="1" applyFill="1" applyBorder="1" applyAlignment="1" applyProtection="1">
      <alignment vertical="center"/>
      <protection hidden="1"/>
    </xf>
    <xf numFmtId="178" fontId="17" fillId="0" borderId="81" xfId="9" applyNumberFormat="1" applyFont="1" applyFill="1" applyBorder="1" applyAlignment="1">
      <alignment vertical="center"/>
    </xf>
    <xf numFmtId="38" fontId="17" fillId="0" borderId="82" xfId="9" applyFont="1" applyFill="1" applyBorder="1" applyAlignment="1">
      <alignment vertical="center"/>
    </xf>
    <xf numFmtId="178" fontId="17" fillId="0" borderId="78" xfId="9" applyNumberFormat="1" applyFont="1" applyFill="1" applyBorder="1" applyAlignment="1">
      <alignment vertical="center"/>
    </xf>
    <xf numFmtId="38" fontId="17" fillId="0" borderId="80" xfId="9" applyFont="1" applyFill="1" applyBorder="1" applyAlignment="1">
      <alignment vertical="center"/>
    </xf>
    <xf numFmtId="38" fontId="18" fillId="0" borderId="83" xfId="9" applyFont="1" applyFill="1" applyBorder="1" applyAlignment="1">
      <alignment vertical="center"/>
    </xf>
    <xf numFmtId="38" fontId="18" fillId="0" borderId="79" xfId="9" applyFont="1" applyFill="1" applyBorder="1" applyAlignment="1">
      <alignment vertical="center"/>
    </xf>
    <xf numFmtId="38" fontId="18" fillId="0" borderId="84" xfId="9" applyFont="1" applyFill="1" applyBorder="1" applyAlignment="1">
      <alignment vertical="center"/>
    </xf>
    <xf numFmtId="38" fontId="17" fillId="0" borderId="83" xfId="9" applyFont="1" applyFill="1" applyBorder="1" applyAlignment="1">
      <alignment vertical="center"/>
    </xf>
    <xf numFmtId="38" fontId="17" fillId="0" borderId="79" xfId="9" applyFont="1" applyFill="1" applyBorder="1" applyAlignment="1">
      <alignment vertical="center"/>
    </xf>
    <xf numFmtId="38" fontId="17" fillId="0" borderId="84" xfId="9" applyFont="1" applyFill="1" applyBorder="1" applyAlignment="1">
      <alignment vertical="center"/>
    </xf>
    <xf numFmtId="38" fontId="17" fillId="0" borderId="85" xfId="9" applyFont="1" applyFill="1" applyBorder="1" applyAlignment="1">
      <alignment vertical="center"/>
    </xf>
    <xf numFmtId="0" fontId="10" fillId="0" borderId="0" xfId="16" applyFont="1"/>
    <xf numFmtId="0" fontId="9" fillId="0" borderId="65" xfId="16" applyFont="1" applyBorder="1" applyAlignment="1">
      <alignment horizontal="center"/>
    </xf>
    <xf numFmtId="0" fontId="9" fillId="0" borderId="65" xfId="16" applyFont="1" applyBorder="1"/>
    <xf numFmtId="0" fontId="9" fillId="0" borderId="66" xfId="16" applyFont="1" applyBorder="1" applyAlignment="1">
      <alignment horizontal="right"/>
    </xf>
    <xf numFmtId="177" fontId="9" fillId="0" borderId="65" xfId="20" applyNumberFormat="1" applyFont="1" applyFill="1" applyBorder="1" applyAlignment="1" applyProtection="1">
      <alignment vertical="center"/>
      <protection locked="0" hidden="1"/>
    </xf>
    <xf numFmtId="177" fontId="9" fillId="0" borderId="67" xfId="20" applyNumberFormat="1" applyFont="1" applyFill="1" applyBorder="1" applyAlignment="1" applyProtection="1">
      <alignment vertical="center"/>
      <protection locked="0" hidden="1"/>
    </xf>
    <xf numFmtId="177" fontId="9" fillId="0" borderId="66" xfId="20" applyNumberFormat="1" applyFont="1" applyFill="1" applyBorder="1" applyAlignment="1" applyProtection="1">
      <alignment vertical="center"/>
      <protection hidden="1"/>
    </xf>
    <xf numFmtId="178" fontId="9" fillId="0" borderId="68" xfId="8" applyNumberFormat="1" applyFont="1" applyFill="1" applyBorder="1" applyAlignment="1">
      <alignment vertical="center"/>
    </xf>
    <xf numFmtId="38" fontId="9" fillId="0" borderId="69" xfId="8" applyFont="1" applyFill="1" applyBorder="1" applyAlignment="1">
      <alignment vertical="center"/>
    </xf>
    <xf numFmtId="178" fontId="9" fillId="0" borderId="65" xfId="8" applyNumberFormat="1" applyFont="1" applyFill="1" applyBorder="1" applyAlignment="1">
      <alignment vertical="center"/>
    </xf>
    <xf numFmtId="38" fontId="9" fillId="0" borderId="66" xfId="8" applyFont="1" applyFill="1" applyBorder="1" applyAlignment="1">
      <alignment vertical="center"/>
    </xf>
    <xf numFmtId="38" fontId="9" fillId="0" borderId="70" xfId="8" applyFont="1" applyFill="1" applyBorder="1" applyAlignment="1">
      <alignment vertical="center"/>
    </xf>
    <xf numFmtId="38" fontId="9" fillId="0" borderId="67" xfId="8" applyFont="1" applyFill="1" applyBorder="1" applyAlignment="1">
      <alignment vertical="center"/>
    </xf>
    <xf numFmtId="38" fontId="9" fillId="0" borderId="71" xfId="8" applyFont="1" applyFill="1" applyBorder="1" applyAlignment="1">
      <alignment vertical="center"/>
    </xf>
    <xf numFmtId="38" fontId="9" fillId="0" borderId="65" xfId="8" applyFont="1" applyFill="1" applyBorder="1" applyAlignment="1">
      <alignment vertical="center"/>
    </xf>
    <xf numFmtId="38" fontId="9" fillId="0" borderId="72" xfId="8" applyFont="1" applyFill="1" applyBorder="1" applyAlignment="1">
      <alignment vertical="center"/>
    </xf>
    <xf numFmtId="38" fontId="10" fillId="0" borderId="0" xfId="8" applyFont="1" applyBorder="1" applyAlignment="1">
      <alignment vertical="center"/>
    </xf>
    <xf numFmtId="0" fontId="9" fillId="0" borderId="5" xfId="16" applyFont="1" applyBorder="1" applyAlignment="1">
      <alignment horizontal="center"/>
    </xf>
    <xf numFmtId="0" fontId="9" fillId="0" borderId="5" xfId="16" applyFont="1" applyBorder="1"/>
    <xf numFmtId="0" fontId="9" fillId="0" borderId="6" xfId="16" applyFont="1" applyBorder="1" applyAlignment="1">
      <alignment horizontal="right"/>
    </xf>
    <xf numFmtId="38" fontId="10" fillId="0" borderId="4" xfId="8" applyFont="1" applyBorder="1"/>
    <xf numFmtId="38" fontId="10" fillId="0" borderId="5" xfId="8" applyFont="1" applyBorder="1"/>
    <xf numFmtId="38" fontId="10" fillId="0" borderId="6" xfId="8" applyFont="1" applyBorder="1"/>
    <xf numFmtId="38" fontId="10" fillId="0" borderId="11" xfId="8" applyFont="1" applyFill="1" applyBorder="1"/>
    <xf numFmtId="38" fontId="10" fillId="0" borderId="74" xfId="8" applyFont="1" applyBorder="1"/>
    <xf numFmtId="38" fontId="10" fillId="0" borderId="0" xfId="8" applyFont="1" applyBorder="1"/>
    <xf numFmtId="0" fontId="9" fillId="0" borderId="76" xfId="16" applyFont="1" applyBorder="1" applyAlignment="1">
      <alignment horizontal="center"/>
    </xf>
    <xf numFmtId="0" fontId="9" fillId="0" borderId="76" xfId="16" applyFont="1" applyBorder="1"/>
    <xf numFmtId="0" fontId="9" fillId="0" borderId="77" xfId="16" applyFont="1" applyBorder="1" applyAlignment="1">
      <alignment horizontal="right"/>
    </xf>
    <xf numFmtId="177" fontId="9" fillId="0" borderId="78" xfId="20" applyNumberFormat="1" applyFont="1" applyFill="1" applyBorder="1" applyAlignment="1" applyProtection="1">
      <alignment vertical="center"/>
      <protection locked="0" hidden="1"/>
    </xf>
    <xf numFmtId="177" fontId="9" fillId="0" borderId="79" xfId="20" applyNumberFormat="1" applyFont="1" applyFill="1" applyBorder="1" applyAlignment="1" applyProtection="1">
      <alignment vertical="center"/>
      <protection locked="0" hidden="1"/>
    </xf>
    <xf numFmtId="177" fontId="9" fillId="0" borderId="80" xfId="20" applyNumberFormat="1" applyFont="1" applyFill="1" applyBorder="1" applyAlignment="1" applyProtection="1">
      <alignment vertical="center"/>
      <protection hidden="1"/>
    </xf>
    <xf numFmtId="178" fontId="9" fillId="0" borderId="81" xfId="8" applyNumberFormat="1" applyFont="1" applyFill="1" applyBorder="1" applyAlignment="1">
      <alignment vertical="center"/>
    </xf>
    <xf numFmtId="38" fontId="9" fillId="0" borderId="82" xfId="8" applyFont="1" applyFill="1" applyBorder="1" applyAlignment="1">
      <alignment vertical="center"/>
    </xf>
    <xf numFmtId="178" fontId="9" fillId="0" borderId="78" xfId="8" applyNumberFormat="1" applyFont="1" applyFill="1" applyBorder="1" applyAlignment="1">
      <alignment vertical="center"/>
    </xf>
    <xf numFmtId="38" fontId="9" fillId="0" borderId="80" xfId="8" applyFont="1" applyFill="1" applyBorder="1" applyAlignment="1">
      <alignment vertical="center"/>
    </xf>
    <xf numFmtId="38" fontId="14" fillId="0" borderId="83" xfId="8" applyFont="1" applyFill="1" applyBorder="1" applyAlignment="1">
      <alignment vertical="center"/>
    </xf>
    <xf numFmtId="38" fontId="14" fillId="0" borderId="79" xfId="8" applyFont="1" applyFill="1" applyBorder="1" applyAlignment="1">
      <alignment vertical="center"/>
    </xf>
    <xf numFmtId="38" fontId="14" fillId="0" borderId="84" xfId="8" applyFont="1" applyFill="1" applyBorder="1" applyAlignment="1">
      <alignment vertical="center"/>
    </xf>
    <xf numFmtId="38" fontId="14" fillId="0" borderId="78" xfId="8" applyFont="1" applyFill="1" applyBorder="1" applyAlignment="1">
      <alignment vertical="center"/>
    </xf>
    <xf numFmtId="38" fontId="9" fillId="0" borderId="83" xfId="8" applyFont="1" applyFill="1" applyBorder="1" applyAlignment="1">
      <alignment vertical="center"/>
    </xf>
    <xf numFmtId="38" fontId="9" fillId="0" borderId="79" xfId="8" applyFont="1" applyFill="1" applyBorder="1" applyAlignment="1">
      <alignment vertical="center"/>
    </xf>
    <xf numFmtId="38" fontId="9" fillId="0" borderId="84" xfId="8" applyFont="1" applyFill="1" applyBorder="1" applyAlignment="1">
      <alignment vertical="center"/>
    </xf>
    <xf numFmtId="38" fontId="9" fillId="0" borderId="85" xfId="8" applyFont="1" applyFill="1" applyBorder="1" applyAlignment="1">
      <alignment vertical="center"/>
    </xf>
    <xf numFmtId="38" fontId="10" fillId="0" borderId="70" xfId="8" applyFont="1" applyBorder="1" applyAlignment="1">
      <alignment vertical="center"/>
    </xf>
    <xf numFmtId="38" fontId="10" fillId="0" borderId="67" xfId="8" applyFont="1" applyBorder="1" applyAlignment="1">
      <alignment vertical="center"/>
    </xf>
    <xf numFmtId="38" fontId="10" fillId="0" borderId="71" xfId="8" applyFont="1" applyBorder="1" applyAlignment="1">
      <alignment vertical="center"/>
    </xf>
    <xf numFmtId="38" fontId="10" fillId="0" borderId="69" xfId="8" applyFont="1" applyBorder="1" applyAlignment="1">
      <alignment vertical="center"/>
    </xf>
    <xf numFmtId="38" fontId="10" fillId="0" borderId="87" xfId="8" applyFont="1" applyBorder="1" applyAlignment="1">
      <alignment vertical="center"/>
    </xf>
    <xf numFmtId="178" fontId="10" fillId="0" borderId="68" xfId="8" applyNumberFormat="1" applyFont="1" applyFill="1" applyBorder="1" applyAlignment="1">
      <alignment vertical="center"/>
    </xf>
    <xf numFmtId="178" fontId="10" fillId="0" borderId="65" xfId="8" applyNumberFormat="1" applyFont="1" applyFill="1" applyBorder="1" applyAlignment="1">
      <alignment vertical="center"/>
    </xf>
    <xf numFmtId="38" fontId="10" fillId="0" borderId="66" xfId="8" applyFont="1" applyFill="1" applyBorder="1" applyAlignment="1">
      <alignment vertical="center"/>
    </xf>
    <xf numFmtId="38" fontId="10" fillId="0" borderId="65" xfId="8" applyFont="1" applyFill="1" applyBorder="1" applyAlignment="1">
      <alignment vertical="center"/>
    </xf>
    <xf numFmtId="38" fontId="10" fillId="0" borderId="72" xfId="8" applyFont="1" applyBorder="1" applyAlignment="1">
      <alignment vertical="center"/>
    </xf>
    <xf numFmtId="38" fontId="10" fillId="0" borderId="51" xfId="8" applyFont="1" applyBorder="1" applyAlignment="1">
      <alignment vertical="center"/>
    </xf>
    <xf numFmtId="38" fontId="10" fillId="0" borderId="47" xfId="8" applyFont="1" applyBorder="1" applyAlignment="1">
      <alignment vertical="center"/>
    </xf>
    <xf numFmtId="38" fontId="10" fillId="0" borderId="45" xfId="8" applyFont="1" applyBorder="1" applyAlignment="1">
      <alignment vertical="center"/>
    </xf>
    <xf numFmtId="38" fontId="10" fillId="0" borderId="50" xfId="8" applyFont="1" applyBorder="1" applyAlignment="1">
      <alignment vertical="center"/>
    </xf>
    <xf numFmtId="38" fontId="10" fillId="0" borderId="59" xfId="8" applyFont="1" applyBorder="1" applyAlignment="1">
      <alignment vertical="center"/>
    </xf>
    <xf numFmtId="178" fontId="10" fillId="0" borderId="49" xfId="8" applyNumberFormat="1" applyFont="1" applyFill="1" applyBorder="1" applyAlignment="1">
      <alignment vertical="center"/>
    </xf>
    <xf numFmtId="178" fontId="10" fillId="0" borderId="46" xfId="8" applyNumberFormat="1" applyFont="1" applyFill="1" applyBorder="1" applyAlignment="1">
      <alignment vertical="center"/>
    </xf>
    <xf numFmtId="38" fontId="10" fillId="0" borderId="48" xfId="8" applyFont="1" applyFill="1" applyBorder="1" applyAlignment="1">
      <alignment vertical="center"/>
    </xf>
    <xf numFmtId="38" fontId="10" fillId="0" borderId="46" xfId="8" applyFont="1" applyFill="1" applyBorder="1" applyAlignment="1">
      <alignment vertical="center"/>
    </xf>
    <xf numFmtId="0" fontId="19" fillId="0" borderId="0" xfId="18" applyFont="1" applyFill="1" applyAlignment="1">
      <alignment vertical="center"/>
    </xf>
    <xf numFmtId="38" fontId="10" fillId="0" borderId="68" xfId="8" applyFont="1" applyBorder="1"/>
    <xf numFmtId="38" fontId="10" fillId="0" borderId="65" xfId="8" applyFont="1" applyBorder="1"/>
    <xf numFmtId="38" fontId="10" fillId="0" borderId="66" xfId="8" applyFont="1" applyBorder="1"/>
    <xf numFmtId="38" fontId="10" fillId="0" borderId="88" xfId="8" applyFont="1" applyBorder="1"/>
    <xf numFmtId="38" fontId="10" fillId="0" borderId="13" xfId="8" applyFont="1" applyBorder="1"/>
    <xf numFmtId="38" fontId="10" fillId="0" borderId="14" xfId="8" applyFont="1" applyBorder="1"/>
    <xf numFmtId="38" fontId="10" fillId="0" borderId="30" xfId="8" applyFont="1" applyBorder="1"/>
    <xf numFmtId="38" fontId="10" fillId="0" borderId="76" xfId="8" applyFont="1" applyFill="1" applyBorder="1"/>
    <xf numFmtId="38" fontId="10" fillId="0" borderId="89" xfId="8" applyFont="1" applyBorder="1"/>
    <xf numFmtId="38" fontId="10" fillId="0" borderId="77" xfId="8" applyFont="1" applyFill="1" applyBorder="1"/>
    <xf numFmtId="38" fontId="10" fillId="0" borderId="90" xfId="8" applyFont="1" applyBorder="1"/>
    <xf numFmtId="38" fontId="10" fillId="0" borderId="91" xfId="8" applyFont="1" applyBorder="1"/>
    <xf numFmtId="0" fontId="24" fillId="0" borderId="0" xfId="0" applyFont="1" applyFill="1"/>
    <xf numFmtId="0" fontId="0" fillId="0" borderId="0" xfId="0" applyFont="1" applyFill="1" applyAlignment="1">
      <alignment vertical="center"/>
    </xf>
    <xf numFmtId="0" fontId="10" fillId="0" borderId="0" xfId="16" applyFont="1" applyFill="1" applyAlignment="1">
      <alignment vertical="center"/>
    </xf>
    <xf numFmtId="0" fontId="28" fillId="0" borderId="0" xfId="0" applyFont="1" applyFill="1" applyAlignment="1">
      <alignment vertical="center"/>
    </xf>
    <xf numFmtId="0" fontId="29" fillId="0" borderId="0" xfId="0" applyFont="1" applyFill="1" applyAlignment="1">
      <alignment vertical="center"/>
    </xf>
    <xf numFmtId="0" fontId="12" fillId="0" borderId="0" xfId="0" applyFont="1" applyFill="1" applyBorder="1" applyAlignment="1"/>
    <xf numFmtId="0" fontId="0" fillId="0" borderId="0" xfId="0" applyFont="1" applyFill="1" applyBorder="1"/>
    <xf numFmtId="0" fontId="30" fillId="0" borderId="11" xfId="0" applyFont="1" applyFill="1" applyBorder="1" applyAlignment="1">
      <alignment horizontal="right"/>
    </xf>
    <xf numFmtId="0" fontId="31" fillId="0" borderId="10" xfId="16" applyFont="1" applyBorder="1" applyAlignment="1">
      <alignment horizontal="center" vertical="center"/>
    </xf>
    <xf numFmtId="0" fontId="31" fillId="0" borderId="4" xfId="16" applyFont="1" applyFill="1" applyBorder="1" applyAlignment="1">
      <alignment horizontal="center" vertical="center"/>
    </xf>
    <xf numFmtId="41" fontId="31" fillId="0" borderId="21" xfId="15" applyNumberFormat="1" applyFont="1" applyFill="1" applyBorder="1" applyAlignment="1" applyProtection="1">
      <alignment vertical="center"/>
      <protection hidden="1"/>
    </xf>
    <xf numFmtId="41" fontId="31" fillId="0" borderId="4" xfId="15" applyNumberFormat="1" applyFont="1" applyFill="1" applyBorder="1" applyAlignment="1" applyProtection="1">
      <alignment vertical="center"/>
      <protection hidden="1"/>
    </xf>
    <xf numFmtId="43" fontId="31" fillId="0" borderId="21" xfId="15" applyNumberFormat="1" applyFont="1" applyFill="1" applyBorder="1" applyAlignment="1" applyProtection="1">
      <alignment vertical="center"/>
      <protection hidden="1"/>
    </xf>
    <xf numFmtId="43" fontId="31" fillId="0" borderId="21" xfId="15" applyNumberFormat="1" applyFont="1" applyBorder="1" applyAlignment="1" applyProtection="1">
      <alignment vertical="center"/>
      <protection hidden="1"/>
    </xf>
    <xf numFmtId="41" fontId="31" fillId="0" borderId="5" xfId="15" applyNumberFormat="1" applyFont="1" applyFill="1" applyBorder="1" applyAlignment="1" applyProtection="1">
      <alignment vertical="center"/>
      <protection hidden="1"/>
    </xf>
    <xf numFmtId="41" fontId="31" fillId="0" borderId="29" xfId="15" applyNumberFormat="1" applyFont="1" applyFill="1" applyBorder="1" applyAlignment="1" applyProtection="1">
      <alignment vertical="center"/>
      <protection hidden="1"/>
    </xf>
    <xf numFmtId="41" fontId="31" fillId="0" borderId="22" xfId="15" applyNumberFormat="1" applyFont="1" applyFill="1" applyBorder="1" applyAlignment="1" applyProtection="1">
      <alignment vertical="center"/>
      <protection hidden="1"/>
    </xf>
    <xf numFmtId="43" fontId="31" fillId="0" borderId="22" xfId="15" applyNumberFormat="1" applyFont="1" applyFill="1" applyBorder="1" applyAlignment="1" applyProtection="1">
      <alignment vertical="center"/>
      <protection hidden="1"/>
    </xf>
    <xf numFmtId="43" fontId="31" fillId="0" borderId="22" xfId="15" applyNumberFormat="1" applyFont="1" applyBorder="1" applyAlignment="1" applyProtection="1">
      <alignment vertical="center"/>
      <protection hidden="1"/>
    </xf>
    <xf numFmtId="41" fontId="31" fillId="0" borderId="23" xfId="15" applyNumberFormat="1" applyFont="1" applyFill="1" applyBorder="1" applyAlignment="1" applyProtection="1">
      <alignment vertical="center"/>
      <protection hidden="1"/>
    </xf>
    <xf numFmtId="43" fontId="31" fillId="0" borderId="5" xfId="15" applyNumberFormat="1" applyFont="1" applyFill="1" applyBorder="1" applyAlignment="1" applyProtection="1">
      <alignment vertical="center"/>
      <protection hidden="1"/>
    </xf>
    <xf numFmtId="43" fontId="31" fillId="0" borderId="5" xfId="15" applyNumberFormat="1" applyFont="1" applyBorder="1" applyAlignment="1" applyProtection="1">
      <alignment vertical="center"/>
      <protection hidden="1"/>
    </xf>
    <xf numFmtId="43" fontId="31" fillId="0" borderId="21" xfId="15" applyNumberFormat="1" applyFont="1" applyFill="1" applyBorder="1" applyAlignment="1" applyProtection="1">
      <alignment horizontal="right" vertical="center"/>
      <protection hidden="1"/>
    </xf>
    <xf numFmtId="0" fontId="31" fillId="0" borderId="22" xfId="16" applyFont="1" applyFill="1" applyBorder="1" applyAlignment="1">
      <alignment horizontal="center" vertical="center"/>
    </xf>
    <xf numFmtId="43" fontId="31" fillId="0" borderId="4" xfId="15" applyNumberFormat="1" applyFont="1" applyFill="1" applyBorder="1" applyAlignment="1" applyProtection="1">
      <alignment vertical="center"/>
      <protection hidden="1"/>
    </xf>
    <xf numFmtId="43" fontId="31" fillId="0" borderId="4" xfId="15" applyNumberFormat="1" applyFont="1" applyBorder="1" applyAlignment="1" applyProtection="1">
      <alignment vertical="center"/>
      <protection hidden="1"/>
    </xf>
    <xf numFmtId="41" fontId="31" fillId="0" borderId="28" xfId="15" applyNumberFormat="1" applyFont="1" applyFill="1" applyBorder="1" applyAlignment="1" applyProtection="1">
      <alignment vertical="center"/>
      <protection hidden="1"/>
    </xf>
    <xf numFmtId="43" fontId="31" fillId="0" borderId="4" xfId="15" applyNumberFormat="1" applyFont="1" applyFill="1" applyBorder="1" applyAlignment="1" applyProtection="1">
      <alignment horizontal="right" vertical="center"/>
      <protection hidden="1"/>
    </xf>
    <xf numFmtId="43" fontId="31" fillId="0" borderId="4" xfId="15" applyNumberFormat="1" applyFont="1" applyBorder="1" applyAlignment="1" applyProtection="1">
      <alignment horizontal="right" vertical="center"/>
      <protection hidden="1"/>
    </xf>
    <xf numFmtId="41" fontId="31" fillId="0" borderId="25" xfId="15" applyNumberFormat="1" applyFont="1" applyFill="1" applyBorder="1" applyAlignment="1" applyProtection="1">
      <alignment vertical="center"/>
      <protection hidden="1"/>
    </xf>
    <xf numFmtId="41" fontId="31" fillId="0" borderId="93" xfId="15" applyNumberFormat="1" applyFont="1" applyFill="1" applyBorder="1" applyAlignment="1" applyProtection="1">
      <alignment vertical="center"/>
      <protection hidden="1"/>
    </xf>
    <xf numFmtId="41" fontId="31" fillId="0" borderId="13" xfId="15" applyNumberFormat="1" applyFont="1" applyFill="1" applyBorder="1" applyAlignment="1" applyProtection="1">
      <alignment vertical="center"/>
      <protection hidden="1"/>
    </xf>
    <xf numFmtId="41" fontId="31" fillId="0" borderId="14" xfId="15" applyNumberFormat="1" applyFont="1" applyFill="1" applyBorder="1" applyAlignment="1" applyProtection="1">
      <alignment vertical="center"/>
      <protection hidden="1"/>
    </xf>
    <xf numFmtId="41" fontId="31" fillId="0" borderId="6" xfId="15" applyNumberFormat="1" applyFont="1" applyFill="1" applyBorder="1" applyAlignment="1" applyProtection="1">
      <alignment vertical="center"/>
      <protection hidden="1"/>
    </xf>
    <xf numFmtId="0" fontId="31" fillId="0" borderId="1" xfId="16" applyFont="1" applyFill="1" applyBorder="1" applyAlignment="1">
      <alignment horizontal="distributed" vertical="center" indent="1"/>
    </xf>
    <xf numFmtId="0" fontId="31" fillId="0" borderId="1" xfId="16" applyFont="1" applyBorder="1" applyAlignment="1">
      <alignment horizontal="distributed" vertical="center" wrapText="1" indent="1"/>
    </xf>
    <xf numFmtId="0" fontId="31" fillId="0" borderId="13" xfId="16" applyFont="1" applyFill="1" applyBorder="1" applyAlignment="1">
      <alignment horizontal="center" vertical="center"/>
    </xf>
    <xf numFmtId="0" fontId="31" fillId="0" borderId="25" xfId="16" applyFont="1" applyFill="1" applyBorder="1" applyAlignment="1">
      <alignment horizontal="center" vertical="center"/>
    </xf>
    <xf numFmtId="0" fontId="31" fillId="0" borderId="95" xfId="16" applyFont="1" applyFill="1" applyBorder="1" applyAlignment="1">
      <alignment horizontal="center" vertical="center"/>
    </xf>
    <xf numFmtId="41" fontId="31" fillId="0" borderId="94" xfId="15" applyNumberFormat="1" applyFont="1" applyFill="1" applyBorder="1" applyAlignment="1" applyProtection="1">
      <alignment vertical="center"/>
      <protection hidden="1"/>
    </xf>
    <xf numFmtId="43" fontId="31" fillId="0" borderId="94" xfId="15" applyNumberFormat="1" applyFont="1" applyFill="1" applyBorder="1" applyAlignment="1" applyProtection="1">
      <alignment vertical="center"/>
      <protection hidden="1"/>
    </xf>
    <xf numFmtId="43" fontId="31" fillId="0" borderId="94" xfId="15" applyNumberFormat="1" applyFont="1" applyBorder="1" applyAlignment="1" applyProtection="1">
      <alignment vertical="center"/>
      <protection hidden="1"/>
    </xf>
    <xf numFmtId="0" fontId="31" fillId="0" borderId="96" xfId="16" applyFont="1" applyFill="1" applyBorder="1" applyAlignment="1">
      <alignment vertical="center"/>
    </xf>
    <xf numFmtId="0" fontId="31" fillId="0" borderId="5" xfId="16" applyFont="1" applyFill="1" applyBorder="1" applyAlignment="1">
      <alignment vertical="center"/>
    </xf>
    <xf numFmtId="0" fontId="31" fillId="0" borderId="74" xfId="16" applyFont="1" applyFill="1" applyBorder="1" applyAlignment="1">
      <alignment vertical="center"/>
    </xf>
    <xf numFmtId="0" fontId="31" fillId="0" borderId="9" xfId="16" applyFont="1" applyFill="1" applyBorder="1" applyAlignment="1">
      <alignment horizontal="distributed" vertical="center" indent="1"/>
    </xf>
    <xf numFmtId="0" fontId="31" fillId="0" borderId="12" xfId="16" applyFont="1" applyFill="1" applyBorder="1" applyAlignment="1">
      <alignment horizontal="center" vertical="center"/>
    </xf>
    <xf numFmtId="41" fontId="31" fillId="0" borderId="12" xfId="15" applyNumberFormat="1" applyFont="1" applyFill="1" applyBorder="1" applyAlignment="1" applyProtection="1">
      <alignment vertical="center"/>
      <protection hidden="1"/>
    </xf>
    <xf numFmtId="43" fontId="31" fillId="0" borderId="12" xfId="15" applyNumberFormat="1" applyFont="1" applyFill="1" applyBorder="1" applyAlignment="1" applyProtection="1">
      <alignment vertical="center"/>
      <protection hidden="1"/>
    </xf>
    <xf numFmtId="43" fontId="31" fillId="0" borderId="12" xfId="15" applyNumberFormat="1" applyFont="1" applyBorder="1" applyAlignment="1" applyProtection="1">
      <alignment vertical="center"/>
      <protection hidden="1"/>
    </xf>
    <xf numFmtId="0" fontId="31" fillId="0" borderId="92" xfId="16" applyFont="1" applyFill="1" applyBorder="1" applyAlignment="1">
      <alignment vertical="center"/>
    </xf>
    <xf numFmtId="41" fontId="31" fillId="0" borderId="92" xfId="0" applyNumberFormat="1" applyFont="1" applyFill="1" applyBorder="1" applyAlignment="1">
      <alignment vertical="center"/>
    </xf>
    <xf numFmtId="41" fontId="31" fillId="0" borderId="0" xfId="0" applyNumberFormat="1" applyFont="1" applyFill="1" applyAlignment="1">
      <alignment vertical="center"/>
    </xf>
    <xf numFmtId="0" fontId="31" fillId="0" borderId="6" xfId="16" applyFont="1" applyFill="1" applyBorder="1" applyAlignment="1">
      <alignment vertical="center"/>
    </xf>
    <xf numFmtId="0" fontId="31" fillId="0" borderId="0" xfId="16" applyFont="1" applyFill="1" applyAlignment="1">
      <alignment vertical="center"/>
    </xf>
    <xf numFmtId="0" fontId="31" fillId="0" borderId="0" xfId="16" applyFont="1" applyFill="1" applyAlignment="1">
      <alignment horizontal="center" vertical="center"/>
    </xf>
    <xf numFmtId="38" fontId="31" fillId="0" borderId="0" xfId="8" applyFont="1" applyFill="1" applyAlignment="1">
      <alignment vertical="center"/>
    </xf>
    <xf numFmtId="0" fontId="21" fillId="0" borderId="5" xfId="16" applyFont="1" applyFill="1" applyBorder="1" applyAlignment="1">
      <alignment horizontal="center" vertical="center"/>
    </xf>
    <xf numFmtId="41" fontId="21" fillId="0" borderId="6" xfId="15" applyNumberFormat="1" applyFont="1" applyFill="1" applyBorder="1" applyAlignment="1" applyProtection="1">
      <alignment vertical="center"/>
      <protection hidden="1"/>
    </xf>
    <xf numFmtId="43" fontId="21" fillId="0" borderId="6" xfId="15" applyNumberFormat="1" applyFont="1" applyFill="1" applyBorder="1" applyAlignment="1" applyProtection="1">
      <alignment vertical="center"/>
      <protection hidden="1"/>
    </xf>
    <xf numFmtId="43" fontId="21" fillId="0" borderId="6" xfId="15" applyNumberFormat="1" applyFont="1" applyBorder="1" applyAlignment="1" applyProtection="1">
      <alignment vertical="center"/>
      <protection hidden="1"/>
    </xf>
    <xf numFmtId="41" fontId="21" fillId="0" borderId="22" xfId="15" applyNumberFormat="1" applyFont="1" applyFill="1" applyBorder="1" applyAlignment="1" applyProtection="1">
      <alignment vertical="center"/>
      <protection hidden="1"/>
    </xf>
    <xf numFmtId="43" fontId="21" fillId="0" borderId="22" xfId="15" applyNumberFormat="1" applyFont="1" applyFill="1" applyBorder="1" applyAlignment="1" applyProtection="1">
      <alignment vertical="center"/>
      <protection hidden="1"/>
    </xf>
    <xf numFmtId="43" fontId="21" fillId="0" borderId="22" xfId="15" applyNumberFormat="1" applyFont="1" applyBorder="1" applyAlignment="1" applyProtection="1">
      <alignment vertical="center"/>
      <protection hidden="1"/>
    </xf>
    <xf numFmtId="41" fontId="21" fillId="0" borderId="74" xfId="15" applyNumberFormat="1" applyFont="1" applyFill="1" applyBorder="1" applyAlignment="1" applyProtection="1">
      <alignment vertical="center"/>
      <protection hidden="1"/>
    </xf>
    <xf numFmtId="43" fontId="21" fillId="0" borderId="74" xfId="15" applyNumberFormat="1" applyFont="1" applyFill="1" applyBorder="1" applyAlignment="1" applyProtection="1">
      <alignment vertical="center"/>
      <protection hidden="1"/>
    </xf>
    <xf numFmtId="43" fontId="21" fillId="0" borderId="74" xfId="15" applyNumberFormat="1" applyFont="1" applyBorder="1" applyAlignment="1" applyProtection="1">
      <alignment vertical="center"/>
      <protection hidden="1"/>
    </xf>
    <xf numFmtId="0" fontId="32" fillId="0" borderId="0" xfId="0" applyFont="1" applyFill="1" applyAlignment="1">
      <alignment vertical="center"/>
    </xf>
    <xf numFmtId="0" fontId="31" fillId="0" borderId="2" xfId="16" applyFont="1" applyFill="1" applyBorder="1" applyAlignment="1">
      <alignment horizontal="distributed" vertical="center" indent="1"/>
    </xf>
    <xf numFmtId="0" fontId="31" fillId="0" borderId="3" xfId="16" applyFont="1" applyFill="1" applyBorder="1" applyAlignment="1">
      <alignment horizontal="distributed" vertical="center" indent="1"/>
    </xf>
    <xf numFmtId="0" fontId="31" fillId="0" borderId="29" xfId="16" applyFont="1" applyFill="1" applyBorder="1" applyAlignment="1">
      <alignment horizontal="center" vertical="center"/>
    </xf>
    <xf numFmtId="0" fontId="31" fillId="0" borderId="6" xfId="16" applyFont="1" applyFill="1" applyBorder="1" applyAlignment="1">
      <alignment horizontal="center" vertical="center"/>
    </xf>
    <xf numFmtId="0" fontId="31" fillId="0" borderId="5" xfId="16" applyFont="1" applyFill="1" applyBorder="1" applyAlignment="1">
      <alignment horizontal="center" vertical="center"/>
    </xf>
    <xf numFmtId="0" fontId="31" fillId="0" borderId="13" xfId="16" applyFont="1" applyBorder="1" applyAlignment="1">
      <alignment horizontal="center" vertical="center"/>
    </xf>
    <xf numFmtId="0" fontId="31" fillId="0" borderId="1" xfId="16" applyFont="1" applyBorder="1" applyAlignment="1">
      <alignment horizontal="center" vertical="center"/>
    </xf>
    <xf numFmtId="0" fontId="31" fillId="0" borderId="23" xfId="16" applyFont="1" applyFill="1" applyBorder="1" applyAlignment="1">
      <alignment horizontal="center" vertical="center"/>
    </xf>
    <xf numFmtId="0" fontId="31" fillId="0" borderId="21" xfId="16" applyFont="1" applyFill="1" applyBorder="1" applyAlignment="1">
      <alignment horizontal="center" vertical="center"/>
    </xf>
    <xf numFmtId="0" fontId="21" fillId="0" borderId="23" xfId="16" applyFont="1" applyFill="1" applyBorder="1" applyAlignment="1">
      <alignment horizontal="center" vertical="center"/>
    </xf>
    <xf numFmtId="0" fontId="31" fillId="0" borderId="7" xfId="16" applyFont="1" applyFill="1" applyBorder="1" applyAlignment="1">
      <alignment horizontal="center" vertical="center"/>
    </xf>
    <xf numFmtId="0" fontId="21" fillId="0" borderId="5" xfId="16" applyFont="1" applyBorder="1" applyAlignment="1">
      <alignment horizontal="center" vertical="center"/>
    </xf>
    <xf numFmtId="0" fontId="11" fillId="0" borderId="1" xfId="16" applyFont="1" applyFill="1" applyBorder="1" applyAlignment="1">
      <alignment horizontal="right" vertical="center" indent="1"/>
    </xf>
    <xf numFmtId="0" fontId="31" fillId="0" borderId="13" xfId="16" applyFont="1" applyFill="1" applyBorder="1" applyAlignment="1">
      <alignment horizontal="right" vertical="center" indent="1"/>
    </xf>
    <xf numFmtId="0" fontId="31" fillId="0" borderId="2" xfId="16" applyFont="1" applyFill="1" applyBorder="1" applyAlignment="1">
      <alignment horizontal="right" vertical="center" indent="1"/>
    </xf>
    <xf numFmtId="0" fontId="31" fillId="0" borderId="14" xfId="16" applyFont="1" applyFill="1" applyBorder="1" applyAlignment="1">
      <alignment horizontal="right" vertical="center" indent="1"/>
    </xf>
    <xf numFmtId="0" fontId="31" fillId="0" borderId="2" xfId="16" applyFont="1" applyFill="1" applyBorder="1" applyAlignment="1">
      <alignment horizontal="left" vertical="center" indent="1"/>
    </xf>
    <xf numFmtId="0" fontId="31" fillId="0" borderId="14" xfId="16" applyFont="1" applyFill="1" applyBorder="1" applyAlignment="1">
      <alignment horizontal="left" vertical="center" indent="1"/>
    </xf>
    <xf numFmtId="0" fontId="31" fillId="0" borderId="3" xfId="16" applyFont="1" applyFill="1" applyBorder="1" applyAlignment="1">
      <alignment horizontal="left" vertical="center" indent="1"/>
    </xf>
    <xf numFmtId="0" fontId="31" fillId="0" borderId="30" xfId="16" applyFont="1" applyFill="1" applyBorder="1" applyAlignment="1">
      <alignment horizontal="left" vertical="center" indent="1"/>
    </xf>
    <xf numFmtId="0" fontId="31" fillId="0" borderId="92" xfId="16" applyFont="1" applyFill="1" applyBorder="1" applyAlignment="1">
      <alignment horizontal="distributed" vertical="center" indent="1"/>
    </xf>
    <xf numFmtId="0" fontId="31" fillId="0" borderId="5" xfId="16" applyFont="1" applyFill="1" applyBorder="1" applyAlignment="1">
      <alignment horizontal="distributed" vertical="center" indent="1"/>
    </xf>
    <xf numFmtId="0" fontId="31" fillId="0" borderId="6" xfId="16" applyFont="1" applyFill="1" applyBorder="1" applyAlignment="1">
      <alignment horizontal="distributed" vertical="center" indent="1"/>
    </xf>
    <xf numFmtId="0" fontId="31" fillId="0" borderId="6" xfId="16" applyFont="1" applyFill="1" applyBorder="1" applyAlignment="1">
      <alignment horizontal="center" vertical="center"/>
    </xf>
    <xf numFmtId="0" fontId="31" fillId="0" borderId="1" xfId="16" applyFont="1" applyFill="1" applyBorder="1" applyAlignment="1">
      <alignment horizontal="center" vertical="center"/>
    </xf>
    <xf numFmtId="0" fontId="31" fillId="0" borderId="23" xfId="16" applyFont="1" applyFill="1" applyBorder="1" applyAlignment="1">
      <alignment horizontal="center" vertical="center"/>
    </xf>
    <xf numFmtId="0" fontId="31" fillId="0" borderId="21" xfId="16" applyFont="1" applyFill="1" applyBorder="1" applyAlignment="1">
      <alignment horizontal="center" vertical="center"/>
    </xf>
    <xf numFmtId="0" fontId="21" fillId="0" borderId="23" xfId="16" applyFont="1" applyFill="1" applyBorder="1" applyAlignment="1">
      <alignment horizontal="center" vertical="center"/>
    </xf>
    <xf numFmtId="0" fontId="21" fillId="0" borderId="12" xfId="16" applyFont="1" applyFill="1" applyBorder="1" applyAlignment="1">
      <alignment horizontal="center" vertical="center"/>
    </xf>
    <xf numFmtId="0" fontId="31" fillId="0" borderId="1" xfId="16" applyFont="1" applyFill="1" applyBorder="1" applyAlignment="1">
      <alignment horizontal="distributed" vertical="center" wrapText="1" indent="1"/>
    </xf>
    <xf numFmtId="0" fontId="31" fillId="0" borderId="2" xfId="16" applyFont="1" applyFill="1" applyBorder="1" applyAlignment="1">
      <alignment horizontal="distributed" vertical="center" indent="1"/>
    </xf>
    <xf numFmtId="0" fontId="31" fillId="0" borderId="3" xfId="16" applyFont="1" applyFill="1" applyBorder="1" applyAlignment="1">
      <alignment horizontal="distributed" vertical="center" indent="1"/>
    </xf>
    <xf numFmtId="0" fontId="31" fillId="0" borderId="4" xfId="16" applyFont="1" applyFill="1" applyBorder="1" applyAlignment="1">
      <alignment horizontal="distributed" vertical="center" indent="1"/>
    </xf>
    <xf numFmtId="0" fontId="31" fillId="0" borderId="7" xfId="16" applyFont="1" applyFill="1" applyBorder="1" applyAlignment="1">
      <alignment horizontal="center" vertical="center"/>
    </xf>
    <xf numFmtId="0" fontId="31" fillId="0" borderId="15" xfId="16" applyFont="1" applyBorder="1" applyAlignment="1">
      <alignment horizontal="center" vertical="center"/>
    </xf>
    <xf numFmtId="0" fontId="31" fillId="0" borderId="16" xfId="16" applyFont="1" applyBorder="1" applyAlignment="1">
      <alignment horizontal="center" vertical="center"/>
    </xf>
    <xf numFmtId="0" fontId="31" fillId="0" borderId="17" xfId="16" applyFont="1" applyBorder="1" applyAlignment="1">
      <alignment horizontal="center" vertical="center"/>
    </xf>
    <xf numFmtId="0" fontId="31" fillId="0" borderId="1" xfId="16" applyFont="1" applyBorder="1" applyAlignment="1">
      <alignment horizontal="center" vertical="center"/>
    </xf>
    <xf numFmtId="0" fontId="31" fillId="0" borderId="13" xfId="16" applyFont="1" applyBorder="1" applyAlignment="1">
      <alignment horizontal="center" vertical="center"/>
    </xf>
    <xf numFmtId="0" fontId="31" fillId="0" borderId="18" xfId="16" applyFont="1" applyBorder="1" applyAlignment="1">
      <alignment horizontal="center" vertical="center"/>
    </xf>
    <xf numFmtId="0" fontId="31" fillId="0" borderId="19" xfId="16" applyFont="1" applyBorder="1" applyAlignment="1">
      <alignment horizontal="center" vertical="center"/>
    </xf>
    <xf numFmtId="0" fontId="31" fillId="0" borderId="20" xfId="16" applyFont="1" applyBorder="1" applyAlignment="1">
      <alignment horizontal="center" vertical="center"/>
    </xf>
    <xf numFmtId="0" fontId="31" fillId="0" borderId="2" xfId="16" applyFont="1" applyBorder="1" applyAlignment="1">
      <alignment horizontal="center" vertical="center"/>
    </xf>
    <xf numFmtId="0" fontId="31" fillId="0" borderId="14" xfId="16" applyFont="1" applyBorder="1" applyAlignment="1">
      <alignment horizontal="center" vertical="center"/>
    </xf>
    <xf numFmtId="0" fontId="31" fillId="0" borderId="0" xfId="16" applyFont="1" applyAlignment="1">
      <alignment horizontal="center" vertical="center"/>
    </xf>
    <xf numFmtId="0" fontId="31" fillId="0" borderId="3" xfId="16" applyFont="1" applyBorder="1" applyAlignment="1">
      <alignment horizontal="center" vertical="center"/>
    </xf>
    <xf numFmtId="0" fontId="31" fillId="0" borderId="30" xfId="16" applyFont="1" applyBorder="1" applyAlignment="1">
      <alignment horizontal="center" vertical="center"/>
    </xf>
    <xf numFmtId="0" fontId="31" fillId="0" borderId="11" xfId="16" applyFont="1" applyBorder="1" applyAlignment="1">
      <alignment horizontal="center" vertical="center"/>
    </xf>
    <xf numFmtId="176" fontId="0" fillId="0" borderId="0" xfId="0" applyNumberFormat="1" applyFont="1" applyFill="1" applyAlignment="1">
      <alignment horizontal="left"/>
    </xf>
    <xf numFmtId="0" fontId="31" fillId="0" borderId="1" xfId="16" applyFont="1" applyBorder="1" applyAlignment="1">
      <alignment horizontal="center" vertical="center" wrapText="1"/>
    </xf>
    <xf numFmtId="0" fontId="9" fillId="0" borderId="24"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4" xfId="16" applyFont="1" applyFill="1" applyBorder="1" applyAlignment="1">
      <alignment horizontal="distributed" vertical="center" indent="1"/>
    </xf>
    <xf numFmtId="0" fontId="9" fillId="0" borderId="5" xfId="16" applyFont="1" applyFill="1" applyBorder="1" applyAlignment="1">
      <alignment horizontal="distributed" vertical="center" indent="1"/>
    </xf>
    <xf numFmtId="0" fontId="9" fillId="0" borderId="6" xfId="16" applyFont="1" applyFill="1" applyBorder="1" applyAlignment="1">
      <alignment horizontal="distributed" vertical="center" indent="1"/>
    </xf>
    <xf numFmtId="0" fontId="31" fillId="0" borderId="5" xfId="16" applyFont="1" applyFill="1" applyBorder="1" applyAlignment="1">
      <alignment horizontal="center" vertical="center"/>
    </xf>
    <xf numFmtId="0" fontId="31" fillId="0" borderId="2" xfId="16" applyFont="1" applyFill="1" applyBorder="1" applyAlignment="1">
      <alignment horizontal="center" vertical="center"/>
    </xf>
    <xf numFmtId="0" fontId="31" fillId="0" borderId="29" xfId="16" applyFont="1" applyFill="1" applyBorder="1" applyAlignment="1">
      <alignment horizontal="center" vertical="center"/>
    </xf>
    <xf numFmtId="0" fontId="9" fillId="0" borderId="20" xfId="16" applyFont="1" applyFill="1" applyBorder="1" applyAlignment="1">
      <alignment horizontal="center" vertical="center"/>
    </xf>
    <xf numFmtId="0" fontId="31" fillId="0" borderId="28" xfId="16" applyFont="1" applyFill="1" applyBorder="1" applyAlignment="1">
      <alignment horizontal="center" vertical="center"/>
    </xf>
    <xf numFmtId="0" fontId="31" fillId="0" borderId="7" xfId="16" applyFont="1" applyFill="1" applyBorder="1" applyAlignment="1">
      <alignment horizontal="distributed" vertical="center" wrapText="1" indent="1"/>
    </xf>
    <xf numFmtId="0" fontId="31" fillId="0" borderId="7" xfId="16" applyFont="1" applyFill="1" applyBorder="1" applyAlignment="1">
      <alignment horizontal="distributed" vertical="center" indent="1"/>
    </xf>
    <xf numFmtId="0" fontId="31" fillId="0" borderId="8" xfId="16" applyFont="1" applyFill="1" applyBorder="1" applyAlignment="1">
      <alignment horizontal="distributed" vertical="center" indent="1"/>
    </xf>
    <xf numFmtId="0" fontId="31" fillId="0" borderId="4" xfId="16" applyFont="1" applyFill="1" applyBorder="1" applyAlignment="1">
      <alignment horizontal="distributed" vertical="center" wrapText="1" indent="1"/>
    </xf>
    <xf numFmtId="0" fontId="31" fillId="0" borderId="5" xfId="16" applyFont="1" applyFill="1" applyBorder="1" applyAlignment="1">
      <alignment horizontal="distributed" vertical="center" wrapText="1" indent="1"/>
    </xf>
    <xf numFmtId="0" fontId="31" fillId="0" borderId="6" xfId="16" applyFont="1" applyFill="1" applyBorder="1" applyAlignment="1">
      <alignment horizontal="distributed" vertical="center" wrapText="1" indent="1"/>
    </xf>
    <xf numFmtId="0" fontId="9" fillId="0" borderId="64" xfId="16" applyFont="1" applyBorder="1" applyAlignment="1">
      <alignment horizontal="center"/>
    </xf>
    <xf numFmtId="0" fontId="9" fillId="0" borderId="73" xfId="16" applyFont="1" applyBorder="1" applyAlignment="1">
      <alignment horizontal="center"/>
    </xf>
    <xf numFmtId="0" fontId="9" fillId="0" borderId="75" xfId="16" applyFont="1" applyBorder="1" applyAlignment="1">
      <alignment horizontal="center"/>
    </xf>
    <xf numFmtId="0" fontId="11" fillId="0" borderId="11" xfId="16" applyFont="1" applyFill="1" applyBorder="1" applyAlignment="1">
      <alignment horizontal="right"/>
    </xf>
    <xf numFmtId="0" fontId="9" fillId="0" borderId="15" xfId="16" applyFont="1" applyFill="1" applyBorder="1" applyAlignment="1">
      <alignment horizontal="center" vertical="center"/>
    </xf>
    <xf numFmtId="0" fontId="9" fillId="0" borderId="16" xfId="16" applyFont="1" applyFill="1" applyBorder="1" applyAlignment="1">
      <alignment horizontal="center" vertical="center"/>
    </xf>
    <xf numFmtId="0" fontId="9" fillId="0" borderId="17" xfId="16" applyFont="1" applyFill="1" applyBorder="1" applyAlignment="1">
      <alignment horizontal="center" vertical="center"/>
    </xf>
    <xf numFmtId="0" fontId="9" fillId="0" borderId="1" xfId="16" applyFont="1" applyFill="1" applyBorder="1" applyAlignment="1">
      <alignment horizontal="center" vertical="center"/>
    </xf>
    <xf numFmtId="0" fontId="9" fillId="0" borderId="13" xfId="16" applyFont="1" applyFill="1" applyBorder="1" applyAlignment="1">
      <alignment horizontal="center" vertical="center"/>
    </xf>
    <xf numFmtId="0" fontId="9" fillId="0" borderId="18" xfId="16" applyFont="1" applyFill="1" applyBorder="1" applyAlignment="1">
      <alignment horizontal="center" vertical="center"/>
    </xf>
    <xf numFmtId="0" fontId="9" fillId="0" borderId="19" xfId="16" applyFont="1" applyFill="1" applyBorder="1" applyAlignment="1">
      <alignment horizontal="center" vertical="center"/>
    </xf>
    <xf numFmtId="0" fontId="17" fillId="0" borderId="64" xfId="17" applyFont="1" applyFill="1" applyBorder="1" applyAlignment="1">
      <alignment horizontal="center"/>
    </xf>
    <xf numFmtId="0" fontId="17" fillId="0" borderId="73" xfId="17" applyFont="1" applyFill="1" applyBorder="1" applyAlignment="1">
      <alignment horizontal="center"/>
    </xf>
    <xf numFmtId="0" fontId="17" fillId="0" borderId="75" xfId="17" applyFont="1" applyFill="1" applyBorder="1" applyAlignment="1">
      <alignment horizontal="center"/>
    </xf>
    <xf numFmtId="0" fontId="9" fillId="0" borderId="2" xfId="16" applyFont="1" applyFill="1" applyBorder="1" applyAlignment="1">
      <alignment horizontal="center" vertical="center"/>
    </xf>
    <xf numFmtId="0" fontId="9" fillId="0" borderId="14"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86" xfId="16" applyFont="1" applyBorder="1" applyAlignment="1">
      <alignment horizontal="center"/>
    </xf>
    <xf numFmtId="0" fontId="9" fillId="0" borderId="39" xfId="16" applyFont="1" applyFill="1" applyBorder="1" applyAlignment="1">
      <alignment horizontal="center" vertical="center"/>
    </xf>
    <xf numFmtId="0" fontId="9" fillId="0" borderId="1" xfId="16" applyFont="1" applyFill="1" applyBorder="1" applyAlignment="1">
      <alignment horizontal="center" vertical="center" wrapText="1"/>
    </xf>
    <xf numFmtId="0" fontId="9" fillId="0" borderId="31" xfId="16" applyFont="1" applyFill="1" applyBorder="1" applyAlignment="1">
      <alignment horizontal="distributed" vertical="center" wrapText="1" indent="1"/>
    </xf>
    <xf numFmtId="0" fontId="9" fillId="0" borderId="32" xfId="16" applyFont="1" applyFill="1" applyBorder="1" applyAlignment="1">
      <alignment horizontal="distributed" vertical="center" indent="1"/>
    </xf>
    <xf numFmtId="0" fontId="9" fillId="0" borderId="33" xfId="16" applyFont="1" applyFill="1" applyBorder="1" applyAlignment="1">
      <alignment horizontal="distributed" vertical="center" indent="1"/>
    </xf>
    <xf numFmtId="0" fontId="9" fillId="0" borderId="1" xfId="16" applyFont="1" applyFill="1" applyBorder="1" applyAlignment="1">
      <alignment horizontal="distributed" vertical="center"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27" xfId="16" applyFont="1" applyFill="1" applyBorder="1" applyAlignment="1">
      <alignment horizontal="center" vertical="center"/>
    </xf>
    <xf numFmtId="0" fontId="9" fillId="0" borderId="32" xfId="16" applyFont="1" applyFill="1" applyBorder="1" applyAlignment="1">
      <alignment horizontal="distributed" vertical="center" wrapText="1" indent="1"/>
    </xf>
    <xf numFmtId="0" fontId="9" fillId="0" borderId="32" xfId="16" applyFont="1" applyFill="1" applyBorder="1" applyAlignment="1">
      <alignment horizontal="left" vertical="center" wrapText="1"/>
    </xf>
    <xf numFmtId="0" fontId="9" fillId="0" borderId="33" xfId="16" applyFont="1" applyFill="1" applyBorder="1" applyAlignment="1">
      <alignment horizontal="left" vertical="center" wrapText="1"/>
    </xf>
    <xf numFmtId="0" fontId="9" fillId="0" borderId="26" xfId="16" applyFont="1" applyFill="1" applyBorder="1" applyAlignment="1">
      <alignment horizontal="center" vertical="center"/>
    </xf>
  </cellXfs>
  <cellStyles count="23">
    <cellStyle name="パーセント 2" xfId="1" xr:uid="{00000000-0005-0000-0000-000000000000}"/>
    <cellStyle name="桁区切り" xfId="20" builtinId="6"/>
    <cellStyle name="桁区切り 2" xfId="3" xr:uid="{00000000-0005-0000-0000-000002000000}"/>
    <cellStyle name="桁区切り 2 2" xfId="4" xr:uid="{00000000-0005-0000-0000-000003000000}"/>
    <cellStyle name="桁区切り 2_【3.6.17総合県税→税務課】Ⅱ単独様式７税務課" xfId="5" xr:uid="{00000000-0005-0000-0000-000004000000}"/>
    <cellStyle name="桁区切り 3" xfId="6" xr:uid="{00000000-0005-0000-0000-000005000000}"/>
    <cellStyle name="桁区切り 4" xfId="22" xr:uid="{90992306-F712-4589-AEBD-A1ECD8769E29}"/>
    <cellStyle name="桁区切り_H30監査資料（単独様式）" xfId="7" xr:uid="{00000000-0005-0000-0000-000007000000}"/>
    <cellStyle name="桁区切り_決算調書２１年度（監査資料税務課単独)修正後22.7.30" xfId="8" xr:uid="{00000000-0005-0000-0000-000008000000}"/>
    <cellStyle name="桁区切り_決算調書２１年度（監査資料税務課単独)修正後22.7.30_H30監査資料（単独様式）" xfId="9" xr:uid="{00000000-0005-0000-0000-000009000000}"/>
    <cellStyle name="標準" xfId="0" builtinId="0"/>
    <cellStyle name="標準 2" xfId="10" xr:uid="{00000000-0005-0000-0000-00000B000000}"/>
    <cellStyle name="標準 3" xfId="11" xr:uid="{00000000-0005-0000-0000-00000C000000}"/>
    <cellStyle name="標準 4" xfId="12" xr:uid="{00000000-0005-0000-0000-00000D000000}"/>
    <cellStyle name="標準 5" xfId="13" xr:uid="{00000000-0005-0000-0000-00000E000000}"/>
    <cellStyle name="標準 6" xfId="14" xr:uid="{00000000-0005-0000-0000-00000F000000}"/>
    <cellStyle name="標準 7" xfId="21" xr:uid="{1278E0DE-BEDE-489F-9326-657E1465E93A}"/>
    <cellStyle name="標準_１６年度決算調書（税務課）" xfId="18" xr:uid="{00000000-0005-0000-0000-000016000000}"/>
    <cellStyle name="標準_１６年度決算調書（税務課）_H30監査資料（単独様式）" xfId="19" xr:uid="{00000000-0005-0000-0000-000017000000}"/>
    <cellStyle name="標準_8事見込" xfId="15" xr:uid="{00000000-0005-0000-0000-000011000000}"/>
    <cellStyle name="標準_決算調書２１年度（監査資料税務課単独)修正後22.7.30" xfId="16" xr:uid="{00000000-0005-0000-0000-000013000000}"/>
    <cellStyle name="標準_決算調書２１年度（監査資料税務課単独)修正後22.7.30_H30監査資料（単独様式）" xfId="17" xr:uid="{00000000-0005-0000-0000-000014000000}"/>
    <cellStyle name="未定義" xfId="2"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12700</xdr:colOff>
      <xdr:row>2</xdr:row>
      <xdr:rowOff>0</xdr:rowOff>
    </xdr:from>
    <xdr:to>
      <xdr:col>2</xdr:col>
      <xdr:colOff>219075</xdr:colOff>
      <xdr:row>6</xdr:row>
      <xdr:rowOff>0</xdr:rowOff>
    </xdr:to>
    <xdr:sp macro="" textlink="">
      <xdr:nvSpPr>
        <xdr:cNvPr id="2" name="Line 1">
          <a:extLst>
            <a:ext uri="{FF2B5EF4-FFF2-40B4-BE49-F238E27FC236}">
              <a16:creationId xmlns:a16="http://schemas.microsoft.com/office/drawing/2014/main" id="{F8DEE416-5B6E-4955-B062-D477884A6378}"/>
            </a:ext>
          </a:extLst>
        </xdr:cNvPr>
        <xdr:cNvSpPr>
          <a:spLocks noChangeShapeType="1"/>
        </xdr:cNvSpPr>
      </xdr:nvSpPr>
      <xdr:spPr>
        <a:xfrm>
          <a:off x="146050" y="600075"/>
          <a:ext cx="2159000" cy="1104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18415</xdr:colOff>
      <xdr:row>2</xdr:row>
      <xdr:rowOff>0</xdr:rowOff>
    </xdr:from>
    <xdr:to>
      <xdr:col>2</xdr:col>
      <xdr:colOff>200025</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a:xfrm>
          <a:off x="151765" y="552450"/>
          <a:ext cx="154368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1209;&#20250;&#35336;&#12490;&#12499;/systemQ&amp;A/&#26032;&#36001;&#21209;&#65318;&#65313;&#65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目次"/>
      <sheetName val="改訂履歴"/>
      <sheetName val="歳入-1"/>
      <sheetName val="歳出-1"/>
      <sheetName val="歳出-2"/>
      <sheetName val="歳出-3"/>
      <sheetName val="歳出-3（詳細）"/>
      <sheetName val="歳出-4"/>
      <sheetName val="歳出-5"/>
      <sheetName val="公振更正-1"/>
      <sheetName val="公振更正-1（詳細）"/>
      <sheetName val="公振更正-2"/>
      <sheetName val="公振更正-3"/>
      <sheetName val="公振更正-3（詳細）"/>
      <sheetName val="賃金報酬-1"/>
      <sheetName val="賃金報酬-2"/>
      <sheetName val="賃金報酬-3"/>
      <sheetName val="賃金報酬-3（詳細）"/>
      <sheetName val="共通・その他-1"/>
      <sheetName val="共通・その他-1（詳細）"/>
      <sheetName val="共通・その他-2"/>
      <sheetName val="共通・その他-3"/>
      <sheetName val="共通・その他-3（別紙）"/>
      <sheetName val="共通・その他-4"/>
      <sheetName val="共通・その他-4（別紙）"/>
    </sheetNames>
    <sheetDataSet>
      <sheetData sheetId="0">
        <row r="1">
          <cell r="A1" t="str">
            <v>予算管理</v>
          </cell>
        </row>
        <row r="2">
          <cell r="A2" t="str">
            <v>歳入管理</v>
          </cell>
        </row>
        <row r="3">
          <cell r="A3" t="str">
            <v>歳出管理</v>
          </cell>
        </row>
        <row r="4">
          <cell r="A4" t="str">
            <v>歳入歳出外現金管理</v>
          </cell>
        </row>
        <row r="5">
          <cell r="A5" t="str">
            <v>資金管理</v>
          </cell>
        </row>
        <row r="6">
          <cell r="A6" t="str">
            <v>基金管理</v>
          </cell>
        </row>
        <row r="7">
          <cell r="A7" t="str">
            <v>債権債務者管理</v>
          </cell>
        </row>
        <row r="8">
          <cell r="A8" t="str">
            <v>公金振替・更正管理</v>
          </cell>
        </row>
        <row r="9">
          <cell r="A9" t="str">
            <v>賃金報酬報償管理</v>
          </cell>
        </row>
        <row r="10">
          <cell r="A10" t="str">
            <v>備品管理</v>
          </cell>
        </row>
        <row r="11">
          <cell r="A11" t="str">
            <v>財産管理</v>
          </cell>
        </row>
        <row r="12">
          <cell r="A12" t="str">
            <v>共通管理・その他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DDE1-4498-4D46-B02B-9B11955C8DEB}">
  <dimension ref="B1:AE83"/>
  <sheetViews>
    <sheetView tabSelected="1" view="pageBreakPreview" zoomScale="70" zoomScaleNormal="90" zoomScaleSheetLayoutView="70" workbookViewId="0">
      <pane xSplit="3" ySplit="6" topLeftCell="D7" activePane="bottomRight" state="frozen"/>
      <selection pane="topRight" activeCell="D1" sqref="D1"/>
      <selection pane="bottomLeft" activeCell="A7" sqref="A7"/>
      <selection pane="bottomRight" activeCell="G23" sqref="G23"/>
    </sheetView>
  </sheetViews>
  <sheetFormatPr defaultColWidth="9" defaultRowHeight="14.1" customHeight="1"/>
  <cols>
    <col min="1" max="1" width="1.75" style="1" customWidth="1"/>
    <col min="2" max="2" width="25.625" style="1" customWidth="1"/>
    <col min="3" max="3" width="3.625" style="1" customWidth="1"/>
    <col min="4" max="4" width="11.625" style="1" customWidth="1"/>
    <col min="5" max="5" width="17.5" style="1" customWidth="1"/>
    <col min="6" max="6" width="10.625" style="1" customWidth="1"/>
    <col min="7" max="7" width="15.625" style="1" customWidth="1"/>
    <col min="8" max="8" width="10.625" style="1" customWidth="1"/>
    <col min="9" max="9" width="15.625" style="1" customWidth="1"/>
    <col min="10" max="10" width="10.625" style="1" customWidth="1"/>
    <col min="11" max="11" width="15.625" style="1" customWidth="1"/>
    <col min="12" max="12" width="10.625" style="1" customWidth="1"/>
    <col min="13" max="13" width="15.625" style="1" customWidth="1"/>
    <col min="14" max="14" width="10.625" style="1" customWidth="1"/>
    <col min="15" max="15" width="13.625" style="1" customWidth="1"/>
    <col min="16" max="16" width="11.25" style="1" customWidth="1"/>
    <col min="17" max="17" width="16.625" style="1" customWidth="1"/>
    <col min="18" max="18" width="10.625" style="1" customWidth="1"/>
    <col min="19" max="19" width="13.625" style="1" customWidth="1"/>
    <col min="20" max="20" width="10.625" style="1" customWidth="1"/>
    <col min="21" max="21" width="13.625" style="1" customWidth="1"/>
    <col min="22" max="22" width="10.625" style="1" customWidth="1"/>
    <col min="23" max="23" width="13.625" style="1" customWidth="1"/>
    <col min="24" max="27" width="10.625" style="1" customWidth="1"/>
    <col min="28" max="28" width="9" style="1" customWidth="1"/>
    <col min="29" max="29" width="16.25" style="1" customWidth="1"/>
    <col min="30" max="30" width="9" style="1" customWidth="1"/>
    <col min="31" max="16384" width="9" style="1"/>
  </cols>
  <sheetData>
    <row r="1" spans="2:31" ht="27.75" customHeight="1">
      <c r="B1" s="399" t="s">
        <v>86</v>
      </c>
      <c r="E1" s="332"/>
      <c r="Z1" s="337"/>
      <c r="AA1" s="338"/>
      <c r="AB1" s="338"/>
    </row>
    <row r="2" spans="2:31" ht="19.5" customHeight="1">
      <c r="B2" s="336"/>
      <c r="E2" s="332"/>
      <c r="Z2" s="337"/>
      <c r="AA2" s="339" t="s">
        <v>80</v>
      </c>
      <c r="AB2"/>
      <c r="AC2"/>
    </row>
    <row r="3" spans="2:31" ht="21.95" customHeight="1">
      <c r="B3" s="412" t="s">
        <v>99</v>
      </c>
      <c r="C3" s="413"/>
      <c r="D3" s="406"/>
      <c r="E3" s="405"/>
      <c r="F3" s="406"/>
      <c r="G3" s="405"/>
      <c r="H3" s="340"/>
      <c r="I3" s="405"/>
      <c r="J3" s="434" t="s">
        <v>104</v>
      </c>
      <c r="K3" s="435"/>
      <c r="L3" s="435"/>
      <c r="M3" s="435"/>
      <c r="N3" s="435"/>
      <c r="O3" s="436"/>
      <c r="P3" s="437" t="s">
        <v>105</v>
      </c>
      <c r="Q3" s="438"/>
      <c r="R3" s="406"/>
      <c r="S3" s="405"/>
      <c r="T3" s="340"/>
      <c r="U3" s="340"/>
      <c r="V3" s="406"/>
      <c r="W3" s="405"/>
      <c r="X3" s="439" t="s">
        <v>110</v>
      </c>
      <c r="Y3" s="440"/>
      <c r="Z3" s="440"/>
      <c r="AA3" s="441"/>
      <c r="AB3"/>
      <c r="AC3"/>
      <c r="AD3"/>
      <c r="AE3"/>
    </row>
    <row r="4" spans="2:31" ht="21.95" customHeight="1">
      <c r="B4" s="414"/>
      <c r="C4" s="415"/>
      <c r="D4" s="442" t="s">
        <v>101</v>
      </c>
      <c r="E4" s="443"/>
      <c r="F4" s="442" t="s">
        <v>102</v>
      </c>
      <c r="G4" s="443"/>
      <c r="H4" s="444" t="s">
        <v>103</v>
      </c>
      <c r="I4" s="444"/>
      <c r="J4" s="437" t="s">
        <v>49</v>
      </c>
      <c r="K4" s="438"/>
      <c r="L4" s="449" t="s">
        <v>97</v>
      </c>
      <c r="M4" s="438"/>
      <c r="N4" s="449" t="s">
        <v>96</v>
      </c>
      <c r="O4" s="438"/>
      <c r="P4" s="442" t="s">
        <v>46</v>
      </c>
      <c r="Q4" s="443"/>
      <c r="R4" s="442" t="s">
        <v>18</v>
      </c>
      <c r="S4" s="443"/>
      <c r="T4" s="444" t="s">
        <v>106</v>
      </c>
      <c r="U4" s="444"/>
      <c r="V4" s="442" t="s">
        <v>107</v>
      </c>
      <c r="W4" s="443"/>
      <c r="X4" s="442" t="s">
        <v>108</v>
      </c>
      <c r="Y4" s="443"/>
      <c r="Z4" s="444" t="s">
        <v>109</v>
      </c>
      <c r="AA4" s="443"/>
      <c r="AB4"/>
      <c r="AC4"/>
      <c r="AD4"/>
      <c r="AE4"/>
    </row>
    <row r="5" spans="2:31" ht="21.95" customHeight="1">
      <c r="B5" s="416" t="s">
        <v>100</v>
      </c>
      <c r="C5" s="417"/>
      <c r="D5" s="442" t="s">
        <v>6</v>
      </c>
      <c r="E5" s="443"/>
      <c r="F5" s="442" t="s">
        <v>56</v>
      </c>
      <c r="G5" s="443"/>
      <c r="H5" s="444" t="s">
        <v>5</v>
      </c>
      <c r="I5" s="444"/>
      <c r="J5" s="442" t="s">
        <v>33</v>
      </c>
      <c r="K5" s="443"/>
      <c r="L5" s="442"/>
      <c r="M5" s="443"/>
      <c r="N5" s="442"/>
      <c r="O5" s="443"/>
      <c r="P5" s="442" t="s">
        <v>48</v>
      </c>
      <c r="Q5" s="443"/>
      <c r="R5" s="442" t="s">
        <v>16</v>
      </c>
      <c r="S5" s="443"/>
      <c r="T5" s="444" t="s">
        <v>42</v>
      </c>
      <c r="U5" s="444"/>
      <c r="V5" s="442" t="s">
        <v>21</v>
      </c>
      <c r="W5" s="443"/>
      <c r="X5" s="445" t="s">
        <v>57</v>
      </c>
      <c r="Y5" s="446"/>
      <c r="Z5" s="447" t="s">
        <v>31</v>
      </c>
      <c r="AA5" s="446"/>
      <c r="AB5"/>
      <c r="AC5"/>
      <c r="AD5"/>
      <c r="AE5"/>
    </row>
    <row r="6" spans="2:31" ht="21.95" customHeight="1">
      <c r="B6" s="418"/>
      <c r="C6" s="419"/>
      <c r="D6" s="410" t="s">
        <v>1</v>
      </c>
      <c r="E6" s="410" t="s">
        <v>83</v>
      </c>
      <c r="F6" s="410" t="s">
        <v>1</v>
      </c>
      <c r="G6" s="410" t="s">
        <v>83</v>
      </c>
      <c r="H6" s="410" t="s">
        <v>1</v>
      </c>
      <c r="I6" s="410" t="s">
        <v>83</v>
      </c>
      <c r="J6" s="410" t="s">
        <v>1</v>
      </c>
      <c r="K6" s="410" t="s">
        <v>83</v>
      </c>
      <c r="L6" s="410" t="s">
        <v>1</v>
      </c>
      <c r="M6" s="410" t="s">
        <v>83</v>
      </c>
      <c r="N6" s="410" t="s">
        <v>1</v>
      </c>
      <c r="O6" s="410" t="s">
        <v>83</v>
      </c>
      <c r="P6" s="410" t="s">
        <v>1</v>
      </c>
      <c r="Q6" s="410" t="s">
        <v>83</v>
      </c>
      <c r="R6" s="410" t="s">
        <v>1</v>
      </c>
      <c r="S6" s="410" t="s">
        <v>83</v>
      </c>
      <c r="T6" s="410" t="s">
        <v>1</v>
      </c>
      <c r="U6" s="410" t="s">
        <v>83</v>
      </c>
      <c r="V6" s="410" t="s">
        <v>1</v>
      </c>
      <c r="W6" s="410" t="s">
        <v>83</v>
      </c>
      <c r="X6" s="410" t="s">
        <v>85</v>
      </c>
      <c r="Y6" s="410" t="s">
        <v>84</v>
      </c>
      <c r="Z6" s="410" t="s">
        <v>85</v>
      </c>
      <c r="AA6" s="410" t="s">
        <v>84</v>
      </c>
      <c r="AB6"/>
      <c r="AC6"/>
      <c r="AD6"/>
      <c r="AE6"/>
    </row>
    <row r="7" spans="2:31" ht="21.95" customHeight="1">
      <c r="B7" s="432" t="s">
        <v>52</v>
      </c>
      <c r="C7" s="341" t="s">
        <v>59</v>
      </c>
      <c r="D7" s="342">
        <v>26636</v>
      </c>
      <c r="E7" s="343">
        <v>2323863900</v>
      </c>
      <c r="F7" s="342">
        <v>23881</v>
      </c>
      <c r="G7" s="342">
        <v>2260521600</v>
      </c>
      <c r="H7" s="342">
        <v>2755</v>
      </c>
      <c r="I7" s="342">
        <v>63342300</v>
      </c>
      <c r="J7" s="342">
        <v>2637</v>
      </c>
      <c r="K7" s="342">
        <v>59097640</v>
      </c>
      <c r="L7" s="342">
        <v>0</v>
      </c>
      <c r="M7" s="342">
        <v>0</v>
      </c>
      <c r="N7" s="342">
        <v>33</v>
      </c>
      <c r="O7" s="342">
        <v>597095</v>
      </c>
      <c r="P7" s="342">
        <v>26551</v>
      </c>
      <c r="Q7" s="342">
        <v>2320216335</v>
      </c>
      <c r="R7" s="342">
        <v>0</v>
      </c>
      <c r="S7" s="342">
        <v>0</v>
      </c>
      <c r="T7" s="342">
        <v>4</v>
      </c>
      <c r="U7" s="342">
        <v>38349</v>
      </c>
      <c r="V7" s="342">
        <v>81</v>
      </c>
      <c r="W7" s="342">
        <v>3609216</v>
      </c>
      <c r="X7" s="344">
        <v>99.84</v>
      </c>
      <c r="Y7" s="345">
        <v>99.87</v>
      </c>
      <c r="Z7" s="344">
        <v>97.27</v>
      </c>
      <c r="AA7" s="345">
        <v>97.04</v>
      </c>
      <c r="AB7"/>
      <c r="AC7"/>
      <c r="AD7"/>
      <c r="AE7"/>
    </row>
    <row r="8" spans="2:31" ht="21.95" customHeight="1">
      <c r="B8" s="421"/>
      <c r="C8" s="402" t="s">
        <v>61</v>
      </c>
      <c r="D8" s="346">
        <v>150</v>
      </c>
      <c r="E8" s="347">
        <v>4018109</v>
      </c>
      <c r="F8" s="346">
        <v>0</v>
      </c>
      <c r="G8" s="346">
        <v>0</v>
      </c>
      <c r="H8" s="348">
        <v>150</v>
      </c>
      <c r="I8" s="348">
        <v>4018109</v>
      </c>
      <c r="J8" s="348">
        <v>24</v>
      </c>
      <c r="K8" s="348">
        <v>872218</v>
      </c>
      <c r="L8" s="348">
        <v>1</v>
      </c>
      <c r="M8" s="348">
        <v>116500</v>
      </c>
      <c r="N8" s="348">
        <v>23</v>
      </c>
      <c r="O8" s="348">
        <v>527730</v>
      </c>
      <c r="P8" s="348">
        <v>48</v>
      </c>
      <c r="Q8" s="348">
        <v>1516448</v>
      </c>
      <c r="R8" s="348">
        <v>0</v>
      </c>
      <c r="S8" s="348">
        <v>0</v>
      </c>
      <c r="T8" s="348">
        <v>21</v>
      </c>
      <c r="U8" s="348">
        <v>469235</v>
      </c>
      <c r="V8" s="348">
        <v>81</v>
      </c>
      <c r="W8" s="348">
        <v>2032426</v>
      </c>
      <c r="X8" s="349">
        <v>37.74</v>
      </c>
      <c r="Y8" s="350">
        <v>12.46</v>
      </c>
      <c r="Z8" s="349">
        <v>0</v>
      </c>
      <c r="AA8" s="350">
        <v>0</v>
      </c>
      <c r="AB8"/>
      <c r="AC8"/>
      <c r="AD8"/>
      <c r="AE8"/>
    </row>
    <row r="9" spans="2:31" ht="21.95" customHeight="1">
      <c r="B9" s="422"/>
      <c r="C9" s="407" t="s">
        <v>20</v>
      </c>
      <c r="D9" s="351">
        <v>26786</v>
      </c>
      <c r="E9" s="351">
        <v>2327882009</v>
      </c>
      <c r="F9" s="351">
        <v>23881</v>
      </c>
      <c r="G9" s="351">
        <v>2260521600</v>
      </c>
      <c r="H9" s="346">
        <v>2905</v>
      </c>
      <c r="I9" s="346">
        <v>67360409</v>
      </c>
      <c r="J9" s="346">
        <v>2661</v>
      </c>
      <c r="K9" s="346">
        <v>59969858</v>
      </c>
      <c r="L9" s="346">
        <v>1</v>
      </c>
      <c r="M9" s="346">
        <v>116500</v>
      </c>
      <c r="N9" s="346">
        <v>56</v>
      </c>
      <c r="O9" s="346">
        <v>1124825</v>
      </c>
      <c r="P9" s="346">
        <v>26599</v>
      </c>
      <c r="Q9" s="346">
        <v>2321732783</v>
      </c>
      <c r="R9" s="346">
        <v>0</v>
      </c>
      <c r="S9" s="346">
        <v>0</v>
      </c>
      <c r="T9" s="346">
        <v>25</v>
      </c>
      <c r="U9" s="346">
        <v>507584</v>
      </c>
      <c r="V9" s="346">
        <v>162</v>
      </c>
      <c r="W9" s="346">
        <v>5641642</v>
      </c>
      <c r="X9" s="352">
        <v>99.74</v>
      </c>
      <c r="Y9" s="353">
        <v>99.61</v>
      </c>
      <c r="Z9" s="352">
        <v>0</v>
      </c>
      <c r="AA9" s="353">
        <v>0</v>
      </c>
      <c r="AB9"/>
      <c r="AC9"/>
      <c r="AD9"/>
      <c r="AE9"/>
    </row>
    <row r="10" spans="2:31" ht="21.95" customHeight="1">
      <c r="B10" s="432" t="s">
        <v>60</v>
      </c>
      <c r="C10" s="341" t="s">
        <v>59</v>
      </c>
      <c r="D10" s="342">
        <v>2574</v>
      </c>
      <c r="E10" s="342">
        <v>113001297</v>
      </c>
      <c r="F10" s="342">
        <v>2551</v>
      </c>
      <c r="G10" s="342">
        <v>112995166</v>
      </c>
      <c r="H10" s="342">
        <v>23</v>
      </c>
      <c r="I10" s="342">
        <v>6131</v>
      </c>
      <c r="J10" s="342">
        <v>23</v>
      </c>
      <c r="K10" s="342">
        <v>6131</v>
      </c>
      <c r="L10" s="342">
        <v>0</v>
      </c>
      <c r="M10" s="342">
        <v>0</v>
      </c>
      <c r="N10" s="342">
        <v>0</v>
      </c>
      <c r="O10" s="342">
        <v>0</v>
      </c>
      <c r="P10" s="342">
        <v>2574</v>
      </c>
      <c r="Q10" s="342">
        <v>113001297</v>
      </c>
      <c r="R10" s="342">
        <v>0</v>
      </c>
      <c r="S10" s="342">
        <v>0</v>
      </c>
      <c r="T10" s="342">
        <v>0</v>
      </c>
      <c r="U10" s="342">
        <v>0</v>
      </c>
      <c r="V10" s="342">
        <v>0</v>
      </c>
      <c r="W10" s="342">
        <v>0</v>
      </c>
      <c r="X10" s="344">
        <v>100</v>
      </c>
      <c r="Y10" s="345">
        <v>100</v>
      </c>
      <c r="Z10" s="354">
        <v>99.99</v>
      </c>
      <c r="AA10" s="345">
        <v>99.94</v>
      </c>
      <c r="AB10"/>
      <c r="AC10"/>
      <c r="AD10"/>
      <c r="AE10"/>
    </row>
    <row r="11" spans="2:31" ht="21.95" customHeight="1">
      <c r="B11" s="421"/>
      <c r="C11" s="355" t="s">
        <v>61</v>
      </c>
      <c r="D11" s="348">
        <v>0</v>
      </c>
      <c r="E11" s="348">
        <v>0</v>
      </c>
      <c r="F11" s="348">
        <v>0</v>
      </c>
      <c r="G11" s="348">
        <v>0</v>
      </c>
      <c r="H11" s="348">
        <v>0</v>
      </c>
      <c r="I11" s="348">
        <v>0</v>
      </c>
      <c r="J11" s="348">
        <v>0</v>
      </c>
      <c r="K11" s="348">
        <v>0</v>
      </c>
      <c r="L11" s="348">
        <v>0</v>
      </c>
      <c r="M11" s="348">
        <v>0</v>
      </c>
      <c r="N11" s="348">
        <v>0</v>
      </c>
      <c r="O11" s="348">
        <v>0</v>
      </c>
      <c r="P11" s="348">
        <v>0</v>
      </c>
      <c r="Q11" s="348">
        <v>0</v>
      </c>
      <c r="R11" s="348">
        <v>0</v>
      </c>
      <c r="S11" s="348">
        <v>0</v>
      </c>
      <c r="T11" s="348">
        <v>0</v>
      </c>
      <c r="U11" s="348">
        <v>0</v>
      </c>
      <c r="V11" s="348">
        <v>0</v>
      </c>
      <c r="W11" s="348">
        <v>0</v>
      </c>
      <c r="X11" s="349">
        <v>0</v>
      </c>
      <c r="Y11" s="350">
        <v>0</v>
      </c>
      <c r="Z11" s="349">
        <v>0</v>
      </c>
      <c r="AA11" s="350">
        <v>0</v>
      </c>
      <c r="AB11"/>
      <c r="AC11"/>
      <c r="AD11"/>
      <c r="AE11"/>
    </row>
    <row r="12" spans="2:31" ht="21.95" customHeight="1">
      <c r="B12" s="422"/>
      <c r="C12" s="407" t="s">
        <v>20</v>
      </c>
      <c r="D12" s="346">
        <v>2574</v>
      </c>
      <c r="E12" s="346">
        <v>113001297</v>
      </c>
      <c r="F12" s="346">
        <v>2551</v>
      </c>
      <c r="G12" s="346">
        <v>112995166</v>
      </c>
      <c r="H12" s="346">
        <v>23</v>
      </c>
      <c r="I12" s="346">
        <v>6131</v>
      </c>
      <c r="J12" s="346">
        <v>23</v>
      </c>
      <c r="K12" s="346">
        <v>6131</v>
      </c>
      <c r="L12" s="346">
        <v>0</v>
      </c>
      <c r="M12" s="346">
        <v>0</v>
      </c>
      <c r="N12" s="346">
        <v>0</v>
      </c>
      <c r="O12" s="346">
        <v>0</v>
      </c>
      <c r="P12" s="346">
        <v>2574</v>
      </c>
      <c r="Q12" s="346">
        <v>113001297</v>
      </c>
      <c r="R12" s="346">
        <v>0</v>
      </c>
      <c r="S12" s="346">
        <v>0</v>
      </c>
      <c r="T12" s="346">
        <v>0</v>
      </c>
      <c r="U12" s="346">
        <v>0</v>
      </c>
      <c r="V12" s="346">
        <v>0</v>
      </c>
      <c r="W12" s="346">
        <v>0</v>
      </c>
      <c r="X12" s="352">
        <v>100</v>
      </c>
      <c r="Y12" s="353">
        <v>100</v>
      </c>
      <c r="Z12" s="352">
        <v>0</v>
      </c>
      <c r="AA12" s="353">
        <v>0</v>
      </c>
      <c r="AB12"/>
      <c r="AC12"/>
      <c r="AD12"/>
      <c r="AE12"/>
    </row>
    <row r="13" spans="2:31" ht="21.95" customHeight="1">
      <c r="B13" s="432" t="s">
        <v>44</v>
      </c>
      <c r="C13" s="341" t="s">
        <v>59</v>
      </c>
      <c r="D13" s="342">
        <v>6332</v>
      </c>
      <c r="E13" s="342">
        <v>708462491</v>
      </c>
      <c r="F13" s="342">
        <v>6229</v>
      </c>
      <c r="G13" s="342">
        <v>708320270</v>
      </c>
      <c r="H13" s="342">
        <v>103</v>
      </c>
      <c r="I13" s="342">
        <v>142221</v>
      </c>
      <c r="J13" s="342">
        <v>103</v>
      </c>
      <c r="K13" s="342">
        <v>142221</v>
      </c>
      <c r="L13" s="342">
        <v>0</v>
      </c>
      <c r="M13" s="342">
        <v>0</v>
      </c>
      <c r="N13" s="343">
        <v>0</v>
      </c>
      <c r="O13" s="343">
        <v>0</v>
      </c>
      <c r="P13" s="343">
        <v>6332</v>
      </c>
      <c r="Q13" s="343">
        <v>708462491</v>
      </c>
      <c r="R13" s="343">
        <v>0</v>
      </c>
      <c r="S13" s="343">
        <v>0</v>
      </c>
      <c r="T13" s="343">
        <v>0</v>
      </c>
      <c r="U13" s="343">
        <v>0</v>
      </c>
      <c r="V13" s="343">
        <v>0</v>
      </c>
      <c r="W13" s="343">
        <v>0</v>
      </c>
      <c r="X13" s="356">
        <v>100</v>
      </c>
      <c r="Y13" s="357">
        <v>100</v>
      </c>
      <c r="Z13" s="356">
        <v>99.98</v>
      </c>
      <c r="AA13" s="357">
        <v>99.98</v>
      </c>
      <c r="AB13"/>
      <c r="AC13"/>
      <c r="AD13"/>
      <c r="AE13"/>
    </row>
    <row r="14" spans="2:31" ht="21.95" customHeight="1">
      <c r="B14" s="421"/>
      <c r="C14" s="402" t="s">
        <v>61</v>
      </c>
      <c r="D14" s="358">
        <v>0</v>
      </c>
      <c r="E14" s="358">
        <v>0</v>
      </c>
      <c r="F14" s="358">
        <v>0</v>
      </c>
      <c r="G14" s="358">
        <v>0</v>
      </c>
      <c r="H14" s="358">
        <v>0</v>
      </c>
      <c r="I14" s="358">
        <v>0</v>
      </c>
      <c r="J14" s="358">
        <v>0</v>
      </c>
      <c r="K14" s="358">
        <v>0</v>
      </c>
      <c r="L14" s="358">
        <v>0</v>
      </c>
      <c r="M14" s="358">
        <v>0</v>
      </c>
      <c r="N14" s="348">
        <v>0</v>
      </c>
      <c r="O14" s="348">
        <v>0</v>
      </c>
      <c r="P14" s="348">
        <v>0</v>
      </c>
      <c r="Q14" s="348">
        <v>0</v>
      </c>
      <c r="R14" s="348">
        <v>0</v>
      </c>
      <c r="S14" s="348">
        <v>0</v>
      </c>
      <c r="T14" s="348">
        <v>0</v>
      </c>
      <c r="U14" s="348">
        <v>0</v>
      </c>
      <c r="V14" s="348">
        <v>0</v>
      </c>
      <c r="W14" s="348">
        <v>0</v>
      </c>
      <c r="X14" s="349">
        <v>0</v>
      </c>
      <c r="Y14" s="350">
        <v>0</v>
      </c>
      <c r="Z14" s="349">
        <v>0</v>
      </c>
      <c r="AA14" s="350">
        <v>0</v>
      </c>
      <c r="AB14"/>
      <c r="AC14"/>
      <c r="AD14"/>
      <c r="AE14"/>
    </row>
    <row r="15" spans="2:31" ht="21.95" customHeight="1">
      <c r="B15" s="422"/>
      <c r="C15" s="407" t="s">
        <v>20</v>
      </c>
      <c r="D15" s="346">
        <v>6332</v>
      </c>
      <c r="E15" s="346">
        <v>708462491</v>
      </c>
      <c r="F15" s="346">
        <v>6229</v>
      </c>
      <c r="G15" s="346">
        <v>708320270</v>
      </c>
      <c r="H15" s="346">
        <v>103</v>
      </c>
      <c r="I15" s="346">
        <v>142221</v>
      </c>
      <c r="J15" s="346">
        <v>103</v>
      </c>
      <c r="K15" s="346">
        <v>142221</v>
      </c>
      <c r="L15" s="346">
        <v>0</v>
      </c>
      <c r="M15" s="346">
        <v>0</v>
      </c>
      <c r="N15" s="346">
        <v>0</v>
      </c>
      <c r="O15" s="346">
        <v>0</v>
      </c>
      <c r="P15" s="346">
        <v>6332</v>
      </c>
      <c r="Q15" s="346">
        <v>708462491</v>
      </c>
      <c r="R15" s="346">
        <v>0</v>
      </c>
      <c r="S15" s="346">
        <v>0</v>
      </c>
      <c r="T15" s="346">
        <v>0</v>
      </c>
      <c r="U15" s="346">
        <v>0</v>
      </c>
      <c r="V15" s="346">
        <v>0</v>
      </c>
      <c r="W15" s="346">
        <v>0</v>
      </c>
      <c r="X15" s="352">
        <v>100</v>
      </c>
      <c r="Y15" s="353">
        <v>100</v>
      </c>
      <c r="Z15" s="352">
        <v>0</v>
      </c>
      <c r="AA15" s="353">
        <v>0</v>
      </c>
      <c r="AB15"/>
      <c r="AC15"/>
      <c r="AD15"/>
      <c r="AE15"/>
    </row>
    <row r="16" spans="2:31" ht="21.95" customHeight="1">
      <c r="B16" s="429" t="s">
        <v>70</v>
      </c>
      <c r="C16" s="408" t="s">
        <v>59</v>
      </c>
      <c r="D16" s="342">
        <v>306</v>
      </c>
      <c r="E16" s="342">
        <v>1097563987</v>
      </c>
      <c r="F16" s="342">
        <v>304</v>
      </c>
      <c r="G16" s="342">
        <v>1097522380</v>
      </c>
      <c r="H16" s="342">
        <v>2</v>
      </c>
      <c r="I16" s="342">
        <v>41607</v>
      </c>
      <c r="J16" s="342">
        <v>2</v>
      </c>
      <c r="K16" s="342">
        <v>41607</v>
      </c>
      <c r="L16" s="342">
        <v>0</v>
      </c>
      <c r="M16" s="342">
        <v>0</v>
      </c>
      <c r="N16" s="342">
        <v>0</v>
      </c>
      <c r="O16" s="342">
        <v>0</v>
      </c>
      <c r="P16" s="342">
        <v>306</v>
      </c>
      <c r="Q16" s="342">
        <v>1097563987</v>
      </c>
      <c r="R16" s="342">
        <v>0</v>
      </c>
      <c r="S16" s="342">
        <v>0</v>
      </c>
      <c r="T16" s="342">
        <v>0</v>
      </c>
      <c r="U16" s="342">
        <v>0</v>
      </c>
      <c r="V16" s="342">
        <v>0</v>
      </c>
      <c r="W16" s="342">
        <v>0</v>
      </c>
      <c r="X16" s="344">
        <v>100</v>
      </c>
      <c r="Y16" s="345">
        <v>100</v>
      </c>
      <c r="Z16" s="354" t="s">
        <v>115</v>
      </c>
      <c r="AA16" s="345">
        <v>100</v>
      </c>
      <c r="AB16"/>
      <c r="AC16"/>
      <c r="AD16"/>
      <c r="AE16"/>
    </row>
    <row r="17" spans="2:31" ht="21.95" customHeight="1">
      <c r="B17" s="430"/>
      <c r="C17" s="404" t="s">
        <v>61</v>
      </c>
      <c r="D17" s="348">
        <v>0</v>
      </c>
      <c r="E17" s="348">
        <v>0</v>
      </c>
      <c r="F17" s="348">
        <v>0</v>
      </c>
      <c r="G17" s="348">
        <v>0</v>
      </c>
      <c r="H17" s="348">
        <v>0</v>
      </c>
      <c r="I17" s="348">
        <v>0</v>
      </c>
      <c r="J17" s="348">
        <v>0</v>
      </c>
      <c r="K17" s="348">
        <v>0</v>
      </c>
      <c r="L17" s="348">
        <v>0</v>
      </c>
      <c r="M17" s="348">
        <v>0</v>
      </c>
      <c r="N17" s="348">
        <v>0</v>
      </c>
      <c r="O17" s="348">
        <v>0</v>
      </c>
      <c r="P17" s="348">
        <v>0</v>
      </c>
      <c r="Q17" s="348">
        <v>0</v>
      </c>
      <c r="R17" s="348">
        <v>0</v>
      </c>
      <c r="S17" s="348">
        <v>0</v>
      </c>
      <c r="T17" s="348">
        <v>0</v>
      </c>
      <c r="U17" s="348">
        <v>0</v>
      </c>
      <c r="V17" s="348">
        <v>0</v>
      </c>
      <c r="W17" s="348">
        <v>0</v>
      </c>
      <c r="X17" s="349">
        <v>0</v>
      </c>
      <c r="Y17" s="350">
        <v>0</v>
      </c>
      <c r="Z17" s="349">
        <v>0</v>
      </c>
      <c r="AA17" s="350">
        <v>0</v>
      </c>
      <c r="AB17"/>
      <c r="AC17"/>
      <c r="AD17"/>
      <c r="AE17"/>
    </row>
    <row r="18" spans="2:31" ht="21.95" customHeight="1">
      <c r="B18" s="431"/>
      <c r="C18" s="407" t="s">
        <v>20</v>
      </c>
      <c r="D18" s="346">
        <v>306</v>
      </c>
      <c r="E18" s="346">
        <v>1097563987</v>
      </c>
      <c r="F18" s="346">
        <v>304</v>
      </c>
      <c r="G18" s="346">
        <v>1097522380</v>
      </c>
      <c r="H18" s="346">
        <v>2</v>
      </c>
      <c r="I18" s="346">
        <v>41607</v>
      </c>
      <c r="J18" s="346">
        <v>2</v>
      </c>
      <c r="K18" s="346">
        <v>41607</v>
      </c>
      <c r="L18" s="346">
        <v>0</v>
      </c>
      <c r="M18" s="346">
        <v>0</v>
      </c>
      <c r="N18" s="346">
        <v>0</v>
      </c>
      <c r="O18" s="346">
        <v>0</v>
      </c>
      <c r="P18" s="346">
        <v>306</v>
      </c>
      <c r="Q18" s="346">
        <v>1097563987</v>
      </c>
      <c r="R18" s="346">
        <v>0</v>
      </c>
      <c r="S18" s="346">
        <v>0</v>
      </c>
      <c r="T18" s="346">
        <v>0</v>
      </c>
      <c r="U18" s="346">
        <v>0</v>
      </c>
      <c r="V18" s="346">
        <v>0</v>
      </c>
      <c r="W18" s="346">
        <v>0</v>
      </c>
      <c r="X18" s="352">
        <v>100</v>
      </c>
      <c r="Y18" s="353">
        <v>100</v>
      </c>
      <c r="Z18" s="352">
        <v>0</v>
      </c>
      <c r="AA18" s="353">
        <v>0</v>
      </c>
      <c r="AB18"/>
      <c r="AC18"/>
      <c r="AD18"/>
      <c r="AE18"/>
    </row>
    <row r="19" spans="2:31" ht="21.95" customHeight="1">
      <c r="B19" s="432" t="s">
        <v>62</v>
      </c>
      <c r="C19" s="341" t="s">
        <v>59</v>
      </c>
      <c r="D19" s="342">
        <v>11253</v>
      </c>
      <c r="E19" s="342">
        <v>929286100</v>
      </c>
      <c r="F19" s="342">
        <v>9688</v>
      </c>
      <c r="G19" s="342">
        <v>817015500</v>
      </c>
      <c r="H19" s="342">
        <v>1565</v>
      </c>
      <c r="I19" s="342">
        <v>112270600</v>
      </c>
      <c r="J19" s="342">
        <v>1445</v>
      </c>
      <c r="K19" s="342">
        <v>96648300</v>
      </c>
      <c r="L19" s="342">
        <v>1</v>
      </c>
      <c r="M19" s="342">
        <v>74000</v>
      </c>
      <c r="N19" s="342">
        <v>21</v>
      </c>
      <c r="O19" s="342">
        <v>2493128</v>
      </c>
      <c r="P19" s="342">
        <v>11155</v>
      </c>
      <c r="Q19" s="342">
        <v>916230928</v>
      </c>
      <c r="R19" s="342">
        <v>0</v>
      </c>
      <c r="S19" s="342">
        <v>0</v>
      </c>
      <c r="T19" s="342">
        <v>0</v>
      </c>
      <c r="U19" s="342">
        <v>0</v>
      </c>
      <c r="V19" s="342">
        <v>98</v>
      </c>
      <c r="W19" s="342">
        <v>13055172</v>
      </c>
      <c r="X19" s="344">
        <v>98.6</v>
      </c>
      <c r="Y19" s="345">
        <v>99.39</v>
      </c>
      <c r="Z19" s="344">
        <v>87.92</v>
      </c>
      <c r="AA19" s="345">
        <v>90.07</v>
      </c>
      <c r="AB19"/>
      <c r="AC19"/>
      <c r="AD19"/>
      <c r="AE19"/>
    </row>
    <row r="20" spans="2:31" ht="21.95" customHeight="1">
      <c r="B20" s="421"/>
      <c r="C20" s="355" t="s">
        <v>61</v>
      </c>
      <c r="D20" s="348">
        <v>87</v>
      </c>
      <c r="E20" s="348">
        <v>10832516</v>
      </c>
      <c r="F20" s="348">
        <v>0</v>
      </c>
      <c r="G20" s="348">
        <v>0</v>
      </c>
      <c r="H20" s="348">
        <v>87</v>
      </c>
      <c r="I20" s="348">
        <v>10832516</v>
      </c>
      <c r="J20" s="348">
        <v>32</v>
      </c>
      <c r="K20" s="348">
        <v>2783800</v>
      </c>
      <c r="L20" s="348">
        <v>0</v>
      </c>
      <c r="M20" s="348">
        <v>104500</v>
      </c>
      <c r="N20" s="348">
        <v>1</v>
      </c>
      <c r="O20" s="348">
        <v>41700</v>
      </c>
      <c r="P20" s="348">
        <v>33</v>
      </c>
      <c r="Q20" s="348">
        <v>2930000</v>
      </c>
      <c r="R20" s="348">
        <v>0</v>
      </c>
      <c r="S20" s="348">
        <v>0</v>
      </c>
      <c r="T20" s="348">
        <v>8</v>
      </c>
      <c r="U20" s="348">
        <v>1462997</v>
      </c>
      <c r="V20" s="348">
        <v>46</v>
      </c>
      <c r="W20" s="348">
        <v>6439519</v>
      </c>
      <c r="X20" s="349">
        <v>27.05</v>
      </c>
      <c r="Y20" s="350">
        <v>41.85</v>
      </c>
      <c r="Z20" s="349">
        <v>0</v>
      </c>
      <c r="AA20" s="350">
        <v>0</v>
      </c>
      <c r="AB20"/>
      <c r="AC20"/>
      <c r="AD20"/>
      <c r="AE20"/>
    </row>
    <row r="21" spans="2:31" ht="21.95" customHeight="1">
      <c r="B21" s="422"/>
      <c r="C21" s="403" t="s">
        <v>20</v>
      </c>
      <c r="D21" s="346">
        <v>11340</v>
      </c>
      <c r="E21" s="346">
        <v>940118616</v>
      </c>
      <c r="F21" s="346">
        <v>9688</v>
      </c>
      <c r="G21" s="346">
        <v>817015500</v>
      </c>
      <c r="H21" s="346">
        <v>1652</v>
      </c>
      <c r="I21" s="346">
        <v>123103116</v>
      </c>
      <c r="J21" s="346">
        <v>1477</v>
      </c>
      <c r="K21" s="346">
        <v>99432100</v>
      </c>
      <c r="L21" s="346">
        <v>1</v>
      </c>
      <c r="M21" s="346">
        <v>178500</v>
      </c>
      <c r="N21" s="346">
        <v>22</v>
      </c>
      <c r="O21" s="346">
        <v>2534828</v>
      </c>
      <c r="P21" s="346">
        <v>11188</v>
      </c>
      <c r="Q21" s="346">
        <v>919160928</v>
      </c>
      <c r="R21" s="346">
        <v>0</v>
      </c>
      <c r="S21" s="346">
        <v>0</v>
      </c>
      <c r="T21" s="346">
        <v>8</v>
      </c>
      <c r="U21" s="346">
        <v>1462997</v>
      </c>
      <c r="V21" s="346">
        <v>144</v>
      </c>
      <c r="W21" s="346">
        <v>19494691</v>
      </c>
      <c r="X21" s="352">
        <v>97.77</v>
      </c>
      <c r="Y21" s="353">
        <v>98.77</v>
      </c>
      <c r="Z21" s="352">
        <v>0</v>
      </c>
      <c r="AA21" s="353">
        <v>0</v>
      </c>
      <c r="AB21"/>
      <c r="AC21"/>
      <c r="AD21"/>
      <c r="AE21"/>
    </row>
    <row r="22" spans="2:31" ht="21.95" customHeight="1">
      <c r="B22" s="432" t="s">
        <v>63</v>
      </c>
      <c r="C22" s="341" t="s">
        <v>59</v>
      </c>
      <c r="D22" s="343">
        <v>14287</v>
      </c>
      <c r="E22" s="343">
        <v>24220207100</v>
      </c>
      <c r="F22" s="343">
        <v>12768</v>
      </c>
      <c r="G22" s="343">
        <v>23919832565</v>
      </c>
      <c r="H22" s="343">
        <v>1519</v>
      </c>
      <c r="I22" s="343">
        <v>300374535</v>
      </c>
      <c r="J22" s="343">
        <v>1482</v>
      </c>
      <c r="K22" s="343">
        <v>279958743</v>
      </c>
      <c r="L22" s="343">
        <v>0</v>
      </c>
      <c r="M22" s="343">
        <v>0</v>
      </c>
      <c r="N22" s="343">
        <v>4</v>
      </c>
      <c r="O22" s="343">
        <v>71057</v>
      </c>
      <c r="P22" s="343">
        <v>14254</v>
      </c>
      <c r="Q22" s="343">
        <v>24199862365</v>
      </c>
      <c r="R22" s="343">
        <v>0</v>
      </c>
      <c r="S22" s="343">
        <v>0</v>
      </c>
      <c r="T22" s="343">
        <v>1</v>
      </c>
      <c r="U22" s="343">
        <v>26000</v>
      </c>
      <c r="V22" s="343">
        <v>32</v>
      </c>
      <c r="W22" s="343">
        <v>20318735</v>
      </c>
      <c r="X22" s="356">
        <v>99.92</v>
      </c>
      <c r="Y22" s="357">
        <v>99.91</v>
      </c>
      <c r="Z22" s="356">
        <v>98.76</v>
      </c>
      <c r="AA22" s="357">
        <v>98.68</v>
      </c>
      <c r="AB22"/>
      <c r="AC22"/>
      <c r="AD22"/>
      <c r="AE22"/>
    </row>
    <row r="23" spans="2:31" ht="21.95" customHeight="1">
      <c r="B23" s="421"/>
      <c r="C23" s="355" t="s">
        <v>61</v>
      </c>
      <c r="D23" s="348">
        <v>62</v>
      </c>
      <c r="E23" s="348">
        <v>30539977</v>
      </c>
      <c r="F23" s="348">
        <v>0</v>
      </c>
      <c r="G23" s="348">
        <v>0</v>
      </c>
      <c r="H23" s="348">
        <v>62</v>
      </c>
      <c r="I23" s="348">
        <v>30539977</v>
      </c>
      <c r="J23" s="348">
        <v>15</v>
      </c>
      <c r="K23" s="348">
        <v>6967661</v>
      </c>
      <c r="L23" s="348">
        <v>2</v>
      </c>
      <c r="M23" s="348">
        <v>259767</v>
      </c>
      <c r="N23" s="348">
        <v>9</v>
      </c>
      <c r="O23" s="348">
        <v>3193823</v>
      </c>
      <c r="P23" s="348">
        <v>26</v>
      </c>
      <c r="Q23" s="348">
        <v>10421251</v>
      </c>
      <c r="R23" s="348">
        <v>0</v>
      </c>
      <c r="S23" s="348">
        <v>0</v>
      </c>
      <c r="T23" s="348">
        <v>5</v>
      </c>
      <c r="U23" s="348">
        <v>289255</v>
      </c>
      <c r="V23" s="348">
        <v>31</v>
      </c>
      <c r="W23" s="348">
        <v>19829471</v>
      </c>
      <c r="X23" s="349">
        <v>34.119999999999997</v>
      </c>
      <c r="Y23" s="350">
        <v>5.88</v>
      </c>
      <c r="Z23" s="349">
        <v>0</v>
      </c>
      <c r="AA23" s="350">
        <v>0</v>
      </c>
      <c r="AB23"/>
      <c r="AC23"/>
      <c r="AD23"/>
      <c r="AE23"/>
    </row>
    <row r="24" spans="2:31" ht="21.95" customHeight="1">
      <c r="B24" s="422"/>
      <c r="C24" s="403" t="s">
        <v>20</v>
      </c>
      <c r="D24" s="346">
        <v>14349</v>
      </c>
      <c r="E24" s="346">
        <v>24250747077</v>
      </c>
      <c r="F24" s="346">
        <v>12768</v>
      </c>
      <c r="G24" s="346">
        <v>23919832565</v>
      </c>
      <c r="H24" s="346">
        <v>1581</v>
      </c>
      <c r="I24" s="346">
        <v>330914512</v>
      </c>
      <c r="J24" s="346">
        <v>1497</v>
      </c>
      <c r="K24" s="346">
        <v>286926404</v>
      </c>
      <c r="L24" s="346">
        <v>2</v>
      </c>
      <c r="M24" s="346">
        <v>259767</v>
      </c>
      <c r="N24" s="346">
        <v>13</v>
      </c>
      <c r="O24" s="346">
        <v>3264880</v>
      </c>
      <c r="P24" s="346">
        <v>14280</v>
      </c>
      <c r="Q24" s="346">
        <v>24210283616</v>
      </c>
      <c r="R24" s="346">
        <v>0</v>
      </c>
      <c r="S24" s="346">
        <v>0</v>
      </c>
      <c r="T24" s="346">
        <v>6</v>
      </c>
      <c r="U24" s="346">
        <v>315255</v>
      </c>
      <c r="V24" s="346">
        <v>63</v>
      </c>
      <c r="W24" s="346">
        <v>40148206</v>
      </c>
      <c r="X24" s="352">
        <v>99.83</v>
      </c>
      <c r="Y24" s="353">
        <v>99.76</v>
      </c>
      <c r="Z24" s="352">
        <v>0</v>
      </c>
      <c r="AA24" s="353">
        <v>0</v>
      </c>
      <c r="AB24"/>
      <c r="AC24"/>
      <c r="AD24"/>
      <c r="AE24"/>
    </row>
    <row r="25" spans="2:31" ht="21.95" customHeight="1">
      <c r="B25" s="432" t="s">
        <v>92</v>
      </c>
      <c r="C25" s="433" t="s">
        <v>59</v>
      </c>
      <c r="D25" s="343">
        <v>0</v>
      </c>
      <c r="E25" s="343">
        <v>0</v>
      </c>
      <c r="F25" s="343">
        <v>0</v>
      </c>
      <c r="G25" s="343">
        <v>0</v>
      </c>
      <c r="H25" s="343">
        <v>287</v>
      </c>
      <c r="I25" s="343">
        <v>18795890</v>
      </c>
      <c r="J25" s="343">
        <v>2</v>
      </c>
      <c r="K25" s="343">
        <v>138800</v>
      </c>
      <c r="L25" s="343">
        <v>0</v>
      </c>
      <c r="M25" s="343">
        <v>0</v>
      </c>
      <c r="N25" s="343">
        <v>0</v>
      </c>
      <c r="O25" s="343">
        <v>0</v>
      </c>
      <c r="P25" s="343">
        <v>2</v>
      </c>
      <c r="Q25" s="343">
        <v>138800</v>
      </c>
      <c r="R25" s="343">
        <v>0</v>
      </c>
      <c r="S25" s="343">
        <v>0</v>
      </c>
      <c r="T25" s="343">
        <v>0</v>
      </c>
      <c r="U25" s="343">
        <v>0</v>
      </c>
      <c r="V25" s="343">
        <v>285</v>
      </c>
      <c r="W25" s="343">
        <v>18657090</v>
      </c>
      <c r="X25" s="356">
        <v>0</v>
      </c>
      <c r="Y25" s="357">
        <v>0</v>
      </c>
      <c r="Z25" s="356">
        <v>0</v>
      </c>
      <c r="AA25" s="357">
        <v>0</v>
      </c>
      <c r="AB25"/>
      <c r="AC25"/>
      <c r="AD25"/>
      <c r="AE25"/>
    </row>
    <row r="26" spans="2:31" ht="21.95" customHeight="1">
      <c r="B26" s="421"/>
      <c r="C26" s="426"/>
      <c r="D26" s="348">
        <v>12104</v>
      </c>
      <c r="E26" s="348">
        <v>1461501430</v>
      </c>
      <c r="F26" s="348">
        <v>10345</v>
      </c>
      <c r="G26" s="348">
        <v>1296119600</v>
      </c>
      <c r="H26" s="348">
        <v>1759</v>
      </c>
      <c r="I26" s="348">
        <v>165381830</v>
      </c>
      <c r="J26" s="348">
        <v>1266</v>
      </c>
      <c r="K26" s="348">
        <v>89624850</v>
      </c>
      <c r="L26" s="348">
        <v>0</v>
      </c>
      <c r="M26" s="348">
        <v>0</v>
      </c>
      <c r="N26" s="348">
        <v>27</v>
      </c>
      <c r="O26" s="348">
        <v>2360845</v>
      </c>
      <c r="P26" s="348">
        <v>11638</v>
      </c>
      <c r="Q26" s="348">
        <v>1388105295</v>
      </c>
      <c r="R26" s="348">
        <v>0</v>
      </c>
      <c r="S26" s="348">
        <v>0</v>
      </c>
      <c r="T26" s="348">
        <v>0</v>
      </c>
      <c r="U26" s="348">
        <v>0</v>
      </c>
      <c r="V26" s="348">
        <v>466</v>
      </c>
      <c r="W26" s="348">
        <v>73396135</v>
      </c>
      <c r="X26" s="349">
        <v>94.98</v>
      </c>
      <c r="Y26" s="350">
        <v>99.33</v>
      </c>
      <c r="Z26" s="349">
        <v>88.68</v>
      </c>
      <c r="AA26" s="350">
        <v>92.56</v>
      </c>
      <c r="AB26"/>
      <c r="AC26"/>
      <c r="AD26"/>
      <c r="AE26"/>
    </row>
    <row r="27" spans="2:31" ht="21.95" customHeight="1">
      <c r="B27" s="421"/>
      <c r="C27" s="455" t="s">
        <v>89</v>
      </c>
      <c r="D27" s="346">
        <v>0</v>
      </c>
      <c r="E27" s="346">
        <v>0</v>
      </c>
      <c r="F27" s="346">
        <v>0</v>
      </c>
      <c r="G27" s="346">
        <v>0</v>
      </c>
      <c r="H27" s="346">
        <v>1</v>
      </c>
      <c r="I27" s="346">
        <v>72900</v>
      </c>
      <c r="J27" s="346">
        <v>0</v>
      </c>
      <c r="K27" s="346">
        <v>0</v>
      </c>
      <c r="L27" s="346">
        <v>0</v>
      </c>
      <c r="M27" s="346">
        <v>0</v>
      </c>
      <c r="N27" s="346">
        <v>0</v>
      </c>
      <c r="O27" s="346">
        <v>0</v>
      </c>
      <c r="P27" s="346">
        <v>0</v>
      </c>
      <c r="Q27" s="346">
        <v>0</v>
      </c>
      <c r="R27" s="346">
        <v>0</v>
      </c>
      <c r="S27" s="346">
        <v>0</v>
      </c>
      <c r="T27" s="346">
        <v>0</v>
      </c>
      <c r="U27" s="346">
        <v>0</v>
      </c>
      <c r="V27" s="346">
        <v>1</v>
      </c>
      <c r="W27" s="346">
        <v>72900</v>
      </c>
      <c r="X27" s="352">
        <v>0</v>
      </c>
      <c r="Y27" s="353">
        <v>0</v>
      </c>
      <c r="Z27" s="352">
        <v>0</v>
      </c>
      <c r="AA27" s="353">
        <v>0</v>
      </c>
      <c r="AB27"/>
      <c r="AC27"/>
      <c r="AD27"/>
      <c r="AE27"/>
    </row>
    <row r="28" spans="2:31" ht="21.95" customHeight="1">
      <c r="B28" s="421"/>
      <c r="C28" s="456"/>
      <c r="D28" s="348">
        <v>237</v>
      </c>
      <c r="E28" s="348">
        <v>30623202</v>
      </c>
      <c r="F28" s="348">
        <v>0</v>
      </c>
      <c r="G28" s="348">
        <v>0</v>
      </c>
      <c r="H28" s="348">
        <v>237</v>
      </c>
      <c r="I28" s="348">
        <v>30623202</v>
      </c>
      <c r="J28" s="348">
        <v>53</v>
      </c>
      <c r="K28" s="348">
        <v>8220800</v>
      </c>
      <c r="L28" s="348">
        <v>0</v>
      </c>
      <c r="M28" s="348">
        <v>110000</v>
      </c>
      <c r="N28" s="348">
        <v>6</v>
      </c>
      <c r="O28" s="348">
        <v>201146</v>
      </c>
      <c r="P28" s="348">
        <v>59</v>
      </c>
      <c r="Q28" s="348">
        <v>8531946</v>
      </c>
      <c r="R28" s="348">
        <v>0</v>
      </c>
      <c r="S28" s="348">
        <v>0</v>
      </c>
      <c r="T28" s="348">
        <v>6</v>
      </c>
      <c r="U28" s="348">
        <v>645202</v>
      </c>
      <c r="V28" s="348">
        <v>172</v>
      </c>
      <c r="W28" s="348">
        <v>21446054</v>
      </c>
      <c r="X28" s="349">
        <v>27.86</v>
      </c>
      <c r="Y28" s="350">
        <v>8.2899999999999991</v>
      </c>
      <c r="Z28" s="349">
        <v>0</v>
      </c>
      <c r="AA28" s="350">
        <v>0</v>
      </c>
      <c r="AB28"/>
      <c r="AC28"/>
      <c r="AD28"/>
      <c r="AE28"/>
    </row>
    <row r="29" spans="2:31" ht="21.95" customHeight="1">
      <c r="B29" s="421"/>
      <c r="C29" s="457" t="s">
        <v>20</v>
      </c>
      <c r="D29" s="348">
        <v>0</v>
      </c>
      <c r="E29" s="348">
        <v>0</v>
      </c>
      <c r="F29" s="348">
        <v>0</v>
      </c>
      <c r="G29" s="348">
        <v>0</v>
      </c>
      <c r="H29" s="348">
        <v>288</v>
      </c>
      <c r="I29" s="348">
        <v>18868790</v>
      </c>
      <c r="J29" s="348">
        <v>2</v>
      </c>
      <c r="K29" s="348">
        <v>138800</v>
      </c>
      <c r="L29" s="348">
        <v>0</v>
      </c>
      <c r="M29" s="348">
        <v>0</v>
      </c>
      <c r="N29" s="348">
        <v>0</v>
      </c>
      <c r="O29" s="348">
        <v>0</v>
      </c>
      <c r="P29" s="348">
        <v>2</v>
      </c>
      <c r="Q29" s="348">
        <v>138800</v>
      </c>
      <c r="R29" s="348">
        <v>0</v>
      </c>
      <c r="S29" s="348">
        <v>0</v>
      </c>
      <c r="T29" s="348">
        <v>0</v>
      </c>
      <c r="U29" s="348">
        <v>0</v>
      </c>
      <c r="V29" s="348">
        <v>286</v>
      </c>
      <c r="W29" s="348">
        <v>18729990</v>
      </c>
      <c r="X29" s="349">
        <v>0</v>
      </c>
      <c r="Y29" s="350">
        <v>0</v>
      </c>
      <c r="Z29" s="349">
        <v>0</v>
      </c>
      <c r="AA29" s="350">
        <v>0</v>
      </c>
      <c r="AB29"/>
      <c r="AC29"/>
      <c r="AD29"/>
      <c r="AE29"/>
    </row>
    <row r="30" spans="2:31" ht="21.95" customHeight="1">
      <c r="B30" s="422"/>
      <c r="C30" s="423"/>
      <c r="D30" s="346">
        <v>12341</v>
      </c>
      <c r="E30" s="346">
        <v>1492124632</v>
      </c>
      <c r="F30" s="346">
        <v>10345</v>
      </c>
      <c r="G30" s="346">
        <v>1296119600</v>
      </c>
      <c r="H30" s="346">
        <v>1996</v>
      </c>
      <c r="I30" s="346">
        <v>196005032</v>
      </c>
      <c r="J30" s="346">
        <v>1319</v>
      </c>
      <c r="K30" s="346">
        <v>97845650</v>
      </c>
      <c r="L30" s="346">
        <v>0</v>
      </c>
      <c r="M30" s="346">
        <v>110000</v>
      </c>
      <c r="N30" s="346">
        <v>33</v>
      </c>
      <c r="O30" s="346">
        <v>2561991</v>
      </c>
      <c r="P30" s="346">
        <v>11697</v>
      </c>
      <c r="Q30" s="346">
        <v>1396637241</v>
      </c>
      <c r="R30" s="346">
        <v>0</v>
      </c>
      <c r="S30" s="346">
        <v>0</v>
      </c>
      <c r="T30" s="346">
        <v>6</v>
      </c>
      <c r="U30" s="346">
        <v>645202</v>
      </c>
      <c r="V30" s="346">
        <v>638</v>
      </c>
      <c r="W30" s="346">
        <v>94842189</v>
      </c>
      <c r="X30" s="352">
        <v>93.6</v>
      </c>
      <c r="Y30" s="353">
        <v>95.42</v>
      </c>
      <c r="Z30" s="352">
        <v>0</v>
      </c>
      <c r="AA30" s="353">
        <v>0</v>
      </c>
      <c r="AB30"/>
      <c r="AC30"/>
      <c r="AD30"/>
      <c r="AE30"/>
    </row>
    <row r="31" spans="2:31" ht="21.95" customHeight="1">
      <c r="B31" s="432" t="s">
        <v>64</v>
      </c>
      <c r="C31" s="341" t="s">
        <v>59</v>
      </c>
      <c r="D31" s="343">
        <v>100</v>
      </c>
      <c r="E31" s="343">
        <v>1147915499</v>
      </c>
      <c r="F31" s="343">
        <v>99</v>
      </c>
      <c r="G31" s="343">
        <v>1147914643</v>
      </c>
      <c r="H31" s="343">
        <v>1</v>
      </c>
      <c r="I31" s="343">
        <v>856</v>
      </c>
      <c r="J31" s="343">
        <v>1</v>
      </c>
      <c r="K31" s="343">
        <v>856</v>
      </c>
      <c r="L31" s="343">
        <v>0</v>
      </c>
      <c r="M31" s="343">
        <v>0</v>
      </c>
      <c r="N31" s="343">
        <v>0</v>
      </c>
      <c r="O31" s="343">
        <v>0</v>
      </c>
      <c r="P31" s="343">
        <v>100</v>
      </c>
      <c r="Q31" s="343">
        <v>1147915499</v>
      </c>
      <c r="R31" s="343">
        <v>0</v>
      </c>
      <c r="S31" s="343">
        <v>0</v>
      </c>
      <c r="T31" s="343">
        <v>0</v>
      </c>
      <c r="U31" s="343">
        <v>0</v>
      </c>
      <c r="V31" s="343">
        <v>0</v>
      </c>
      <c r="W31" s="343">
        <v>0</v>
      </c>
      <c r="X31" s="356">
        <v>100</v>
      </c>
      <c r="Y31" s="357">
        <v>100</v>
      </c>
      <c r="Z31" s="359" t="s">
        <v>115</v>
      </c>
      <c r="AA31" s="360" t="s">
        <v>115</v>
      </c>
      <c r="AB31"/>
      <c r="AC31"/>
      <c r="AD31"/>
      <c r="AE31"/>
    </row>
    <row r="32" spans="2:31" ht="21.95" customHeight="1">
      <c r="B32" s="421"/>
      <c r="C32" s="355" t="s">
        <v>61</v>
      </c>
      <c r="D32" s="348">
        <v>0</v>
      </c>
      <c r="E32" s="348">
        <v>0</v>
      </c>
      <c r="F32" s="348">
        <v>0</v>
      </c>
      <c r="G32" s="348">
        <v>0</v>
      </c>
      <c r="H32" s="348">
        <v>0</v>
      </c>
      <c r="I32" s="348">
        <v>0</v>
      </c>
      <c r="J32" s="348">
        <v>0</v>
      </c>
      <c r="K32" s="348">
        <v>0</v>
      </c>
      <c r="L32" s="348">
        <v>0</v>
      </c>
      <c r="M32" s="348">
        <v>0</v>
      </c>
      <c r="N32" s="348">
        <v>0</v>
      </c>
      <c r="O32" s="348">
        <v>0</v>
      </c>
      <c r="P32" s="348">
        <v>0</v>
      </c>
      <c r="Q32" s="348">
        <v>0</v>
      </c>
      <c r="R32" s="348">
        <v>0</v>
      </c>
      <c r="S32" s="348">
        <v>0</v>
      </c>
      <c r="T32" s="348">
        <v>0</v>
      </c>
      <c r="U32" s="348">
        <v>0</v>
      </c>
      <c r="V32" s="348">
        <v>0</v>
      </c>
      <c r="W32" s="348">
        <v>0</v>
      </c>
      <c r="X32" s="349">
        <v>0</v>
      </c>
      <c r="Y32" s="350">
        <v>0</v>
      </c>
      <c r="Z32" s="349">
        <v>0</v>
      </c>
      <c r="AA32" s="350">
        <v>0</v>
      </c>
      <c r="AB32"/>
      <c r="AC32"/>
      <c r="AD32"/>
      <c r="AE32"/>
    </row>
    <row r="33" spans="2:31" ht="21.95" customHeight="1">
      <c r="B33" s="422"/>
      <c r="C33" s="403" t="s">
        <v>20</v>
      </c>
      <c r="D33" s="346">
        <v>100</v>
      </c>
      <c r="E33" s="346">
        <v>1147915499</v>
      </c>
      <c r="F33" s="346">
        <v>99</v>
      </c>
      <c r="G33" s="346">
        <v>1147914643</v>
      </c>
      <c r="H33" s="346">
        <v>1</v>
      </c>
      <c r="I33" s="346">
        <v>856</v>
      </c>
      <c r="J33" s="346">
        <v>1</v>
      </c>
      <c r="K33" s="346">
        <v>856</v>
      </c>
      <c r="L33" s="346">
        <v>0</v>
      </c>
      <c r="M33" s="346">
        <v>0</v>
      </c>
      <c r="N33" s="346">
        <v>0</v>
      </c>
      <c r="O33" s="346">
        <v>0</v>
      </c>
      <c r="P33" s="346">
        <v>100</v>
      </c>
      <c r="Q33" s="346">
        <v>1147915499</v>
      </c>
      <c r="R33" s="346">
        <v>0</v>
      </c>
      <c r="S33" s="346">
        <v>0</v>
      </c>
      <c r="T33" s="346">
        <v>0</v>
      </c>
      <c r="U33" s="346">
        <v>0</v>
      </c>
      <c r="V33" s="346">
        <v>0</v>
      </c>
      <c r="W33" s="346">
        <v>0</v>
      </c>
      <c r="X33" s="352">
        <v>100</v>
      </c>
      <c r="Y33" s="353">
        <v>100</v>
      </c>
      <c r="Z33" s="352">
        <v>0</v>
      </c>
      <c r="AA33" s="353">
        <v>0</v>
      </c>
      <c r="AB33"/>
      <c r="AC33"/>
      <c r="AD33"/>
      <c r="AE33"/>
    </row>
    <row r="34" spans="2:31" ht="21.95" customHeight="1">
      <c r="B34" s="429" t="s">
        <v>65</v>
      </c>
      <c r="C34" s="341" t="s">
        <v>59</v>
      </c>
      <c r="D34" s="343">
        <v>146</v>
      </c>
      <c r="E34" s="343">
        <v>136508350</v>
      </c>
      <c r="F34" s="343">
        <v>146</v>
      </c>
      <c r="G34" s="343">
        <v>136508350</v>
      </c>
      <c r="H34" s="343">
        <v>0</v>
      </c>
      <c r="I34" s="343">
        <v>0</v>
      </c>
      <c r="J34" s="343">
        <v>0</v>
      </c>
      <c r="K34" s="343">
        <v>0</v>
      </c>
      <c r="L34" s="343">
        <v>0</v>
      </c>
      <c r="M34" s="343">
        <v>0</v>
      </c>
      <c r="N34" s="343">
        <v>0</v>
      </c>
      <c r="O34" s="343">
        <v>0</v>
      </c>
      <c r="P34" s="343">
        <v>146</v>
      </c>
      <c r="Q34" s="343">
        <v>136508350</v>
      </c>
      <c r="R34" s="343">
        <v>0</v>
      </c>
      <c r="S34" s="343">
        <v>0</v>
      </c>
      <c r="T34" s="343">
        <v>0</v>
      </c>
      <c r="U34" s="343">
        <v>0</v>
      </c>
      <c r="V34" s="343">
        <v>0</v>
      </c>
      <c r="W34" s="343">
        <v>0</v>
      </c>
      <c r="X34" s="356">
        <v>100</v>
      </c>
      <c r="Y34" s="357">
        <v>100</v>
      </c>
      <c r="Z34" s="356">
        <v>100</v>
      </c>
      <c r="AA34" s="357">
        <v>96.47</v>
      </c>
      <c r="AB34"/>
      <c r="AC34"/>
      <c r="AD34"/>
      <c r="AE34"/>
    </row>
    <row r="35" spans="2:31" ht="21.95" customHeight="1">
      <c r="B35" s="430"/>
      <c r="C35" s="402" t="s">
        <v>61</v>
      </c>
      <c r="D35" s="361">
        <v>0</v>
      </c>
      <c r="E35" s="348">
        <v>0</v>
      </c>
      <c r="F35" s="348">
        <v>0</v>
      </c>
      <c r="G35" s="348">
        <v>0</v>
      </c>
      <c r="H35" s="348">
        <v>0</v>
      </c>
      <c r="I35" s="348">
        <v>0</v>
      </c>
      <c r="J35" s="348">
        <v>0</v>
      </c>
      <c r="K35" s="362">
        <v>0</v>
      </c>
      <c r="L35" s="348">
        <v>0</v>
      </c>
      <c r="M35" s="348">
        <v>0</v>
      </c>
      <c r="N35" s="348">
        <v>0</v>
      </c>
      <c r="O35" s="348">
        <v>0</v>
      </c>
      <c r="P35" s="348">
        <v>0</v>
      </c>
      <c r="Q35" s="348">
        <v>0</v>
      </c>
      <c r="R35" s="348">
        <v>0</v>
      </c>
      <c r="S35" s="348">
        <v>0</v>
      </c>
      <c r="T35" s="348">
        <v>0</v>
      </c>
      <c r="U35" s="348">
        <v>0</v>
      </c>
      <c r="V35" s="348">
        <v>0</v>
      </c>
      <c r="W35" s="348">
        <v>0</v>
      </c>
      <c r="X35" s="349">
        <v>0</v>
      </c>
      <c r="Y35" s="350">
        <v>0</v>
      </c>
      <c r="Z35" s="349">
        <v>0</v>
      </c>
      <c r="AA35" s="350">
        <v>0</v>
      </c>
      <c r="AB35"/>
      <c r="AC35"/>
      <c r="AD35"/>
      <c r="AE35"/>
    </row>
    <row r="36" spans="2:31" ht="21.95" customHeight="1">
      <c r="B36" s="431"/>
      <c r="C36" s="407" t="s">
        <v>20</v>
      </c>
      <c r="D36" s="346">
        <v>146</v>
      </c>
      <c r="E36" s="346">
        <v>136508350</v>
      </c>
      <c r="F36" s="346">
        <v>146</v>
      </c>
      <c r="G36" s="346">
        <v>136508350</v>
      </c>
      <c r="H36" s="346">
        <v>0</v>
      </c>
      <c r="I36" s="346">
        <v>0</v>
      </c>
      <c r="J36" s="346">
        <v>0</v>
      </c>
      <c r="K36" s="346">
        <v>0</v>
      </c>
      <c r="L36" s="346">
        <v>0</v>
      </c>
      <c r="M36" s="346">
        <v>0</v>
      </c>
      <c r="N36" s="346">
        <v>0</v>
      </c>
      <c r="O36" s="346">
        <v>0</v>
      </c>
      <c r="P36" s="346">
        <v>146</v>
      </c>
      <c r="Q36" s="346">
        <v>136508350</v>
      </c>
      <c r="R36" s="346">
        <v>0</v>
      </c>
      <c r="S36" s="346">
        <v>0</v>
      </c>
      <c r="T36" s="346">
        <v>0</v>
      </c>
      <c r="U36" s="346">
        <v>0</v>
      </c>
      <c r="V36" s="346">
        <v>0</v>
      </c>
      <c r="W36" s="346">
        <v>0</v>
      </c>
      <c r="X36" s="352">
        <v>100</v>
      </c>
      <c r="Y36" s="353">
        <v>100</v>
      </c>
      <c r="Z36" s="352">
        <v>0</v>
      </c>
      <c r="AA36" s="353">
        <v>0</v>
      </c>
      <c r="AB36"/>
      <c r="AC36"/>
      <c r="AD36"/>
      <c r="AE36"/>
    </row>
    <row r="37" spans="2:31" ht="21.95" customHeight="1">
      <c r="B37" s="432" t="s">
        <v>66</v>
      </c>
      <c r="C37" s="433" t="s">
        <v>59</v>
      </c>
      <c r="D37" s="363">
        <v>0</v>
      </c>
      <c r="E37" s="343">
        <v>0</v>
      </c>
      <c r="F37" s="343">
        <v>0</v>
      </c>
      <c r="G37" s="343">
        <v>0</v>
      </c>
      <c r="H37" s="343">
        <v>183</v>
      </c>
      <c r="I37" s="343">
        <v>2946844733</v>
      </c>
      <c r="J37" s="343">
        <v>170</v>
      </c>
      <c r="K37" s="343">
        <v>2717460673</v>
      </c>
      <c r="L37" s="343">
        <v>0</v>
      </c>
      <c r="M37" s="343">
        <v>0</v>
      </c>
      <c r="N37" s="343">
        <v>0</v>
      </c>
      <c r="O37" s="343">
        <v>0</v>
      </c>
      <c r="P37" s="343">
        <v>170</v>
      </c>
      <c r="Q37" s="343">
        <v>2717460673</v>
      </c>
      <c r="R37" s="343">
        <v>0</v>
      </c>
      <c r="S37" s="343">
        <v>0</v>
      </c>
      <c r="T37" s="343">
        <v>0</v>
      </c>
      <c r="U37" s="343">
        <v>0</v>
      </c>
      <c r="V37" s="343">
        <v>13</v>
      </c>
      <c r="W37" s="343">
        <v>229384060</v>
      </c>
      <c r="X37" s="356">
        <v>0</v>
      </c>
      <c r="Y37" s="357">
        <v>0</v>
      </c>
      <c r="Z37" s="356">
        <v>0</v>
      </c>
      <c r="AA37" s="357">
        <v>0</v>
      </c>
      <c r="AB37"/>
      <c r="AC37"/>
      <c r="AD37"/>
      <c r="AE37"/>
    </row>
    <row r="38" spans="2:31" ht="21.95" customHeight="1">
      <c r="B38" s="421"/>
      <c r="C38" s="426"/>
      <c r="D38" s="348">
        <v>1694</v>
      </c>
      <c r="E38" s="348">
        <v>8675040740</v>
      </c>
      <c r="F38" s="348">
        <v>1458</v>
      </c>
      <c r="G38" s="348">
        <v>5625264584</v>
      </c>
      <c r="H38" s="348">
        <v>236</v>
      </c>
      <c r="I38" s="348">
        <v>3049776156</v>
      </c>
      <c r="J38" s="348">
        <v>223</v>
      </c>
      <c r="K38" s="348">
        <v>2820392096</v>
      </c>
      <c r="L38" s="348">
        <v>0</v>
      </c>
      <c r="M38" s="348">
        <v>0</v>
      </c>
      <c r="N38" s="348">
        <v>0</v>
      </c>
      <c r="O38" s="348">
        <v>0</v>
      </c>
      <c r="P38" s="348">
        <v>1681</v>
      </c>
      <c r="Q38" s="348">
        <v>8445656680</v>
      </c>
      <c r="R38" s="348">
        <v>0</v>
      </c>
      <c r="S38" s="348">
        <v>0</v>
      </c>
      <c r="T38" s="348">
        <v>0</v>
      </c>
      <c r="U38" s="348">
        <v>0</v>
      </c>
      <c r="V38" s="348">
        <v>13</v>
      </c>
      <c r="W38" s="348">
        <v>229384060</v>
      </c>
      <c r="X38" s="349">
        <v>97.36</v>
      </c>
      <c r="Y38" s="350">
        <v>97.96</v>
      </c>
      <c r="Z38" s="349">
        <v>64.84</v>
      </c>
      <c r="AA38" s="350">
        <v>65.03</v>
      </c>
      <c r="AB38"/>
      <c r="AC38"/>
      <c r="AD38"/>
      <c r="AE38"/>
    </row>
    <row r="39" spans="2:31" ht="21.95" customHeight="1">
      <c r="B39" s="421"/>
      <c r="C39" s="457" t="s">
        <v>89</v>
      </c>
      <c r="D39" s="364">
        <v>0</v>
      </c>
      <c r="E39" s="346">
        <v>0</v>
      </c>
      <c r="F39" s="346">
        <v>0</v>
      </c>
      <c r="G39" s="346">
        <v>0</v>
      </c>
      <c r="H39" s="346">
        <v>8</v>
      </c>
      <c r="I39" s="346">
        <v>178274636</v>
      </c>
      <c r="J39" s="346">
        <v>8</v>
      </c>
      <c r="K39" s="346">
        <v>178274636</v>
      </c>
      <c r="L39" s="346">
        <v>0</v>
      </c>
      <c r="M39" s="346">
        <v>0</v>
      </c>
      <c r="N39" s="346">
        <v>0</v>
      </c>
      <c r="O39" s="346">
        <v>0</v>
      </c>
      <c r="P39" s="346">
        <v>8</v>
      </c>
      <c r="Q39" s="346">
        <v>178274636</v>
      </c>
      <c r="R39" s="346">
        <v>0</v>
      </c>
      <c r="S39" s="346">
        <v>0</v>
      </c>
      <c r="T39" s="346">
        <v>0</v>
      </c>
      <c r="U39" s="346">
        <v>0</v>
      </c>
      <c r="V39" s="346">
        <v>0</v>
      </c>
      <c r="W39" s="346">
        <v>0</v>
      </c>
      <c r="X39" s="352">
        <v>0</v>
      </c>
      <c r="Y39" s="353">
        <v>0</v>
      </c>
      <c r="Z39" s="352">
        <v>0</v>
      </c>
      <c r="AA39" s="353">
        <v>0</v>
      </c>
      <c r="AB39"/>
      <c r="AC39"/>
      <c r="AD39"/>
      <c r="AE39"/>
    </row>
    <row r="40" spans="2:31" ht="21.95" customHeight="1">
      <c r="B40" s="421"/>
      <c r="C40" s="459"/>
      <c r="D40" s="361">
        <v>11</v>
      </c>
      <c r="E40" s="348">
        <v>178588708</v>
      </c>
      <c r="F40" s="348">
        <v>0</v>
      </c>
      <c r="G40" s="348">
        <v>0</v>
      </c>
      <c r="H40" s="348">
        <v>11</v>
      </c>
      <c r="I40" s="348">
        <v>178588708</v>
      </c>
      <c r="J40" s="348">
        <v>8</v>
      </c>
      <c r="K40" s="348">
        <v>178274636</v>
      </c>
      <c r="L40" s="348">
        <v>0</v>
      </c>
      <c r="M40" s="348">
        <v>0</v>
      </c>
      <c r="N40" s="348">
        <v>0</v>
      </c>
      <c r="O40" s="348">
        <v>0</v>
      </c>
      <c r="P40" s="348">
        <v>8</v>
      </c>
      <c r="Q40" s="348">
        <v>178274636</v>
      </c>
      <c r="R40" s="348">
        <v>0</v>
      </c>
      <c r="S40" s="348">
        <v>0</v>
      </c>
      <c r="T40" s="348">
        <v>3</v>
      </c>
      <c r="U40" s="348">
        <v>314072</v>
      </c>
      <c r="V40" s="348">
        <v>0</v>
      </c>
      <c r="W40" s="348">
        <v>0</v>
      </c>
      <c r="X40" s="349">
        <v>99.82</v>
      </c>
      <c r="Y40" s="350">
        <v>99.87</v>
      </c>
      <c r="Z40" s="349">
        <v>0</v>
      </c>
      <c r="AA40" s="350">
        <v>0</v>
      </c>
      <c r="AB40"/>
      <c r="AC40"/>
      <c r="AD40"/>
      <c r="AE40"/>
    </row>
    <row r="41" spans="2:31" ht="21.95" customHeight="1">
      <c r="B41" s="421"/>
      <c r="C41" s="457" t="s">
        <v>20</v>
      </c>
      <c r="D41" s="348">
        <v>0</v>
      </c>
      <c r="E41" s="348">
        <v>0</v>
      </c>
      <c r="F41" s="348">
        <v>0</v>
      </c>
      <c r="G41" s="348">
        <v>0</v>
      </c>
      <c r="H41" s="348">
        <v>191</v>
      </c>
      <c r="I41" s="348">
        <v>3125119369</v>
      </c>
      <c r="J41" s="348">
        <v>178</v>
      </c>
      <c r="K41" s="348">
        <v>2895735309</v>
      </c>
      <c r="L41" s="348">
        <v>0</v>
      </c>
      <c r="M41" s="348">
        <v>0</v>
      </c>
      <c r="N41" s="348">
        <v>0</v>
      </c>
      <c r="O41" s="348">
        <v>0</v>
      </c>
      <c r="P41" s="348">
        <v>178</v>
      </c>
      <c r="Q41" s="348">
        <v>2895735309</v>
      </c>
      <c r="R41" s="348">
        <v>0</v>
      </c>
      <c r="S41" s="348">
        <v>0</v>
      </c>
      <c r="T41" s="348">
        <v>0</v>
      </c>
      <c r="U41" s="348">
        <v>0</v>
      </c>
      <c r="V41" s="348">
        <v>13</v>
      </c>
      <c r="W41" s="348">
        <v>229384060</v>
      </c>
      <c r="X41" s="349">
        <v>0</v>
      </c>
      <c r="Y41" s="350">
        <v>0</v>
      </c>
      <c r="Z41" s="349">
        <v>0</v>
      </c>
      <c r="AA41" s="350">
        <v>0</v>
      </c>
      <c r="AB41"/>
      <c r="AC41"/>
      <c r="AD41"/>
      <c r="AE41"/>
    </row>
    <row r="42" spans="2:31" ht="21.95" customHeight="1">
      <c r="B42" s="422"/>
      <c r="C42" s="423"/>
      <c r="D42" s="346">
        <v>1705</v>
      </c>
      <c r="E42" s="365">
        <v>8853629448</v>
      </c>
      <c r="F42" s="346">
        <v>1458</v>
      </c>
      <c r="G42" s="346">
        <v>5625264584</v>
      </c>
      <c r="H42" s="346">
        <v>247</v>
      </c>
      <c r="I42" s="346">
        <v>3228364864</v>
      </c>
      <c r="J42" s="346">
        <v>231</v>
      </c>
      <c r="K42" s="346">
        <v>2998666732</v>
      </c>
      <c r="L42" s="346">
        <v>0</v>
      </c>
      <c r="M42" s="346">
        <v>0</v>
      </c>
      <c r="N42" s="346">
        <v>0</v>
      </c>
      <c r="O42" s="346">
        <v>0</v>
      </c>
      <c r="P42" s="346">
        <v>1689</v>
      </c>
      <c r="Q42" s="346">
        <v>8623931316</v>
      </c>
      <c r="R42" s="346">
        <v>0</v>
      </c>
      <c r="S42" s="346">
        <v>0</v>
      </c>
      <c r="T42" s="346">
        <v>3</v>
      </c>
      <c r="U42" s="346">
        <v>314072</v>
      </c>
      <c r="V42" s="346">
        <v>13</v>
      </c>
      <c r="W42" s="346">
        <v>229384060</v>
      </c>
      <c r="X42" s="352">
        <v>97.41</v>
      </c>
      <c r="Y42" s="353">
        <v>98.01</v>
      </c>
      <c r="Z42" s="352">
        <v>0</v>
      </c>
      <c r="AA42" s="353">
        <v>0</v>
      </c>
      <c r="AB42"/>
      <c r="AC42"/>
      <c r="AD42"/>
      <c r="AE42"/>
    </row>
    <row r="43" spans="2:31" ht="21.95" customHeight="1">
      <c r="B43" s="463" t="s">
        <v>112</v>
      </c>
      <c r="C43" s="341" t="s">
        <v>59</v>
      </c>
      <c r="D43" s="343">
        <v>13845</v>
      </c>
      <c r="E43" s="343">
        <v>1113644400</v>
      </c>
      <c r="F43" s="343">
        <v>13844</v>
      </c>
      <c r="G43" s="343">
        <v>1113603600</v>
      </c>
      <c r="H43" s="343">
        <v>1</v>
      </c>
      <c r="I43" s="343">
        <v>40800</v>
      </c>
      <c r="J43" s="343">
        <v>1</v>
      </c>
      <c r="K43" s="343">
        <v>40800</v>
      </c>
      <c r="L43" s="343">
        <v>0</v>
      </c>
      <c r="M43" s="343">
        <v>0</v>
      </c>
      <c r="N43" s="343">
        <v>0</v>
      </c>
      <c r="O43" s="343">
        <v>0</v>
      </c>
      <c r="P43" s="343">
        <v>13845</v>
      </c>
      <c r="Q43" s="343">
        <v>1113644400</v>
      </c>
      <c r="R43" s="343">
        <v>0</v>
      </c>
      <c r="S43" s="343">
        <v>0</v>
      </c>
      <c r="T43" s="343">
        <v>0</v>
      </c>
      <c r="U43" s="343">
        <v>0</v>
      </c>
      <c r="V43" s="343">
        <v>0</v>
      </c>
      <c r="W43" s="343">
        <v>0</v>
      </c>
      <c r="X43" s="356">
        <v>100</v>
      </c>
      <c r="Y43" s="357">
        <v>100</v>
      </c>
      <c r="Z43" s="359" t="s">
        <v>115</v>
      </c>
      <c r="AA43" s="357">
        <v>100</v>
      </c>
      <c r="AB43"/>
      <c r="AC43"/>
      <c r="AD43"/>
      <c r="AE43"/>
    </row>
    <row r="44" spans="2:31" ht="21.95" customHeight="1">
      <c r="B44" s="464"/>
      <c r="C44" s="355" t="s">
        <v>61</v>
      </c>
      <c r="D44" s="348">
        <v>0</v>
      </c>
      <c r="E44" s="348">
        <v>0</v>
      </c>
      <c r="F44" s="348">
        <v>0</v>
      </c>
      <c r="G44" s="348">
        <v>0</v>
      </c>
      <c r="H44" s="348">
        <v>0</v>
      </c>
      <c r="I44" s="348">
        <v>0</v>
      </c>
      <c r="J44" s="348">
        <v>0</v>
      </c>
      <c r="K44" s="348">
        <v>0</v>
      </c>
      <c r="L44" s="348">
        <v>0</v>
      </c>
      <c r="M44" s="348">
        <v>0</v>
      </c>
      <c r="N44" s="348">
        <v>0</v>
      </c>
      <c r="O44" s="348">
        <v>0</v>
      </c>
      <c r="P44" s="348">
        <v>0</v>
      </c>
      <c r="Q44" s="348">
        <v>0</v>
      </c>
      <c r="R44" s="348">
        <v>0</v>
      </c>
      <c r="S44" s="348">
        <v>0</v>
      </c>
      <c r="T44" s="348">
        <v>0</v>
      </c>
      <c r="U44" s="348">
        <v>0</v>
      </c>
      <c r="V44" s="348">
        <v>0</v>
      </c>
      <c r="W44" s="348">
        <v>0</v>
      </c>
      <c r="X44" s="349">
        <v>0</v>
      </c>
      <c r="Y44" s="350">
        <v>0</v>
      </c>
      <c r="Z44" s="349">
        <v>0</v>
      </c>
      <c r="AA44" s="350">
        <v>0</v>
      </c>
      <c r="AB44"/>
      <c r="AC44"/>
      <c r="AD44"/>
      <c r="AE44"/>
    </row>
    <row r="45" spans="2:31" ht="21.95" customHeight="1">
      <c r="B45" s="465"/>
      <c r="C45" s="403" t="s">
        <v>20</v>
      </c>
      <c r="D45" s="346">
        <v>13845</v>
      </c>
      <c r="E45" s="346">
        <v>1113644400</v>
      </c>
      <c r="F45" s="346">
        <v>13844</v>
      </c>
      <c r="G45" s="346">
        <v>1113603600</v>
      </c>
      <c r="H45" s="346">
        <v>1</v>
      </c>
      <c r="I45" s="346">
        <v>40800</v>
      </c>
      <c r="J45" s="346">
        <v>1</v>
      </c>
      <c r="K45" s="346">
        <v>40800</v>
      </c>
      <c r="L45" s="346">
        <v>0</v>
      </c>
      <c r="M45" s="346">
        <v>0</v>
      </c>
      <c r="N45" s="346">
        <v>0</v>
      </c>
      <c r="O45" s="346">
        <v>0</v>
      </c>
      <c r="P45" s="346">
        <v>13845</v>
      </c>
      <c r="Q45" s="346">
        <v>1113644400</v>
      </c>
      <c r="R45" s="346">
        <v>0</v>
      </c>
      <c r="S45" s="346">
        <v>0</v>
      </c>
      <c r="T45" s="346">
        <v>0</v>
      </c>
      <c r="U45" s="346">
        <v>0</v>
      </c>
      <c r="V45" s="346">
        <v>0</v>
      </c>
      <c r="W45" s="346">
        <v>0</v>
      </c>
      <c r="X45" s="352">
        <v>100</v>
      </c>
      <c r="Y45" s="353">
        <v>100</v>
      </c>
      <c r="Z45" s="352">
        <v>0</v>
      </c>
      <c r="AA45" s="353">
        <v>0</v>
      </c>
      <c r="AB45"/>
      <c r="AC45"/>
      <c r="AD45"/>
      <c r="AE45"/>
    </row>
    <row r="46" spans="2:31" ht="21.95" customHeight="1">
      <c r="B46" s="432" t="s">
        <v>87</v>
      </c>
      <c r="C46" s="341" t="s">
        <v>59</v>
      </c>
      <c r="D46" s="343">
        <v>395835</v>
      </c>
      <c r="E46" s="343">
        <v>12782781600</v>
      </c>
      <c r="F46" s="343">
        <v>363859</v>
      </c>
      <c r="G46" s="343">
        <v>11638119520</v>
      </c>
      <c r="H46" s="343">
        <v>31976</v>
      </c>
      <c r="I46" s="343">
        <v>1144662080</v>
      </c>
      <c r="J46" s="343">
        <v>31588</v>
      </c>
      <c r="K46" s="343">
        <v>1131863562</v>
      </c>
      <c r="L46" s="343">
        <v>23</v>
      </c>
      <c r="M46" s="343">
        <v>698400</v>
      </c>
      <c r="N46" s="343">
        <v>210</v>
      </c>
      <c r="O46" s="343">
        <v>7123267</v>
      </c>
      <c r="P46" s="343">
        <v>395680</v>
      </c>
      <c r="Q46" s="343">
        <v>12777804749</v>
      </c>
      <c r="R46" s="343">
        <v>0</v>
      </c>
      <c r="S46" s="343">
        <v>0</v>
      </c>
      <c r="T46" s="343">
        <v>4</v>
      </c>
      <c r="U46" s="343">
        <v>80800</v>
      </c>
      <c r="V46" s="343">
        <v>151</v>
      </c>
      <c r="W46" s="343">
        <v>4896051</v>
      </c>
      <c r="X46" s="356">
        <v>99.96</v>
      </c>
      <c r="Y46" s="357">
        <v>99.97</v>
      </c>
      <c r="Z46" s="356">
        <v>91.05</v>
      </c>
      <c r="AA46" s="357">
        <v>89.85</v>
      </c>
      <c r="AB46"/>
      <c r="AC46"/>
      <c r="AD46"/>
      <c r="AE46"/>
    </row>
    <row r="47" spans="2:31" ht="21.95" customHeight="1">
      <c r="B47" s="421"/>
      <c r="C47" s="355" t="s">
        <v>61</v>
      </c>
      <c r="D47" s="348">
        <v>209</v>
      </c>
      <c r="E47" s="348">
        <v>7046093</v>
      </c>
      <c r="F47" s="348">
        <v>0</v>
      </c>
      <c r="G47" s="348">
        <v>0</v>
      </c>
      <c r="H47" s="348">
        <v>209</v>
      </c>
      <c r="I47" s="348">
        <v>7046093</v>
      </c>
      <c r="J47" s="348">
        <v>60</v>
      </c>
      <c r="K47" s="348">
        <v>2219011</v>
      </c>
      <c r="L47" s="348">
        <v>2</v>
      </c>
      <c r="M47" s="348">
        <v>101700</v>
      </c>
      <c r="N47" s="348">
        <v>6</v>
      </c>
      <c r="O47" s="348">
        <v>156474</v>
      </c>
      <c r="P47" s="348">
        <v>68</v>
      </c>
      <c r="Q47" s="348">
        <v>2477185</v>
      </c>
      <c r="R47" s="348">
        <v>0</v>
      </c>
      <c r="S47" s="348">
        <v>0</v>
      </c>
      <c r="T47" s="348">
        <v>23</v>
      </c>
      <c r="U47" s="348">
        <v>616567</v>
      </c>
      <c r="V47" s="348">
        <v>118</v>
      </c>
      <c r="W47" s="348">
        <v>3952341</v>
      </c>
      <c r="X47" s="349">
        <v>35.159999999999997</v>
      </c>
      <c r="Y47" s="350">
        <v>35.76</v>
      </c>
      <c r="Z47" s="349">
        <v>0</v>
      </c>
      <c r="AA47" s="350">
        <v>0</v>
      </c>
      <c r="AB47"/>
      <c r="AC47"/>
      <c r="AD47"/>
      <c r="AE47"/>
    </row>
    <row r="48" spans="2:31" ht="21.95" customHeight="1">
      <c r="B48" s="422"/>
      <c r="C48" s="403" t="s">
        <v>20</v>
      </c>
      <c r="D48" s="346">
        <v>396044</v>
      </c>
      <c r="E48" s="346">
        <v>12789827693</v>
      </c>
      <c r="F48" s="346">
        <v>363859</v>
      </c>
      <c r="G48" s="346">
        <v>11638119520</v>
      </c>
      <c r="H48" s="346">
        <v>32185</v>
      </c>
      <c r="I48" s="346">
        <v>1151708173</v>
      </c>
      <c r="J48" s="346">
        <v>31648</v>
      </c>
      <c r="K48" s="346">
        <v>1134082573</v>
      </c>
      <c r="L48" s="346">
        <v>25</v>
      </c>
      <c r="M48" s="346">
        <v>800100</v>
      </c>
      <c r="N48" s="346">
        <v>216</v>
      </c>
      <c r="O48" s="346">
        <v>7279741</v>
      </c>
      <c r="P48" s="346">
        <v>395748</v>
      </c>
      <c r="Q48" s="346">
        <v>12780281934</v>
      </c>
      <c r="R48" s="346">
        <v>0</v>
      </c>
      <c r="S48" s="346">
        <v>0</v>
      </c>
      <c r="T48" s="346">
        <v>27</v>
      </c>
      <c r="U48" s="346">
        <v>697367</v>
      </c>
      <c r="V48" s="346">
        <v>269</v>
      </c>
      <c r="W48" s="346">
        <v>8848392</v>
      </c>
      <c r="X48" s="352">
        <v>99.93</v>
      </c>
      <c r="Y48" s="353">
        <v>99.94</v>
      </c>
      <c r="Z48" s="352">
        <v>0</v>
      </c>
      <c r="AA48" s="353">
        <v>0</v>
      </c>
      <c r="AB48"/>
      <c r="AC48"/>
      <c r="AD48"/>
      <c r="AE48"/>
    </row>
    <row r="49" spans="2:31" ht="21.95" customHeight="1">
      <c r="B49" s="432" t="s">
        <v>13</v>
      </c>
      <c r="C49" s="341" t="s">
        <v>59</v>
      </c>
      <c r="D49" s="343">
        <v>125</v>
      </c>
      <c r="E49" s="343">
        <v>8429600</v>
      </c>
      <c r="F49" s="343">
        <v>123</v>
      </c>
      <c r="G49" s="343">
        <v>8248000</v>
      </c>
      <c r="H49" s="343">
        <v>2</v>
      </c>
      <c r="I49" s="343">
        <v>181600</v>
      </c>
      <c r="J49" s="343">
        <v>2</v>
      </c>
      <c r="K49" s="343">
        <v>181600</v>
      </c>
      <c r="L49" s="343">
        <v>0</v>
      </c>
      <c r="M49" s="343">
        <v>0</v>
      </c>
      <c r="N49" s="343">
        <v>0</v>
      </c>
      <c r="O49" s="343">
        <v>0</v>
      </c>
      <c r="P49" s="343">
        <v>125</v>
      </c>
      <c r="Q49" s="343">
        <v>8429600</v>
      </c>
      <c r="R49" s="343">
        <v>0</v>
      </c>
      <c r="S49" s="343">
        <v>0</v>
      </c>
      <c r="T49" s="343">
        <v>0</v>
      </c>
      <c r="U49" s="343">
        <v>0</v>
      </c>
      <c r="V49" s="343">
        <v>0</v>
      </c>
      <c r="W49" s="343">
        <v>0</v>
      </c>
      <c r="X49" s="356">
        <v>100</v>
      </c>
      <c r="Y49" s="357">
        <v>100</v>
      </c>
      <c r="Z49" s="356">
        <v>97.85</v>
      </c>
      <c r="AA49" s="357">
        <v>97.89</v>
      </c>
      <c r="AB49"/>
      <c r="AC49"/>
      <c r="AD49"/>
      <c r="AE49"/>
    </row>
    <row r="50" spans="2:31" ht="21.95" customHeight="1">
      <c r="B50" s="421"/>
      <c r="C50" s="355" t="s">
        <v>61</v>
      </c>
      <c r="D50" s="348">
        <v>0</v>
      </c>
      <c r="E50" s="348">
        <v>0</v>
      </c>
      <c r="F50" s="348">
        <v>0</v>
      </c>
      <c r="G50" s="348">
        <v>0</v>
      </c>
      <c r="H50" s="348">
        <v>0</v>
      </c>
      <c r="I50" s="348">
        <v>0</v>
      </c>
      <c r="J50" s="348">
        <v>0</v>
      </c>
      <c r="K50" s="348">
        <v>0</v>
      </c>
      <c r="L50" s="348">
        <v>0</v>
      </c>
      <c r="M50" s="348">
        <v>0</v>
      </c>
      <c r="N50" s="348">
        <v>0</v>
      </c>
      <c r="O50" s="348">
        <v>0</v>
      </c>
      <c r="P50" s="348">
        <v>0</v>
      </c>
      <c r="Q50" s="348">
        <v>0</v>
      </c>
      <c r="R50" s="348">
        <v>0</v>
      </c>
      <c r="S50" s="348">
        <v>0</v>
      </c>
      <c r="T50" s="348">
        <v>0</v>
      </c>
      <c r="U50" s="348">
        <v>0</v>
      </c>
      <c r="V50" s="348">
        <v>0</v>
      </c>
      <c r="W50" s="348">
        <v>0</v>
      </c>
      <c r="X50" s="349">
        <v>0</v>
      </c>
      <c r="Y50" s="350">
        <v>0</v>
      </c>
      <c r="Z50" s="349">
        <v>0</v>
      </c>
      <c r="AA50" s="350">
        <v>0</v>
      </c>
      <c r="AB50"/>
      <c r="AC50"/>
      <c r="AD50"/>
      <c r="AE50"/>
    </row>
    <row r="51" spans="2:31" ht="21.95" customHeight="1">
      <c r="B51" s="422"/>
      <c r="C51" s="403" t="s">
        <v>20</v>
      </c>
      <c r="D51" s="346">
        <v>125</v>
      </c>
      <c r="E51" s="346">
        <v>8429600</v>
      </c>
      <c r="F51" s="346">
        <v>123</v>
      </c>
      <c r="G51" s="346">
        <v>8248000</v>
      </c>
      <c r="H51" s="346">
        <v>2</v>
      </c>
      <c r="I51" s="346">
        <v>181600</v>
      </c>
      <c r="J51" s="346">
        <v>2</v>
      </c>
      <c r="K51" s="346">
        <v>181600</v>
      </c>
      <c r="L51" s="346">
        <v>0</v>
      </c>
      <c r="M51" s="346">
        <v>0</v>
      </c>
      <c r="N51" s="346">
        <v>0</v>
      </c>
      <c r="O51" s="346">
        <v>0</v>
      </c>
      <c r="P51" s="346">
        <v>125</v>
      </c>
      <c r="Q51" s="346">
        <v>8429600</v>
      </c>
      <c r="R51" s="346">
        <v>0</v>
      </c>
      <c r="S51" s="346">
        <v>0</v>
      </c>
      <c r="T51" s="346">
        <v>0</v>
      </c>
      <c r="U51" s="346">
        <v>0</v>
      </c>
      <c r="V51" s="346">
        <v>0</v>
      </c>
      <c r="W51" s="346">
        <v>0</v>
      </c>
      <c r="X51" s="352">
        <v>100</v>
      </c>
      <c r="Y51" s="353">
        <v>100</v>
      </c>
      <c r="Z51" s="352">
        <v>0</v>
      </c>
      <c r="AA51" s="353">
        <v>0</v>
      </c>
      <c r="AB51"/>
      <c r="AC51"/>
      <c r="AD51"/>
      <c r="AE51"/>
    </row>
    <row r="52" spans="2:31" ht="21.95" customHeight="1">
      <c r="B52" s="432" t="s">
        <v>3</v>
      </c>
      <c r="C52" s="341" t="s">
        <v>59</v>
      </c>
      <c r="D52" s="343">
        <v>132</v>
      </c>
      <c r="E52" s="343">
        <v>1823100</v>
      </c>
      <c r="F52" s="343">
        <v>132</v>
      </c>
      <c r="G52" s="343">
        <v>1823100</v>
      </c>
      <c r="H52" s="343">
        <v>0</v>
      </c>
      <c r="I52" s="343">
        <v>0</v>
      </c>
      <c r="J52" s="343">
        <v>0</v>
      </c>
      <c r="K52" s="343">
        <v>0</v>
      </c>
      <c r="L52" s="343">
        <v>0</v>
      </c>
      <c r="M52" s="343">
        <v>0</v>
      </c>
      <c r="N52" s="343">
        <v>0</v>
      </c>
      <c r="O52" s="343">
        <v>0</v>
      </c>
      <c r="P52" s="343">
        <v>132</v>
      </c>
      <c r="Q52" s="343">
        <v>1823100</v>
      </c>
      <c r="R52" s="343">
        <v>0</v>
      </c>
      <c r="S52" s="343">
        <v>0</v>
      </c>
      <c r="T52" s="343">
        <v>0</v>
      </c>
      <c r="U52" s="343">
        <v>0</v>
      </c>
      <c r="V52" s="343">
        <v>0</v>
      </c>
      <c r="W52" s="343">
        <v>0</v>
      </c>
      <c r="X52" s="356">
        <v>100</v>
      </c>
      <c r="Y52" s="357">
        <v>100</v>
      </c>
      <c r="Z52" s="356">
        <v>100</v>
      </c>
      <c r="AA52" s="357">
        <v>100</v>
      </c>
      <c r="AB52"/>
      <c r="AC52"/>
      <c r="AD52"/>
      <c r="AE52"/>
    </row>
    <row r="53" spans="2:31" ht="21.95" customHeight="1">
      <c r="B53" s="421"/>
      <c r="C53" s="355" t="s">
        <v>61</v>
      </c>
      <c r="D53" s="348">
        <v>0</v>
      </c>
      <c r="E53" s="348">
        <v>0</v>
      </c>
      <c r="F53" s="348">
        <v>0</v>
      </c>
      <c r="G53" s="348">
        <v>0</v>
      </c>
      <c r="H53" s="348">
        <v>0</v>
      </c>
      <c r="I53" s="348">
        <v>0</v>
      </c>
      <c r="J53" s="348">
        <v>0</v>
      </c>
      <c r="K53" s="348">
        <v>0</v>
      </c>
      <c r="L53" s="348">
        <v>0</v>
      </c>
      <c r="M53" s="348">
        <v>0</v>
      </c>
      <c r="N53" s="348">
        <v>0</v>
      </c>
      <c r="O53" s="348">
        <v>0</v>
      </c>
      <c r="P53" s="348">
        <v>0</v>
      </c>
      <c r="Q53" s="348">
        <v>0</v>
      </c>
      <c r="R53" s="348">
        <v>0</v>
      </c>
      <c r="S53" s="348">
        <v>0</v>
      </c>
      <c r="T53" s="348">
        <v>0</v>
      </c>
      <c r="U53" s="348">
        <v>0</v>
      </c>
      <c r="V53" s="348">
        <v>0</v>
      </c>
      <c r="W53" s="348">
        <v>0</v>
      </c>
      <c r="X53" s="349">
        <v>0</v>
      </c>
      <c r="Y53" s="350">
        <v>0</v>
      </c>
      <c r="Z53" s="349">
        <v>0</v>
      </c>
      <c r="AA53" s="350">
        <v>0</v>
      </c>
      <c r="AB53"/>
      <c r="AC53"/>
      <c r="AD53"/>
      <c r="AE53"/>
    </row>
    <row r="54" spans="2:31" ht="21.95" customHeight="1">
      <c r="B54" s="422"/>
      <c r="C54" s="403" t="s">
        <v>20</v>
      </c>
      <c r="D54" s="346">
        <v>132</v>
      </c>
      <c r="E54" s="346">
        <v>1823100</v>
      </c>
      <c r="F54" s="346">
        <v>132</v>
      </c>
      <c r="G54" s="346">
        <v>1823100</v>
      </c>
      <c r="H54" s="346">
        <v>0</v>
      </c>
      <c r="I54" s="346">
        <v>0</v>
      </c>
      <c r="J54" s="346">
        <v>0</v>
      </c>
      <c r="K54" s="346">
        <v>0</v>
      </c>
      <c r="L54" s="346">
        <v>0</v>
      </c>
      <c r="M54" s="346">
        <v>0</v>
      </c>
      <c r="N54" s="346">
        <v>0</v>
      </c>
      <c r="O54" s="346">
        <v>0</v>
      </c>
      <c r="P54" s="346">
        <v>132</v>
      </c>
      <c r="Q54" s="346">
        <v>1823100</v>
      </c>
      <c r="R54" s="346">
        <v>0</v>
      </c>
      <c r="S54" s="346">
        <v>0</v>
      </c>
      <c r="T54" s="346">
        <v>0</v>
      </c>
      <c r="U54" s="346">
        <v>0</v>
      </c>
      <c r="V54" s="346">
        <v>0</v>
      </c>
      <c r="W54" s="346">
        <v>0</v>
      </c>
      <c r="X54" s="352">
        <v>100</v>
      </c>
      <c r="Y54" s="353">
        <v>100</v>
      </c>
      <c r="Z54" s="352">
        <v>0</v>
      </c>
      <c r="AA54" s="353">
        <v>0</v>
      </c>
      <c r="AB54"/>
      <c r="AC54"/>
      <c r="AD54"/>
      <c r="AE54"/>
    </row>
    <row r="55" spans="2:31" ht="21.95" customHeight="1">
      <c r="B55" s="366"/>
      <c r="C55" s="341" t="s">
        <v>59</v>
      </c>
      <c r="D55" s="343">
        <v>178</v>
      </c>
      <c r="E55" s="343">
        <v>236108586</v>
      </c>
      <c r="F55" s="343">
        <v>178</v>
      </c>
      <c r="G55" s="343">
        <v>236108586</v>
      </c>
      <c r="H55" s="343">
        <v>0</v>
      </c>
      <c r="I55" s="343">
        <v>0</v>
      </c>
      <c r="J55" s="343">
        <v>0</v>
      </c>
      <c r="K55" s="343">
        <v>0</v>
      </c>
      <c r="L55" s="343">
        <v>0</v>
      </c>
      <c r="M55" s="343">
        <v>0</v>
      </c>
      <c r="N55" s="343">
        <v>0</v>
      </c>
      <c r="O55" s="343">
        <v>0</v>
      </c>
      <c r="P55" s="343">
        <v>178</v>
      </c>
      <c r="Q55" s="343">
        <v>236108586</v>
      </c>
      <c r="R55" s="343">
        <v>0</v>
      </c>
      <c r="S55" s="343">
        <v>0</v>
      </c>
      <c r="T55" s="343">
        <v>0</v>
      </c>
      <c r="U55" s="343">
        <v>0</v>
      </c>
      <c r="V55" s="343">
        <v>0</v>
      </c>
      <c r="W55" s="343">
        <v>0</v>
      </c>
      <c r="X55" s="356">
        <v>100</v>
      </c>
      <c r="Y55" s="357">
        <v>100</v>
      </c>
      <c r="Z55" s="356">
        <v>100</v>
      </c>
      <c r="AA55" s="357">
        <v>100</v>
      </c>
      <c r="AB55"/>
      <c r="AC55"/>
      <c r="AD55"/>
      <c r="AE55"/>
    </row>
    <row r="56" spans="2:31" ht="21.95" customHeight="1">
      <c r="B56" s="400" t="s">
        <v>0</v>
      </c>
      <c r="C56" s="355" t="s">
        <v>61</v>
      </c>
      <c r="D56" s="348">
        <v>0</v>
      </c>
      <c r="E56" s="348">
        <v>0</v>
      </c>
      <c r="F56" s="348">
        <v>0</v>
      </c>
      <c r="G56" s="348">
        <v>0</v>
      </c>
      <c r="H56" s="348">
        <v>0</v>
      </c>
      <c r="I56" s="348">
        <v>0</v>
      </c>
      <c r="J56" s="348">
        <v>0</v>
      </c>
      <c r="K56" s="348">
        <v>0</v>
      </c>
      <c r="L56" s="348">
        <v>0</v>
      </c>
      <c r="M56" s="348">
        <v>0</v>
      </c>
      <c r="N56" s="348">
        <v>0</v>
      </c>
      <c r="O56" s="348">
        <v>0</v>
      </c>
      <c r="P56" s="348">
        <v>0</v>
      </c>
      <c r="Q56" s="348">
        <v>0</v>
      </c>
      <c r="R56" s="348">
        <v>0</v>
      </c>
      <c r="S56" s="348">
        <v>0</v>
      </c>
      <c r="T56" s="348">
        <v>0</v>
      </c>
      <c r="U56" s="348">
        <v>0</v>
      </c>
      <c r="V56" s="348">
        <v>0</v>
      </c>
      <c r="W56" s="348">
        <v>0</v>
      </c>
      <c r="X56" s="349">
        <v>0</v>
      </c>
      <c r="Y56" s="350">
        <v>0</v>
      </c>
      <c r="Z56" s="349">
        <v>0</v>
      </c>
      <c r="AA56" s="350">
        <v>0</v>
      </c>
      <c r="AB56"/>
      <c r="AC56"/>
      <c r="AD56"/>
      <c r="AE56"/>
    </row>
    <row r="57" spans="2:31" ht="21.95" customHeight="1">
      <c r="B57" s="401"/>
      <c r="C57" s="403" t="s">
        <v>20</v>
      </c>
      <c r="D57" s="346">
        <v>178</v>
      </c>
      <c r="E57" s="346">
        <v>236108586</v>
      </c>
      <c r="F57" s="346">
        <v>178</v>
      </c>
      <c r="G57" s="346">
        <v>236108586</v>
      </c>
      <c r="H57" s="346">
        <v>0</v>
      </c>
      <c r="I57" s="346">
        <v>0</v>
      </c>
      <c r="J57" s="346">
        <v>0</v>
      </c>
      <c r="K57" s="346">
        <v>0</v>
      </c>
      <c r="L57" s="346">
        <v>0</v>
      </c>
      <c r="M57" s="346">
        <v>0</v>
      </c>
      <c r="N57" s="346">
        <v>0</v>
      </c>
      <c r="O57" s="346">
        <v>0</v>
      </c>
      <c r="P57" s="346">
        <v>178</v>
      </c>
      <c r="Q57" s="346">
        <v>236108586</v>
      </c>
      <c r="R57" s="346">
        <v>0</v>
      </c>
      <c r="S57" s="346">
        <v>0</v>
      </c>
      <c r="T57" s="346">
        <v>0</v>
      </c>
      <c r="U57" s="346">
        <v>0</v>
      </c>
      <c r="V57" s="346">
        <v>0</v>
      </c>
      <c r="W57" s="346">
        <v>0</v>
      </c>
      <c r="X57" s="352">
        <v>100</v>
      </c>
      <c r="Y57" s="353">
        <v>100</v>
      </c>
      <c r="Z57" s="352">
        <v>0</v>
      </c>
      <c r="AA57" s="353">
        <v>0</v>
      </c>
      <c r="AB57"/>
      <c r="AC57"/>
      <c r="AD57"/>
      <c r="AE57"/>
    </row>
    <row r="58" spans="2:31" ht="21.95" customHeight="1">
      <c r="B58" s="366" t="s">
        <v>88</v>
      </c>
      <c r="C58" s="410" t="s">
        <v>61</v>
      </c>
      <c r="D58" s="343">
        <v>9</v>
      </c>
      <c r="E58" s="343">
        <v>729625</v>
      </c>
      <c r="F58" s="343">
        <v>0</v>
      </c>
      <c r="G58" s="343">
        <v>0</v>
      </c>
      <c r="H58" s="343">
        <v>9</v>
      </c>
      <c r="I58" s="343">
        <v>729625</v>
      </c>
      <c r="J58" s="343">
        <v>0</v>
      </c>
      <c r="K58" s="343">
        <v>0</v>
      </c>
      <c r="L58" s="343">
        <v>0</v>
      </c>
      <c r="M58" s="343">
        <v>0</v>
      </c>
      <c r="N58" s="343">
        <v>0</v>
      </c>
      <c r="O58" s="343">
        <v>0</v>
      </c>
      <c r="P58" s="343">
        <v>0</v>
      </c>
      <c r="Q58" s="343">
        <v>0</v>
      </c>
      <c r="R58" s="343">
        <v>0</v>
      </c>
      <c r="S58" s="343">
        <v>0</v>
      </c>
      <c r="T58" s="343">
        <v>0</v>
      </c>
      <c r="U58" s="343">
        <v>0</v>
      </c>
      <c r="V58" s="343">
        <v>9</v>
      </c>
      <c r="W58" s="343">
        <v>729625</v>
      </c>
      <c r="X58" s="356">
        <v>0</v>
      </c>
      <c r="Y58" s="357">
        <v>1.18</v>
      </c>
      <c r="Z58" s="356">
        <v>0</v>
      </c>
      <c r="AA58" s="357">
        <v>0</v>
      </c>
      <c r="AB58"/>
      <c r="AC58"/>
      <c r="AD58"/>
      <c r="AE58"/>
    </row>
    <row r="59" spans="2:31" ht="21.95" customHeight="1">
      <c r="B59" s="367" t="s">
        <v>94</v>
      </c>
      <c r="C59" s="410" t="s">
        <v>59</v>
      </c>
      <c r="D59" s="343">
        <v>0</v>
      </c>
      <c r="E59" s="343">
        <v>0</v>
      </c>
      <c r="F59" s="343">
        <v>0</v>
      </c>
      <c r="G59" s="343">
        <v>0</v>
      </c>
      <c r="H59" s="343">
        <v>0</v>
      </c>
      <c r="I59" s="343">
        <v>0</v>
      </c>
      <c r="J59" s="343">
        <v>0</v>
      </c>
      <c r="K59" s="343">
        <v>0</v>
      </c>
      <c r="L59" s="343">
        <v>0</v>
      </c>
      <c r="M59" s="343">
        <v>0</v>
      </c>
      <c r="N59" s="343">
        <v>0</v>
      </c>
      <c r="O59" s="343">
        <v>0</v>
      </c>
      <c r="P59" s="343">
        <v>0</v>
      </c>
      <c r="Q59" s="343">
        <v>0</v>
      </c>
      <c r="R59" s="343">
        <v>0</v>
      </c>
      <c r="S59" s="343">
        <v>0</v>
      </c>
      <c r="T59" s="343">
        <v>0</v>
      </c>
      <c r="U59" s="343">
        <v>0</v>
      </c>
      <c r="V59" s="343">
        <v>0</v>
      </c>
      <c r="W59" s="343">
        <v>0</v>
      </c>
      <c r="X59" s="356">
        <v>0</v>
      </c>
      <c r="Y59" s="357">
        <v>100</v>
      </c>
      <c r="Z59" s="356">
        <v>0</v>
      </c>
      <c r="AA59" s="357">
        <v>100</v>
      </c>
      <c r="AB59"/>
      <c r="AC59"/>
      <c r="AD59"/>
      <c r="AE59"/>
    </row>
    <row r="60" spans="2:31" ht="21.95" customHeight="1">
      <c r="B60" s="460" t="s">
        <v>111</v>
      </c>
      <c r="C60" s="368" t="s">
        <v>59</v>
      </c>
      <c r="D60" s="343">
        <v>0</v>
      </c>
      <c r="E60" s="343">
        <v>0</v>
      </c>
      <c r="F60" s="343">
        <v>0</v>
      </c>
      <c r="G60" s="343">
        <v>0</v>
      </c>
      <c r="H60" s="343">
        <v>0</v>
      </c>
      <c r="I60" s="343">
        <v>0</v>
      </c>
      <c r="J60" s="343">
        <v>0</v>
      </c>
      <c r="K60" s="343">
        <v>0</v>
      </c>
      <c r="L60" s="343">
        <v>0</v>
      </c>
      <c r="M60" s="343">
        <v>0</v>
      </c>
      <c r="N60" s="343">
        <v>0</v>
      </c>
      <c r="O60" s="343">
        <v>0</v>
      </c>
      <c r="P60" s="343">
        <v>0</v>
      </c>
      <c r="Q60" s="343">
        <v>0</v>
      </c>
      <c r="R60" s="343">
        <v>0</v>
      </c>
      <c r="S60" s="343">
        <v>0</v>
      </c>
      <c r="T60" s="343">
        <v>0</v>
      </c>
      <c r="U60" s="343">
        <v>0</v>
      </c>
      <c r="V60" s="343">
        <v>0</v>
      </c>
      <c r="W60" s="343">
        <v>0</v>
      </c>
      <c r="X60" s="356">
        <v>0</v>
      </c>
      <c r="Y60" s="357">
        <v>0</v>
      </c>
      <c r="Z60" s="356">
        <v>0</v>
      </c>
      <c r="AA60" s="357">
        <v>0</v>
      </c>
      <c r="AB60"/>
      <c r="AC60"/>
      <c r="AD60"/>
      <c r="AE60"/>
    </row>
    <row r="61" spans="2:31" ht="21.95" customHeight="1">
      <c r="B61" s="461"/>
      <c r="C61" s="369" t="s">
        <v>61</v>
      </c>
      <c r="D61" s="348">
        <v>27</v>
      </c>
      <c r="E61" s="348">
        <v>837131</v>
      </c>
      <c r="F61" s="348">
        <v>0</v>
      </c>
      <c r="G61" s="348">
        <v>0</v>
      </c>
      <c r="H61" s="348">
        <v>27</v>
      </c>
      <c r="I61" s="348">
        <v>837131</v>
      </c>
      <c r="J61" s="348">
        <v>1</v>
      </c>
      <c r="K61" s="348">
        <v>32181</v>
      </c>
      <c r="L61" s="348">
        <v>0</v>
      </c>
      <c r="M61" s="348">
        <v>0</v>
      </c>
      <c r="N61" s="348">
        <v>0</v>
      </c>
      <c r="O61" s="348">
        <v>0</v>
      </c>
      <c r="P61" s="348">
        <v>1</v>
      </c>
      <c r="Q61" s="348">
        <v>32181</v>
      </c>
      <c r="R61" s="348">
        <v>0</v>
      </c>
      <c r="S61" s="348">
        <v>0</v>
      </c>
      <c r="T61" s="348">
        <v>17</v>
      </c>
      <c r="U61" s="348">
        <v>562600</v>
      </c>
      <c r="V61" s="348">
        <v>9</v>
      </c>
      <c r="W61" s="348">
        <v>242350</v>
      </c>
      <c r="X61" s="349">
        <v>3.84</v>
      </c>
      <c r="Y61" s="350">
        <v>5.82</v>
      </c>
      <c r="Z61" s="349">
        <v>0</v>
      </c>
      <c r="AA61" s="350">
        <v>0</v>
      </c>
      <c r="AB61"/>
      <c r="AC61"/>
      <c r="AD61"/>
      <c r="AE61"/>
    </row>
    <row r="62" spans="2:31" ht="21.95" customHeight="1" thickBot="1">
      <c r="B62" s="462"/>
      <c r="C62" s="370" t="s">
        <v>20</v>
      </c>
      <c r="D62" s="371">
        <v>27</v>
      </c>
      <c r="E62" s="371">
        <v>837131</v>
      </c>
      <c r="F62" s="371">
        <v>0</v>
      </c>
      <c r="G62" s="371">
        <v>0</v>
      </c>
      <c r="H62" s="371">
        <v>27</v>
      </c>
      <c r="I62" s="371">
        <v>837131</v>
      </c>
      <c r="J62" s="371">
        <v>1</v>
      </c>
      <c r="K62" s="371">
        <v>32181</v>
      </c>
      <c r="L62" s="371">
        <v>0</v>
      </c>
      <c r="M62" s="371">
        <v>0</v>
      </c>
      <c r="N62" s="371">
        <v>0</v>
      </c>
      <c r="O62" s="371">
        <v>0</v>
      </c>
      <c r="P62" s="371">
        <v>1</v>
      </c>
      <c r="Q62" s="371">
        <v>32181</v>
      </c>
      <c r="R62" s="371">
        <v>0</v>
      </c>
      <c r="S62" s="371">
        <v>0</v>
      </c>
      <c r="T62" s="371">
        <v>17</v>
      </c>
      <c r="U62" s="371">
        <v>562600</v>
      </c>
      <c r="V62" s="371">
        <v>9</v>
      </c>
      <c r="W62" s="371">
        <v>242350</v>
      </c>
      <c r="X62" s="372">
        <v>3.84</v>
      </c>
      <c r="Y62" s="373">
        <v>5.82</v>
      </c>
      <c r="Z62" s="372">
        <v>0</v>
      </c>
      <c r="AA62" s="373">
        <v>0</v>
      </c>
      <c r="AB62"/>
      <c r="AC62"/>
      <c r="AD62"/>
      <c r="AE62"/>
    </row>
    <row r="63" spans="2:31" ht="21.95" customHeight="1" thickTop="1">
      <c r="B63" s="374"/>
      <c r="C63" s="423" t="s">
        <v>59</v>
      </c>
      <c r="D63" s="346">
        <v>0</v>
      </c>
      <c r="E63" s="346">
        <v>0</v>
      </c>
      <c r="F63" s="346">
        <v>0</v>
      </c>
      <c r="G63" s="346">
        <v>0</v>
      </c>
      <c r="H63" s="346">
        <v>470</v>
      </c>
      <c r="I63" s="346">
        <v>2965640623</v>
      </c>
      <c r="J63" s="346">
        <v>172</v>
      </c>
      <c r="K63" s="346">
        <v>2717599473</v>
      </c>
      <c r="L63" s="346">
        <v>0</v>
      </c>
      <c r="M63" s="346">
        <v>0</v>
      </c>
      <c r="N63" s="346">
        <v>0</v>
      </c>
      <c r="O63" s="346">
        <v>0</v>
      </c>
      <c r="P63" s="346">
        <v>172</v>
      </c>
      <c r="Q63" s="346">
        <v>2717599473</v>
      </c>
      <c r="R63" s="346">
        <v>0</v>
      </c>
      <c r="S63" s="346">
        <v>0</v>
      </c>
      <c r="T63" s="346">
        <v>0</v>
      </c>
      <c r="U63" s="346">
        <v>0</v>
      </c>
      <c r="V63" s="346">
        <v>298</v>
      </c>
      <c r="W63" s="346">
        <v>248041150</v>
      </c>
      <c r="X63" s="352">
        <v>0</v>
      </c>
      <c r="Y63" s="353">
        <v>0</v>
      </c>
      <c r="Z63" s="352">
        <v>0</v>
      </c>
      <c r="AA63" s="353">
        <v>0</v>
      </c>
      <c r="AB63"/>
      <c r="AC63"/>
      <c r="AD63"/>
      <c r="AE63"/>
    </row>
    <row r="64" spans="2:31" ht="21.95" customHeight="1">
      <c r="B64" s="375"/>
      <c r="C64" s="424"/>
      <c r="D64" s="348">
        <v>485547</v>
      </c>
      <c r="E64" s="348">
        <v>54956138180</v>
      </c>
      <c r="F64" s="348">
        <v>445605</v>
      </c>
      <c r="G64" s="348">
        <v>50119917464</v>
      </c>
      <c r="H64" s="348">
        <v>39942</v>
      </c>
      <c r="I64" s="348">
        <v>4836220716</v>
      </c>
      <c r="J64" s="348">
        <v>38773</v>
      </c>
      <c r="K64" s="348">
        <v>4477998406</v>
      </c>
      <c r="L64" s="348">
        <v>24</v>
      </c>
      <c r="M64" s="348">
        <v>772400</v>
      </c>
      <c r="N64" s="348">
        <v>295</v>
      </c>
      <c r="O64" s="348">
        <v>12645392</v>
      </c>
      <c r="P64" s="348">
        <v>484697</v>
      </c>
      <c r="Q64" s="348">
        <v>54611333662</v>
      </c>
      <c r="R64" s="348">
        <v>0</v>
      </c>
      <c r="S64" s="348">
        <v>0</v>
      </c>
      <c r="T64" s="348">
        <v>9</v>
      </c>
      <c r="U64" s="348">
        <v>145149</v>
      </c>
      <c r="V64" s="348">
        <v>841</v>
      </c>
      <c r="W64" s="348">
        <v>344659369</v>
      </c>
      <c r="X64" s="349">
        <v>99.37</v>
      </c>
      <c r="Y64" s="350">
        <v>99.58</v>
      </c>
      <c r="Z64" s="349">
        <v>91.2</v>
      </c>
      <c r="AA64" s="350">
        <v>90.56</v>
      </c>
      <c r="AB64"/>
      <c r="AC64"/>
      <c r="AD64"/>
      <c r="AE64"/>
    </row>
    <row r="65" spans="2:31" ht="21.95" customHeight="1">
      <c r="B65" s="411" t="s">
        <v>95</v>
      </c>
      <c r="C65" s="425" t="s">
        <v>61</v>
      </c>
      <c r="D65" s="364">
        <v>0</v>
      </c>
      <c r="E65" s="346">
        <v>0</v>
      </c>
      <c r="F65" s="346">
        <v>0</v>
      </c>
      <c r="G65" s="346">
        <v>0</v>
      </c>
      <c r="H65" s="346">
        <v>9</v>
      </c>
      <c r="I65" s="346">
        <v>178347536</v>
      </c>
      <c r="J65" s="346">
        <v>8</v>
      </c>
      <c r="K65" s="346">
        <v>178274636</v>
      </c>
      <c r="L65" s="346">
        <v>0</v>
      </c>
      <c r="M65" s="346">
        <v>0</v>
      </c>
      <c r="N65" s="346">
        <v>0</v>
      </c>
      <c r="O65" s="346">
        <v>0</v>
      </c>
      <c r="P65" s="346">
        <v>8</v>
      </c>
      <c r="Q65" s="346">
        <v>178274636</v>
      </c>
      <c r="R65" s="346">
        <v>0</v>
      </c>
      <c r="S65" s="346">
        <v>0</v>
      </c>
      <c r="T65" s="346">
        <v>0</v>
      </c>
      <c r="U65" s="346">
        <v>0</v>
      </c>
      <c r="V65" s="346">
        <v>1</v>
      </c>
      <c r="W65" s="346">
        <v>72900</v>
      </c>
      <c r="X65" s="352">
        <v>0</v>
      </c>
      <c r="Y65" s="353">
        <v>0</v>
      </c>
      <c r="Z65" s="352">
        <v>0</v>
      </c>
      <c r="AA65" s="353">
        <v>0</v>
      </c>
      <c r="AB65"/>
      <c r="AC65"/>
      <c r="AD65"/>
      <c r="AE65"/>
    </row>
    <row r="66" spans="2:31" ht="21.95" customHeight="1">
      <c r="B66" s="411"/>
      <c r="C66" s="426"/>
      <c r="D66" s="361">
        <v>792</v>
      </c>
      <c r="E66" s="348">
        <v>263215361</v>
      </c>
      <c r="F66" s="348">
        <v>0</v>
      </c>
      <c r="G66" s="348">
        <v>0</v>
      </c>
      <c r="H66" s="348">
        <v>792</v>
      </c>
      <c r="I66" s="348">
        <v>263215361</v>
      </c>
      <c r="J66" s="348">
        <v>193</v>
      </c>
      <c r="K66" s="348">
        <v>199370307</v>
      </c>
      <c r="L66" s="348">
        <v>5</v>
      </c>
      <c r="M66" s="348">
        <v>692467</v>
      </c>
      <c r="N66" s="348">
        <v>45</v>
      </c>
      <c r="O66" s="348">
        <v>4120873</v>
      </c>
      <c r="P66" s="348">
        <v>243</v>
      </c>
      <c r="Q66" s="348">
        <v>204183647</v>
      </c>
      <c r="R66" s="348">
        <v>0</v>
      </c>
      <c r="S66" s="348">
        <v>0</v>
      </c>
      <c r="T66" s="348">
        <v>83</v>
      </c>
      <c r="U66" s="348">
        <v>4359928</v>
      </c>
      <c r="V66" s="348">
        <v>466</v>
      </c>
      <c r="W66" s="348">
        <v>54671786</v>
      </c>
      <c r="X66" s="349">
        <v>77.569999999999993</v>
      </c>
      <c r="Y66" s="350">
        <v>67.86</v>
      </c>
      <c r="Z66" s="349">
        <v>0</v>
      </c>
      <c r="AA66" s="350">
        <v>0</v>
      </c>
      <c r="AB66"/>
      <c r="AC66"/>
      <c r="AD66"/>
      <c r="AE66"/>
    </row>
    <row r="67" spans="2:31" ht="21.95" customHeight="1">
      <c r="B67" s="375"/>
      <c r="C67" s="427" t="s">
        <v>20</v>
      </c>
      <c r="D67" s="393">
        <v>0</v>
      </c>
      <c r="E67" s="393">
        <v>0</v>
      </c>
      <c r="F67" s="393">
        <v>0</v>
      </c>
      <c r="G67" s="393">
        <v>0</v>
      </c>
      <c r="H67" s="393">
        <v>479</v>
      </c>
      <c r="I67" s="393">
        <v>3143988159</v>
      </c>
      <c r="J67" s="393">
        <v>180</v>
      </c>
      <c r="K67" s="393">
        <v>2895874109</v>
      </c>
      <c r="L67" s="393">
        <v>0</v>
      </c>
      <c r="M67" s="393">
        <v>0</v>
      </c>
      <c r="N67" s="393">
        <v>0</v>
      </c>
      <c r="O67" s="393">
        <v>0</v>
      </c>
      <c r="P67" s="393">
        <v>180</v>
      </c>
      <c r="Q67" s="393">
        <v>2895874109</v>
      </c>
      <c r="R67" s="393">
        <v>0</v>
      </c>
      <c r="S67" s="393">
        <v>0</v>
      </c>
      <c r="T67" s="393">
        <v>0</v>
      </c>
      <c r="U67" s="393">
        <v>0</v>
      </c>
      <c r="V67" s="393">
        <v>299</v>
      </c>
      <c r="W67" s="393">
        <v>248114050</v>
      </c>
      <c r="X67" s="394">
        <v>0</v>
      </c>
      <c r="Y67" s="395">
        <v>0</v>
      </c>
      <c r="Z67" s="394">
        <v>0</v>
      </c>
      <c r="AA67" s="395">
        <v>0</v>
      </c>
      <c r="AB67"/>
      <c r="AC67"/>
      <c r="AD67"/>
      <c r="AE67"/>
    </row>
    <row r="68" spans="2:31" ht="21.95" customHeight="1" thickBot="1">
      <c r="B68" s="376"/>
      <c r="C68" s="428"/>
      <c r="D68" s="396">
        <v>486339</v>
      </c>
      <c r="E68" s="396">
        <v>55219353541</v>
      </c>
      <c r="F68" s="396">
        <v>445605</v>
      </c>
      <c r="G68" s="396">
        <v>50119917464</v>
      </c>
      <c r="H68" s="396">
        <v>40734</v>
      </c>
      <c r="I68" s="396">
        <v>5099436077</v>
      </c>
      <c r="J68" s="396">
        <v>38966</v>
      </c>
      <c r="K68" s="396">
        <v>4677368713</v>
      </c>
      <c r="L68" s="396">
        <v>29</v>
      </c>
      <c r="M68" s="396">
        <v>1464867</v>
      </c>
      <c r="N68" s="396">
        <v>340</v>
      </c>
      <c r="O68" s="396">
        <v>16766265</v>
      </c>
      <c r="P68" s="396">
        <v>484940</v>
      </c>
      <c r="Q68" s="396">
        <v>54815517309</v>
      </c>
      <c r="R68" s="396">
        <v>0</v>
      </c>
      <c r="S68" s="396">
        <v>0</v>
      </c>
      <c r="T68" s="396">
        <v>92</v>
      </c>
      <c r="U68" s="396">
        <v>4505077</v>
      </c>
      <c r="V68" s="396">
        <v>1307</v>
      </c>
      <c r="W68" s="396">
        <v>399331155</v>
      </c>
      <c r="X68" s="397">
        <v>99.27</v>
      </c>
      <c r="Y68" s="398">
        <v>99.36</v>
      </c>
      <c r="Z68" s="397">
        <v>0</v>
      </c>
      <c r="AA68" s="398">
        <v>0</v>
      </c>
      <c r="AB68"/>
      <c r="AC68"/>
      <c r="AD68"/>
      <c r="AE68"/>
    </row>
    <row r="69" spans="2:31" ht="21.95" customHeight="1">
      <c r="B69" s="420" t="s">
        <v>67</v>
      </c>
      <c r="C69" s="404" t="s">
        <v>59</v>
      </c>
      <c r="D69" s="346">
        <v>2945643</v>
      </c>
      <c r="E69" s="346">
        <v>24256240030</v>
      </c>
      <c r="F69" s="346">
        <v>0</v>
      </c>
      <c r="G69" s="346">
        <v>0</v>
      </c>
      <c r="H69" s="346">
        <v>0</v>
      </c>
      <c r="I69" s="346">
        <v>0</v>
      </c>
      <c r="J69" s="346">
        <v>0</v>
      </c>
      <c r="K69" s="346">
        <v>0</v>
      </c>
      <c r="L69" s="346">
        <v>0</v>
      </c>
      <c r="M69" s="346">
        <v>0</v>
      </c>
      <c r="N69" s="346">
        <v>0</v>
      </c>
      <c r="O69" s="346">
        <v>0</v>
      </c>
      <c r="P69" s="346">
        <v>2931693</v>
      </c>
      <c r="Q69" s="346">
        <v>24060172544</v>
      </c>
      <c r="R69" s="346">
        <v>0</v>
      </c>
      <c r="S69" s="346">
        <v>0</v>
      </c>
      <c r="T69" s="346">
        <v>43</v>
      </c>
      <c r="U69" s="346">
        <v>451108</v>
      </c>
      <c r="V69" s="346">
        <v>13907</v>
      </c>
      <c r="W69" s="346">
        <v>195616378</v>
      </c>
      <c r="X69" s="352">
        <v>99.19</v>
      </c>
      <c r="Y69" s="353">
        <v>99.24</v>
      </c>
      <c r="Z69" s="352">
        <v>0</v>
      </c>
      <c r="AA69" s="353">
        <v>0</v>
      </c>
      <c r="AB69"/>
      <c r="AC69"/>
      <c r="AD69"/>
      <c r="AE69"/>
    </row>
    <row r="70" spans="2:31" ht="21.95" customHeight="1">
      <c r="B70" s="421"/>
      <c r="C70" s="355" t="s">
        <v>61</v>
      </c>
      <c r="D70" s="348">
        <v>53072</v>
      </c>
      <c r="E70" s="348">
        <v>627155580</v>
      </c>
      <c r="F70" s="348">
        <v>0</v>
      </c>
      <c r="G70" s="348">
        <v>0</v>
      </c>
      <c r="H70" s="348">
        <v>0</v>
      </c>
      <c r="I70" s="348">
        <v>0</v>
      </c>
      <c r="J70" s="348">
        <v>0</v>
      </c>
      <c r="K70" s="348">
        <v>0</v>
      </c>
      <c r="L70" s="348">
        <v>0</v>
      </c>
      <c r="M70" s="348">
        <v>0</v>
      </c>
      <c r="N70" s="348">
        <v>0</v>
      </c>
      <c r="O70" s="348">
        <v>0</v>
      </c>
      <c r="P70" s="348">
        <v>14169</v>
      </c>
      <c r="Q70" s="348">
        <v>182884641</v>
      </c>
      <c r="R70" s="348">
        <v>0</v>
      </c>
      <c r="S70" s="348">
        <v>0</v>
      </c>
      <c r="T70" s="348">
        <v>5373</v>
      </c>
      <c r="U70" s="348">
        <v>47990339</v>
      </c>
      <c r="V70" s="348">
        <v>33530</v>
      </c>
      <c r="W70" s="348">
        <v>396280600</v>
      </c>
      <c r="X70" s="349">
        <v>29.16</v>
      </c>
      <c r="Y70" s="350">
        <v>25.93</v>
      </c>
      <c r="Z70" s="349">
        <v>0</v>
      </c>
      <c r="AA70" s="350">
        <v>0</v>
      </c>
      <c r="AB70"/>
      <c r="AC70"/>
      <c r="AD70"/>
      <c r="AE70"/>
    </row>
    <row r="71" spans="2:31" ht="21.95" customHeight="1">
      <c r="B71" s="422"/>
      <c r="C71" s="403" t="s">
        <v>20</v>
      </c>
      <c r="D71" s="346">
        <v>2998715</v>
      </c>
      <c r="E71" s="346">
        <v>24883395610</v>
      </c>
      <c r="F71" s="346">
        <v>0</v>
      </c>
      <c r="G71" s="346">
        <v>0</v>
      </c>
      <c r="H71" s="346">
        <v>0</v>
      </c>
      <c r="I71" s="346">
        <v>0</v>
      </c>
      <c r="J71" s="346">
        <v>0</v>
      </c>
      <c r="K71" s="346">
        <v>0</v>
      </c>
      <c r="L71" s="346">
        <v>0</v>
      </c>
      <c r="M71" s="346">
        <v>0</v>
      </c>
      <c r="N71" s="346">
        <v>0</v>
      </c>
      <c r="O71" s="346">
        <v>0</v>
      </c>
      <c r="P71" s="346">
        <v>2945862</v>
      </c>
      <c r="Q71" s="346">
        <v>24243057185</v>
      </c>
      <c r="R71" s="346">
        <v>0</v>
      </c>
      <c r="S71" s="346">
        <v>0</v>
      </c>
      <c r="T71" s="346">
        <v>5416</v>
      </c>
      <c r="U71" s="346">
        <v>48441447</v>
      </c>
      <c r="V71" s="346">
        <v>47437</v>
      </c>
      <c r="W71" s="346">
        <v>591896978</v>
      </c>
      <c r="X71" s="352">
        <v>97.43</v>
      </c>
      <c r="Y71" s="353">
        <v>97.47</v>
      </c>
      <c r="Z71" s="352">
        <v>0</v>
      </c>
      <c r="AA71" s="353">
        <v>0</v>
      </c>
      <c r="AB71"/>
      <c r="AC71"/>
      <c r="AD71"/>
      <c r="AE71"/>
    </row>
    <row r="72" spans="2:31" ht="21.95" customHeight="1" thickBot="1">
      <c r="B72" s="377" t="s">
        <v>17</v>
      </c>
      <c r="C72" s="378" t="s">
        <v>59</v>
      </c>
      <c r="D72" s="379">
        <v>24</v>
      </c>
      <c r="E72" s="379">
        <v>22059145492</v>
      </c>
      <c r="F72" s="379">
        <v>0</v>
      </c>
      <c r="G72" s="379">
        <v>0</v>
      </c>
      <c r="H72" s="379">
        <v>0</v>
      </c>
      <c r="I72" s="379">
        <v>0</v>
      </c>
      <c r="J72" s="379">
        <v>0</v>
      </c>
      <c r="K72" s="379">
        <v>0</v>
      </c>
      <c r="L72" s="379">
        <v>0</v>
      </c>
      <c r="M72" s="379">
        <v>0</v>
      </c>
      <c r="N72" s="379">
        <v>0</v>
      </c>
      <c r="O72" s="379">
        <v>0</v>
      </c>
      <c r="P72" s="379">
        <v>24</v>
      </c>
      <c r="Q72" s="379">
        <v>22059145492</v>
      </c>
      <c r="R72" s="379">
        <v>0</v>
      </c>
      <c r="S72" s="379">
        <v>0</v>
      </c>
      <c r="T72" s="379">
        <v>0</v>
      </c>
      <c r="U72" s="379">
        <v>0</v>
      </c>
      <c r="V72" s="379">
        <v>0</v>
      </c>
      <c r="W72" s="379">
        <v>0</v>
      </c>
      <c r="X72" s="380">
        <v>100</v>
      </c>
      <c r="Y72" s="381">
        <v>100</v>
      </c>
      <c r="Z72" s="380">
        <v>0</v>
      </c>
      <c r="AA72" s="381">
        <v>0</v>
      </c>
      <c r="AB72"/>
      <c r="AC72"/>
      <c r="AD72"/>
      <c r="AE72"/>
    </row>
    <row r="73" spans="2:31" s="333" customFormat="1" ht="21.95" customHeight="1">
      <c r="B73" s="382"/>
      <c r="C73" s="404" t="s">
        <v>59</v>
      </c>
      <c r="D73" s="383">
        <v>3431214</v>
      </c>
      <c r="E73" s="383">
        <v>101271523702</v>
      </c>
      <c r="F73" s="383">
        <v>445605</v>
      </c>
      <c r="G73" s="383">
        <v>50119917464</v>
      </c>
      <c r="H73" s="383">
        <v>39942</v>
      </c>
      <c r="I73" s="383">
        <v>4836220716</v>
      </c>
      <c r="J73" s="383">
        <v>38773</v>
      </c>
      <c r="K73" s="383">
        <v>4477998406</v>
      </c>
      <c r="L73" s="383">
        <v>24</v>
      </c>
      <c r="M73" s="383">
        <v>772400</v>
      </c>
      <c r="N73" s="383">
        <v>295</v>
      </c>
      <c r="O73" s="383">
        <v>12645392</v>
      </c>
      <c r="P73" s="383">
        <v>3416414</v>
      </c>
      <c r="Q73" s="383">
        <v>100730651698</v>
      </c>
      <c r="R73" s="383">
        <v>0</v>
      </c>
      <c r="S73" s="383">
        <v>0</v>
      </c>
      <c r="T73" s="383">
        <v>52</v>
      </c>
      <c r="U73" s="383">
        <v>596257</v>
      </c>
      <c r="V73" s="383">
        <v>14748</v>
      </c>
      <c r="W73" s="384">
        <v>540275747</v>
      </c>
      <c r="X73" s="352">
        <v>99.47</v>
      </c>
      <c r="Y73" s="353">
        <v>99.57</v>
      </c>
      <c r="Z73" s="352">
        <v>0</v>
      </c>
      <c r="AA73" s="353">
        <v>0</v>
      </c>
      <c r="AB73"/>
      <c r="AC73"/>
      <c r="AD73"/>
      <c r="AE73"/>
    </row>
    <row r="74" spans="2:31" ht="21.95" customHeight="1">
      <c r="B74" s="389" t="s">
        <v>93</v>
      </c>
      <c r="C74" s="355" t="s">
        <v>61</v>
      </c>
      <c r="D74" s="361">
        <v>53864</v>
      </c>
      <c r="E74" s="348">
        <v>890370941</v>
      </c>
      <c r="F74" s="348">
        <v>0</v>
      </c>
      <c r="G74" s="348">
        <v>0</v>
      </c>
      <c r="H74" s="348">
        <v>792</v>
      </c>
      <c r="I74" s="348">
        <v>263215361</v>
      </c>
      <c r="J74" s="348">
        <v>193</v>
      </c>
      <c r="K74" s="348">
        <v>199370307</v>
      </c>
      <c r="L74" s="348">
        <v>5</v>
      </c>
      <c r="M74" s="348">
        <v>692467</v>
      </c>
      <c r="N74" s="348">
        <v>45</v>
      </c>
      <c r="O74" s="348">
        <v>4120873</v>
      </c>
      <c r="P74" s="348">
        <v>14412</v>
      </c>
      <c r="Q74" s="348">
        <v>387068288</v>
      </c>
      <c r="R74" s="348">
        <v>0</v>
      </c>
      <c r="S74" s="348">
        <v>0</v>
      </c>
      <c r="T74" s="348">
        <v>5456</v>
      </c>
      <c r="U74" s="348">
        <v>52350267</v>
      </c>
      <c r="V74" s="348">
        <v>33996</v>
      </c>
      <c r="W74" s="348">
        <v>450952386</v>
      </c>
      <c r="X74" s="349">
        <v>43.47</v>
      </c>
      <c r="Y74" s="350">
        <v>41.15</v>
      </c>
      <c r="Z74" s="349">
        <v>0</v>
      </c>
      <c r="AA74" s="350">
        <v>0</v>
      </c>
      <c r="AB74"/>
      <c r="AC74"/>
      <c r="AD74"/>
      <c r="AE74"/>
    </row>
    <row r="75" spans="2:31" ht="21.95" customHeight="1">
      <c r="B75" s="385"/>
      <c r="C75" s="409" t="s">
        <v>20</v>
      </c>
      <c r="D75" s="390">
        <v>3485078</v>
      </c>
      <c r="E75" s="390">
        <v>102161894643</v>
      </c>
      <c r="F75" s="390">
        <v>445605</v>
      </c>
      <c r="G75" s="390">
        <v>50119917464</v>
      </c>
      <c r="H75" s="390">
        <v>40734</v>
      </c>
      <c r="I75" s="390">
        <v>5099436077</v>
      </c>
      <c r="J75" s="390">
        <v>38966</v>
      </c>
      <c r="K75" s="390">
        <v>4677368713</v>
      </c>
      <c r="L75" s="390">
        <v>29</v>
      </c>
      <c r="M75" s="390">
        <v>1464867</v>
      </c>
      <c r="N75" s="390">
        <v>340</v>
      </c>
      <c r="O75" s="390">
        <v>16766265</v>
      </c>
      <c r="P75" s="390">
        <v>3430826</v>
      </c>
      <c r="Q75" s="390">
        <v>101117719986</v>
      </c>
      <c r="R75" s="390">
        <v>0</v>
      </c>
      <c r="S75" s="390">
        <v>0</v>
      </c>
      <c r="T75" s="390">
        <v>5508</v>
      </c>
      <c r="U75" s="390">
        <v>52946524</v>
      </c>
      <c r="V75" s="390">
        <v>48744</v>
      </c>
      <c r="W75" s="390">
        <v>991228133</v>
      </c>
      <c r="X75" s="391">
        <v>98.98</v>
      </c>
      <c r="Y75" s="392">
        <v>98.97</v>
      </c>
      <c r="Z75" s="391">
        <v>0</v>
      </c>
      <c r="AA75" s="392">
        <v>0</v>
      </c>
      <c r="AB75"/>
      <c r="AC75"/>
      <c r="AD75"/>
      <c r="AE75"/>
    </row>
    <row r="76" spans="2:31" s="335" customFormat="1" ht="21.95" customHeight="1">
      <c r="B76" s="386" t="s">
        <v>74</v>
      </c>
      <c r="C76" s="387"/>
      <c r="D76" s="388"/>
      <c r="E76" s="388"/>
      <c r="F76" s="388"/>
      <c r="G76" s="388"/>
      <c r="H76" s="388"/>
      <c r="I76" s="388"/>
      <c r="J76" s="388"/>
      <c r="K76" s="388"/>
      <c r="L76" s="388"/>
      <c r="M76" s="388"/>
      <c r="N76" s="388"/>
      <c r="O76" s="388"/>
      <c r="P76" s="386"/>
      <c r="Q76" s="386"/>
      <c r="R76" s="386"/>
      <c r="S76" s="386"/>
      <c r="T76" s="386"/>
      <c r="U76" s="386"/>
      <c r="V76" s="386"/>
      <c r="W76" s="386"/>
      <c r="X76" s="386"/>
      <c r="Y76" s="386"/>
      <c r="Z76" s="386"/>
      <c r="AA76" s="386"/>
      <c r="AB76"/>
      <c r="AC76"/>
      <c r="AD76"/>
      <c r="AE76"/>
    </row>
    <row r="77" spans="2:31" s="335" customFormat="1" ht="21.95" customHeight="1">
      <c r="B77" s="386" t="s">
        <v>98</v>
      </c>
      <c r="C77" s="387"/>
      <c r="D77" s="388"/>
      <c r="E77" s="388"/>
      <c r="F77" s="388"/>
      <c r="G77" s="388"/>
      <c r="H77" s="388"/>
      <c r="I77" s="388"/>
      <c r="J77" s="388"/>
      <c r="K77" s="388"/>
      <c r="L77" s="388"/>
      <c r="M77" s="388"/>
      <c r="N77" s="388" t="s">
        <v>114</v>
      </c>
      <c r="O77" s="388"/>
      <c r="P77" s="386"/>
      <c r="Q77" s="386"/>
      <c r="R77" s="386"/>
      <c r="S77" s="386"/>
      <c r="T77" s="386"/>
      <c r="U77" s="386"/>
      <c r="V77" s="386"/>
      <c r="W77" s="386"/>
      <c r="X77" s="386"/>
      <c r="Y77" s="386"/>
      <c r="Z77" s="386"/>
      <c r="AA77" s="386"/>
      <c r="AB77"/>
      <c r="AC77"/>
      <c r="AD77"/>
      <c r="AE77"/>
    </row>
    <row r="78" spans="2:31" s="335" customFormat="1" ht="21.95" customHeight="1">
      <c r="B78" s="386" t="s">
        <v>90</v>
      </c>
      <c r="C78" s="387"/>
      <c r="D78" s="388"/>
      <c r="E78" s="388"/>
      <c r="F78" s="388"/>
      <c r="G78" s="388"/>
      <c r="H78" s="388"/>
      <c r="I78" s="388"/>
      <c r="J78" s="388"/>
      <c r="K78" s="388"/>
      <c r="L78" s="388"/>
      <c r="M78" s="388"/>
      <c r="N78" s="388"/>
      <c r="O78" s="388"/>
      <c r="P78" s="386"/>
      <c r="Q78" s="386"/>
      <c r="R78" s="386"/>
      <c r="S78" s="386"/>
      <c r="T78" s="386"/>
      <c r="U78" s="386"/>
      <c r="V78" s="386"/>
      <c r="W78" s="386" t="s">
        <v>9</v>
      </c>
      <c r="X78" s="386"/>
      <c r="Y78" s="386"/>
      <c r="Z78" s="386"/>
      <c r="AA78" s="386"/>
      <c r="AB78"/>
      <c r="AC78"/>
      <c r="AD78"/>
      <c r="AE78"/>
    </row>
    <row r="79" spans="2:31" s="335" customFormat="1" ht="21.95" customHeight="1">
      <c r="B79" s="386" t="s">
        <v>91</v>
      </c>
      <c r="C79" s="387"/>
      <c r="D79" s="388"/>
      <c r="E79" s="388"/>
      <c r="F79" s="388"/>
      <c r="G79" s="388"/>
      <c r="H79" s="388"/>
      <c r="I79" s="388"/>
      <c r="J79" s="388"/>
      <c r="K79" s="388"/>
      <c r="L79" s="388"/>
      <c r="M79" s="388"/>
      <c r="N79" s="388"/>
      <c r="O79" s="388"/>
      <c r="P79" s="386"/>
      <c r="Q79" s="386"/>
      <c r="R79" s="386"/>
      <c r="S79" s="386"/>
      <c r="T79" s="386"/>
      <c r="U79" s="386"/>
      <c r="V79" s="386"/>
      <c r="W79" s="386"/>
      <c r="X79" s="386"/>
      <c r="Y79" s="386"/>
      <c r="Z79" s="386"/>
      <c r="AA79" s="386"/>
      <c r="AB79"/>
      <c r="AC79"/>
      <c r="AD79"/>
      <c r="AE79"/>
    </row>
    <row r="80" spans="2:31" s="335" customFormat="1" ht="20.45" customHeight="1">
      <c r="B80" s="386" t="s">
        <v>113</v>
      </c>
      <c r="C80" s="387"/>
      <c r="D80" s="388"/>
      <c r="E80" s="388"/>
      <c r="F80" s="388"/>
      <c r="G80" s="388"/>
      <c r="H80" s="388"/>
      <c r="I80" s="388"/>
      <c r="J80" s="388"/>
      <c r="K80" s="388"/>
      <c r="L80" s="388"/>
      <c r="M80" s="388"/>
      <c r="N80" s="388"/>
      <c r="O80" s="388"/>
      <c r="P80" s="386"/>
      <c r="Q80" s="386"/>
      <c r="R80" s="386"/>
      <c r="S80" s="386"/>
      <c r="T80" s="386"/>
      <c r="U80" s="386"/>
      <c r="V80" s="386"/>
      <c r="W80" s="386"/>
      <c r="X80" s="386"/>
      <c r="Y80" s="386"/>
      <c r="Z80" s="386"/>
      <c r="AA80" s="386"/>
      <c r="AB80"/>
      <c r="AC80"/>
      <c r="AD80" s="334"/>
    </row>
    <row r="83" spans="4:21" ht="14.1" customHeight="1">
      <c r="D83" s="19"/>
      <c r="E83" s="448"/>
      <c r="F83" s="448"/>
      <c r="P83" s="19"/>
      <c r="Q83" s="19"/>
      <c r="T83" s="19"/>
      <c r="U83" s="19"/>
    </row>
  </sheetData>
  <mergeCells count="54">
    <mergeCell ref="B65:B66"/>
    <mergeCell ref="C65:C66"/>
    <mergeCell ref="C67:C68"/>
    <mergeCell ref="B69:B71"/>
    <mergeCell ref="E83:F83"/>
    <mergeCell ref="B43:B45"/>
    <mergeCell ref="B46:B48"/>
    <mergeCell ref="B49:B51"/>
    <mergeCell ref="B52:B54"/>
    <mergeCell ref="B60:B62"/>
    <mergeCell ref="C63:C64"/>
    <mergeCell ref="B34:B36"/>
    <mergeCell ref="B37:B42"/>
    <mergeCell ref="C37:C38"/>
    <mergeCell ref="C39:C40"/>
    <mergeCell ref="C41:C42"/>
    <mergeCell ref="C25:C26"/>
    <mergeCell ref="C27:C28"/>
    <mergeCell ref="C29:C30"/>
    <mergeCell ref="B31:B33"/>
    <mergeCell ref="B10:B12"/>
    <mergeCell ref="B13:B15"/>
    <mergeCell ref="B16:B18"/>
    <mergeCell ref="B19:B21"/>
    <mergeCell ref="B22:B24"/>
    <mergeCell ref="B25:B30"/>
    <mergeCell ref="R5:S5"/>
    <mergeCell ref="T5:U5"/>
    <mergeCell ref="V5:W5"/>
    <mergeCell ref="X5:Y5"/>
    <mergeCell ref="Z5:AA5"/>
    <mergeCell ref="B7:B9"/>
    <mergeCell ref="B5:C6"/>
    <mergeCell ref="D5:E5"/>
    <mergeCell ref="F5:G5"/>
    <mergeCell ref="H5:I5"/>
    <mergeCell ref="J5:K5"/>
    <mergeCell ref="P5:Q5"/>
    <mergeCell ref="P4:Q4"/>
    <mergeCell ref="R4:S4"/>
    <mergeCell ref="T4:U4"/>
    <mergeCell ref="V4:W4"/>
    <mergeCell ref="X4:Y4"/>
    <mergeCell ref="Z4:AA4"/>
    <mergeCell ref="B3:C4"/>
    <mergeCell ref="J3:O3"/>
    <mergeCell ref="P3:Q3"/>
    <mergeCell ref="X3:AA3"/>
    <mergeCell ref="D4:E4"/>
    <mergeCell ref="F4:G4"/>
    <mergeCell ref="H4:I4"/>
    <mergeCell ref="J4:K4"/>
    <mergeCell ref="L4:M5"/>
    <mergeCell ref="N4:O5"/>
  </mergeCells>
  <phoneticPr fontId="23"/>
  <printOptions horizontalCentered="1"/>
  <pageMargins left="0.39370078740157483" right="0.39370078740157483" top="0.59055118110236227" bottom="0.59055118110236227" header="0.19685039370078741" footer="0.39370078740157483"/>
  <pageSetup paperSize="9" scale="47" fitToWidth="2" orientation="portrait" r:id="rId1"/>
  <headerFooter scaleWithDoc="0">
    <oddHeader>&amp;C&amp;"ＭＳ 明朝,標準"&amp;8令和6年度 秋田県税務統計書</oddHeader>
    <oddFooter>&amp;C&amp;"ＭＳ 明朝,標準"&amp;9- &amp;P+69 -</oddFooter>
  </headerFooter>
  <colBreaks count="1" manualBreakCount="1">
    <brk id="13" max="74"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77"/>
  <sheetViews>
    <sheetView workbookViewId="0">
      <selection activeCell="M60" sqref="M60"/>
    </sheetView>
  </sheetViews>
  <sheetFormatPr defaultRowHeight="13.5"/>
  <cols>
    <col min="1" max="1" width="1.75" customWidth="1"/>
    <col min="2" max="2" width="17.875" customWidth="1"/>
    <col min="3" max="3" width="2.625" customWidth="1"/>
    <col min="4" max="4" width="9.125" customWidth="1"/>
    <col min="5" max="5" width="13.5" bestFit="1" customWidth="1"/>
    <col min="6" max="6" width="8.625" bestFit="1" customWidth="1"/>
    <col min="7" max="7" width="13.875" customWidth="1"/>
    <col min="8" max="8" width="7" customWidth="1"/>
    <col min="9" max="9" width="12.875" customWidth="1"/>
    <col min="10" max="10" width="8.25" customWidth="1"/>
    <col min="11" max="11" width="13.375" customWidth="1"/>
    <col min="12" max="12" width="6.875" customWidth="1"/>
    <col min="13" max="13" width="10.625" customWidth="1"/>
    <col min="14" max="14" width="5.125" customWidth="1"/>
    <col min="15" max="15" width="10.25" customWidth="1"/>
    <col min="16" max="16" width="9.125" customWidth="1"/>
    <col min="17" max="17" width="12.625" customWidth="1"/>
    <col min="18" max="18" width="5.125" customWidth="1"/>
    <col min="19" max="19" width="8.5" customWidth="1"/>
    <col min="20" max="20" width="6.625" customWidth="1"/>
    <col min="21" max="21" width="12.75" customWidth="1"/>
    <col min="22" max="22" width="8.625" customWidth="1"/>
    <col min="23" max="23" width="12.875" customWidth="1"/>
    <col min="24" max="25" width="9" hidden="1" customWidth="1"/>
    <col min="26" max="28" width="7.25" customWidth="1"/>
    <col min="29" max="29" width="8.25" customWidth="1"/>
    <col min="30" max="30" width="9" hidden="1" customWidth="1"/>
    <col min="31" max="31" width="16.25" hidden="1" customWidth="1"/>
    <col min="33" max="35" width="13.75" style="1" customWidth="1"/>
  </cols>
  <sheetData>
    <row r="1" spans="2:56" ht="25.5">
      <c r="B1" s="2" t="s">
        <v>69</v>
      </c>
    </row>
    <row r="2" spans="2:56" ht="18" customHeight="1">
      <c r="B2" s="41"/>
      <c r="C2" s="16"/>
      <c r="D2" s="12"/>
      <c r="E2" s="12"/>
      <c r="F2" s="12"/>
      <c r="G2" s="12"/>
      <c r="H2" s="12"/>
      <c r="I2" s="12"/>
      <c r="J2" s="12"/>
      <c r="K2" s="12"/>
      <c r="L2" s="12"/>
      <c r="M2" s="12"/>
      <c r="N2" s="157"/>
      <c r="O2" s="157"/>
      <c r="P2" s="12"/>
      <c r="Q2" s="12"/>
      <c r="R2" s="41"/>
      <c r="S2" s="12"/>
      <c r="T2" s="12"/>
      <c r="U2" s="12"/>
      <c r="V2" s="469" t="s">
        <v>80</v>
      </c>
      <c r="W2" s="469"/>
      <c r="X2" s="12"/>
      <c r="Y2" s="12"/>
      <c r="Z2" s="12"/>
      <c r="AA2" s="12"/>
      <c r="AB2" s="157"/>
      <c r="AC2" s="157"/>
      <c r="AD2" s="35"/>
      <c r="AE2" s="213" t="s">
        <v>71</v>
      </c>
      <c r="AF2" s="214"/>
      <c r="AG2" s="216" t="s">
        <v>14</v>
      </c>
      <c r="AJ2" s="12"/>
      <c r="AK2" s="12"/>
      <c r="AL2" s="12"/>
      <c r="AM2" s="12"/>
      <c r="AN2" s="12"/>
      <c r="AO2" s="12"/>
      <c r="AP2" s="12"/>
      <c r="AQ2" s="319" t="s">
        <v>14</v>
      </c>
      <c r="AR2" s="12"/>
      <c r="AS2" s="12"/>
      <c r="AT2" s="12"/>
      <c r="AU2" s="12"/>
      <c r="AV2" s="12"/>
      <c r="AW2" s="12"/>
      <c r="AX2" s="12"/>
      <c r="AY2" s="12"/>
      <c r="AZ2" s="12"/>
      <c r="BA2" s="12"/>
    </row>
    <row r="3" spans="2:56">
      <c r="B3" s="3" t="s">
        <v>30</v>
      </c>
      <c r="C3" s="13"/>
      <c r="D3" s="17"/>
      <c r="E3" s="20"/>
      <c r="F3" s="17"/>
      <c r="G3" s="20"/>
      <c r="H3" s="22"/>
      <c r="I3" s="20"/>
      <c r="J3" s="470" t="s">
        <v>78</v>
      </c>
      <c r="K3" s="471"/>
      <c r="L3" s="471"/>
      <c r="M3" s="471"/>
      <c r="N3" s="471"/>
      <c r="O3" s="472"/>
      <c r="P3" s="473" t="s">
        <v>32</v>
      </c>
      <c r="Q3" s="474"/>
      <c r="R3" s="17"/>
      <c r="S3" s="20"/>
      <c r="T3" s="22"/>
      <c r="U3" s="22"/>
      <c r="V3" s="17"/>
      <c r="W3" s="20"/>
      <c r="X3" s="22"/>
      <c r="Y3" s="20"/>
      <c r="Z3" s="475" t="s">
        <v>35</v>
      </c>
      <c r="AA3" s="476"/>
      <c r="AB3" s="476"/>
      <c r="AC3" s="458"/>
      <c r="AD3" s="25" t="s">
        <v>40</v>
      </c>
      <c r="AE3" s="36"/>
      <c r="AF3" s="39"/>
      <c r="AG3" s="477" t="s">
        <v>82</v>
      </c>
      <c r="AH3" s="478"/>
      <c r="AI3" s="479"/>
      <c r="AJ3" s="35"/>
      <c r="AK3" s="466" t="s">
        <v>72</v>
      </c>
      <c r="AL3" s="467"/>
      <c r="AM3" s="483"/>
      <c r="AN3" s="466" t="s">
        <v>22</v>
      </c>
      <c r="AO3" s="467"/>
      <c r="AP3" s="483"/>
      <c r="AQ3" s="466" t="s">
        <v>41</v>
      </c>
      <c r="AR3" s="467"/>
      <c r="AS3" s="483"/>
      <c r="AT3" s="466" t="s">
        <v>43</v>
      </c>
      <c r="AU3" s="467"/>
      <c r="AV3" s="483"/>
      <c r="AW3" s="466" t="s">
        <v>11</v>
      </c>
      <c r="AX3" s="467"/>
      <c r="AY3" s="468"/>
      <c r="AZ3" s="466" t="s">
        <v>45</v>
      </c>
      <c r="BA3" s="468"/>
    </row>
    <row r="4" spans="2:56">
      <c r="B4" s="4"/>
      <c r="C4" s="14"/>
      <c r="D4" s="480" t="s">
        <v>36</v>
      </c>
      <c r="E4" s="481"/>
      <c r="F4" s="480" t="s">
        <v>10</v>
      </c>
      <c r="G4" s="481"/>
      <c r="H4" s="482" t="s">
        <v>47</v>
      </c>
      <c r="I4" s="482"/>
      <c r="J4" s="473" t="s">
        <v>49</v>
      </c>
      <c r="K4" s="474"/>
      <c r="L4" s="485" t="s">
        <v>75</v>
      </c>
      <c r="M4" s="474"/>
      <c r="N4" s="485" t="s">
        <v>76</v>
      </c>
      <c r="O4" s="474"/>
      <c r="P4" s="480" t="s">
        <v>46</v>
      </c>
      <c r="Q4" s="481"/>
      <c r="R4" s="480" t="s">
        <v>18</v>
      </c>
      <c r="S4" s="481"/>
      <c r="T4" s="482" t="s">
        <v>51</v>
      </c>
      <c r="U4" s="482"/>
      <c r="V4" s="480" t="s">
        <v>53</v>
      </c>
      <c r="W4" s="481"/>
      <c r="X4" s="482" t="s">
        <v>4</v>
      </c>
      <c r="Y4" s="482"/>
      <c r="Z4" s="480" t="s">
        <v>28</v>
      </c>
      <c r="AA4" s="481"/>
      <c r="AB4" s="482" t="s">
        <v>24</v>
      </c>
      <c r="AC4" s="481"/>
      <c r="AD4" s="23" t="s">
        <v>23</v>
      </c>
      <c r="AE4" s="37"/>
      <c r="AF4" s="39"/>
      <c r="AG4" s="217" t="s">
        <v>54</v>
      </c>
      <c r="AH4" s="231" t="s">
        <v>38</v>
      </c>
      <c r="AI4" s="239" t="s">
        <v>55</v>
      </c>
      <c r="AJ4" s="35"/>
      <c r="AK4" s="257" t="s">
        <v>54</v>
      </c>
      <c r="AL4" s="273" t="s">
        <v>38</v>
      </c>
      <c r="AM4" s="282" t="s">
        <v>55</v>
      </c>
      <c r="AN4" s="257" t="s">
        <v>54</v>
      </c>
      <c r="AO4" s="273" t="s">
        <v>38</v>
      </c>
      <c r="AP4" s="282" t="s">
        <v>55</v>
      </c>
      <c r="AQ4" s="257" t="s">
        <v>54</v>
      </c>
      <c r="AR4" s="273" t="s">
        <v>38</v>
      </c>
      <c r="AS4" s="273" t="s">
        <v>55</v>
      </c>
      <c r="AT4" s="257" t="s">
        <v>54</v>
      </c>
      <c r="AU4" s="273" t="s">
        <v>38</v>
      </c>
      <c r="AV4" s="273" t="s">
        <v>55</v>
      </c>
      <c r="AW4" s="257" t="s">
        <v>54</v>
      </c>
      <c r="AX4" s="273" t="s">
        <v>38</v>
      </c>
      <c r="AY4" s="282" t="s">
        <v>55</v>
      </c>
      <c r="AZ4" s="257" t="s">
        <v>54</v>
      </c>
      <c r="BA4" s="282" t="s">
        <v>38</v>
      </c>
    </row>
    <row r="5" spans="2:56">
      <c r="B5" s="4"/>
      <c r="C5" s="14"/>
      <c r="D5" s="484" t="s">
        <v>6</v>
      </c>
      <c r="E5" s="450"/>
      <c r="F5" s="480" t="s">
        <v>56</v>
      </c>
      <c r="G5" s="481"/>
      <c r="H5" s="482" t="s">
        <v>5</v>
      </c>
      <c r="I5" s="482"/>
      <c r="J5" s="480" t="s">
        <v>33</v>
      </c>
      <c r="K5" s="481"/>
      <c r="L5" s="484"/>
      <c r="M5" s="450"/>
      <c r="N5" s="484"/>
      <c r="O5" s="450"/>
      <c r="P5" s="480" t="s">
        <v>48</v>
      </c>
      <c r="Q5" s="481"/>
      <c r="R5" s="480" t="s">
        <v>16</v>
      </c>
      <c r="S5" s="481"/>
      <c r="T5" s="482" t="s">
        <v>42</v>
      </c>
      <c r="U5" s="482"/>
      <c r="V5" s="480" t="s">
        <v>21</v>
      </c>
      <c r="W5" s="481"/>
      <c r="X5" s="23" t="s">
        <v>26</v>
      </c>
      <c r="Y5" s="23" t="s">
        <v>19</v>
      </c>
      <c r="Z5" s="480" t="s">
        <v>57</v>
      </c>
      <c r="AA5" s="481"/>
      <c r="AB5" s="482" t="s">
        <v>31</v>
      </c>
      <c r="AC5" s="481"/>
      <c r="AD5" s="26"/>
      <c r="AE5" s="37"/>
      <c r="AF5" s="39"/>
      <c r="AG5" s="218"/>
      <c r="AH5" s="232"/>
      <c r="AI5" s="240"/>
      <c r="AJ5" s="35"/>
      <c r="AK5" s="258"/>
      <c r="AL5" s="274"/>
      <c r="AM5" s="283"/>
      <c r="AN5" s="258"/>
      <c r="AO5" s="274"/>
      <c r="AP5" s="283"/>
      <c r="AQ5" s="258"/>
      <c r="AR5" s="274"/>
      <c r="AS5" s="274"/>
      <c r="AT5" s="258"/>
      <c r="AU5" s="274"/>
      <c r="AV5" s="274"/>
      <c r="AW5" s="258"/>
      <c r="AX5" s="274"/>
      <c r="AY5" s="283"/>
      <c r="AZ5" s="258"/>
      <c r="BA5" s="283"/>
    </row>
    <row r="6" spans="2:56">
      <c r="B6" s="5" t="s">
        <v>12</v>
      </c>
      <c r="C6" s="15"/>
      <c r="D6" s="50" t="s">
        <v>1</v>
      </c>
      <c r="E6" s="65" t="s">
        <v>39</v>
      </c>
      <c r="F6" s="77" t="s">
        <v>1</v>
      </c>
      <c r="G6" s="33" t="s">
        <v>39</v>
      </c>
      <c r="H6" s="101" t="s">
        <v>1</v>
      </c>
      <c r="I6" s="47" t="s">
        <v>39</v>
      </c>
      <c r="J6" s="77" t="s">
        <v>1</v>
      </c>
      <c r="K6" s="65" t="s">
        <v>39</v>
      </c>
      <c r="L6" s="77" t="s">
        <v>1</v>
      </c>
      <c r="M6" s="65" t="s">
        <v>39</v>
      </c>
      <c r="N6" s="77" t="s">
        <v>1</v>
      </c>
      <c r="O6" s="65" t="s">
        <v>39</v>
      </c>
      <c r="P6" s="77" t="s">
        <v>1</v>
      </c>
      <c r="Q6" s="65" t="s">
        <v>39</v>
      </c>
      <c r="R6" s="77" t="s">
        <v>1</v>
      </c>
      <c r="S6" s="65" t="s">
        <v>39</v>
      </c>
      <c r="T6" s="101" t="s">
        <v>1</v>
      </c>
      <c r="U6" s="47" t="s">
        <v>39</v>
      </c>
      <c r="V6" s="77" t="s">
        <v>1</v>
      </c>
      <c r="W6" s="65" t="s">
        <v>39</v>
      </c>
      <c r="X6" s="101" t="s">
        <v>8</v>
      </c>
      <c r="Y6" s="47" t="s">
        <v>58</v>
      </c>
      <c r="Z6" s="77" t="s">
        <v>8</v>
      </c>
      <c r="AA6" s="65" t="s">
        <v>58</v>
      </c>
      <c r="AB6" s="101" t="s">
        <v>8</v>
      </c>
      <c r="AC6" s="65" t="s">
        <v>58</v>
      </c>
      <c r="AD6" s="27"/>
      <c r="AE6" s="38" t="s">
        <v>34</v>
      </c>
      <c r="AF6" s="39"/>
      <c r="AG6" s="219"/>
      <c r="AH6" s="233"/>
      <c r="AI6" s="241"/>
      <c r="AJ6" s="35"/>
      <c r="AK6" s="259"/>
      <c r="AL6" s="275"/>
      <c r="AM6" s="284"/>
      <c r="AN6" s="259"/>
      <c r="AO6" s="275"/>
      <c r="AP6" s="284"/>
      <c r="AQ6" s="259" t="s">
        <v>2</v>
      </c>
      <c r="AR6" s="275" t="s">
        <v>2</v>
      </c>
      <c r="AS6" s="275" t="s">
        <v>2</v>
      </c>
      <c r="AT6" s="259" t="s">
        <v>2</v>
      </c>
      <c r="AU6" s="275" t="s">
        <v>2</v>
      </c>
      <c r="AV6" s="275" t="s">
        <v>2</v>
      </c>
      <c r="AW6" s="259" t="s">
        <v>2</v>
      </c>
      <c r="AX6" s="275" t="s">
        <v>2</v>
      </c>
      <c r="AY6" s="284" t="s">
        <v>2</v>
      </c>
      <c r="AZ6" s="259" t="s">
        <v>2</v>
      </c>
      <c r="BA6" s="284" t="s">
        <v>2</v>
      </c>
    </row>
    <row r="7" spans="2:56" ht="15" customHeight="1">
      <c r="B7" s="6"/>
      <c r="C7" s="45" t="s">
        <v>59</v>
      </c>
      <c r="D7" s="51">
        <v>25366</v>
      </c>
      <c r="E7" s="66">
        <v>3821021500</v>
      </c>
      <c r="F7" s="78">
        <v>21572</v>
      </c>
      <c r="G7" s="86">
        <v>3717068885</v>
      </c>
      <c r="H7" s="102">
        <f t="shared" ref="H7:I24" si="0">D7-F7</f>
        <v>3794</v>
      </c>
      <c r="I7" s="120">
        <f t="shared" si="0"/>
        <v>103952615</v>
      </c>
      <c r="J7" s="60">
        <v>3571</v>
      </c>
      <c r="K7" s="74">
        <v>98060192</v>
      </c>
      <c r="L7" s="60">
        <v>8</v>
      </c>
      <c r="M7" s="74">
        <v>327396</v>
      </c>
      <c r="N7" s="60">
        <v>31</v>
      </c>
      <c r="O7" s="74">
        <v>917384</v>
      </c>
      <c r="P7" s="60">
        <f>F7+J7+L7+N7</f>
        <v>25182</v>
      </c>
      <c r="Q7" s="74">
        <f>G7+K7+M7+O7</f>
        <v>3816373857</v>
      </c>
      <c r="R7" s="136">
        <v>0</v>
      </c>
      <c r="S7" s="145">
        <v>0</v>
      </c>
      <c r="T7" s="108">
        <v>5</v>
      </c>
      <c r="U7" s="126">
        <v>113178</v>
      </c>
      <c r="V7" s="60">
        <f t="shared" ref="V7:W24" si="1">D7-P7+R7-T7</f>
        <v>179</v>
      </c>
      <c r="W7" s="74">
        <f t="shared" si="1"/>
        <v>4534465</v>
      </c>
      <c r="X7" s="168">
        <f>E7/AK7*100</f>
        <v>101.92268419680734</v>
      </c>
      <c r="Y7" s="182">
        <f>AN7/AQ7*100</f>
        <v>105.36202762987399</v>
      </c>
      <c r="Z7" s="193">
        <f>Q7/E7*100</f>
        <v>99.878366478702091</v>
      </c>
      <c r="AA7" s="198">
        <f>AH7/AG7*100</f>
        <v>99.87522086180951</v>
      </c>
      <c r="AB7" s="168">
        <f>G7/E7*100</f>
        <v>97.279454852583271</v>
      </c>
      <c r="AC7" s="198">
        <f>AI7/AG7*100</f>
        <v>97.448149910800169</v>
      </c>
      <c r="AD7" s="28" t="s">
        <v>59</v>
      </c>
      <c r="AE7" s="9"/>
      <c r="AF7" s="40"/>
      <c r="AG7" s="220">
        <v>4139805800</v>
      </c>
      <c r="AH7" s="234">
        <v>4134640186</v>
      </c>
      <c r="AI7" s="242">
        <v>4034164162</v>
      </c>
      <c r="AJ7" s="256"/>
      <c r="AK7" s="260">
        <v>3748941200</v>
      </c>
      <c r="AL7" s="276">
        <v>3738607812</v>
      </c>
      <c r="AM7" s="285">
        <v>3644696679</v>
      </c>
      <c r="AN7" s="300">
        <v>3619626350</v>
      </c>
      <c r="AO7" s="276">
        <v>3598880590</v>
      </c>
      <c r="AP7" s="310">
        <v>3500022358</v>
      </c>
      <c r="AQ7" s="300">
        <v>3435418273</v>
      </c>
      <c r="AR7" s="276">
        <v>3427290554</v>
      </c>
      <c r="AS7" s="310">
        <v>3318258643</v>
      </c>
      <c r="AT7" s="320">
        <v>3547803777</v>
      </c>
      <c r="AU7" s="276">
        <v>3535380864</v>
      </c>
      <c r="AV7" s="324">
        <v>3384450156</v>
      </c>
      <c r="AW7" s="320">
        <v>3071978200</v>
      </c>
      <c r="AX7" s="276">
        <v>3045053400</v>
      </c>
      <c r="AY7" s="324">
        <v>2893415348</v>
      </c>
      <c r="AZ7" s="320">
        <v>4507078000</v>
      </c>
      <c r="BA7" s="276">
        <v>4494138833</v>
      </c>
      <c r="BB7" s="324">
        <v>4369937595</v>
      </c>
      <c r="BC7" s="320">
        <v>5061654200</v>
      </c>
      <c r="BD7" s="330">
        <v>5051783763</v>
      </c>
    </row>
    <row r="8" spans="2:56" ht="15" customHeight="1">
      <c r="B8" s="7" t="s">
        <v>52</v>
      </c>
      <c r="C8" s="46" t="s">
        <v>61</v>
      </c>
      <c r="D8" s="52">
        <v>810</v>
      </c>
      <c r="E8" s="67">
        <v>25434580</v>
      </c>
      <c r="F8" s="79">
        <v>0</v>
      </c>
      <c r="G8" s="87">
        <v>0</v>
      </c>
      <c r="H8" s="103">
        <f t="shared" si="0"/>
        <v>810</v>
      </c>
      <c r="I8" s="121">
        <f t="shared" si="0"/>
        <v>25434580</v>
      </c>
      <c r="J8" s="61">
        <v>150</v>
      </c>
      <c r="K8" s="75">
        <v>3715720</v>
      </c>
      <c r="L8" s="61">
        <v>30</v>
      </c>
      <c r="M8" s="75">
        <v>625691</v>
      </c>
      <c r="N8" s="61">
        <v>36</v>
      </c>
      <c r="O8" s="75">
        <v>981449</v>
      </c>
      <c r="P8" s="61">
        <f>F8+J8+L8+N8</f>
        <v>216</v>
      </c>
      <c r="Q8" s="75">
        <f>G8+K8+M8+O8</f>
        <v>5322860</v>
      </c>
      <c r="R8" s="85">
        <v>0</v>
      </c>
      <c r="S8" s="143">
        <v>0</v>
      </c>
      <c r="T8" s="112">
        <v>96</v>
      </c>
      <c r="U8" s="130">
        <v>4105645</v>
      </c>
      <c r="V8" s="61">
        <f t="shared" si="1"/>
        <v>498</v>
      </c>
      <c r="W8" s="75">
        <f t="shared" si="1"/>
        <v>16006075</v>
      </c>
      <c r="X8" s="169">
        <f>E8/AK8*100</f>
        <v>46.433796343829947</v>
      </c>
      <c r="Y8" s="183">
        <f>AN8/AQ8*100</f>
        <v>89.074536277083169</v>
      </c>
      <c r="Z8" s="179">
        <f>Q8/E8*100</f>
        <v>20.927650466412263</v>
      </c>
      <c r="AA8" s="199">
        <f>AH8/AG8*100</f>
        <v>12.754533570756985</v>
      </c>
      <c r="AB8" s="169" t="s">
        <v>29</v>
      </c>
      <c r="AC8" s="199" t="s">
        <v>29</v>
      </c>
      <c r="AD8" s="29" t="s">
        <v>61</v>
      </c>
      <c r="AE8" s="10" t="s">
        <v>52</v>
      </c>
      <c r="AF8" s="40"/>
      <c r="AG8" s="221">
        <v>45384976</v>
      </c>
      <c r="AH8" s="235">
        <v>5788642</v>
      </c>
      <c r="AI8" s="243">
        <v>0</v>
      </c>
      <c r="AJ8" s="256"/>
      <c r="AK8" s="261">
        <v>54776008</v>
      </c>
      <c r="AL8" s="277">
        <v>16419438</v>
      </c>
      <c r="AM8" s="286">
        <v>0</v>
      </c>
      <c r="AN8" s="301">
        <v>45469516</v>
      </c>
      <c r="AO8" s="277">
        <v>7787537</v>
      </c>
      <c r="AP8" s="311"/>
      <c r="AQ8" s="301">
        <v>51046593</v>
      </c>
      <c r="AR8" s="277">
        <v>9494347</v>
      </c>
      <c r="AS8" s="311">
        <v>0</v>
      </c>
      <c r="AT8" s="321">
        <v>52903114</v>
      </c>
      <c r="AU8" s="277">
        <v>5936024</v>
      </c>
      <c r="AV8" s="325">
        <v>0</v>
      </c>
      <c r="AW8" s="321">
        <v>33823008</v>
      </c>
      <c r="AX8" s="277">
        <v>5014430</v>
      </c>
      <c r="AY8" s="325"/>
      <c r="AZ8" s="321">
        <v>30819205</v>
      </c>
      <c r="BA8" s="277">
        <v>4630122</v>
      </c>
      <c r="BB8" s="325">
        <v>0</v>
      </c>
      <c r="BC8" s="321">
        <v>29132369</v>
      </c>
      <c r="BD8" s="327">
        <v>5007017</v>
      </c>
    </row>
    <row r="9" spans="2:56" ht="15" customHeight="1">
      <c r="B9" s="8"/>
      <c r="C9" s="47" t="s">
        <v>20</v>
      </c>
      <c r="D9" s="53">
        <v>26176</v>
      </c>
      <c r="E9" s="68">
        <v>3846456080</v>
      </c>
      <c r="F9" s="53">
        <v>21572</v>
      </c>
      <c r="G9" s="88">
        <v>3717068885</v>
      </c>
      <c r="H9" s="104">
        <f t="shared" si="0"/>
        <v>4604</v>
      </c>
      <c r="I9" s="122">
        <f t="shared" si="0"/>
        <v>129387195</v>
      </c>
      <c r="J9" s="62">
        <v>3721</v>
      </c>
      <c r="K9" s="76">
        <v>101775912</v>
      </c>
      <c r="L9" s="62">
        <v>38</v>
      </c>
      <c r="M9" s="76">
        <v>953087</v>
      </c>
      <c r="N9" s="62">
        <v>67</v>
      </c>
      <c r="O9" s="76">
        <v>1898833</v>
      </c>
      <c r="P9" s="62">
        <f t="shared" ref="P9:U9" si="2">SUM(P7:P8)</f>
        <v>25398</v>
      </c>
      <c r="Q9" s="76">
        <f t="shared" si="2"/>
        <v>3821696717</v>
      </c>
      <c r="R9" s="137">
        <f t="shared" si="2"/>
        <v>0</v>
      </c>
      <c r="S9" s="146">
        <f t="shared" si="2"/>
        <v>0</v>
      </c>
      <c r="T9" s="109">
        <f t="shared" si="2"/>
        <v>101</v>
      </c>
      <c r="U9" s="127">
        <f t="shared" si="2"/>
        <v>4218823</v>
      </c>
      <c r="V9" s="62">
        <f t="shared" si="1"/>
        <v>677</v>
      </c>
      <c r="W9" s="76">
        <f t="shared" si="1"/>
        <v>20540540</v>
      </c>
      <c r="X9" s="170">
        <f>E9/AK9*100</f>
        <v>101.12360803032652</v>
      </c>
      <c r="Y9" s="184">
        <f>AN9/AQ9*100</f>
        <v>105.1235565785277</v>
      </c>
      <c r="Z9" s="172">
        <f>Q9/E9*100</f>
        <v>99.356307143899585</v>
      </c>
      <c r="AA9" s="200">
        <f>AH9/AG9*100</f>
        <v>98.930468157946635</v>
      </c>
      <c r="AB9" s="170">
        <f>G9/E9*100</f>
        <v>96.636197260310325</v>
      </c>
      <c r="AC9" s="200">
        <f>AI9/AG9*100</f>
        <v>96.391404309068463</v>
      </c>
      <c r="AD9" s="30" t="s">
        <v>20</v>
      </c>
      <c r="AE9" s="11"/>
      <c r="AF9" s="40"/>
      <c r="AG9" s="222">
        <v>4185190776</v>
      </c>
      <c r="AH9" s="236">
        <v>4140428828</v>
      </c>
      <c r="AI9" s="244">
        <v>4034164162</v>
      </c>
      <c r="AJ9" s="256"/>
      <c r="AK9" s="262">
        <f t="shared" ref="AK9:AU9" si="3">SUM(AK7:AK8)</f>
        <v>3803717208</v>
      </c>
      <c r="AL9" s="278">
        <f t="shared" si="3"/>
        <v>3755027250</v>
      </c>
      <c r="AM9" s="287">
        <f t="shared" si="3"/>
        <v>3644696679</v>
      </c>
      <c r="AN9" s="302">
        <f t="shared" si="3"/>
        <v>3665095866</v>
      </c>
      <c r="AO9" s="278">
        <f t="shared" si="3"/>
        <v>3606668127</v>
      </c>
      <c r="AP9" s="312">
        <f t="shared" si="3"/>
        <v>3500022358</v>
      </c>
      <c r="AQ9" s="302">
        <f t="shared" si="3"/>
        <v>3486464866</v>
      </c>
      <c r="AR9" s="278">
        <f t="shared" si="3"/>
        <v>3436784901</v>
      </c>
      <c r="AS9" s="312">
        <f t="shared" si="3"/>
        <v>3318258643</v>
      </c>
      <c r="AT9" s="322">
        <f t="shared" si="3"/>
        <v>3600706891</v>
      </c>
      <c r="AU9" s="278">
        <f t="shared" si="3"/>
        <v>3541316888</v>
      </c>
      <c r="AV9" s="326">
        <v>3384450156</v>
      </c>
      <c r="AW9" s="322">
        <f>SUM(AW7:AW8)</f>
        <v>3105801208</v>
      </c>
      <c r="AX9" s="278">
        <f>SUM(AX7:AX8)</f>
        <v>3050067830</v>
      </c>
      <c r="AY9" s="326">
        <f>AY7</f>
        <v>2893415348</v>
      </c>
      <c r="AZ9" s="322">
        <f>SUM(AZ7:AZ8)</f>
        <v>4537897205</v>
      </c>
      <c r="BA9" s="278">
        <f>SUM(BA7:BA8)</f>
        <v>4498768955</v>
      </c>
      <c r="BB9" s="326">
        <f>SUM(BB7:BB8)</f>
        <v>4369937595</v>
      </c>
      <c r="BC9" s="322">
        <v>5090786569</v>
      </c>
      <c r="BD9" s="329">
        <v>5056790780</v>
      </c>
    </row>
    <row r="10" spans="2:56" ht="15" customHeight="1">
      <c r="B10" s="7"/>
      <c r="C10" s="48" t="s">
        <v>59</v>
      </c>
      <c r="D10" s="54">
        <v>5283</v>
      </c>
      <c r="E10" s="66">
        <v>326633198</v>
      </c>
      <c r="F10" s="78">
        <v>5173</v>
      </c>
      <c r="G10" s="86">
        <v>326509554</v>
      </c>
      <c r="H10" s="105">
        <f t="shared" si="0"/>
        <v>110</v>
      </c>
      <c r="I10" s="123">
        <f t="shared" si="0"/>
        <v>123644</v>
      </c>
      <c r="J10" s="57">
        <v>110</v>
      </c>
      <c r="K10" s="71">
        <v>123644</v>
      </c>
      <c r="L10" s="80">
        <v>0</v>
      </c>
      <c r="M10" s="152">
        <v>0</v>
      </c>
      <c r="N10" s="80">
        <v>0</v>
      </c>
      <c r="O10" s="152">
        <v>0</v>
      </c>
      <c r="P10" s="57">
        <f>F10+J10+L10+N10</f>
        <v>5283</v>
      </c>
      <c r="Q10" s="71">
        <f>G10+K10+M10+O10</f>
        <v>326633198</v>
      </c>
      <c r="R10" s="80">
        <v>0</v>
      </c>
      <c r="S10" s="152">
        <v>0</v>
      </c>
      <c r="T10" s="160">
        <v>0</v>
      </c>
      <c r="U10" s="166">
        <v>0</v>
      </c>
      <c r="V10" s="80">
        <f t="shared" si="1"/>
        <v>0</v>
      </c>
      <c r="W10" s="152">
        <f t="shared" si="1"/>
        <v>0</v>
      </c>
      <c r="X10" s="171">
        <f>E10/AK10*100</f>
        <v>75.785068827751161</v>
      </c>
      <c r="Y10" s="185">
        <f>AN10/AQ10*100</f>
        <v>97.98448271680725</v>
      </c>
      <c r="Z10" s="175">
        <f>Q10/E10*100</f>
        <v>100</v>
      </c>
      <c r="AA10" s="190">
        <f>AH10/AG10*100</f>
        <v>100</v>
      </c>
      <c r="AB10" s="171">
        <f>G10/E10*100</f>
        <v>99.962145917574489</v>
      </c>
      <c r="AC10" s="190">
        <f>AI10/AG10*100</f>
        <v>99.964094408992977</v>
      </c>
      <c r="AD10" s="28" t="s">
        <v>59</v>
      </c>
      <c r="AE10" s="10"/>
      <c r="AF10" s="40"/>
      <c r="AG10" s="220">
        <v>355064480</v>
      </c>
      <c r="AH10" s="234">
        <v>355064480</v>
      </c>
      <c r="AI10" s="242">
        <v>354936992</v>
      </c>
      <c r="AJ10" s="256"/>
      <c r="AK10" s="260">
        <v>430999408</v>
      </c>
      <c r="AL10" s="276">
        <v>430999408</v>
      </c>
      <c r="AM10" s="285">
        <v>430272392</v>
      </c>
      <c r="AN10" s="303">
        <v>473240186</v>
      </c>
      <c r="AO10" s="276">
        <v>473240186</v>
      </c>
      <c r="AP10" s="313">
        <v>473190527</v>
      </c>
      <c r="AQ10" s="303">
        <v>482974623</v>
      </c>
      <c r="AR10" s="276">
        <v>482974623</v>
      </c>
      <c r="AS10" s="313">
        <v>482332767</v>
      </c>
      <c r="AT10" s="320">
        <v>606239082</v>
      </c>
      <c r="AU10" s="276">
        <v>606239082</v>
      </c>
      <c r="AV10" s="324">
        <v>604913851</v>
      </c>
      <c r="AW10" s="320">
        <v>703975939</v>
      </c>
      <c r="AX10" s="276">
        <v>703975939</v>
      </c>
      <c r="AY10" s="324">
        <v>703606800</v>
      </c>
      <c r="AZ10" s="320">
        <v>820220755</v>
      </c>
      <c r="BA10" s="276">
        <v>820220755</v>
      </c>
      <c r="BB10" s="324">
        <v>819500699</v>
      </c>
      <c r="BC10" s="320">
        <v>830227833</v>
      </c>
      <c r="BD10" s="330">
        <v>830227833</v>
      </c>
    </row>
    <row r="11" spans="2:56" ht="15" customHeight="1">
      <c r="B11" s="7" t="s">
        <v>60</v>
      </c>
      <c r="C11" s="46" t="s">
        <v>61</v>
      </c>
      <c r="D11" s="55">
        <v>0</v>
      </c>
      <c r="E11" s="69">
        <v>0</v>
      </c>
      <c r="F11" s="79">
        <v>0</v>
      </c>
      <c r="G11" s="87">
        <v>0</v>
      </c>
      <c r="H11" s="106">
        <f t="shared" si="0"/>
        <v>0</v>
      </c>
      <c r="I11" s="124">
        <f t="shared" si="0"/>
        <v>0</v>
      </c>
      <c r="J11" s="85">
        <v>0</v>
      </c>
      <c r="K11" s="143">
        <v>0</v>
      </c>
      <c r="L11" s="85">
        <v>0</v>
      </c>
      <c r="M11" s="143">
        <v>0</v>
      </c>
      <c r="N11" s="85">
        <v>0</v>
      </c>
      <c r="O11" s="143">
        <v>0</v>
      </c>
      <c r="P11" s="85">
        <f>F11+J11+L11+N11</f>
        <v>0</v>
      </c>
      <c r="Q11" s="143">
        <f>G11+K11+M11+O11</f>
        <v>0</v>
      </c>
      <c r="R11" s="85">
        <v>0</v>
      </c>
      <c r="S11" s="143">
        <v>0</v>
      </c>
      <c r="T11" s="106">
        <v>0</v>
      </c>
      <c r="U11" s="124">
        <v>0</v>
      </c>
      <c r="V11" s="85">
        <f t="shared" si="1"/>
        <v>0</v>
      </c>
      <c r="W11" s="143">
        <f t="shared" si="1"/>
        <v>0</v>
      </c>
      <c r="X11" s="169" t="s">
        <v>29</v>
      </c>
      <c r="Y11" s="183" t="s">
        <v>29</v>
      </c>
      <c r="Z11" s="179" t="s">
        <v>29</v>
      </c>
      <c r="AA11" s="199" t="s">
        <v>29</v>
      </c>
      <c r="AB11" s="169" t="s">
        <v>29</v>
      </c>
      <c r="AC11" s="199" t="s">
        <v>29</v>
      </c>
      <c r="AD11" s="29" t="s">
        <v>61</v>
      </c>
      <c r="AE11" s="10" t="s">
        <v>60</v>
      </c>
      <c r="AF11" s="40"/>
      <c r="AG11" s="221">
        <v>0</v>
      </c>
      <c r="AH11" s="235">
        <v>0</v>
      </c>
      <c r="AI11" s="243">
        <v>0</v>
      </c>
      <c r="AJ11" s="256"/>
      <c r="AK11" s="261">
        <v>0</v>
      </c>
      <c r="AL11" s="277">
        <v>0</v>
      </c>
      <c r="AM11" s="286">
        <v>0</v>
      </c>
      <c r="AN11" s="301"/>
      <c r="AO11" s="277"/>
      <c r="AP11" s="311"/>
      <c r="AQ11" s="301">
        <v>0</v>
      </c>
      <c r="AR11" s="277">
        <v>0</v>
      </c>
      <c r="AS11" s="311">
        <v>0</v>
      </c>
      <c r="AT11" s="321">
        <v>0</v>
      </c>
      <c r="AU11" s="277">
        <v>0</v>
      </c>
      <c r="AV11" s="325">
        <v>0</v>
      </c>
      <c r="AW11" s="321">
        <v>0</v>
      </c>
      <c r="AX11" s="277">
        <v>0</v>
      </c>
      <c r="AY11" s="325">
        <v>0</v>
      </c>
      <c r="AZ11" s="321">
        <v>0</v>
      </c>
      <c r="BA11" s="277">
        <v>0</v>
      </c>
      <c r="BB11" s="325">
        <v>0</v>
      </c>
      <c r="BC11" s="321">
        <v>0</v>
      </c>
      <c r="BD11" s="327">
        <v>0</v>
      </c>
    </row>
    <row r="12" spans="2:56" ht="15" customHeight="1">
      <c r="B12" s="7"/>
      <c r="C12" s="49" t="s">
        <v>20</v>
      </c>
      <c r="D12" s="53">
        <v>5283</v>
      </c>
      <c r="E12" s="68">
        <v>326633198</v>
      </c>
      <c r="F12" s="53">
        <v>5173</v>
      </c>
      <c r="G12" s="88">
        <v>326509554</v>
      </c>
      <c r="H12" s="107">
        <f t="shared" si="0"/>
        <v>110</v>
      </c>
      <c r="I12" s="125">
        <f t="shared" si="0"/>
        <v>123644</v>
      </c>
      <c r="J12" s="135">
        <v>110</v>
      </c>
      <c r="K12" s="144">
        <v>123644</v>
      </c>
      <c r="L12" s="147">
        <v>0</v>
      </c>
      <c r="M12" s="153">
        <v>0</v>
      </c>
      <c r="N12" s="147">
        <v>0</v>
      </c>
      <c r="O12" s="153">
        <v>0</v>
      </c>
      <c r="P12" s="135">
        <f t="shared" ref="P12:U12" si="4">SUM(P10:P11)</f>
        <v>5283</v>
      </c>
      <c r="Q12" s="144">
        <f t="shared" si="4"/>
        <v>326633198</v>
      </c>
      <c r="R12" s="147">
        <f t="shared" si="4"/>
        <v>0</v>
      </c>
      <c r="S12" s="153">
        <f t="shared" si="4"/>
        <v>0</v>
      </c>
      <c r="T12" s="161">
        <f t="shared" si="4"/>
        <v>0</v>
      </c>
      <c r="U12" s="167">
        <f t="shared" si="4"/>
        <v>0</v>
      </c>
      <c r="V12" s="147">
        <f t="shared" si="1"/>
        <v>0</v>
      </c>
      <c r="W12" s="153">
        <f t="shared" si="1"/>
        <v>0</v>
      </c>
      <c r="X12" s="172">
        <f>E12/AK12*100</f>
        <v>75.785068827751161</v>
      </c>
      <c r="Y12" s="186">
        <f>AN12/AQ12*100</f>
        <v>97.98448271680725</v>
      </c>
      <c r="Z12" s="176">
        <f>Q12/E12*100</f>
        <v>100</v>
      </c>
      <c r="AA12" s="200">
        <f>AH12/AG12*100</f>
        <v>100</v>
      </c>
      <c r="AB12" s="173">
        <f>G12/E12*100</f>
        <v>99.962145917574489</v>
      </c>
      <c r="AC12" s="201">
        <f>AI12/AG12*100</f>
        <v>99.964094408992977</v>
      </c>
      <c r="AD12" s="30" t="s">
        <v>20</v>
      </c>
      <c r="AE12" s="10"/>
      <c r="AF12" s="40"/>
      <c r="AG12" s="222">
        <v>355064480</v>
      </c>
      <c r="AH12" s="236">
        <v>355064480</v>
      </c>
      <c r="AI12" s="244">
        <v>354936992</v>
      </c>
      <c r="AJ12" s="256"/>
      <c r="AK12" s="262">
        <f t="shared" ref="AK12:AU12" si="5">SUM(AK10:AK11)</f>
        <v>430999408</v>
      </c>
      <c r="AL12" s="278">
        <f t="shared" si="5"/>
        <v>430999408</v>
      </c>
      <c r="AM12" s="287">
        <f t="shared" si="5"/>
        <v>430272392</v>
      </c>
      <c r="AN12" s="304">
        <f t="shared" si="5"/>
        <v>473240186</v>
      </c>
      <c r="AO12" s="278">
        <f t="shared" si="5"/>
        <v>473240186</v>
      </c>
      <c r="AP12" s="314">
        <f t="shared" si="5"/>
        <v>473190527</v>
      </c>
      <c r="AQ12" s="304">
        <f t="shared" si="5"/>
        <v>482974623</v>
      </c>
      <c r="AR12" s="278">
        <f t="shared" si="5"/>
        <v>482974623</v>
      </c>
      <c r="AS12" s="314">
        <f t="shared" si="5"/>
        <v>482332767</v>
      </c>
      <c r="AT12" s="322">
        <f t="shared" si="5"/>
        <v>606239082</v>
      </c>
      <c r="AU12" s="278">
        <f t="shared" si="5"/>
        <v>606239082</v>
      </c>
      <c r="AV12" s="326">
        <f>AV10</f>
        <v>604913851</v>
      </c>
      <c r="AW12" s="322">
        <f>SUM(AW10:AW11)</f>
        <v>703975939</v>
      </c>
      <c r="AX12" s="278">
        <f>SUM(AX10:AX11)</f>
        <v>703975939</v>
      </c>
      <c r="AY12" s="326">
        <f>AY10</f>
        <v>703606800</v>
      </c>
      <c r="AZ12" s="322">
        <f>SUM(AZ10:AZ11)</f>
        <v>820220755</v>
      </c>
      <c r="BA12" s="278">
        <f>SUM(BA10:BA11)</f>
        <v>820220755</v>
      </c>
      <c r="BB12" s="326">
        <f>SUM(BB10:BB11)</f>
        <v>819500699</v>
      </c>
      <c r="BC12" s="322">
        <v>830227833</v>
      </c>
      <c r="BD12" s="329">
        <v>830227833</v>
      </c>
    </row>
    <row r="13" spans="2:56" ht="15" customHeight="1">
      <c r="B13" s="6"/>
      <c r="C13" s="45" t="s">
        <v>59</v>
      </c>
      <c r="D13" s="54">
        <v>5555</v>
      </c>
      <c r="E13" s="66">
        <v>631807845</v>
      </c>
      <c r="F13" s="78">
        <v>5509</v>
      </c>
      <c r="G13" s="86">
        <v>630359449</v>
      </c>
      <c r="H13" s="108">
        <f t="shared" si="0"/>
        <v>46</v>
      </c>
      <c r="I13" s="126">
        <f t="shared" si="0"/>
        <v>1448396</v>
      </c>
      <c r="J13" s="60">
        <v>46</v>
      </c>
      <c r="K13" s="74">
        <v>1448396</v>
      </c>
      <c r="L13" s="136">
        <v>0</v>
      </c>
      <c r="M13" s="145">
        <v>0</v>
      </c>
      <c r="N13" s="136">
        <v>0</v>
      </c>
      <c r="O13" s="145">
        <v>0</v>
      </c>
      <c r="P13" s="60">
        <f>F13+J13+L13+N13</f>
        <v>5555</v>
      </c>
      <c r="Q13" s="74">
        <f>G13+K13+M13+O13</f>
        <v>631807845</v>
      </c>
      <c r="R13" s="136">
        <v>0</v>
      </c>
      <c r="S13" s="145">
        <v>0</v>
      </c>
      <c r="T13" s="110">
        <v>0</v>
      </c>
      <c r="U13" s="128">
        <v>0</v>
      </c>
      <c r="V13" s="136">
        <f t="shared" si="1"/>
        <v>0</v>
      </c>
      <c r="W13" s="145">
        <f t="shared" si="1"/>
        <v>0</v>
      </c>
      <c r="X13" s="171">
        <f>E13/AK13*100</f>
        <v>143.37312425186306</v>
      </c>
      <c r="Y13" s="182">
        <f>AN13/AQ13*100</f>
        <v>106.11751816283117</v>
      </c>
      <c r="Z13" s="193">
        <f>Q13/E13*100</f>
        <v>100</v>
      </c>
      <c r="AA13" s="190">
        <f>AH13/AG13*100</f>
        <v>100</v>
      </c>
      <c r="AB13" s="168">
        <f>G13/E13*100</f>
        <v>99.770753717057758</v>
      </c>
      <c r="AC13" s="198">
        <f>AI13/AG13*100</f>
        <v>99.997388098992118</v>
      </c>
      <c r="AD13" s="31" t="s">
        <v>59</v>
      </c>
      <c r="AE13" s="9"/>
      <c r="AF13" s="40"/>
      <c r="AG13" s="220">
        <v>836134292</v>
      </c>
      <c r="AH13" s="234">
        <v>836134292</v>
      </c>
      <c r="AI13" s="242">
        <v>836112453</v>
      </c>
      <c r="AJ13" s="256"/>
      <c r="AK13" s="260">
        <v>440673835</v>
      </c>
      <c r="AL13" s="276">
        <v>440673835</v>
      </c>
      <c r="AM13" s="285">
        <v>439008698</v>
      </c>
      <c r="AN13" s="300">
        <v>182454389</v>
      </c>
      <c r="AO13" s="276">
        <f>AN13</f>
        <v>182454389</v>
      </c>
      <c r="AP13" s="310">
        <v>182419081</v>
      </c>
      <c r="AQ13" s="300">
        <v>171936163</v>
      </c>
      <c r="AR13" s="276">
        <v>171936163</v>
      </c>
      <c r="AS13" s="310">
        <v>171924544</v>
      </c>
      <c r="AT13" s="320">
        <v>171103179</v>
      </c>
      <c r="AU13" s="276">
        <v>171103179</v>
      </c>
      <c r="AV13" s="324">
        <v>171090801</v>
      </c>
      <c r="AW13" s="320">
        <v>119624302</v>
      </c>
      <c r="AX13" s="276">
        <v>119624302</v>
      </c>
      <c r="AY13" s="324">
        <v>119617297</v>
      </c>
      <c r="AZ13" s="320">
        <v>129498579</v>
      </c>
      <c r="BA13" s="276">
        <v>129498579</v>
      </c>
      <c r="BB13" s="324">
        <v>129473662</v>
      </c>
      <c r="BC13" s="320">
        <v>464109982</v>
      </c>
      <c r="BD13" s="330">
        <v>464109982</v>
      </c>
    </row>
    <row r="14" spans="2:56" ht="15" customHeight="1">
      <c r="B14" s="7" t="s">
        <v>44</v>
      </c>
      <c r="C14" s="46" t="s">
        <v>61</v>
      </c>
      <c r="D14" s="55">
        <v>0</v>
      </c>
      <c r="E14" s="69">
        <v>0</v>
      </c>
      <c r="F14" s="79">
        <v>0</v>
      </c>
      <c r="G14" s="87">
        <v>0</v>
      </c>
      <c r="H14" s="106">
        <f t="shared" si="0"/>
        <v>0</v>
      </c>
      <c r="I14" s="124">
        <f t="shared" si="0"/>
        <v>0</v>
      </c>
      <c r="J14" s="85">
        <v>0</v>
      </c>
      <c r="K14" s="143">
        <v>0</v>
      </c>
      <c r="L14" s="85">
        <v>0</v>
      </c>
      <c r="M14" s="143">
        <v>0</v>
      </c>
      <c r="N14" s="85">
        <v>0</v>
      </c>
      <c r="O14" s="143">
        <v>0</v>
      </c>
      <c r="P14" s="85">
        <f>F14+J14+L14+N14</f>
        <v>0</v>
      </c>
      <c r="Q14" s="143">
        <f>G14+K14+M14+O14</f>
        <v>0</v>
      </c>
      <c r="R14" s="85">
        <v>0</v>
      </c>
      <c r="S14" s="143">
        <v>0</v>
      </c>
      <c r="T14" s="106">
        <v>0</v>
      </c>
      <c r="U14" s="124">
        <v>0</v>
      </c>
      <c r="V14" s="85">
        <f t="shared" si="1"/>
        <v>0</v>
      </c>
      <c r="W14" s="143">
        <f t="shared" si="1"/>
        <v>0</v>
      </c>
      <c r="X14" s="169" t="s">
        <v>29</v>
      </c>
      <c r="Y14" s="183" t="s">
        <v>29</v>
      </c>
      <c r="Z14" s="179" t="s">
        <v>29</v>
      </c>
      <c r="AA14" s="199" t="s">
        <v>29</v>
      </c>
      <c r="AB14" s="169" t="s">
        <v>29</v>
      </c>
      <c r="AC14" s="199" t="s">
        <v>29</v>
      </c>
      <c r="AD14" s="32" t="s">
        <v>61</v>
      </c>
      <c r="AE14" s="10" t="s">
        <v>44</v>
      </c>
      <c r="AF14" s="40"/>
      <c r="AG14" s="221">
        <v>0</v>
      </c>
      <c r="AH14" s="235">
        <v>0</v>
      </c>
      <c r="AI14" s="243">
        <v>0</v>
      </c>
      <c r="AJ14" s="256"/>
      <c r="AK14" s="261">
        <v>0</v>
      </c>
      <c r="AL14" s="277"/>
      <c r="AM14" s="286">
        <v>0</v>
      </c>
      <c r="AN14" s="301"/>
      <c r="AO14" s="277"/>
      <c r="AP14" s="311"/>
      <c r="AQ14" s="301">
        <v>0</v>
      </c>
      <c r="AR14" s="277"/>
      <c r="AS14" s="311">
        <v>0</v>
      </c>
      <c r="AT14" s="321">
        <v>0</v>
      </c>
      <c r="AU14" s="277">
        <v>0</v>
      </c>
      <c r="AV14" s="325">
        <v>0</v>
      </c>
      <c r="AW14" s="321">
        <v>0</v>
      </c>
      <c r="AX14" s="277">
        <v>0</v>
      </c>
      <c r="AY14" s="325">
        <v>0</v>
      </c>
      <c r="AZ14" s="321">
        <v>0</v>
      </c>
      <c r="BA14" s="277">
        <v>0</v>
      </c>
      <c r="BB14" s="325">
        <v>0</v>
      </c>
      <c r="BC14" s="321">
        <v>0</v>
      </c>
      <c r="BD14" s="327">
        <v>0</v>
      </c>
    </row>
    <row r="15" spans="2:56" ht="15" customHeight="1">
      <c r="B15" s="8"/>
      <c r="C15" s="47" t="s">
        <v>20</v>
      </c>
      <c r="D15" s="53">
        <v>5555</v>
      </c>
      <c r="E15" s="68">
        <v>631807845</v>
      </c>
      <c r="F15" s="53">
        <v>5509</v>
      </c>
      <c r="G15" s="88">
        <v>630359449</v>
      </c>
      <c r="H15" s="109">
        <f t="shared" si="0"/>
        <v>46</v>
      </c>
      <c r="I15" s="127">
        <f t="shared" si="0"/>
        <v>1448396</v>
      </c>
      <c r="J15" s="62">
        <v>46</v>
      </c>
      <c r="K15" s="76">
        <v>1448396</v>
      </c>
      <c r="L15" s="137">
        <v>0</v>
      </c>
      <c r="M15" s="146">
        <v>0</v>
      </c>
      <c r="N15" s="137">
        <v>0</v>
      </c>
      <c r="O15" s="146">
        <v>0</v>
      </c>
      <c r="P15" s="62">
        <f t="shared" ref="P15:U15" si="6">SUM(P13:P14)</f>
        <v>5555</v>
      </c>
      <c r="Q15" s="76">
        <f t="shared" si="6"/>
        <v>631807845</v>
      </c>
      <c r="R15" s="137">
        <f t="shared" si="6"/>
        <v>0</v>
      </c>
      <c r="S15" s="146">
        <f t="shared" si="6"/>
        <v>0</v>
      </c>
      <c r="T15" s="111">
        <f t="shared" si="6"/>
        <v>0</v>
      </c>
      <c r="U15" s="129">
        <f t="shared" si="6"/>
        <v>0</v>
      </c>
      <c r="V15" s="137">
        <f t="shared" si="1"/>
        <v>0</v>
      </c>
      <c r="W15" s="146">
        <f t="shared" si="1"/>
        <v>0</v>
      </c>
      <c r="X15" s="172">
        <f>E15/AK15*100</f>
        <v>143.37312425186306</v>
      </c>
      <c r="Y15" s="184">
        <f>AN15/AQ15*100</f>
        <v>106.11751816283117</v>
      </c>
      <c r="Z15" s="172">
        <f>Q15/E15*100</f>
        <v>100</v>
      </c>
      <c r="AA15" s="200">
        <f>AH15/AG15*100</f>
        <v>100</v>
      </c>
      <c r="AB15" s="170">
        <f>G15/E15*100</f>
        <v>99.770753717057758</v>
      </c>
      <c r="AC15" s="200">
        <f>AI15/AG15*100</f>
        <v>99.997388098992118</v>
      </c>
      <c r="AD15" s="33" t="s">
        <v>20</v>
      </c>
      <c r="AE15" s="11"/>
      <c r="AF15" s="40"/>
      <c r="AG15" s="222">
        <v>836134292</v>
      </c>
      <c r="AH15" s="236">
        <v>836134292</v>
      </c>
      <c r="AI15" s="244">
        <v>836112453</v>
      </c>
      <c r="AJ15" s="256"/>
      <c r="AK15" s="262">
        <f t="shared" ref="AK15:AU15" si="7">SUM(AK13:AK14)</f>
        <v>440673835</v>
      </c>
      <c r="AL15" s="278">
        <f t="shared" si="7"/>
        <v>440673835</v>
      </c>
      <c r="AM15" s="287">
        <f t="shared" si="7"/>
        <v>439008698</v>
      </c>
      <c r="AN15" s="302">
        <f t="shared" si="7"/>
        <v>182454389</v>
      </c>
      <c r="AO15" s="278">
        <f t="shared" si="7"/>
        <v>182454389</v>
      </c>
      <c r="AP15" s="312">
        <f t="shared" si="7"/>
        <v>182419081</v>
      </c>
      <c r="AQ15" s="302">
        <f t="shared" si="7"/>
        <v>171936163</v>
      </c>
      <c r="AR15" s="278">
        <f t="shared" si="7"/>
        <v>171936163</v>
      </c>
      <c r="AS15" s="312">
        <f t="shared" si="7"/>
        <v>171924544</v>
      </c>
      <c r="AT15" s="322">
        <f t="shared" si="7"/>
        <v>171103179</v>
      </c>
      <c r="AU15" s="278">
        <f t="shared" si="7"/>
        <v>171103179</v>
      </c>
      <c r="AV15" s="326">
        <f>AV13</f>
        <v>171090801</v>
      </c>
      <c r="AW15" s="322">
        <f>SUM(AW13:AW14)</f>
        <v>119624302</v>
      </c>
      <c r="AX15" s="278">
        <f>SUM(AX13:AX14)</f>
        <v>119624302</v>
      </c>
      <c r="AY15" s="326">
        <f>AY13</f>
        <v>119617297</v>
      </c>
      <c r="AZ15" s="322">
        <f>SUM(AZ13:AZ14)</f>
        <v>129498579</v>
      </c>
      <c r="BA15" s="278">
        <f>SUM(BA13:BA14)</f>
        <v>129498579</v>
      </c>
      <c r="BB15" s="326">
        <f>SUM(BB13:BB14)</f>
        <v>129473662</v>
      </c>
      <c r="BC15" s="322">
        <v>464109982</v>
      </c>
      <c r="BD15" s="329">
        <v>464109982</v>
      </c>
    </row>
    <row r="16" spans="2:56" ht="15" customHeight="1">
      <c r="B16" s="486" t="s">
        <v>70</v>
      </c>
      <c r="C16" s="45" t="s">
        <v>59</v>
      </c>
      <c r="D16" s="54">
        <v>201</v>
      </c>
      <c r="E16" s="66">
        <v>434763633</v>
      </c>
      <c r="F16" s="78">
        <v>198</v>
      </c>
      <c r="G16" s="86">
        <v>433945504</v>
      </c>
      <c r="H16" s="110">
        <f t="shared" si="0"/>
        <v>3</v>
      </c>
      <c r="I16" s="128">
        <f t="shared" si="0"/>
        <v>818129</v>
      </c>
      <c r="J16" s="136">
        <v>3</v>
      </c>
      <c r="K16" s="145">
        <v>818129</v>
      </c>
      <c r="L16" s="136">
        <v>0</v>
      </c>
      <c r="M16" s="145">
        <v>0</v>
      </c>
      <c r="N16" s="136">
        <v>0</v>
      </c>
      <c r="O16" s="145">
        <v>0</v>
      </c>
      <c r="P16" s="60">
        <f>F16+J16+L16+N16</f>
        <v>201</v>
      </c>
      <c r="Q16" s="74">
        <f>G16+K16+M16+O16</f>
        <v>434763633</v>
      </c>
      <c r="R16" s="136">
        <v>0</v>
      </c>
      <c r="S16" s="145">
        <v>0</v>
      </c>
      <c r="T16" s="110">
        <v>0</v>
      </c>
      <c r="U16" s="128">
        <v>0</v>
      </c>
      <c r="V16" s="136">
        <f t="shared" si="1"/>
        <v>0</v>
      </c>
      <c r="W16" s="145">
        <f t="shared" si="1"/>
        <v>0</v>
      </c>
      <c r="X16" s="171">
        <f>E16/AK16*100</f>
        <v>88.64264255822242</v>
      </c>
      <c r="Y16" s="182">
        <f>AN16/AQ16*100</f>
        <v>121.83041647718902</v>
      </c>
      <c r="Z16" s="193">
        <f>Q16/E16*100</f>
        <v>100</v>
      </c>
      <c r="AA16" s="190">
        <f>AH16/AG16*100</f>
        <v>100</v>
      </c>
      <c r="AB16" s="168">
        <f>G16/E16*100</f>
        <v>99.811822117145667</v>
      </c>
      <c r="AC16" s="198">
        <f>AI16/AG16*100</f>
        <v>100</v>
      </c>
      <c r="AD16" s="28" t="s">
        <v>59</v>
      </c>
      <c r="AE16" s="9"/>
      <c r="AF16" s="40"/>
      <c r="AG16" s="220">
        <v>363521519</v>
      </c>
      <c r="AH16" s="234">
        <v>363521519</v>
      </c>
      <c r="AI16" s="242">
        <v>363521519</v>
      </c>
      <c r="AJ16" s="256"/>
      <c r="AK16" s="260">
        <v>490467816</v>
      </c>
      <c r="AL16" s="276">
        <v>490467816</v>
      </c>
      <c r="AM16" s="285">
        <v>490353294</v>
      </c>
      <c r="AN16" s="300">
        <v>40344341</v>
      </c>
      <c r="AO16" s="276">
        <f>AN16</f>
        <v>40344341</v>
      </c>
      <c r="AP16" s="310">
        <v>40213995</v>
      </c>
      <c r="AQ16" s="300">
        <v>33115163</v>
      </c>
      <c r="AR16" s="276">
        <v>33115163</v>
      </c>
      <c r="AS16" s="310">
        <v>33105868</v>
      </c>
      <c r="AT16" s="320">
        <v>41369853</v>
      </c>
      <c r="AU16" s="276">
        <v>41369853</v>
      </c>
      <c r="AV16" s="324">
        <v>41369853</v>
      </c>
      <c r="AW16" s="320">
        <v>44940744</v>
      </c>
      <c r="AX16" s="276">
        <v>44940744</v>
      </c>
      <c r="AY16" s="324">
        <v>44940744</v>
      </c>
      <c r="AZ16" s="320">
        <v>38002092</v>
      </c>
      <c r="BA16" s="276">
        <v>38002092</v>
      </c>
      <c r="BB16" s="324">
        <v>37997280</v>
      </c>
      <c r="BC16" s="320">
        <v>215839391</v>
      </c>
      <c r="BD16" s="330">
        <v>215839391</v>
      </c>
    </row>
    <row r="17" spans="2:56" ht="15" customHeight="1">
      <c r="B17" s="487"/>
      <c r="C17" s="46" t="s">
        <v>61</v>
      </c>
      <c r="D17" s="55">
        <v>0</v>
      </c>
      <c r="E17" s="69">
        <v>0</v>
      </c>
      <c r="F17" s="79">
        <v>0</v>
      </c>
      <c r="G17" s="87">
        <v>0</v>
      </c>
      <c r="H17" s="106">
        <f t="shared" si="0"/>
        <v>0</v>
      </c>
      <c r="I17" s="124">
        <f t="shared" si="0"/>
        <v>0</v>
      </c>
      <c r="J17" s="85">
        <v>0</v>
      </c>
      <c r="K17" s="143">
        <v>0</v>
      </c>
      <c r="L17" s="85">
        <v>0</v>
      </c>
      <c r="M17" s="143">
        <v>0</v>
      </c>
      <c r="N17" s="85">
        <v>0</v>
      </c>
      <c r="O17" s="143">
        <v>0</v>
      </c>
      <c r="P17" s="85">
        <f>F17+J17+L17+N17</f>
        <v>0</v>
      </c>
      <c r="Q17" s="143">
        <f>G17+K17+M17+O17</f>
        <v>0</v>
      </c>
      <c r="R17" s="85">
        <v>0</v>
      </c>
      <c r="S17" s="143">
        <v>0</v>
      </c>
      <c r="T17" s="106">
        <v>0</v>
      </c>
      <c r="U17" s="124">
        <v>0</v>
      </c>
      <c r="V17" s="85">
        <f t="shared" si="1"/>
        <v>0</v>
      </c>
      <c r="W17" s="143">
        <f t="shared" si="1"/>
        <v>0</v>
      </c>
      <c r="X17" s="169" t="s">
        <v>29</v>
      </c>
      <c r="Y17" s="183" t="s">
        <v>29</v>
      </c>
      <c r="Z17" s="179" t="s">
        <v>29</v>
      </c>
      <c r="AA17" s="199" t="s">
        <v>29</v>
      </c>
      <c r="AB17" s="169" t="s">
        <v>29</v>
      </c>
      <c r="AC17" s="199" t="s">
        <v>29</v>
      </c>
      <c r="AD17" s="29" t="s">
        <v>61</v>
      </c>
      <c r="AE17" s="10" t="s">
        <v>50</v>
      </c>
      <c r="AF17" s="40"/>
      <c r="AG17" s="221">
        <v>0</v>
      </c>
      <c r="AH17" s="235">
        <v>0</v>
      </c>
      <c r="AI17" s="243">
        <v>0</v>
      </c>
      <c r="AJ17" s="256"/>
      <c r="AK17" s="261">
        <v>0</v>
      </c>
      <c r="AL17" s="277"/>
      <c r="AM17" s="286">
        <v>0</v>
      </c>
      <c r="AN17" s="301"/>
      <c r="AO17" s="277"/>
      <c r="AP17" s="311"/>
      <c r="AQ17" s="301">
        <v>0</v>
      </c>
      <c r="AR17" s="277"/>
      <c r="AS17" s="311">
        <v>0</v>
      </c>
      <c r="AT17" s="321">
        <v>0</v>
      </c>
      <c r="AU17" s="277">
        <v>0</v>
      </c>
      <c r="AV17" s="325">
        <v>0</v>
      </c>
      <c r="AW17" s="321">
        <v>0</v>
      </c>
      <c r="AX17" s="277">
        <v>0</v>
      </c>
      <c r="AY17" s="325"/>
      <c r="AZ17" s="321">
        <v>0</v>
      </c>
      <c r="BA17" s="277">
        <v>0</v>
      </c>
      <c r="BB17" s="325">
        <v>0</v>
      </c>
      <c r="BC17" s="321">
        <v>0</v>
      </c>
      <c r="BD17" s="327">
        <v>0</v>
      </c>
    </row>
    <row r="18" spans="2:56" ht="15" customHeight="1">
      <c r="B18" s="488"/>
      <c r="C18" s="47" t="s">
        <v>20</v>
      </c>
      <c r="D18" s="53">
        <v>201</v>
      </c>
      <c r="E18" s="68">
        <v>434763633</v>
      </c>
      <c r="F18" s="53">
        <v>198</v>
      </c>
      <c r="G18" s="88">
        <v>433945504</v>
      </c>
      <c r="H18" s="111">
        <f t="shared" si="0"/>
        <v>3</v>
      </c>
      <c r="I18" s="129">
        <f t="shared" si="0"/>
        <v>818129</v>
      </c>
      <c r="J18" s="137">
        <v>3</v>
      </c>
      <c r="K18" s="146">
        <v>818129</v>
      </c>
      <c r="L18" s="137">
        <v>0</v>
      </c>
      <c r="M18" s="146">
        <v>0</v>
      </c>
      <c r="N18" s="137">
        <v>0</v>
      </c>
      <c r="O18" s="146">
        <v>0</v>
      </c>
      <c r="P18" s="62">
        <f t="shared" ref="P18:U18" si="8">SUM(P16:P17)</f>
        <v>201</v>
      </c>
      <c r="Q18" s="76">
        <f t="shared" si="8"/>
        <v>434763633</v>
      </c>
      <c r="R18" s="137">
        <f t="shared" si="8"/>
        <v>0</v>
      </c>
      <c r="S18" s="146">
        <f t="shared" si="8"/>
        <v>0</v>
      </c>
      <c r="T18" s="111">
        <f t="shared" si="8"/>
        <v>0</v>
      </c>
      <c r="U18" s="129">
        <f t="shared" si="8"/>
        <v>0</v>
      </c>
      <c r="V18" s="137">
        <f t="shared" si="1"/>
        <v>0</v>
      </c>
      <c r="W18" s="146">
        <f t="shared" si="1"/>
        <v>0</v>
      </c>
      <c r="X18" s="173">
        <f t="shared" ref="X18:X24" si="9">E18/AK18*100</f>
        <v>88.64264255822242</v>
      </c>
      <c r="Y18" s="184">
        <f t="shared" ref="Y18:Y24" si="10">AN18/AQ18*100</f>
        <v>121.83041647718902</v>
      </c>
      <c r="Z18" s="172">
        <f t="shared" ref="Z18:Z24" si="11">Q18/E18*100</f>
        <v>100</v>
      </c>
      <c r="AA18" s="201">
        <f t="shared" ref="AA18:AA24" si="12">AH18/AG18*100</f>
        <v>100</v>
      </c>
      <c r="AB18" s="170">
        <f>G18/E18*100</f>
        <v>99.811822117145667</v>
      </c>
      <c r="AC18" s="200">
        <f>AI18/AG18*100</f>
        <v>100</v>
      </c>
      <c r="AD18" s="30" t="s">
        <v>20</v>
      </c>
      <c r="AE18" s="11"/>
      <c r="AF18" s="40"/>
      <c r="AG18" s="222">
        <v>363521519</v>
      </c>
      <c r="AH18" s="236">
        <v>363521519</v>
      </c>
      <c r="AI18" s="244">
        <v>363521519</v>
      </c>
      <c r="AJ18" s="256"/>
      <c r="AK18" s="262">
        <f t="shared" ref="AK18:AU18" si="13">SUM(AK16:AK17)</f>
        <v>490467816</v>
      </c>
      <c r="AL18" s="278">
        <f t="shared" si="13"/>
        <v>490467816</v>
      </c>
      <c r="AM18" s="287">
        <f t="shared" si="13"/>
        <v>490353294</v>
      </c>
      <c r="AN18" s="302">
        <f t="shared" si="13"/>
        <v>40344341</v>
      </c>
      <c r="AO18" s="278">
        <f t="shared" si="13"/>
        <v>40344341</v>
      </c>
      <c r="AP18" s="312">
        <f t="shared" si="13"/>
        <v>40213995</v>
      </c>
      <c r="AQ18" s="302">
        <f t="shared" si="13"/>
        <v>33115163</v>
      </c>
      <c r="AR18" s="278">
        <f t="shared" si="13"/>
        <v>33115163</v>
      </c>
      <c r="AS18" s="312">
        <f t="shared" si="13"/>
        <v>33105868</v>
      </c>
      <c r="AT18" s="322">
        <f t="shared" si="13"/>
        <v>41369853</v>
      </c>
      <c r="AU18" s="278">
        <f t="shared" si="13"/>
        <v>41369853</v>
      </c>
      <c r="AV18" s="326">
        <f>AV16</f>
        <v>41369853</v>
      </c>
      <c r="AW18" s="322">
        <f>SUM(AW16:AW17)</f>
        <v>44940744</v>
      </c>
      <c r="AX18" s="278">
        <f>SUM(AX16:AX17)</f>
        <v>44940744</v>
      </c>
      <c r="AY18" s="326">
        <f>AY16</f>
        <v>44940744</v>
      </c>
      <c r="AZ18" s="322">
        <f>SUM(AZ16:AZ17)</f>
        <v>38002092</v>
      </c>
      <c r="BA18" s="278">
        <f>SUM(BA16:BA17)</f>
        <v>38002092</v>
      </c>
      <c r="BB18" s="326">
        <f>SUM(BB16:BB17)</f>
        <v>37997280</v>
      </c>
      <c r="BC18" s="322">
        <v>215839391</v>
      </c>
      <c r="BD18" s="329">
        <v>215839391</v>
      </c>
    </row>
    <row r="19" spans="2:56" ht="15" customHeight="1">
      <c r="B19" s="6"/>
      <c r="C19" s="45" t="s">
        <v>59</v>
      </c>
      <c r="D19" s="54">
        <v>10068</v>
      </c>
      <c r="E19" s="66">
        <v>761101900</v>
      </c>
      <c r="F19" s="78">
        <v>8385</v>
      </c>
      <c r="G19" s="86">
        <v>657125400</v>
      </c>
      <c r="H19" s="108">
        <f t="shared" si="0"/>
        <v>1683</v>
      </c>
      <c r="I19" s="126">
        <f t="shared" si="0"/>
        <v>103976500</v>
      </c>
      <c r="J19" s="60">
        <v>1593</v>
      </c>
      <c r="K19" s="74">
        <v>96518554</v>
      </c>
      <c r="L19" s="60">
        <v>3</v>
      </c>
      <c r="M19" s="74">
        <v>74700</v>
      </c>
      <c r="N19" s="60">
        <v>21</v>
      </c>
      <c r="O19" s="74">
        <v>938019</v>
      </c>
      <c r="P19" s="60">
        <f>F19+J19+L19+N19</f>
        <v>10002</v>
      </c>
      <c r="Q19" s="74">
        <f>G19+K19+M19+O19</f>
        <v>754656673</v>
      </c>
      <c r="R19" s="136">
        <v>0</v>
      </c>
      <c r="S19" s="145">
        <v>0</v>
      </c>
      <c r="T19" s="108">
        <v>2</v>
      </c>
      <c r="U19" s="126">
        <v>189100</v>
      </c>
      <c r="V19" s="60">
        <f t="shared" si="1"/>
        <v>64</v>
      </c>
      <c r="W19" s="74">
        <f t="shared" si="1"/>
        <v>6256127</v>
      </c>
      <c r="X19" s="168">
        <f t="shared" si="9"/>
        <v>107.21600964448635</v>
      </c>
      <c r="Y19" s="182">
        <f t="shared" si="10"/>
        <v>99.69715542900741</v>
      </c>
      <c r="Z19" s="193">
        <f t="shared" si="11"/>
        <v>99.153171605536656</v>
      </c>
      <c r="AA19" s="198">
        <f t="shared" si="12"/>
        <v>99.310719310863718</v>
      </c>
      <c r="AB19" s="168">
        <f>G19/E19*100</f>
        <v>86.338688682816326</v>
      </c>
      <c r="AC19" s="198">
        <f>AI19/AG19*100</f>
        <v>85.657359171130281</v>
      </c>
      <c r="AD19" s="28" t="s">
        <v>59</v>
      </c>
      <c r="AE19" s="9"/>
      <c r="AF19" s="40"/>
      <c r="AG19" s="220">
        <v>747881100</v>
      </c>
      <c r="AH19" s="234">
        <v>742726100</v>
      </c>
      <c r="AI19" s="242">
        <v>640615200</v>
      </c>
      <c r="AJ19" s="256"/>
      <c r="AK19" s="260">
        <v>709877100</v>
      </c>
      <c r="AL19" s="276">
        <v>704715395</v>
      </c>
      <c r="AM19" s="285">
        <v>612914457</v>
      </c>
      <c r="AN19" s="300">
        <v>667721200</v>
      </c>
      <c r="AO19" s="276">
        <v>658179070</v>
      </c>
      <c r="AP19" s="310">
        <v>581679400</v>
      </c>
      <c r="AQ19" s="300">
        <v>669749500</v>
      </c>
      <c r="AR19" s="276">
        <v>662451537</v>
      </c>
      <c r="AS19" s="310">
        <v>576543600</v>
      </c>
      <c r="AT19" s="320">
        <v>671433600</v>
      </c>
      <c r="AU19" s="276">
        <v>661556500</v>
      </c>
      <c r="AV19" s="324">
        <v>568486600</v>
      </c>
      <c r="AW19" s="320">
        <v>757969300</v>
      </c>
      <c r="AX19" s="276">
        <v>742752450</v>
      </c>
      <c r="AY19" s="324">
        <v>630433600</v>
      </c>
      <c r="AZ19" s="320">
        <v>855748400</v>
      </c>
      <c r="BA19" s="276">
        <v>834943489</v>
      </c>
      <c r="BB19" s="324">
        <v>693431700</v>
      </c>
      <c r="BC19" s="320">
        <v>879289600</v>
      </c>
      <c r="BD19" s="330">
        <v>864498869</v>
      </c>
    </row>
    <row r="20" spans="2:56" ht="15" customHeight="1">
      <c r="B20" s="7" t="s">
        <v>62</v>
      </c>
      <c r="C20" s="46" t="s">
        <v>61</v>
      </c>
      <c r="D20" s="52">
        <v>307</v>
      </c>
      <c r="E20" s="67">
        <v>19983784</v>
      </c>
      <c r="F20" s="79">
        <v>0</v>
      </c>
      <c r="G20" s="87">
        <v>0</v>
      </c>
      <c r="H20" s="112">
        <f t="shared" si="0"/>
        <v>307</v>
      </c>
      <c r="I20" s="130">
        <f t="shared" si="0"/>
        <v>19983784</v>
      </c>
      <c r="J20" s="61">
        <v>63</v>
      </c>
      <c r="K20" s="75">
        <v>4236823</v>
      </c>
      <c r="L20" s="61">
        <v>6</v>
      </c>
      <c r="M20" s="75">
        <v>452351</v>
      </c>
      <c r="N20" s="61">
        <v>29</v>
      </c>
      <c r="O20" s="75">
        <v>1267068</v>
      </c>
      <c r="P20" s="61">
        <f>F20+J20+L20+N20</f>
        <v>98</v>
      </c>
      <c r="Q20" s="75">
        <f>G20+K20+M20+O20</f>
        <v>5956242</v>
      </c>
      <c r="R20" s="85">
        <v>0</v>
      </c>
      <c r="S20" s="143">
        <v>0</v>
      </c>
      <c r="T20" s="112">
        <v>28</v>
      </c>
      <c r="U20" s="130">
        <v>1341118</v>
      </c>
      <c r="V20" s="61">
        <f t="shared" si="1"/>
        <v>181</v>
      </c>
      <c r="W20" s="75">
        <f t="shared" si="1"/>
        <v>12686424</v>
      </c>
      <c r="X20" s="169">
        <f t="shared" si="9"/>
        <v>55.213895927312265</v>
      </c>
      <c r="Y20" s="183">
        <f t="shared" si="10"/>
        <v>74.845022164500975</v>
      </c>
      <c r="Z20" s="179">
        <f t="shared" si="11"/>
        <v>29.805376199022167</v>
      </c>
      <c r="AA20" s="199">
        <f t="shared" si="12"/>
        <v>25.247017253637623</v>
      </c>
      <c r="AB20" s="169" t="s">
        <v>29</v>
      </c>
      <c r="AC20" s="199" t="s">
        <v>29</v>
      </c>
      <c r="AD20" s="29" t="s">
        <v>61</v>
      </c>
      <c r="AE20" s="10" t="s">
        <v>62</v>
      </c>
      <c r="AF20" s="40"/>
      <c r="AG20" s="221">
        <v>25432434</v>
      </c>
      <c r="AH20" s="235">
        <v>6420931</v>
      </c>
      <c r="AI20" s="243">
        <v>0</v>
      </c>
      <c r="AJ20" s="256"/>
      <c r="AK20" s="261">
        <v>36193396</v>
      </c>
      <c r="AL20" s="277">
        <v>10318907</v>
      </c>
      <c r="AM20" s="286">
        <v>0</v>
      </c>
      <c r="AN20" s="301">
        <v>37751916</v>
      </c>
      <c r="AO20" s="277">
        <v>7730180</v>
      </c>
      <c r="AP20" s="311"/>
      <c r="AQ20" s="301">
        <v>50440116</v>
      </c>
      <c r="AR20" s="277">
        <v>12037915</v>
      </c>
      <c r="AS20" s="311">
        <v>0</v>
      </c>
      <c r="AT20" s="321">
        <v>59339780</v>
      </c>
      <c r="AU20" s="277">
        <v>9484326</v>
      </c>
      <c r="AV20" s="325">
        <v>0</v>
      </c>
      <c r="AW20" s="321">
        <v>59223486</v>
      </c>
      <c r="AX20" s="277">
        <v>9835922</v>
      </c>
      <c r="AY20" s="325">
        <v>0</v>
      </c>
      <c r="AZ20" s="321">
        <v>54072108</v>
      </c>
      <c r="BA20" s="277">
        <v>9063840</v>
      </c>
      <c r="BB20" s="325">
        <v>0</v>
      </c>
      <c r="BC20" s="321">
        <v>62822652</v>
      </c>
      <c r="BD20" s="327">
        <v>13762027</v>
      </c>
    </row>
    <row r="21" spans="2:56" ht="15" customHeight="1">
      <c r="B21" s="8"/>
      <c r="C21" s="47" t="s">
        <v>20</v>
      </c>
      <c r="D21" s="53">
        <v>10375</v>
      </c>
      <c r="E21" s="68">
        <v>781085684</v>
      </c>
      <c r="F21" s="53">
        <v>8385</v>
      </c>
      <c r="G21" s="88">
        <v>657125400</v>
      </c>
      <c r="H21" s="109">
        <f t="shared" si="0"/>
        <v>1990</v>
      </c>
      <c r="I21" s="127">
        <f t="shared" si="0"/>
        <v>123960284</v>
      </c>
      <c r="J21" s="62">
        <v>1656</v>
      </c>
      <c r="K21" s="76">
        <v>100755377</v>
      </c>
      <c r="L21" s="62">
        <v>9</v>
      </c>
      <c r="M21" s="76">
        <v>527051</v>
      </c>
      <c r="N21" s="62">
        <v>50</v>
      </c>
      <c r="O21" s="76">
        <v>2205087</v>
      </c>
      <c r="P21" s="62">
        <f t="shared" ref="P21:U21" si="14">SUM(P19:P20)</f>
        <v>10100</v>
      </c>
      <c r="Q21" s="76">
        <f t="shared" si="14"/>
        <v>760612915</v>
      </c>
      <c r="R21" s="137">
        <f t="shared" si="14"/>
        <v>0</v>
      </c>
      <c r="S21" s="146">
        <f t="shared" si="14"/>
        <v>0</v>
      </c>
      <c r="T21" s="109">
        <f t="shared" si="14"/>
        <v>30</v>
      </c>
      <c r="U21" s="127">
        <f t="shared" si="14"/>
        <v>1530218</v>
      </c>
      <c r="V21" s="62">
        <f t="shared" si="1"/>
        <v>245</v>
      </c>
      <c r="W21" s="76">
        <f t="shared" si="1"/>
        <v>18942551</v>
      </c>
      <c r="X21" s="170">
        <f t="shared" si="9"/>
        <v>104.69328142417255</v>
      </c>
      <c r="Y21" s="184">
        <f t="shared" si="10"/>
        <v>97.956579812725323</v>
      </c>
      <c r="Z21" s="172">
        <f t="shared" si="11"/>
        <v>97.378934293718274</v>
      </c>
      <c r="AA21" s="200">
        <f t="shared" si="12"/>
        <v>96.874941154204592</v>
      </c>
      <c r="AB21" s="170">
        <f>G21/E21*100</f>
        <v>84.129745745026355</v>
      </c>
      <c r="AC21" s="200">
        <f>AI21/AG21*100</f>
        <v>82.840293339544729</v>
      </c>
      <c r="AD21" s="30" t="s">
        <v>20</v>
      </c>
      <c r="AE21" s="11"/>
      <c r="AF21" s="40"/>
      <c r="AG21" s="222">
        <v>773313534</v>
      </c>
      <c r="AH21" s="236">
        <v>749147031</v>
      </c>
      <c r="AI21" s="244">
        <v>640615200</v>
      </c>
      <c r="AJ21" s="256"/>
      <c r="AK21" s="262">
        <f t="shared" ref="AK21:AU21" si="15">SUM(AK19:AK20)</f>
        <v>746070496</v>
      </c>
      <c r="AL21" s="278">
        <f t="shared" si="15"/>
        <v>715034302</v>
      </c>
      <c r="AM21" s="287">
        <f t="shared" si="15"/>
        <v>612914457</v>
      </c>
      <c r="AN21" s="302">
        <f t="shared" si="15"/>
        <v>705473116</v>
      </c>
      <c r="AO21" s="278">
        <f t="shared" si="15"/>
        <v>665909250</v>
      </c>
      <c r="AP21" s="312">
        <f t="shared" si="15"/>
        <v>581679400</v>
      </c>
      <c r="AQ21" s="302">
        <f t="shared" si="15"/>
        <v>720189616</v>
      </c>
      <c r="AR21" s="278">
        <f t="shared" si="15"/>
        <v>674489452</v>
      </c>
      <c r="AS21" s="312">
        <f t="shared" si="15"/>
        <v>576543600</v>
      </c>
      <c r="AT21" s="322">
        <f t="shared" si="15"/>
        <v>730773380</v>
      </c>
      <c r="AU21" s="278">
        <f t="shared" si="15"/>
        <v>671040826</v>
      </c>
      <c r="AV21" s="326">
        <f>AV19</f>
        <v>568486600</v>
      </c>
      <c r="AW21" s="322">
        <f>SUM(AW19:AW20)</f>
        <v>817192786</v>
      </c>
      <c r="AX21" s="278">
        <f>SUM(AX19:AX20)</f>
        <v>752588372</v>
      </c>
      <c r="AY21" s="326">
        <f>AY19</f>
        <v>630433600</v>
      </c>
      <c r="AZ21" s="322">
        <f>SUM(AZ19:AZ20)</f>
        <v>909820508</v>
      </c>
      <c r="BA21" s="278">
        <f>SUM(BA19:BA20)</f>
        <v>844007329</v>
      </c>
      <c r="BB21" s="326">
        <f>SUM(BB19:BB20)</f>
        <v>693431700</v>
      </c>
      <c r="BC21" s="322">
        <v>942112252</v>
      </c>
      <c r="BD21" s="329">
        <v>878260896</v>
      </c>
    </row>
    <row r="22" spans="2:56" ht="15" customHeight="1">
      <c r="B22" s="6"/>
      <c r="C22" s="45" t="s">
        <v>59</v>
      </c>
      <c r="D22" s="54">
        <v>13174</v>
      </c>
      <c r="E22" s="66">
        <v>15133424500</v>
      </c>
      <c r="F22" s="78">
        <v>11134</v>
      </c>
      <c r="G22" s="86">
        <v>14962716207</v>
      </c>
      <c r="H22" s="102">
        <f t="shared" si="0"/>
        <v>2040</v>
      </c>
      <c r="I22" s="126">
        <f t="shared" si="0"/>
        <v>170708293</v>
      </c>
      <c r="J22" s="81">
        <v>1977</v>
      </c>
      <c r="K22" s="74">
        <v>167176030</v>
      </c>
      <c r="L22" s="81">
        <v>0</v>
      </c>
      <c r="M22" s="74">
        <v>0</v>
      </c>
      <c r="N22" s="60">
        <v>7</v>
      </c>
      <c r="O22" s="74">
        <v>381706</v>
      </c>
      <c r="P22" s="81">
        <f>F22+J22+L22+N22</f>
        <v>13118</v>
      </c>
      <c r="Q22" s="74">
        <f>G22+K22+M22+O22</f>
        <v>15130273943</v>
      </c>
      <c r="R22" s="136">
        <v>0</v>
      </c>
      <c r="S22" s="145">
        <v>0</v>
      </c>
      <c r="T22" s="110">
        <v>0</v>
      </c>
      <c r="U22" s="128">
        <v>0</v>
      </c>
      <c r="V22" s="60">
        <f t="shared" si="1"/>
        <v>56</v>
      </c>
      <c r="W22" s="74">
        <f t="shared" si="1"/>
        <v>3150557</v>
      </c>
      <c r="X22" s="168">
        <f t="shared" si="9"/>
        <v>124.5317784202628</v>
      </c>
      <c r="Y22" s="182">
        <f t="shared" si="10"/>
        <v>106.61928375708607</v>
      </c>
      <c r="Z22" s="193">
        <f t="shared" si="11"/>
        <v>99.97918146682531</v>
      </c>
      <c r="AA22" s="198">
        <f t="shared" si="12"/>
        <v>99.977965028584066</v>
      </c>
      <c r="AB22" s="168">
        <f>G22/E22*100</f>
        <v>98.871978427618942</v>
      </c>
      <c r="AC22" s="198">
        <f>AI22/AG22*100</f>
        <v>99.013321688083536</v>
      </c>
      <c r="AD22" s="28" t="s">
        <v>59</v>
      </c>
      <c r="AE22" s="9"/>
      <c r="AF22" s="40"/>
      <c r="AG22" s="220">
        <v>13755193700</v>
      </c>
      <c r="AH22" s="234">
        <v>13752162747</v>
      </c>
      <c r="AI22" s="242">
        <v>13619474187</v>
      </c>
      <c r="AJ22" s="256"/>
      <c r="AK22" s="260">
        <v>12152259200</v>
      </c>
      <c r="AL22" s="276">
        <v>12130304856</v>
      </c>
      <c r="AM22" s="285">
        <v>12006531035</v>
      </c>
      <c r="AN22" s="300">
        <v>10120094400</v>
      </c>
      <c r="AO22" s="276">
        <v>10091722541</v>
      </c>
      <c r="AP22" s="310">
        <v>9960984747</v>
      </c>
      <c r="AQ22" s="300">
        <v>9491804900</v>
      </c>
      <c r="AR22" s="276">
        <v>9487207635</v>
      </c>
      <c r="AS22" s="310">
        <v>9332281800</v>
      </c>
      <c r="AT22" s="320">
        <v>10342201100</v>
      </c>
      <c r="AU22" s="276">
        <v>10332909445</v>
      </c>
      <c r="AV22" s="324">
        <v>10093751782</v>
      </c>
      <c r="AW22" s="320">
        <v>12243614800</v>
      </c>
      <c r="AX22" s="276">
        <v>12176615021</v>
      </c>
      <c r="AY22" s="324">
        <v>11841055591</v>
      </c>
      <c r="AZ22" s="320">
        <v>21951018200</v>
      </c>
      <c r="BA22" s="276">
        <v>21925724235</v>
      </c>
      <c r="BB22" s="324">
        <v>21476273087</v>
      </c>
      <c r="BC22" s="320">
        <v>23930427900</v>
      </c>
      <c r="BD22" s="330">
        <v>23909203139</v>
      </c>
    </row>
    <row r="23" spans="2:56" ht="15" customHeight="1">
      <c r="B23" s="7" t="s">
        <v>63</v>
      </c>
      <c r="C23" s="46" t="s">
        <v>61</v>
      </c>
      <c r="D23" s="52">
        <v>182</v>
      </c>
      <c r="E23" s="67">
        <v>40135453</v>
      </c>
      <c r="F23" s="79">
        <v>0</v>
      </c>
      <c r="G23" s="87">
        <v>0</v>
      </c>
      <c r="H23" s="112">
        <f t="shared" si="0"/>
        <v>182</v>
      </c>
      <c r="I23" s="130">
        <f t="shared" si="0"/>
        <v>40135453</v>
      </c>
      <c r="J23" s="61">
        <v>30</v>
      </c>
      <c r="K23" s="75">
        <v>1207600</v>
      </c>
      <c r="L23" s="142">
        <v>3</v>
      </c>
      <c r="M23" s="75">
        <v>656098</v>
      </c>
      <c r="N23" s="61">
        <v>12</v>
      </c>
      <c r="O23" s="75">
        <v>317075</v>
      </c>
      <c r="P23" s="142">
        <f>F23+J23+L23+N23</f>
        <v>45</v>
      </c>
      <c r="Q23" s="75">
        <f>G23+K23+M23+O23</f>
        <v>2180773</v>
      </c>
      <c r="R23" s="85">
        <v>0</v>
      </c>
      <c r="S23" s="143">
        <v>0</v>
      </c>
      <c r="T23" s="112">
        <v>24</v>
      </c>
      <c r="U23" s="130">
        <v>7111654</v>
      </c>
      <c r="V23" s="61">
        <f t="shared" si="1"/>
        <v>113</v>
      </c>
      <c r="W23" s="75">
        <f t="shared" si="1"/>
        <v>30843026</v>
      </c>
      <c r="X23" s="169">
        <f t="shared" si="9"/>
        <v>35.633337583065092</v>
      </c>
      <c r="Y23" s="183">
        <f t="shared" si="10"/>
        <v>90.020255869950262</v>
      </c>
      <c r="Z23" s="179">
        <f t="shared" si="11"/>
        <v>5.4335327920679006</v>
      </c>
      <c r="AA23" s="199">
        <f t="shared" si="12"/>
        <v>3.1047382392250538</v>
      </c>
      <c r="AB23" s="169" t="s">
        <v>29</v>
      </c>
      <c r="AC23" s="199" t="s">
        <v>29</v>
      </c>
      <c r="AD23" s="29" t="s">
        <v>61</v>
      </c>
      <c r="AE23" s="10" t="s">
        <v>63</v>
      </c>
      <c r="AF23" s="40"/>
      <c r="AG23" s="221">
        <v>95198106</v>
      </c>
      <c r="AH23" s="235">
        <v>2955652</v>
      </c>
      <c r="AI23" s="243">
        <v>0</v>
      </c>
      <c r="AJ23" s="256"/>
      <c r="AK23" s="261">
        <v>112634560</v>
      </c>
      <c r="AL23" s="277">
        <v>25542782</v>
      </c>
      <c r="AM23" s="286">
        <v>0</v>
      </c>
      <c r="AN23" s="301">
        <v>97006159</v>
      </c>
      <c r="AO23" s="277">
        <v>6906957</v>
      </c>
      <c r="AP23" s="311"/>
      <c r="AQ23" s="301">
        <v>107760368</v>
      </c>
      <c r="AR23" s="277">
        <v>8583641</v>
      </c>
      <c r="AS23" s="311">
        <v>0</v>
      </c>
      <c r="AT23" s="321">
        <v>135604947</v>
      </c>
      <c r="AU23" s="277">
        <v>5734461</v>
      </c>
      <c r="AV23" s="325">
        <v>0</v>
      </c>
      <c r="AW23" s="321">
        <v>92076733</v>
      </c>
      <c r="AX23" s="277">
        <v>14788267</v>
      </c>
      <c r="AY23" s="325">
        <v>0</v>
      </c>
      <c r="AZ23" s="321">
        <v>106701428</v>
      </c>
      <c r="BA23" s="277">
        <v>16865223</v>
      </c>
      <c r="BB23" s="325">
        <v>0</v>
      </c>
      <c r="BC23" s="321">
        <v>95784803</v>
      </c>
      <c r="BD23" s="327">
        <v>8100536</v>
      </c>
    </row>
    <row r="24" spans="2:56" ht="15" customHeight="1">
      <c r="B24" s="8"/>
      <c r="C24" s="47" t="s">
        <v>20</v>
      </c>
      <c r="D24" s="53">
        <v>13356</v>
      </c>
      <c r="E24" s="68">
        <v>15173559953</v>
      </c>
      <c r="F24" s="53">
        <v>11134</v>
      </c>
      <c r="G24" s="88">
        <v>14962716207</v>
      </c>
      <c r="H24" s="104">
        <f t="shared" si="0"/>
        <v>2222</v>
      </c>
      <c r="I24" s="127">
        <f t="shared" si="0"/>
        <v>210843746</v>
      </c>
      <c r="J24" s="83">
        <v>2007</v>
      </c>
      <c r="K24" s="76">
        <v>168383630</v>
      </c>
      <c r="L24" s="83">
        <v>3</v>
      </c>
      <c r="M24" s="76">
        <v>656098</v>
      </c>
      <c r="N24" s="62">
        <v>19</v>
      </c>
      <c r="O24" s="76">
        <v>698781</v>
      </c>
      <c r="P24" s="83">
        <f t="shared" ref="P24:U24" si="16">SUM(P22:P23)</f>
        <v>13163</v>
      </c>
      <c r="Q24" s="76">
        <f t="shared" si="16"/>
        <v>15132454716</v>
      </c>
      <c r="R24" s="137">
        <f t="shared" si="16"/>
        <v>0</v>
      </c>
      <c r="S24" s="146">
        <f t="shared" si="16"/>
        <v>0</v>
      </c>
      <c r="T24" s="109">
        <f t="shared" si="16"/>
        <v>24</v>
      </c>
      <c r="U24" s="127">
        <f t="shared" si="16"/>
        <v>7111654</v>
      </c>
      <c r="V24" s="62">
        <f t="shared" si="1"/>
        <v>169</v>
      </c>
      <c r="W24" s="76">
        <f t="shared" si="1"/>
        <v>33993583</v>
      </c>
      <c r="X24" s="170">
        <f t="shared" si="9"/>
        <v>123.71538025454531</v>
      </c>
      <c r="Y24" s="184">
        <f t="shared" si="10"/>
        <v>106.43295059473729</v>
      </c>
      <c r="Z24" s="172">
        <f t="shared" si="11"/>
        <v>99.729099584228592</v>
      </c>
      <c r="AA24" s="200">
        <f t="shared" si="12"/>
        <v>99.312124824088173</v>
      </c>
      <c r="AB24" s="170">
        <f>G24/E24*100</f>
        <v>98.610453007382006</v>
      </c>
      <c r="AC24" s="200">
        <f>AI24/AG24*100</f>
        <v>98.332771937181107</v>
      </c>
      <c r="AD24" s="30" t="s">
        <v>20</v>
      </c>
      <c r="AE24" s="11"/>
      <c r="AF24" s="40"/>
      <c r="AG24" s="222">
        <v>13850391806</v>
      </c>
      <c r="AH24" s="237">
        <v>13755118399</v>
      </c>
      <c r="AI24" s="244">
        <v>13619474187</v>
      </c>
      <c r="AJ24" s="256"/>
      <c r="AK24" s="262">
        <f t="shared" ref="AK24:AU24" si="17">SUM(AK22:AK23)</f>
        <v>12264893760</v>
      </c>
      <c r="AL24" s="279">
        <f t="shared" si="17"/>
        <v>12155847638</v>
      </c>
      <c r="AM24" s="287">
        <f t="shared" si="17"/>
        <v>12006531035</v>
      </c>
      <c r="AN24" s="302">
        <f t="shared" si="17"/>
        <v>10217100559</v>
      </c>
      <c r="AO24" s="279">
        <f t="shared" si="17"/>
        <v>10098629498</v>
      </c>
      <c r="AP24" s="312">
        <f t="shared" si="17"/>
        <v>9960984747</v>
      </c>
      <c r="AQ24" s="302">
        <f t="shared" si="17"/>
        <v>9599565268</v>
      </c>
      <c r="AR24" s="279">
        <f t="shared" si="17"/>
        <v>9495791276</v>
      </c>
      <c r="AS24" s="312">
        <f t="shared" si="17"/>
        <v>9332281800</v>
      </c>
      <c r="AT24" s="322">
        <f t="shared" si="17"/>
        <v>10477806047</v>
      </c>
      <c r="AU24" s="279">
        <f t="shared" si="17"/>
        <v>10338643906</v>
      </c>
      <c r="AV24" s="326">
        <f>AV22</f>
        <v>10093751782</v>
      </c>
      <c r="AW24" s="322">
        <f>SUM(AW22:AW23)</f>
        <v>12335691533</v>
      </c>
      <c r="AX24" s="279">
        <f>SUM(AX22:AX23)</f>
        <v>12191403288</v>
      </c>
      <c r="AY24" s="326">
        <f>AY22</f>
        <v>11841055591</v>
      </c>
      <c r="AZ24" s="322">
        <f>SUM(AZ22:AZ23)</f>
        <v>22057719628</v>
      </c>
      <c r="BA24" s="279">
        <f>SUM(BA22:BA23)</f>
        <v>21942589458</v>
      </c>
      <c r="BB24" s="329">
        <f>SUM(BB22:BB23)</f>
        <v>21476273087</v>
      </c>
      <c r="BC24" s="322">
        <v>24026212703</v>
      </c>
      <c r="BD24" s="329">
        <v>23917303675</v>
      </c>
    </row>
    <row r="25" spans="2:56" ht="15" customHeight="1">
      <c r="B25" s="489" t="s">
        <v>7</v>
      </c>
      <c r="C25" s="492" t="s">
        <v>59</v>
      </c>
      <c r="D25" s="56"/>
      <c r="E25" s="70"/>
      <c r="F25" s="56"/>
      <c r="G25" s="89"/>
      <c r="H25" s="113">
        <v>13</v>
      </c>
      <c r="I25" s="70">
        <v>307400</v>
      </c>
      <c r="J25" s="138"/>
      <c r="K25" s="70"/>
      <c r="L25" s="138"/>
      <c r="M25" s="70"/>
      <c r="N25" s="138"/>
      <c r="O25" s="70"/>
      <c r="P25" s="138"/>
      <c r="Q25" s="70"/>
      <c r="R25" s="148"/>
      <c r="S25" s="154"/>
      <c r="T25" s="113"/>
      <c r="U25" s="70"/>
      <c r="V25" s="138"/>
      <c r="W25" s="70"/>
      <c r="X25" s="174"/>
      <c r="Y25" s="187"/>
      <c r="Z25" s="174"/>
      <c r="AA25" s="189"/>
      <c r="AB25" s="202"/>
      <c r="AC25" s="189"/>
      <c r="AD25" s="450" t="s">
        <v>59</v>
      </c>
      <c r="AE25" s="452" t="s">
        <v>7</v>
      </c>
      <c r="AF25" s="40"/>
      <c r="AG25" s="223"/>
      <c r="AH25" s="234"/>
      <c r="AI25" s="245"/>
      <c r="AJ25" s="256"/>
      <c r="AK25" s="263"/>
      <c r="AL25" s="276"/>
      <c r="AM25" s="288"/>
      <c r="AN25" s="305"/>
      <c r="AO25" s="276"/>
      <c r="AP25" s="315"/>
      <c r="AQ25" s="305"/>
      <c r="AR25" s="276"/>
      <c r="AS25" s="315"/>
      <c r="AT25" s="320"/>
      <c r="AU25" s="276"/>
      <c r="AV25" s="324"/>
      <c r="AW25" s="320"/>
      <c r="AX25" s="276"/>
      <c r="AY25" s="324"/>
      <c r="AZ25" s="320"/>
      <c r="BA25" s="276"/>
      <c r="BB25" s="324"/>
      <c r="BC25" s="320"/>
      <c r="BD25" s="330"/>
    </row>
    <row r="26" spans="2:56" ht="15" customHeight="1">
      <c r="B26" s="490"/>
      <c r="C26" s="493"/>
      <c r="D26" s="57">
        <v>12340</v>
      </c>
      <c r="E26" s="71">
        <v>1566445170</v>
      </c>
      <c r="F26" s="57">
        <v>10649</v>
      </c>
      <c r="G26" s="90">
        <v>1376541100</v>
      </c>
      <c r="H26" s="114">
        <f>D26-F26</f>
        <v>1691</v>
      </c>
      <c r="I26" s="131">
        <f>E26-G26</f>
        <v>189904070</v>
      </c>
      <c r="J26" s="139">
        <v>1525</v>
      </c>
      <c r="K26" s="71">
        <v>145486009</v>
      </c>
      <c r="L26" s="139">
        <v>19</v>
      </c>
      <c r="M26" s="71">
        <v>3052875</v>
      </c>
      <c r="N26" s="139">
        <v>12</v>
      </c>
      <c r="O26" s="71">
        <v>1332675</v>
      </c>
      <c r="P26" s="139">
        <f>F26+J26+L26+N26</f>
        <v>12205</v>
      </c>
      <c r="Q26" s="71">
        <f>G26+K26+M26+O26</f>
        <v>1526412659</v>
      </c>
      <c r="R26" s="149">
        <v>0</v>
      </c>
      <c r="S26" s="152">
        <v>0</v>
      </c>
      <c r="T26" s="114">
        <v>2</v>
      </c>
      <c r="U26" s="71">
        <v>46100</v>
      </c>
      <c r="V26" s="139">
        <f>D26-P26+R26-T26</f>
        <v>133</v>
      </c>
      <c r="W26" s="71">
        <f>E26-Q26+S26-U26</f>
        <v>39986411</v>
      </c>
      <c r="X26" s="175">
        <f>E26/AK26*100</f>
        <v>85.776348410326008</v>
      </c>
      <c r="Y26" s="185">
        <f>AN26/AQ26*100</f>
        <v>101.10304935514618</v>
      </c>
      <c r="Z26" s="175">
        <f>Q26/E26*100</f>
        <v>97.444372023567212</v>
      </c>
      <c r="AA26" s="190">
        <f>AH26/AG26*100</f>
        <v>95.480159702247136</v>
      </c>
      <c r="AB26" s="171">
        <f>G26/E26*100</f>
        <v>87.876749621565111</v>
      </c>
      <c r="AC26" s="190">
        <f>AI26/AG26*100</f>
        <v>84.223262997211705</v>
      </c>
      <c r="AD26" s="451"/>
      <c r="AE26" s="453"/>
      <c r="AF26" s="40"/>
      <c r="AG26" s="224">
        <v>1725135400</v>
      </c>
      <c r="AH26" s="235">
        <v>1647162035</v>
      </c>
      <c r="AI26" s="246">
        <v>1452965325</v>
      </c>
      <c r="AJ26" s="256"/>
      <c r="AK26" s="264">
        <v>1826197080</v>
      </c>
      <c r="AL26" s="277">
        <v>1802503117</v>
      </c>
      <c r="AM26" s="289">
        <v>1569234033</v>
      </c>
      <c r="AN26" s="303">
        <v>1655535560</v>
      </c>
      <c r="AO26" s="277">
        <v>1642288520</v>
      </c>
      <c r="AP26" s="313">
        <v>1522600820</v>
      </c>
      <c r="AQ26" s="303">
        <v>1637473420</v>
      </c>
      <c r="AR26" s="277">
        <v>1585400713</v>
      </c>
      <c r="AS26" s="313">
        <v>1448462976</v>
      </c>
      <c r="AT26" s="321">
        <v>2098609000</v>
      </c>
      <c r="AU26" s="277">
        <v>2006656936</v>
      </c>
      <c r="AV26" s="327">
        <v>1733354242</v>
      </c>
      <c r="AW26" s="321">
        <v>2464547280</v>
      </c>
      <c r="AX26" s="277">
        <v>2403654265</v>
      </c>
      <c r="AY26" s="327">
        <v>2117861536</v>
      </c>
      <c r="AZ26" s="321">
        <v>2606462320</v>
      </c>
      <c r="BA26" s="277">
        <v>2545619375</v>
      </c>
      <c r="BB26" s="327">
        <v>2346794012</v>
      </c>
      <c r="BC26" s="321">
        <v>2843266290</v>
      </c>
      <c r="BD26" s="327">
        <v>2799820084</v>
      </c>
    </row>
    <row r="27" spans="2:56" ht="15" customHeight="1">
      <c r="B27" s="490"/>
      <c r="C27" s="493" t="s">
        <v>61</v>
      </c>
      <c r="D27" s="58"/>
      <c r="E27" s="72"/>
      <c r="F27" s="58"/>
      <c r="G27" s="91"/>
      <c r="H27" s="115">
        <v>70</v>
      </c>
      <c r="I27" s="132">
        <v>1614300</v>
      </c>
      <c r="J27" s="140"/>
      <c r="K27" s="72"/>
      <c r="L27" s="140"/>
      <c r="M27" s="72"/>
      <c r="N27" s="140"/>
      <c r="O27" s="72"/>
      <c r="P27" s="140"/>
      <c r="Q27" s="72"/>
      <c r="R27" s="150"/>
      <c r="S27" s="155"/>
      <c r="T27" s="116"/>
      <c r="U27" s="72"/>
      <c r="V27" s="140"/>
      <c r="W27" s="72"/>
      <c r="X27" s="176"/>
      <c r="Y27" s="186"/>
      <c r="Z27" s="176"/>
      <c r="AA27" s="201"/>
      <c r="AB27" s="173"/>
      <c r="AC27" s="201"/>
      <c r="AD27" s="451" t="s">
        <v>61</v>
      </c>
      <c r="AE27" s="453"/>
      <c r="AF27" s="40"/>
      <c r="AG27" s="225"/>
      <c r="AH27" s="235"/>
      <c r="AI27" s="247"/>
      <c r="AJ27" s="256"/>
      <c r="AK27" s="265"/>
      <c r="AL27" s="277"/>
      <c r="AM27" s="290"/>
      <c r="AN27" s="306"/>
      <c r="AO27" s="277"/>
      <c r="AP27" s="316"/>
      <c r="AQ27" s="306"/>
      <c r="AR27" s="277"/>
      <c r="AS27" s="316"/>
      <c r="AT27" s="321"/>
      <c r="AU27" s="277"/>
      <c r="AV27" s="327"/>
      <c r="AW27" s="321"/>
      <c r="AX27" s="277"/>
      <c r="AY27" s="327"/>
      <c r="AZ27" s="321"/>
      <c r="BA27" s="277"/>
      <c r="BB27" s="327"/>
      <c r="BC27" s="321"/>
      <c r="BD27" s="327"/>
    </row>
    <row r="28" spans="2:56" ht="15" customHeight="1">
      <c r="B28" s="490"/>
      <c r="C28" s="493"/>
      <c r="D28" s="57">
        <v>385</v>
      </c>
      <c r="E28" s="71">
        <v>200538063</v>
      </c>
      <c r="F28" s="80">
        <v>0</v>
      </c>
      <c r="G28" s="92">
        <v>0</v>
      </c>
      <c r="H28" s="114">
        <f>D28-F28</f>
        <v>385</v>
      </c>
      <c r="I28" s="131">
        <f>E28-G28</f>
        <v>200538063</v>
      </c>
      <c r="J28" s="139">
        <v>71</v>
      </c>
      <c r="K28" s="71">
        <v>20356619</v>
      </c>
      <c r="L28" s="139">
        <v>31</v>
      </c>
      <c r="M28" s="71">
        <v>19908796</v>
      </c>
      <c r="N28" s="139">
        <v>35</v>
      </c>
      <c r="O28" s="71">
        <v>57856294</v>
      </c>
      <c r="P28" s="139">
        <f>F28+J28+L28+N28</f>
        <v>137</v>
      </c>
      <c r="Q28" s="71">
        <f>G28+K28+M28+O28</f>
        <v>98121709</v>
      </c>
      <c r="R28" s="149">
        <v>0</v>
      </c>
      <c r="S28" s="152">
        <v>0</v>
      </c>
      <c r="T28" s="114">
        <v>31</v>
      </c>
      <c r="U28" s="71">
        <v>10098538</v>
      </c>
      <c r="V28" s="139">
        <f>D28-P28+R28-T28</f>
        <v>217</v>
      </c>
      <c r="W28" s="71">
        <f>E28-Q28+S28-U28</f>
        <v>92317816</v>
      </c>
      <c r="X28" s="177">
        <f>E28/AK28*100</f>
        <v>113.60923845667379</v>
      </c>
      <c r="Y28" s="185">
        <f>AN28/AQ28*100</f>
        <v>100.04014317631015</v>
      </c>
      <c r="Z28" s="175">
        <f>Q28/E28*100</f>
        <v>48.929219486876164</v>
      </c>
      <c r="AA28" s="190">
        <f>AH28/AG28*100</f>
        <v>11.658559142716845</v>
      </c>
      <c r="AB28" s="171" t="s">
        <v>29</v>
      </c>
      <c r="AC28" s="190" t="s">
        <v>29</v>
      </c>
      <c r="AD28" s="451"/>
      <c r="AE28" s="453"/>
      <c r="AF28" s="40"/>
      <c r="AG28" s="224">
        <v>163965802</v>
      </c>
      <c r="AH28" s="235">
        <v>19116050</v>
      </c>
      <c r="AI28" s="246">
        <v>0</v>
      </c>
      <c r="AJ28" s="256"/>
      <c r="AK28" s="264">
        <v>176515630</v>
      </c>
      <c r="AL28" s="277">
        <v>17233832</v>
      </c>
      <c r="AM28" s="289"/>
      <c r="AN28" s="303">
        <v>202960256</v>
      </c>
      <c r="AO28" s="277">
        <v>35470771</v>
      </c>
      <c r="AP28" s="313"/>
      <c r="AQ28" s="303">
        <v>202878814</v>
      </c>
      <c r="AR28" s="277">
        <v>32480443</v>
      </c>
      <c r="AS28" s="313">
        <v>0</v>
      </c>
      <c r="AT28" s="321">
        <v>165919095</v>
      </c>
      <c r="AU28" s="277">
        <v>36095579</v>
      </c>
      <c r="AV28" s="325">
        <v>0</v>
      </c>
      <c r="AW28" s="321">
        <v>157025021</v>
      </c>
      <c r="AX28" s="277">
        <v>34478659</v>
      </c>
      <c r="AY28" s="325">
        <v>0</v>
      </c>
      <c r="AZ28" s="321">
        <v>128073553</v>
      </c>
      <c r="BA28" s="277">
        <v>18676477</v>
      </c>
      <c r="BB28" s="325">
        <v>0</v>
      </c>
      <c r="BC28" s="321">
        <v>148865689</v>
      </c>
      <c r="BD28" s="327">
        <v>32723448</v>
      </c>
    </row>
    <row r="29" spans="2:56" ht="15" customHeight="1">
      <c r="B29" s="490"/>
      <c r="C29" s="493" t="s">
        <v>20</v>
      </c>
      <c r="D29" s="58"/>
      <c r="E29" s="72"/>
      <c r="F29" s="58"/>
      <c r="G29" s="91"/>
      <c r="H29" s="116">
        <f>H25+H27</f>
        <v>83</v>
      </c>
      <c r="I29" s="72">
        <f>I25+I27</f>
        <v>1921700</v>
      </c>
      <c r="J29" s="140"/>
      <c r="K29" s="72"/>
      <c r="L29" s="140"/>
      <c r="M29" s="72"/>
      <c r="N29" s="140"/>
      <c r="O29" s="72"/>
      <c r="P29" s="140"/>
      <c r="Q29" s="72"/>
      <c r="R29" s="150"/>
      <c r="S29" s="155"/>
      <c r="T29" s="116"/>
      <c r="U29" s="72"/>
      <c r="V29" s="140"/>
      <c r="W29" s="72"/>
      <c r="X29" s="176"/>
      <c r="Y29" s="186"/>
      <c r="Z29" s="176"/>
      <c r="AA29" s="201"/>
      <c r="AB29" s="173"/>
      <c r="AC29" s="201"/>
      <c r="AD29" s="451" t="s">
        <v>20</v>
      </c>
      <c r="AE29" s="453"/>
      <c r="AF29" s="40"/>
      <c r="AG29" s="225"/>
      <c r="AH29" s="235"/>
      <c r="AI29" s="247"/>
      <c r="AJ29" s="256"/>
      <c r="AK29" s="265"/>
      <c r="AL29" s="277"/>
      <c r="AM29" s="290"/>
      <c r="AN29" s="306"/>
      <c r="AO29" s="277"/>
      <c r="AP29" s="316"/>
      <c r="AQ29" s="306"/>
      <c r="AR29" s="277"/>
      <c r="AS29" s="316"/>
      <c r="AT29" s="321"/>
      <c r="AU29" s="277"/>
      <c r="AV29" s="325"/>
      <c r="AW29" s="321"/>
      <c r="AX29" s="277"/>
      <c r="AY29" s="325"/>
      <c r="AZ29" s="321"/>
      <c r="BA29" s="277"/>
      <c r="BB29" s="325"/>
      <c r="BC29" s="321"/>
      <c r="BD29" s="327"/>
    </row>
    <row r="30" spans="2:56" ht="15" customHeight="1">
      <c r="B30" s="491"/>
      <c r="C30" s="494"/>
      <c r="D30" s="59">
        <v>12725</v>
      </c>
      <c r="E30" s="73">
        <v>1766983233</v>
      </c>
      <c r="F30" s="59">
        <v>10649</v>
      </c>
      <c r="G30" s="93">
        <v>1376541100</v>
      </c>
      <c r="H30" s="117">
        <f t="shared" ref="H30:I39" si="18">D30-F30</f>
        <v>2076</v>
      </c>
      <c r="I30" s="73">
        <f t="shared" si="18"/>
        <v>390442133</v>
      </c>
      <c r="J30" s="141">
        <v>1596</v>
      </c>
      <c r="K30" s="73">
        <v>165842628</v>
      </c>
      <c r="L30" s="141">
        <v>50</v>
      </c>
      <c r="M30" s="73">
        <v>22961671</v>
      </c>
      <c r="N30" s="141">
        <v>47</v>
      </c>
      <c r="O30" s="73">
        <v>59188969</v>
      </c>
      <c r="P30" s="141">
        <f t="shared" ref="P30:U30" si="19">P26+P28</f>
        <v>12342</v>
      </c>
      <c r="Q30" s="73">
        <f t="shared" si="19"/>
        <v>1624534368</v>
      </c>
      <c r="R30" s="151">
        <f t="shared" si="19"/>
        <v>0</v>
      </c>
      <c r="S30" s="156">
        <f t="shared" si="19"/>
        <v>0</v>
      </c>
      <c r="T30" s="117">
        <f t="shared" si="19"/>
        <v>33</v>
      </c>
      <c r="U30" s="73">
        <f t="shared" si="19"/>
        <v>10144638</v>
      </c>
      <c r="V30" s="141">
        <f t="shared" ref="V30:W39" si="20">D30-P30+R30-T30</f>
        <v>350</v>
      </c>
      <c r="W30" s="73">
        <f t="shared" si="20"/>
        <v>132304227</v>
      </c>
      <c r="X30" s="178">
        <f>E30/AK30*100</f>
        <v>88.229491138546777</v>
      </c>
      <c r="Y30" s="188">
        <f>AN30/AQ30*100</f>
        <v>100.98587551148101</v>
      </c>
      <c r="Z30" s="178">
        <f>Q30/E30*100</f>
        <v>91.938301261741515</v>
      </c>
      <c r="AA30" s="192">
        <f>AH30/AG30*100</f>
        <v>88.204807833265036</v>
      </c>
      <c r="AB30" s="203">
        <f>G30/E30*100</f>
        <v>77.903461351067619</v>
      </c>
      <c r="AC30" s="192">
        <f>AI30/AG30*100</f>
        <v>76.913048568374151</v>
      </c>
      <c r="AD30" s="495"/>
      <c r="AE30" s="454"/>
      <c r="AF30" s="40"/>
      <c r="AG30" s="226">
        <v>1889101202</v>
      </c>
      <c r="AH30" s="236">
        <v>1666278085</v>
      </c>
      <c r="AI30" s="248">
        <v>1452965325</v>
      </c>
      <c r="AJ30" s="256"/>
      <c r="AK30" s="266">
        <f t="shared" ref="AK30:AS30" si="21">AK26+AK28</f>
        <v>2002712710</v>
      </c>
      <c r="AL30" s="278">
        <f t="shared" si="21"/>
        <v>1819736949</v>
      </c>
      <c r="AM30" s="291">
        <f t="shared" si="21"/>
        <v>1569234033</v>
      </c>
      <c r="AN30" s="307">
        <f t="shared" si="21"/>
        <v>1858495816</v>
      </c>
      <c r="AO30" s="278">
        <f t="shared" si="21"/>
        <v>1677759291</v>
      </c>
      <c r="AP30" s="317">
        <f t="shared" si="21"/>
        <v>1522600820</v>
      </c>
      <c r="AQ30" s="307">
        <f t="shared" si="21"/>
        <v>1840352234</v>
      </c>
      <c r="AR30" s="278">
        <f t="shared" si="21"/>
        <v>1617881156</v>
      </c>
      <c r="AS30" s="317">
        <f t="shared" si="21"/>
        <v>1448462976</v>
      </c>
      <c r="AT30" s="322">
        <f>SUM(AT25:AT29)</f>
        <v>2264528095</v>
      </c>
      <c r="AU30" s="278">
        <f>SUM(AU25:AU29)</f>
        <v>2042752515</v>
      </c>
      <c r="AV30" s="326">
        <f>AV26</f>
        <v>1733354242</v>
      </c>
      <c r="AW30" s="322">
        <f>SUM(AW25:AW29)</f>
        <v>2621572301</v>
      </c>
      <c r="AX30" s="278">
        <f>SUM(AX25:AX29)</f>
        <v>2438132924</v>
      </c>
      <c r="AY30" s="326">
        <f>AY26</f>
        <v>2117861536</v>
      </c>
      <c r="AZ30" s="322">
        <f>AZ26+AZ28</f>
        <v>2734535873</v>
      </c>
      <c r="BA30" s="278">
        <f>BA26+BA28</f>
        <v>2564295852</v>
      </c>
      <c r="BB30" s="326">
        <f>BB26+BB28</f>
        <v>2346794012</v>
      </c>
      <c r="BC30" s="322">
        <v>2992131979</v>
      </c>
      <c r="BD30" s="329">
        <v>2832543532</v>
      </c>
    </row>
    <row r="31" spans="2:56" ht="15" customHeight="1">
      <c r="B31" s="6"/>
      <c r="C31" s="45" t="s">
        <v>59</v>
      </c>
      <c r="D31" s="54">
        <v>72</v>
      </c>
      <c r="E31" s="66">
        <v>1218742035</v>
      </c>
      <c r="F31" s="78">
        <v>72</v>
      </c>
      <c r="G31" s="86">
        <v>1218742035</v>
      </c>
      <c r="H31" s="108">
        <f t="shared" si="18"/>
        <v>0</v>
      </c>
      <c r="I31" s="126">
        <f t="shared" si="18"/>
        <v>0</v>
      </c>
      <c r="J31" s="60">
        <v>0</v>
      </c>
      <c r="K31" s="74">
        <v>0</v>
      </c>
      <c r="L31" s="136">
        <v>0</v>
      </c>
      <c r="M31" s="145">
        <v>0</v>
      </c>
      <c r="N31" s="136">
        <v>0</v>
      </c>
      <c r="O31" s="145">
        <v>0</v>
      </c>
      <c r="P31" s="60">
        <f>F31+J31+L31+N31</f>
        <v>72</v>
      </c>
      <c r="Q31" s="74">
        <f>G31+K31+M31+O31</f>
        <v>1218742035</v>
      </c>
      <c r="R31" s="136">
        <v>0</v>
      </c>
      <c r="S31" s="145">
        <v>0</v>
      </c>
      <c r="T31" s="110">
        <v>0</v>
      </c>
      <c r="U31" s="128">
        <v>0</v>
      </c>
      <c r="V31" s="136">
        <f t="shared" si="20"/>
        <v>0</v>
      </c>
      <c r="W31" s="145">
        <f t="shared" si="20"/>
        <v>0</v>
      </c>
      <c r="X31" s="175">
        <f>E31/AK31*100</f>
        <v>87.878826827047718</v>
      </c>
      <c r="Y31" s="182">
        <f>AN31/AQ31*100</f>
        <v>99.334224149461164</v>
      </c>
      <c r="Z31" s="193">
        <f>Q31/E31*100</f>
        <v>100</v>
      </c>
      <c r="AA31" s="198">
        <f>AH31/AG31*100</f>
        <v>100</v>
      </c>
      <c r="AB31" s="168">
        <f>G31/E31*100</f>
        <v>100</v>
      </c>
      <c r="AC31" s="198">
        <f>AI31/AG31*100</f>
        <v>99.995566325361054</v>
      </c>
      <c r="AD31" s="28" t="s">
        <v>59</v>
      </c>
      <c r="AE31" s="9"/>
      <c r="AF31" s="40"/>
      <c r="AG31" s="220">
        <v>1246505540</v>
      </c>
      <c r="AH31" s="234">
        <v>1246505540</v>
      </c>
      <c r="AI31" s="242">
        <v>1246450274</v>
      </c>
      <c r="AJ31" s="256"/>
      <c r="AK31" s="260">
        <v>1386843770</v>
      </c>
      <c r="AL31" s="276">
        <v>1386843770</v>
      </c>
      <c r="AM31" s="285">
        <v>1386728087</v>
      </c>
      <c r="AN31" s="300">
        <v>2324074714</v>
      </c>
      <c r="AO31" s="276">
        <v>2324074714</v>
      </c>
      <c r="AP31" s="310">
        <v>2323967095</v>
      </c>
      <c r="AQ31" s="300">
        <v>2339651549</v>
      </c>
      <c r="AR31" s="276">
        <v>2339651549</v>
      </c>
      <c r="AS31" s="310">
        <v>2339461687</v>
      </c>
      <c r="AT31" s="320">
        <v>2055943124</v>
      </c>
      <c r="AU31" s="276">
        <v>2055857882</v>
      </c>
      <c r="AV31" s="324">
        <v>2054996457</v>
      </c>
      <c r="AW31" s="320">
        <v>2001620746</v>
      </c>
      <c r="AX31" s="276">
        <v>2001620746</v>
      </c>
      <c r="AY31" s="324">
        <v>2001545076</v>
      </c>
      <c r="AZ31" s="320">
        <v>2109775851</v>
      </c>
      <c r="BA31" s="276">
        <v>2109775851</v>
      </c>
      <c r="BB31" s="324">
        <v>2109644452</v>
      </c>
      <c r="BC31" s="320">
        <v>2234501360</v>
      </c>
      <c r="BD31" s="330">
        <v>2234501360</v>
      </c>
    </row>
    <row r="32" spans="2:56" ht="15" customHeight="1">
      <c r="B32" s="7" t="s">
        <v>64</v>
      </c>
      <c r="C32" s="46" t="s">
        <v>61</v>
      </c>
      <c r="D32" s="55">
        <v>0</v>
      </c>
      <c r="E32" s="69">
        <v>0</v>
      </c>
      <c r="F32" s="79">
        <v>0</v>
      </c>
      <c r="G32" s="87">
        <v>0</v>
      </c>
      <c r="H32" s="106">
        <f t="shared" si="18"/>
        <v>0</v>
      </c>
      <c r="I32" s="124">
        <f t="shared" si="18"/>
        <v>0</v>
      </c>
      <c r="J32" s="85">
        <v>0</v>
      </c>
      <c r="K32" s="143">
        <v>0</v>
      </c>
      <c r="L32" s="85">
        <v>0</v>
      </c>
      <c r="M32" s="143">
        <v>0</v>
      </c>
      <c r="N32" s="85">
        <v>0</v>
      </c>
      <c r="O32" s="143">
        <v>0</v>
      </c>
      <c r="P32" s="85">
        <f>F32+J32+L32+N32</f>
        <v>0</v>
      </c>
      <c r="Q32" s="143">
        <f>G32+K32+M32+O32</f>
        <v>0</v>
      </c>
      <c r="R32" s="85">
        <v>0</v>
      </c>
      <c r="S32" s="143">
        <v>0</v>
      </c>
      <c r="T32" s="106">
        <v>0</v>
      </c>
      <c r="U32" s="124">
        <v>0</v>
      </c>
      <c r="V32" s="85">
        <f t="shared" si="20"/>
        <v>0</v>
      </c>
      <c r="W32" s="143">
        <f t="shared" si="20"/>
        <v>0</v>
      </c>
      <c r="X32" s="179" t="s">
        <v>29</v>
      </c>
      <c r="Y32" s="183" t="s">
        <v>29</v>
      </c>
      <c r="Z32" s="179" t="s">
        <v>29</v>
      </c>
      <c r="AA32" s="199" t="s">
        <v>29</v>
      </c>
      <c r="AB32" s="169" t="s">
        <v>29</v>
      </c>
      <c r="AC32" s="199" t="s">
        <v>29</v>
      </c>
      <c r="AD32" s="29" t="s">
        <v>61</v>
      </c>
      <c r="AE32" s="10" t="s">
        <v>64</v>
      </c>
      <c r="AF32" s="40"/>
      <c r="AG32" s="221">
        <v>0</v>
      </c>
      <c r="AH32" s="235">
        <v>0</v>
      </c>
      <c r="AI32" s="243">
        <v>0</v>
      </c>
      <c r="AJ32" s="256"/>
      <c r="AK32" s="261">
        <v>0</v>
      </c>
      <c r="AL32" s="277"/>
      <c r="AM32" s="286">
        <v>0</v>
      </c>
      <c r="AN32" s="301"/>
      <c r="AO32" s="277"/>
      <c r="AP32" s="311"/>
      <c r="AQ32" s="301">
        <v>85242</v>
      </c>
      <c r="AR32" s="277">
        <v>85242</v>
      </c>
      <c r="AS32" s="311">
        <v>85242</v>
      </c>
      <c r="AT32" s="321">
        <v>0</v>
      </c>
      <c r="AU32" s="277">
        <v>0</v>
      </c>
      <c r="AV32" s="325">
        <v>0</v>
      </c>
      <c r="AW32" s="321">
        <v>0</v>
      </c>
      <c r="AX32" s="277">
        <v>0</v>
      </c>
      <c r="AY32" s="325">
        <v>0</v>
      </c>
      <c r="AZ32" s="321">
        <v>3028</v>
      </c>
      <c r="BA32" s="277">
        <v>3028</v>
      </c>
      <c r="BB32" s="325">
        <v>0</v>
      </c>
      <c r="BC32" s="321">
        <v>3028</v>
      </c>
      <c r="BD32" s="327">
        <v>0</v>
      </c>
    </row>
    <row r="33" spans="2:56" ht="15" customHeight="1">
      <c r="B33" s="8"/>
      <c r="C33" s="47" t="s">
        <v>20</v>
      </c>
      <c r="D33" s="53">
        <v>72</v>
      </c>
      <c r="E33" s="68">
        <v>1218742035</v>
      </c>
      <c r="F33" s="53">
        <v>72</v>
      </c>
      <c r="G33" s="88">
        <v>1218742035</v>
      </c>
      <c r="H33" s="109">
        <f t="shared" si="18"/>
        <v>0</v>
      </c>
      <c r="I33" s="127">
        <f t="shared" si="18"/>
        <v>0</v>
      </c>
      <c r="J33" s="62">
        <v>0</v>
      </c>
      <c r="K33" s="76">
        <v>0</v>
      </c>
      <c r="L33" s="137">
        <v>0</v>
      </c>
      <c r="M33" s="146">
        <v>0</v>
      </c>
      <c r="N33" s="137">
        <v>0</v>
      </c>
      <c r="O33" s="146">
        <v>0</v>
      </c>
      <c r="P33" s="62">
        <f>SUM(P31:P32)</f>
        <v>72</v>
      </c>
      <c r="Q33" s="76">
        <f>SUM(Q31:Q32)</f>
        <v>1218742035</v>
      </c>
      <c r="R33" s="137"/>
      <c r="S33" s="146"/>
      <c r="T33" s="111">
        <v>0</v>
      </c>
      <c r="U33" s="129">
        <v>0</v>
      </c>
      <c r="V33" s="137">
        <f t="shared" si="20"/>
        <v>0</v>
      </c>
      <c r="W33" s="146">
        <f t="shared" si="20"/>
        <v>0</v>
      </c>
      <c r="X33" s="172">
        <f>E33/AK33*100</f>
        <v>87.878826827047718</v>
      </c>
      <c r="Y33" s="184">
        <f>AN33/AQ33*100</f>
        <v>99.330605174896363</v>
      </c>
      <c r="Z33" s="172">
        <f>Q33/E33*100</f>
        <v>100</v>
      </c>
      <c r="AA33" s="200">
        <f>AH33/AG33*100</f>
        <v>100</v>
      </c>
      <c r="AB33" s="170">
        <f>G33/E33*100</f>
        <v>100</v>
      </c>
      <c r="AC33" s="200">
        <f>AI33/AG33*100</f>
        <v>99.995566325361054</v>
      </c>
      <c r="AD33" s="30" t="s">
        <v>20</v>
      </c>
      <c r="AE33" s="11"/>
      <c r="AF33" s="40"/>
      <c r="AG33" s="222">
        <v>1246505540</v>
      </c>
      <c r="AH33" s="236">
        <v>1246505540</v>
      </c>
      <c r="AI33" s="244">
        <v>1246450274</v>
      </c>
      <c r="AJ33" s="256"/>
      <c r="AK33" s="262">
        <f t="shared" ref="AK33:AU33" si="22">SUM(AK31:AK32)</f>
        <v>1386843770</v>
      </c>
      <c r="AL33" s="278">
        <f t="shared" si="22"/>
        <v>1386843770</v>
      </c>
      <c r="AM33" s="287">
        <f t="shared" si="22"/>
        <v>1386728087</v>
      </c>
      <c r="AN33" s="302">
        <f t="shared" si="22"/>
        <v>2324074714</v>
      </c>
      <c r="AO33" s="278">
        <f t="shared" si="22"/>
        <v>2324074714</v>
      </c>
      <c r="AP33" s="312">
        <f t="shared" si="22"/>
        <v>2323967095</v>
      </c>
      <c r="AQ33" s="302">
        <f t="shared" si="22"/>
        <v>2339736791</v>
      </c>
      <c r="AR33" s="278">
        <f t="shared" si="22"/>
        <v>2339736791</v>
      </c>
      <c r="AS33" s="312">
        <f t="shared" si="22"/>
        <v>2339546929</v>
      </c>
      <c r="AT33" s="322">
        <f t="shared" si="22"/>
        <v>2055943124</v>
      </c>
      <c r="AU33" s="278">
        <f t="shared" si="22"/>
        <v>2055857882</v>
      </c>
      <c r="AV33" s="326">
        <f>AV31</f>
        <v>2054996457</v>
      </c>
      <c r="AW33" s="322">
        <f>SUM(AW31:AW32)</f>
        <v>2001620746</v>
      </c>
      <c r="AX33" s="278">
        <f>SUM(AX31:AX32)</f>
        <v>2001620746</v>
      </c>
      <c r="AY33" s="326">
        <f>AY31</f>
        <v>2001545076</v>
      </c>
      <c r="AZ33" s="322">
        <f>SUM(AZ31:AZ32)</f>
        <v>2109778879</v>
      </c>
      <c r="BA33" s="278">
        <f>SUM(BA31:BA32)</f>
        <v>2109778879</v>
      </c>
      <c r="BB33" s="326">
        <f>SUM(BB31:BB32)</f>
        <v>2109644452</v>
      </c>
      <c r="BC33" s="322">
        <v>2234504388</v>
      </c>
      <c r="BD33" s="329">
        <v>2234501360</v>
      </c>
    </row>
    <row r="34" spans="2:56" ht="15" customHeight="1">
      <c r="B34" s="486" t="s">
        <v>77</v>
      </c>
      <c r="C34" s="45" t="s">
        <v>59</v>
      </c>
      <c r="D34" s="54">
        <v>174</v>
      </c>
      <c r="E34" s="66">
        <v>181015850</v>
      </c>
      <c r="F34" s="78">
        <v>164</v>
      </c>
      <c r="G34" s="86">
        <v>177645100</v>
      </c>
      <c r="H34" s="108">
        <f t="shared" si="18"/>
        <v>10</v>
      </c>
      <c r="I34" s="126">
        <f t="shared" si="18"/>
        <v>3370750</v>
      </c>
      <c r="J34" s="60">
        <v>10</v>
      </c>
      <c r="K34" s="74">
        <v>3370750</v>
      </c>
      <c r="L34" s="60">
        <v>0</v>
      </c>
      <c r="M34" s="74">
        <v>0</v>
      </c>
      <c r="N34" s="136">
        <v>0</v>
      </c>
      <c r="O34" s="145">
        <v>0</v>
      </c>
      <c r="P34" s="60">
        <f>F34+J34+L34+N34</f>
        <v>174</v>
      </c>
      <c r="Q34" s="74">
        <f>G34+K34+M34+O34</f>
        <v>181015850</v>
      </c>
      <c r="R34" s="136">
        <v>0</v>
      </c>
      <c r="S34" s="145">
        <v>0</v>
      </c>
      <c r="T34" s="110">
        <v>0</v>
      </c>
      <c r="U34" s="128">
        <v>0</v>
      </c>
      <c r="V34" s="136">
        <f t="shared" si="20"/>
        <v>0</v>
      </c>
      <c r="W34" s="145">
        <f t="shared" si="20"/>
        <v>0</v>
      </c>
      <c r="X34" s="175">
        <f>E34/AK34*100</f>
        <v>101.62604273365838</v>
      </c>
      <c r="Y34" s="182">
        <f>AN34/AQ34*100</f>
        <v>95.034312309851771</v>
      </c>
      <c r="Z34" s="193">
        <f>Q34/E34*100</f>
        <v>100</v>
      </c>
      <c r="AA34" s="198">
        <f>AH34/AG34*100</f>
        <v>100</v>
      </c>
      <c r="AB34" s="168">
        <f>G34/E34*100</f>
        <v>98.137870247273923</v>
      </c>
      <c r="AC34" s="198">
        <f>AI34/AG34*100</f>
        <v>90.283381545521948</v>
      </c>
      <c r="AD34" s="28" t="s">
        <v>59</v>
      </c>
      <c r="AE34" s="9"/>
      <c r="AF34" s="40"/>
      <c r="AG34" s="220">
        <v>173382850</v>
      </c>
      <c r="AH34" s="234">
        <v>173382850</v>
      </c>
      <c r="AI34" s="242">
        <v>156535900</v>
      </c>
      <c r="AJ34" s="256"/>
      <c r="AK34" s="260">
        <v>178119550</v>
      </c>
      <c r="AL34" s="276">
        <v>178119550</v>
      </c>
      <c r="AM34" s="285">
        <v>148564100</v>
      </c>
      <c r="AN34" s="300">
        <v>176879050</v>
      </c>
      <c r="AO34" s="276">
        <v>175788698</v>
      </c>
      <c r="AP34" s="310">
        <v>161649900</v>
      </c>
      <c r="AQ34" s="300">
        <v>186121250</v>
      </c>
      <c r="AR34" s="276">
        <v>186121250</v>
      </c>
      <c r="AS34" s="310">
        <v>178453750</v>
      </c>
      <c r="AT34" s="320">
        <v>205261300</v>
      </c>
      <c r="AU34" s="276">
        <v>204061300</v>
      </c>
      <c r="AV34" s="324">
        <v>182939100</v>
      </c>
      <c r="AW34" s="320">
        <v>222144250</v>
      </c>
      <c r="AX34" s="276">
        <v>222144250</v>
      </c>
      <c r="AY34" s="324">
        <v>201175150</v>
      </c>
      <c r="AZ34" s="320">
        <v>230721500</v>
      </c>
      <c r="BA34" s="276">
        <v>230721500</v>
      </c>
      <c r="BB34" s="324">
        <v>213435500</v>
      </c>
      <c r="BC34" s="320">
        <v>232572250</v>
      </c>
      <c r="BD34" s="330">
        <v>232572250</v>
      </c>
    </row>
    <row r="35" spans="2:56" ht="15" customHeight="1">
      <c r="B35" s="487"/>
      <c r="C35" s="46" t="s">
        <v>61</v>
      </c>
      <c r="D35" s="55">
        <v>0</v>
      </c>
      <c r="E35" s="69">
        <v>0</v>
      </c>
      <c r="F35" s="79">
        <v>0</v>
      </c>
      <c r="G35" s="87">
        <v>0</v>
      </c>
      <c r="H35" s="106">
        <f t="shared" si="18"/>
        <v>0</v>
      </c>
      <c r="I35" s="124">
        <f t="shared" si="18"/>
        <v>0</v>
      </c>
      <c r="J35" s="85">
        <v>0</v>
      </c>
      <c r="K35" s="143">
        <v>0</v>
      </c>
      <c r="L35" s="85">
        <v>0</v>
      </c>
      <c r="M35" s="143">
        <v>0</v>
      </c>
      <c r="N35" s="85">
        <v>0</v>
      </c>
      <c r="O35" s="143">
        <v>0</v>
      </c>
      <c r="P35" s="85">
        <f>F35+J35+L35+N35</f>
        <v>0</v>
      </c>
      <c r="Q35" s="143">
        <f>G35+K35+M35+O35</f>
        <v>0</v>
      </c>
      <c r="R35" s="85">
        <v>0</v>
      </c>
      <c r="S35" s="143">
        <v>0</v>
      </c>
      <c r="T35" s="106">
        <v>0</v>
      </c>
      <c r="U35" s="124">
        <v>0</v>
      </c>
      <c r="V35" s="85">
        <f t="shared" si="20"/>
        <v>0</v>
      </c>
      <c r="W35" s="143">
        <f t="shared" si="20"/>
        <v>0</v>
      </c>
      <c r="X35" s="179" t="s">
        <v>29</v>
      </c>
      <c r="Y35" s="183">
        <f>AN35/AQ35*100</f>
        <v>0</v>
      </c>
      <c r="Z35" s="179" t="s">
        <v>29</v>
      </c>
      <c r="AA35" s="199" t="s">
        <v>29</v>
      </c>
      <c r="AB35" s="169" t="s">
        <v>29</v>
      </c>
      <c r="AC35" s="199" t="s">
        <v>29</v>
      </c>
      <c r="AD35" s="29" t="s">
        <v>61</v>
      </c>
      <c r="AE35" s="10" t="s">
        <v>65</v>
      </c>
      <c r="AF35" s="40"/>
      <c r="AG35" s="221">
        <v>0</v>
      </c>
      <c r="AH35" s="235">
        <v>0</v>
      </c>
      <c r="AI35" s="243">
        <v>0</v>
      </c>
      <c r="AJ35" s="256"/>
      <c r="AK35" s="261">
        <v>1090352</v>
      </c>
      <c r="AL35" s="277">
        <v>1090352</v>
      </c>
      <c r="AM35" s="286">
        <v>0</v>
      </c>
      <c r="AN35" s="301"/>
      <c r="AO35" s="277"/>
      <c r="AP35" s="311"/>
      <c r="AQ35" s="301">
        <v>1200000</v>
      </c>
      <c r="AR35" s="277">
        <v>1200000</v>
      </c>
      <c r="AS35" s="311">
        <v>0</v>
      </c>
      <c r="AT35" s="321">
        <v>0</v>
      </c>
      <c r="AU35" s="277">
        <v>0</v>
      </c>
      <c r="AV35" s="325">
        <v>0</v>
      </c>
      <c r="AW35" s="321">
        <v>970554</v>
      </c>
      <c r="AX35" s="277">
        <v>0</v>
      </c>
      <c r="AY35" s="325">
        <v>0</v>
      </c>
      <c r="AZ35" s="321">
        <v>970554</v>
      </c>
      <c r="BA35" s="277">
        <v>0</v>
      </c>
      <c r="BB35" s="325">
        <v>0</v>
      </c>
      <c r="BC35" s="321">
        <v>970554</v>
      </c>
      <c r="BD35" s="327">
        <v>0</v>
      </c>
    </row>
    <row r="36" spans="2:56" ht="15" customHeight="1">
      <c r="B36" s="488"/>
      <c r="C36" s="47" t="s">
        <v>20</v>
      </c>
      <c r="D36" s="53">
        <v>174</v>
      </c>
      <c r="E36" s="68">
        <v>181015850</v>
      </c>
      <c r="F36" s="53">
        <v>164</v>
      </c>
      <c r="G36" s="88">
        <v>177645100</v>
      </c>
      <c r="H36" s="109">
        <f t="shared" si="18"/>
        <v>10</v>
      </c>
      <c r="I36" s="127">
        <f t="shared" si="18"/>
        <v>3370750</v>
      </c>
      <c r="J36" s="62">
        <v>10</v>
      </c>
      <c r="K36" s="76">
        <v>3370750</v>
      </c>
      <c r="L36" s="62">
        <v>0</v>
      </c>
      <c r="M36" s="76">
        <v>0</v>
      </c>
      <c r="N36" s="137">
        <v>0</v>
      </c>
      <c r="O36" s="146">
        <v>0</v>
      </c>
      <c r="P36" s="62">
        <f t="shared" ref="P36:U36" si="23">SUM(P34:P35)</f>
        <v>174</v>
      </c>
      <c r="Q36" s="76">
        <f t="shared" si="23"/>
        <v>181015850</v>
      </c>
      <c r="R36" s="137">
        <f t="shared" si="23"/>
        <v>0</v>
      </c>
      <c r="S36" s="146">
        <f t="shared" si="23"/>
        <v>0</v>
      </c>
      <c r="T36" s="111">
        <f t="shared" si="23"/>
        <v>0</v>
      </c>
      <c r="U36" s="129">
        <f t="shared" si="23"/>
        <v>0</v>
      </c>
      <c r="V36" s="137">
        <f t="shared" si="20"/>
        <v>0</v>
      </c>
      <c r="W36" s="146">
        <f t="shared" si="20"/>
        <v>0</v>
      </c>
      <c r="X36" s="172">
        <f>E36/AK36*100</f>
        <v>101.00772779843381</v>
      </c>
      <c r="Y36" s="184">
        <f>AN36/AQ36*100</f>
        <v>94.425512321746723</v>
      </c>
      <c r="Z36" s="172">
        <f>Q36/E36*100</f>
        <v>100</v>
      </c>
      <c r="AA36" s="200">
        <f>AH36/AG36*100</f>
        <v>100</v>
      </c>
      <c r="AB36" s="170">
        <f>G36/E36*100</f>
        <v>98.137870247273923</v>
      </c>
      <c r="AC36" s="200">
        <f>AI36/AG36*100</f>
        <v>90.283381545521948</v>
      </c>
      <c r="AD36" s="30" t="s">
        <v>20</v>
      </c>
      <c r="AE36" s="11"/>
      <c r="AF36" s="40"/>
      <c r="AG36" s="222">
        <v>173382850</v>
      </c>
      <c r="AH36" s="236">
        <v>173382850</v>
      </c>
      <c r="AI36" s="244">
        <v>156535900</v>
      </c>
      <c r="AJ36" s="256"/>
      <c r="AK36" s="262">
        <f t="shared" ref="AK36:AU36" si="24">SUM(AK34:AK35)</f>
        <v>179209902</v>
      </c>
      <c r="AL36" s="278">
        <f t="shared" si="24"/>
        <v>179209902</v>
      </c>
      <c r="AM36" s="287">
        <f t="shared" si="24"/>
        <v>148564100</v>
      </c>
      <c r="AN36" s="302">
        <f t="shared" si="24"/>
        <v>176879050</v>
      </c>
      <c r="AO36" s="278">
        <f t="shared" si="24"/>
        <v>175788698</v>
      </c>
      <c r="AP36" s="312">
        <f t="shared" si="24"/>
        <v>161649900</v>
      </c>
      <c r="AQ36" s="302">
        <f t="shared" si="24"/>
        <v>187321250</v>
      </c>
      <c r="AR36" s="278">
        <f t="shared" si="24"/>
        <v>187321250</v>
      </c>
      <c r="AS36" s="312">
        <f t="shared" si="24"/>
        <v>178453750</v>
      </c>
      <c r="AT36" s="322">
        <f t="shared" si="24"/>
        <v>205261300</v>
      </c>
      <c r="AU36" s="278">
        <f t="shared" si="24"/>
        <v>204061300</v>
      </c>
      <c r="AV36" s="326">
        <f>AV34</f>
        <v>182939100</v>
      </c>
      <c r="AW36" s="322">
        <f>SUM(AW34:AW35)</f>
        <v>223114804</v>
      </c>
      <c r="AX36" s="278">
        <f>SUM(AX34:AX35)</f>
        <v>222144250</v>
      </c>
      <c r="AY36" s="326">
        <f>AY34</f>
        <v>201175150</v>
      </c>
      <c r="AZ36" s="322">
        <f>SUM(AZ34:AZ35)</f>
        <v>231692054</v>
      </c>
      <c r="BA36" s="278">
        <f>SUM(BA34:BA35)</f>
        <v>230721500</v>
      </c>
      <c r="BB36" s="326">
        <f>SUM(BB34:BB35)</f>
        <v>213435500</v>
      </c>
      <c r="BC36" s="322">
        <v>233542804</v>
      </c>
      <c r="BD36" s="329">
        <v>232572250</v>
      </c>
    </row>
    <row r="37" spans="2:56" ht="15" customHeight="1">
      <c r="B37" s="6"/>
      <c r="C37" s="45" t="s">
        <v>59</v>
      </c>
      <c r="D37" s="54">
        <v>40798</v>
      </c>
      <c r="E37" s="66">
        <v>1241147600</v>
      </c>
      <c r="F37" s="78">
        <v>40734</v>
      </c>
      <c r="G37" s="86">
        <v>1240670400</v>
      </c>
      <c r="H37" s="108">
        <f t="shared" si="18"/>
        <v>64</v>
      </c>
      <c r="I37" s="126">
        <f t="shared" si="18"/>
        <v>477200</v>
      </c>
      <c r="J37" s="60">
        <v>64</v>
      </c>
      <c r="K37" s="74">
        <v>477200</v>
      </c>
      <c r="L37" s="136">
        <v>0</v>
      </c>
      <c r="M37" s="145">
        <v>0</v>
      </c>
      <c r="N37" s="136">
        <v>0</v>
      </c>
      <c r="O37" s="145">
        <v>0</v>
      </c>
      <c r="P37" s="60">
        <f>F37+J37+L37+N37</f>
        <v>40798</v>
      </c>
      <c r="Q37" s="74">
        <f>G37+K37+M37+O37</f>
        <v>1241147600</v>
      </c>
      <c r="R37" s="136">
        <v>0</v>
      </c>
      <c r="S37" s="145">
        <v>0</v>
      </c>
      <c r="T37" s="110">
        <v>0</v>
      </c>
      <c r="U37" s="128">
        <v>0</v>
      </c>
      <c r="V37" s="136">
        <f t="shared" si="20"/>
        <v>0</v>
      </c>
      <c r="W37" s="145">
        <f t="shared" si="20"/>
        <v>0</v>
      </c>
      <c r="X37" s="175">
        <f>E37/AK37*100</f>
        <v>61.18976421423001</v>
      </c>
      <c r="Y37" s="182">
        <f>AN37/AQ37*100</f>
        <v>132.03233258505512</v>
      </c>
      <c r="Z37" s="193">
        <f>Q37/E37*100</f>
        <v>100</v>
      </c>
      <c r="AA37" s="198">
        <f>AH37/AG37*100</f>
        <v>100</v>
      </c>
      <c r="AB37" s="168">
        <f>G37/E37*100</f>
        <v>99.961551712302395</v>
      </c>
      <c r="AC37" s="198">
        <f>AI37/AG37*100</f>
        <v>99.970529427751288</v>
      </c>
      <c r="AD37" s="28" t="s">
        <v>59</v>
      </c>
      <c r="AE37" s="9"/>
      <c r="AF37" s="40"/>
      <c r="AG37" s="220">
        <v>902595300</v>
      </c>
      <c r="AH37" s="234">
        <v>902595300</v>
      </c>
      <c r="AI37" s="242">
        <v>902329300</v>
      </c>
      <c r="AJ37" s="256"/>
      <c r="AK37" s="260">
        <v>2028358200</v>
      </c>
      <c r="AL37" s="276">
        <v>2028358200</v>
      </c>
      <c r="AM37" s="285">
        <v>2027589200</v>
      </c>
      <c r="AN37" s="300">
        <v>2122965700</v>
      </c>
      <c r="AO37" s="276">
        <v>2122965700</v>
      </c>
      <c r="AP37" s="310">
        <v>2121658000</v>
      </c>
      <c r="AQ37" s="300">
        <v>1607913500</v>
      </c>
      <c r="AR37" s="276">
        <v>1607913500</v>
      </c>
      <c r="AS37" s="310">
        <v>1607076600</v>
      </c>
      <c r="AT37" s="320">
        <v>1728863000</v>
      </c>
      <c r="AU37" s="276">
        <v>1728863000</v>
      </c>
      <c r="AV37" s="324">
        <v>1725688100</v>
      </c>
      <c r="AW37" s="320">
        <v>2086720900</v>
      </c>
      <c r="AX37" s="276">
        <v>2086720900</v>
      </c>
      <c r="AY37" s="324">
        <v>2085386800</v>
      </c>
      <c r="AZ37" s="320">
        <v>2826927600</v>
      </c>
      <c r="BA37" s="276">
        <v>2826927600</v>
      </c>
      <c r="BB37" s="324">
        <v>2825932000</v>
      </c>
      <c r="BC37" s="320">
        <v>3307879400</v>
      </c>
      <c r="BD37" s="330">
        <v>3307879400</v>
      </c>
    </row>
    <row r="38" spans="2:56" ht="15" customHeight="1">
      <c r="B38" s="7" t="s">
        <v>27</v>
      </c>
      <c r="C38" s="46" t="s">
        <v>61</v>
      </c>
      <c r="D38" s="55">
        <v>0</v>
      </c>
      <c r="E38" s="69">
        <v>0</v>
      </c>
      <c r="F38" s="79">
        <v>0</v>
      </c>
      <c r="G38" s="87">
        <v>0</v>
      </c>
      <c r="H38" s="106">
        <f t="shared" si="18"/>
        <v>0</v>
      </c>
      <c r="I38" s="124">
        <f t="shared" si="18"/>
        <v>0</v>
      </c>
      <c r="J38" s="85">
        <v>0</v>
      </c>
      <c r="K38" s="143">
        <v>0</v>
      </c>
      <c r="L38" s="85">
        <v>0</v>
      </c>
      <c r="M38" s="143">
        <v>0</v>
      </c>
      <c r="N38" s="85">
        <v>0</v>
      </c>
      <c r="O38" s="143">
        <v>0</v>
      </c>
      <c r="P38" s="85">
        <f>F38+J38+L38+N38</f>
        <v>0</v>
      </c>
      <c r="Q38" s="143">
        <f>G38+K38+M38+O38</f>
        <v>0</v>
      </c>
      <c r="R38" s="85">
        <v>0</v>
      </c>
      <c r="S38" s="143">
        <v>0</v>
      </c>
      <c r="T38" s="106">
        <v>0</v>
      </c>
      <c r="U38" s="124">
        <v>0</v>
      </c>
      <c r="V38" s="85">
        <f t="shared" si="20"/>
        <v>0</v>
      </c>
      <c r="W38" s="143">
        <f t="shared" si="20"/>
        <v>0</v>
      </c>
      <c r="X38" s="179" t="s">
        <v>29</v>
      </c>
      <c r="Y38" s="183" t="s">
        <v>29</v>
      </c>
      <c r="Z38" s="179" t="s">
        <v>29</v>
      </c>
      <c r="AA38" s="199" t="s">
        <v>29</v>
      </c>
      <c r="AB38" s="169" t="s">
        <v>29</v>
      </c>
      <c r="AC38" s="199" t="s">
        <v>29</v>
      </c>
      <c r="AD38" s="29" t="s">
        <v>61</v>
      </c>
      <c r="AE38" s="10" t="s">
        <v>27</v>
      </c>
      <c r="AF38" s="40"/>
      <c r="AG38" s="221">
        <v>0</v>
      </c>
      <c r="AH38" s="235">
        <v>0</v>
      </c>
      <c r="AI38" s="243">
        <v>0</v>
      </c>
      <c r="AJ38" s="256"/>
      <c r="AK38" s="261">
        <v>0</v>
      </c>
      <c r="AL38" s="277"/>
      <c r="AM38" s="286">
        <v>0</v>
      </c>
      <c r="AN38" s="301"/>
      <c r="AO38" s="277"/>
      <c r="AP38" s="311"/>
      <c r="AQ38" s="301">
        <v>0</v>
      </c>
      <c r="AR38" s="277">
        <v>0</v>
      </c>
      <c r="AS38" s="311">
        <v>0</v>
      </c>
      <c r="AT38" s="321">
        <v>0</v>
      </c>
      <c r="AU38" s="277">
        <v>0</v>
      </c>
      <c r="AV38" s="325">
        <v>0</v>
      </c>
      <c r="AW38" s="321">
        <v>0</v>
      </c>
      <c r="AX38" s="277">
        <v>0</v>
      </c>
      <c r="AY38" s="325">
        <v>0</v>
      </c>
      <c r="AZ38" s="321">
        <v>0</v>
      </c>
      <c r="BA38" s="277">
        <v>0</v>
      </c>
      <c r="BB38" s="325">
        <v>0</v>
      </c>
      <c r="BC38" s="321">
        <v>0</v>
      </c>
      <c r="BD38" s="327">
        <v>0</v>
      </c>
    </row>
    <row r="39" spans="2:56" ht="15" customHeight="1">
      <c r="B39" s="8"/>
      <c r="C39" s="49" t="s">
        <v>20</v>
      </c>
      <c r="D39" s="53">
        <v>40798</v>
      </c>
      <c r="E39" s="68">
        <v>1241147600</v>
      </c>
      <c r="F39" s="53">
        <v>40734</v>
      </c>
      <c r="G39" s="88">
        <v>1240670400</v>
      </c>
      <c r="H39" s="107">
        <f t="shared" si="18"/>
        <v>64</v>
      </c>
      <c r="I39" s="125">
        <f t="shared" si="18"/>
        <v>477200</v>
      </c>
      <c r="J39" s="135">
        <v>64</v>
      </c>
      <c r="K39" s="144">
        <v>477200</v>
      </c>
      <c r="L39" s="147">
        <v>0</v>
      </c>
      <c r="M39" s="153">
        <v>0</v>
      </c>
      <c r="N39" s="147">
        <v>0</v>
      </c>
      <c r="O39" s="153">
        <v>0</v>
      </c>
      <c r="P39" s="135">
        <f t="shared" ref="P39:U39" si="25">SUM(P37:P38)</f>
        <v>40798</v>
      </c>
      <c r="Q39" s="144">
        <f t="shared" si="25"/>
        <v>1241147600</v>
      </c>
      <c r="R39" s="147">
        <f t="shared" si="25"/>
        <v>0</v>
      </c>
      <c r="S39" s="153">
        <f t="shared" si="25"/>
        <v>0</v>
      </c>
      <c r="T39" s="161">
        <f t="shared" si="25"/>
        <v>0</v>
      </c>
      <c r="U39" s="167">
        <f t="shared" si="25"/>
        <v>0</v>
      </c>
      <c r="V39" s="147">
        <f t="shared" si="20"/>
        <v>0</v>
      </c>
      <c r="W39" s="153">
        <f t="shared" si="20"/>
        <v>0</v>
      </c>
      <c r="X39" s="172">
        <f>E39/AK39*100</f>
        <v>61.18976421423001</v>
      </c>
      <c r="Y39" s="186">
        <f>AN39/AQ39*100</f>
        <v>132.03233258505512</v>
      </c>
      <c r="Z39" s="176">
        <f>Q39/E39*100</f>
        <v>100</v>
      </c>
      <c r="AA39" s="201">
        <f>AH39/AG39*100</f>
        <v>100</v>
      </c>
      <c r="AB39" s="173">
        <f>G39/E39*100</f>
        <v>99.961551712302395</v>
      </c>
      <c r="AC39" s="201">
        <f>AI39/AG39*100</f>
        <v>99.970529427751288</v>
      </c>
      <c r="AD39" s="30" t="s">
        <v>20</v>
      </c>
      <c r="AE39" s="11"/>
      <c r="AF39" s="40"/>
      <c r="AG39" s="222">
        <v>902595300</v>
      </c>
      <c r="AH39" s="236">
        <v>902595300</v>
      </c>
      <c r="AI39" s="244">
        <v>902329300</v>
      </c>
      <c r="AJ39" s="256"/>
      <c r="AK39" s="262">
        <f t="shared" ref="AK39:AU39" si="26">SUM(AK37:AK38)</f>
        <v>2028358200</v>
      </c>
      <c r="AL39" s="278">
        <f t="shared" si="26"/>
        <v>2028358200</v>
      </c>
      <c r="AM39" s="287">
        <f t="shared" si="26"/>
        <v>2027589200</v>
      </c>
      <c r="AN39" s="304">
        <f t="shared" si="26"/>
        <v>2122965700</v>
      </c>
      <c r="AO39" s="278">
        <f t="shared" si="26"/>
        <v>2122965700</v>
      </c>
      <c r="AP39" s="314">
        <f t="shared" si="26"/>
        <v>2121658000</v>
      </c>
      <c r="AQ39" s="304">
        <f t="shared" si="26"/>
        <v>1607913500</v>
      </c>
      <c r="AR39" s="278">
        <f t="shared" si="26"/>
        <v>1607913500</v>
      </c>
      <c r="AS39" s="314">
        <f t="shared" si="26"/>
        <v>1607076600</v>
      </c>
      <c r="AT39" s="322">
        <f t="shared" si="26"/>
        <v>1728863000</v>
      </c>
      <c r="AU39" s="278">
        <f t="shared" si="26"/>
        <v>1728863000</v>
      </c>
      <c r="AV39" s="326">
        <f>AV37</f>
        <v>1725688100</v>
      </c>
      <c r="AW39" s="322">
        <f>SUM(AW37:AW38)</f>
        <v>2086720900</v>
      </c>
      <c r="AX39" s="278">
        <f>SUM(AX37:AX38)</f>
        <v>2086720900</v>
      </c>
      <c r="AY39" s="326">
        <f>AY37</f>
        <v>2085386800</v>
      </c>
      <c r="AZ39" s="322">
        <f>SUM(AZ37:AZ38)</f>
        <v>2826927600</v>
      </c>
      <c r="BA39" s="278">
        <f>SUM(BA37:BA38)</f>
        <v>2826927600</v>
      </c>
      <c r="BB39" s="326">
        <f>SUM(BB37:BB38)</f>
        <v>2825932000</v>
      </c>
      <c r="BC39" s="322">
        <v>3307879400</v>
      </c>
      <c r="BD39" s="329">
        <v>3307879400</v>
      </c>
    </row>
    <row r="40" spans="2:56" ht="15" customHeight="1">
      <c r="B40" s="486" t="s">
        <v>66</v>
      </c>
      <c r="C40" s="492" t="s">
        <v>59</v>
      </c>
      <c r="D40" s="56"/>
      <c r="E40" s="70"/>
      <c r="F40" s="56"/>
      <c r="G40" s="89"/>
      <c r="H40" s="118">
        <v>268</v>
      </c>
      <c r="I40" s="133">
        <v>3629459662</v>
      </c>
      <c r="J40" s="138"/>
      <c r="K40" s="70"/>
      <c r="L40" s="148"/>
      <c r="M40" s="154"/>
      <c r="N40" s="148"/>
      <c r="O40" s="154"/>
      <c r="P40" s="138"/>
      <c r="Q40" s="70"/>
      <c r="R40" s="148"/>
      <c r="S40" s="154"/>
      <c r="T40" s="162"/>
      <c r="U40" s="154"/>
      <c r="V40" s="148"/>
      <c r="W40" s="154"/>
      <c r="X40" s="180"/>
      <c r="Y40" s="189"/>
      <c r="Z40" s="194"/>
      <c r="AA40" s="189"/>
      <c r="AB40" s="204"/>
      <c r="AC40" s="189"/>
      <c r="AD40" s="458" t="s">
        <v>59</v>
      </c>
      <c r="AE40" s="452" t="s">
        <v>66</v>
      </c>
      <c r="AF40" s="40"/>
      <c r="AG40" s="223">
        <v>0</v>
      </c>
      <c r="AH40" s="234"/>
      <c r="AI40" s="245"/>
      <c r="AJ40" s="256"/>
      <c r="AK40" s="263"/>
      <c r="AL40" s="276"/>
      <c r="AM40" s="288"/>
      <c r="AN40" s="305"/>
      <c r="AO40" s="276"/>
      <c r="AP40" s="315"/>
      <c r="AQ40" s="305"/>
      <c r="AR40" s="276"/>
      <c r="AS40" s="315"/>
      <c r="AT40" s="320"/>
      <c r="AU40" s="276"/>
      <c r="AV40" s="324"/>
      <c r="AW40" s="320"/>
      <c r="AX40" s="276"/>
      <c r="AY40" s="324"/>
      <c r="AZ40" s="320"/>
      <c r="BA40" s="276"/>
      <c r="BB40" s="324"/>
      <c r="BC40" s="320"/>
      <c r="BD40" s="330"/>
    </row>
    <row r="41" spans="2:56" ht="15" customHeight="1">
      <c r="B41" s="496"/>
      <c r="C41" s="493"/>
      <c r="D41" s="57">
        <v>1909</v>
      </c>
      <c r="E41" s="71">
        <v>8813645102</v>
      </c>
      <c r="F41" s="57">
        <v>1563</v>
      </c>
      <c r="G41" s="90">
        <v>5165344885</v>
      </c>
      <c r="H41" s="114">
        <f>D41-F41</f>
        <v>346</v>
      </c>
      <c r="I41" s="131">
        <f>E41-G41</f>
        <v>3648300217</v>
      </c>
      <c r="J41" s="139">
        <v>346</v>
      </c>
      <c r="K41" s="71">
        <v>3648300217</v>
      </c>
      <c r="L41" s="149">
        <v>0</v>
      </c>
      <c r="M41" s="152">
        <v>0</v>
      </c>
      <c r="N41" s="149">
        <v>0</v>
      </c>
      <c r="O41" s="152">
        <v>0</v>
      </c>
      <c r="P41" s="139">
        <f>F41+J41+L41+N41</f>
        <v>1909</v>
      </c>
      <c r="Q41" s="71">
        <f>G41+K41+M41+O41</f>
        <v>8813645102</v>
      </c>
      <c r="R41" s="149">
        <v>0</v>
      </c>
      <c r="S41" s="152">
        <v>0</v>
      </c>
      <c r="T41" s="163">
        <v>0</v>
      </c>
      <c r="U41" s="152">
        <v>0</v>
      </c>
      <c r="V41" s="149">
        <f>D41-P41+R41-T41</f>
        <v>0</v>
      </c>
      <c r="W41" s="152">
        <f>E41-Q41+S41-U41</f>
        <v>0</v>
      </c>
      <c r="X41" s="175">
        <f>E41/AK41*100</f>
        <v>89.193166976561642</v>
      </c>
      <c r="Y41" s="190">
        <f>AN41/AQ41*100</f>
        <v>97.410696993775389</v>
      </c>
      <c r="Z41" s="195">
        <f>Q41/E41*100</f>
        <v>100</v>
      </c>
      <c r="AA41" s="190">
        <f>AH41/AG41*100</f>
        <v>100</v>
      </c>
      <c r="AB41" s="205">
        <f>G41/E41*100</f>
        <v>58.606227335247198</v>
      </c>
      <c r="AC41" s="190">
        <f>AI41/AG41*100</f>
        <v>59.425930547698272</v>
      </c>
      <c r="AD41" s="451"/>
      <c r="AE41" s="453"/>
      <c r="AF41" s="40"/>
      <c r="AG41" s="224">
        <v>9559424000</v>
      </c>
      <c r="AH41" s="235">
        <v>9559424000</v>
      </c>
      <c r="AI41" s="246">
        <v>5680776667</v>
      </c>
      <c r="AJ41" s="256"/>
      <c r="AK41" s="264">
        <v>9881525010</v>
      </c>
      <c r="AL41" s="277">
        <v>9878645737</v>
      </c>
      <c r="AM41" s="289">
        <v>5797534853</v>
      </c>
      <c r="AN41" s="303">
        <v>9638381886</v>
      </c>
      <c r="AO41" s="277">
        <v>9637292152</v>
      </c>
      <c r="AP41" s="313">
        <v>5675355525</v>
      </c>
      <c r="AQ41" s="303">
        <v>9894582611</v>
      </c>
      <c r="AR41" s="277">
        <v>9856954372</v>
      </c>
      <c r="AS41" s="313">
        <v>6134858345</v>
      </c>
      <c r="AT41" s="321">
        <v>9932811031</v>
      </c>
      <c r="AU41" s="277">
        <v>9932811031</v>
      </c>
      <c r="AV41" s="325">
        <v>5756941967</v>
      </c>
      <c r="AW41" s="321">
        <v>9712012477</v>
      </c>
      <c r="AX41" s="277">
        <v>9712012477</v>
      </c>
      <c r="AY41" s="325">
        <v>5333967703</v>
      </c>
      <c r="AZ41" s="321">
        <v>9577493633</v>
      </c>
      <c r="BA41" s="277">
        <v>9577351581</v>
      </c>
      <c r="BB41" s="325">
        <v>4908566361</v>
      </c>
      <c r="BC41" s="321">
        <v>11381527280</v>
      </c>
      <c r="BD41" s="327">
        <v>11227544856</v>
      </c>
    </row>
    <row r="42" spans="2:56" ht="15" customHeight="1">
      <c r="B42" s="496"/>
      <c r="C42" s="493" t="s">
        <v>61</v>
      </c>
      <c r="D42" s="58"/>
      <c r="E42" s="72"/>
      <c r="F42" s="58"/>
      <c r="G42" s="91"/>
      <c r="H42" s="115"/>
      <c r="I42" s="132"/>
      <c r="J42" s="140"/>
      <c r="K42" s="72"/>
      <c r="L42" s="150"/>
      <c r="M42" s="155"/>
      <c r="N42" s="140"/>
      <c r="O42" s="72"/>
      <c r="P42" s="140"/>
      <c r="Q42" s="72"/>
      <c r="R42" s="150"/>
      <c r="S42" s="155"/>
      <c r="T42" s="116"/>
      <c r="U42" s="72"/>
      <c r="V42" s="140"/>
      <c r="W42" s="72"/>
      <c r="X42" s="176"/>
      <c r="Y42" s="191"/>
      <c r="Z42" s="196"/>
      <c r="AA42" s="191"/>
      <c r="AB42" s="180"/>
      <c r="AC42" s="191"/>
      <c r="AD42" s="451" t="s">
        <v>61</v>
      </c>
      <c r="AE42" s="453"/>
      <c r="AF42" s="40"/>
      <c r="AG42" s="225">
        <v>0</v>
      </c>
      <c r="AH42" s="235"/>
      <c r="AI42" s="247"/>
      <c r="AJ42" s="256"/>
      <c r="AK42" s="265"/>
      <c r="AL42" s="277"/>
      <c r="AM42" s="290"/>
      <c r="AN42" s="306"/>
      <c r="AO42" s="277"/>
      <c r="AP42" s="316"/>
      <c r="AQ42" s="306"/>
      <c r="AR42" s="277"/>
      <c r="AS42" s="316"/>
      <c r="AT42" s="321"/>
      <c r="AU42" s="277"/>
      <c r="AV42" s="325"/>
      <c r="AW42" s="321"/>
      <c r="AX42" s="277"/>
      <c r="AY42" s="325"/>
      <c r="AZ42" s="321"/>
      <c r="BA42" s="277"/>
      <c r="BB42" s="325"/>
      <c r="BC42" s="321"/>
      <c r="BD42" s="327"/>
    </row>
    <row r="43" spans="2:56" ht="15" customHeight="1">
      <c r="B43" s="497" t="s">
        <v>81</v>
      </c>
      <c r="C43" s="493"/>
      <c r="D43" s="57">
        <v>10</v>
      </c>
      <c r="E43" s="71">
        <v>3295088</v>
      </c>
      <c r="F43" s="80">
        <v>0</v>
      </c>
      <c r="G43" s="92">
        <v>0</v>
      </c>
      <c r="H43" s="114">
        <f>D43-F43</f>
        <v>10</v>
      </c>
      <c r="I43" s="131">
        <f>E43-G43</f>
        <v>3295088</v>
      </c>
      <c r="J43" s="139">
        <v>1</v>
      </c>
      <c r="K43" s="71">
        <v>360863</v>
      </c>
      <c r="L43" s="149">
        <v>0</v>
      </c>
      <c r="M43" s="152">
        <v>0</v>
      </c>
      <c r="N43" s="139">
        <v>0</v>
      </c>
      <c r="O43" s="71">
        <v>0</v>
      </c>
      <c r="P43" s="139">
        <f>F43+J43+L43+N43</f>
        <v>1</v>
      </c>
      <c r="Q43" s="71">
        <f>G43+K43+M43+O43</f>
        <v>360863</v>
      </c>
      <c r="R43" s="149">
        <v>0</v>
      </c>
      <c r="S43" s="152">
        <v>0</v>
      </c>
      <c r="T43" s="163">
        <v>0</v>
      </c>
      <c r="U43" s="152">
        <v>0</v>
      </c>
      <c r="V43" s="139">
        <f>D43-P43+R43-T43</f>
        <v>9</v>
      </c>
      <c r="W43" s="71">
        <f>E43-Q43+S43-U43</f>
        <v>2934225</v>
      </c>
      <c r="X43" s="177">
        <f>E43/AK43*100</f>
        <v>31.097461939185937</v>
      </c>
      <c r="Y43" s="190">
        <f>AN43/AQ43*100</f>
        <v>456.10567823131873</v>
      </c>
      <c r="Z43" s="195">
        <f>Q43/E43*100</f>
        <v>10.951543631004695</v>
      </c>
      <c r="AA43" s="190">
        <f>AH43/AG43*100</f>
        <v>61.421993021255147</v>
      </c>
      <c r="AB43" s="205" t="s">
        <v>29</v>
      </c>
      <c r="AC43" s="190" t="s">
        <v>29</v>
      </c>
      <c r="AD43" s="451"/>
      <c r="AE43" s="453"/>
      <c r="AF43" s="40"/>
      <c r="AG43" s="224">
        <v>8541364</v>
      </c>
      <c r="AH43" s="235">
        <v>5246276</v>
      </c>
      <c r="AI43" s="246">
        <v>0</v>
      </c>
      <c r="AJ43" s="256"/>
      <c r="AK43" s="264">
        <v>10596003</v>
      </c>
      <c r="AL43" s="277">
        <v>966127</v>
      </c>
      <c r="AM43" s="289"/>
      <c r="AN43" s="303">
        <v>47514508</v>
      </c>
      <c r="AO43" s="277">
        <v>38008239</v>
      </c>
      <c r="AP43" s="313"/>
      <c r="AQ43" s="303">
        <v>10417434</v>
      </c>
      <c r="AR43" s="277">
        <v>531165</v>
      </c>
      <c r="AS43" s="313">
        <v>0</v>
      </c>
      <c r="AT43" s="321">
        <v>11197069</v>
      </c>
      <c r="AU43" s="277">
        <v>727146</v>
      </c>
      <c r="AV43" s="325">
        <v>0</v>
      </c>
      <c r="AW43" s="321">
        <v>23669147</v>
      </c>
      <c r="AX43" s="277">
        <v>1708301</v>
      </c>
      <c r="AY43" s="325">
        <v>0</v>
      </c>
      <c r="AZ43" s="321">
        <v>185997751</v>
      </c>
      <c r="BA43" s="277">
        <v>157513692</v>
      </c>
      <c r="BB43" s="325">
        <v>0</v>
      </c>
      <c r="BC43" s="321">
        <v>210329520</v>
      </c>
      <c r="BD43" s="327">
        <v>177772708</v>
      </c>
    </row>
    <row r="44" spans="2:56" ht="15" customHeight="1">
      <c r="B44" s="497"/>
      <c r="C44" s="493" t="s">
        <v>20</v>
      </c>
      <c r="D44" s="58"/>
      <c r="E44" s="72"/>
      <c r="F44" s="58"/>
      <c r="G44" s="91"/>
      <c r="H44" s="119"/>
      <c r="I44" s="134"/>
      <c r="J44" s="140"/>
      <c r="K44" s="72"/>
      <c r="L44" s="150"/>
      <c r="M44" s="155"/>
      <c r="N44" s="140"/>
      <c r="O44" s="72"/>
      <c r="P44" s="140"/>
      <c r="Q44" s="72"/>
      <c r="R44" s="150"/>
      <c r="S44" s="155"/>
      <c r="T44" s="164"/>
      <c r="U44" s="155"/>
      <c r="V44" s="140"/>
      <c r="W44" s="72"/>
      <c r="X44" s="176"/>
      <c r="Y44" s="191"/>
      <c r="Z44" s="196"/>
      <c r="AA44" s="191"/>
      <c r="AB44" s="180"/>
      <c r="AC44" s="191"/>
      <c r="AD44" s="451" t="s">
        <v>20</v>
      </c>
      <c r="AE44" s="453"/>
      <c r="AF44" s="40"/>
      <c r="AG44" s="225"/>
      <c r="AH44" s="235"/>
      <c r="AI44" s="247"/>
      <c r="AJ44" s="256"/>
      <c r="AK44" s="265"/>
      <c r="AL44" s="277"/>
      <c r="AM44" s="290"/>
      <c r="AN44" s="306"/>
      <c r="AO44" s="277"/>
      <c r="AP44" s="316"/>
      <c r="AQ44" s="306"/>
      <c r="AR44" s="277"/>
      <c r="AS44" s="316"/>
      <c r="AT44" s="321"/>
      <c r="AU44" s="277"/>
      <c r="AV44" s="325"/>
      <c r="AW44" s="321"/>
      <c r="AX44" s="277"/>
      <c r="AY44" s="325"/>
      <c r="AZ44" s="321"/>
      <c r="BA44" s="277"/>
      <c r="BB44" s="325"/>
      <c r="BC44" s="321"/>
      <c r="BD44" s="327"/>
    </row>
    <row r="45" spans="2:56" ht="15" customHeight="1">
      <c r="B45" s="498"/>
      <c r="C45" s="494"/>
      <c r="D45" s="59">
        <v>1919</v>
      </c>
      <c r="E45" s="73">
        <v>8816940190</v>
      </c>
      <c r="F45" s="59">
        <v>1563</v>
      </c>
      <c r="G45" s="93">
        <v>5165344885</v>
      </c>
      <c r="H45" s="117">
        <f t="shared" ref="H45:I60" si="27">D45-F45</f>
        <v>356</v>
      </c>
      <c r="I45" s="73">
        <f t="shared" si="27"/>
        <v>3651595305</v>
      </c>
      <c r="J45" s="141">
        <v>347</v>
      </c>
      <c r="K45" s="73">
        <v>3648661080</v>
      </c>
      <c r="L45" s="151">
        <v>0</v>
      </c>
      <c r="M45" s="156">
        <v>0</v>
      </c>
      <c r="N45" s="141">
        <v>0</v>
      </c>
      <c r="O45" s="73">
        <v>0</v>
      </c>
      <c r="P45" s="141">
        <f t="shared" ref="P45:U45" si="28">P41+P43</f>
        <v>1910</v>
      </c>
      <c r="Q45" s="73">
        <f t="shared" si="28"/>
        <v>8814005965</v>
      </c>
      <c r="R45" s="151">
        <f t="shared" si="28"/>
        <v>0</v>
      </c>
      <c r="S45" s="156">
        <f t="shared" si="28"/>
        <v>0</v>
      </c>
      <c r="T45" s="165">
        <f t="shared" si="28"/>
        <v>0</v>
      </c>
      <c r="U45" s="156">
        <f t="shared" si="28"/>
        <v>0</v>
      </c>
      <c r="V45" s="141">
        <f t="shared" ref="V45:W57" si="29">D45-P45+R45-T45</f>
        <v>9</v>
      </c>
      <c r="W45" s="73">
        <f t="shared" si="29"/>
        <v>2934225</v>
      </c>
      <c r="X45" s="178">
        <f t="shared" ref="X45:X52" si="30">E45/AK45*100</f>
        <v>89.13093742396579</v>
      </c>
      <c r="Y45" s="192">
        <f t="shared" ref="Y45:Y52" si="31">AN45/AQ45*100</f>
        <v>97.78794901560245</v>
      </c>
      <c r="Z45" s="197">
        <f t="shared" ref="Z45:Z52" si="32">Q45/E45*100</f>
        <v>99.966720597658949</v>
      </c>
      <c r="AA45" s="192">
        <f t="shared" ref="AA45:AA52" si="33">AH45/AG45*100</f>
        <v>99.965561246569749</v>
      </c>
      <c r="AB45" s="206">
        <f>G45/E45*100</f>
        <v>58.584324875634664</v>
      </c>
      <c r="AC45" s="192">
        <f>AI45/AG45*100</f>
        <v>59.372880762865613</v>
      </c>
      <c r="AD45" s="499"/>
      <c r="AE45" s="454"/>
      <c r="AF45" s="40"/>
      <c r="AG45" s="226">
        <v>9567965364</v>
      </c>
      <c r="AH45" s="236">
        <v>9564670276</v>
      </c>
      <c r="AI45" s="248">
        <v>5680776667</v>
      </c>
      <c r="AJ45" s="256"/>
      <c r="AK45" s="266">
        <f t="shared" ref="AK45:AS45" si="34">AK41+AK43</f>
        <v>9892121013</v>
      </c>
      <c r="AL45" s="278">
        <f t="shared" si="34"/>
        <v>9879611864</v>
      </c>
      <c r="AM45" s="291">
        <f t="shared" si="34"/>
        <v>5797534853</v>
      </c>
      <c r="AN45" s="308">
        <f t="shared" si="34"/>
        <v>9685896394</v>
      </c>
      <c r="AO45" s="278">
        <f t="shared" si="34"/>
        <v>9675300391</v>
      </c>
      <c r="AP45" s="318">
        <f t="shared" si="34"/>
        <v>5675355525</v>
      </c>
      <c r="AQ45" s="308">
        <f t="shared" si="34"/>
        <v>9905000045</v>
      </c>
      <c r="AR45" s="278">
        <f t="shared" si="34"/>
        <v>9857485537</v>
      </c>
      <c r="AS45" s="318">
        <f t="shared" si="34"/>
        <v>6134858345</v>
      </c>
      <c r="AT45" s="322">
        <f>SUM(AT40:AT44)</f>
        <v>9944008100</v>
      </c>
      <c r="AU45" s="278">
        <f>SUM(AU40:AU44)</f>
        <v>9933538177</v>
      </c>
      <c r="AV45" s="326">
        <f>AV41</f>
        <v>5756941967</v>
      </c>
      <c r="AW45" s="322">
        <f>SUM(AW40:AW44)</f>
        <v>9735681624</v>
      </c>
      <c r="AX45" s="278">
        <f>SUM(AX40:AX44)</f>
        <v>9713720778</v>
      </c>
      <c r="AY45" s="326">
        <f>AY41</f>
        <v>5333967703</v>
      </c>
      <c r="AZ45" s="322">
        <f>AZ41+AZ43</f>
        <v>9763491384</v>
      </c>
      <c r="BA45" s="278">
        <f>BA41+BA43</f>
        <v>9734865273</v>
      </c>
      <c r="BB45" s="326">
        <f>BB41+BB43</f>
        <v>4908566361</v>
      </c>
      <c r="BC45" s="322">
        <v>11591856800</v>
      </c>
      <c r="BD45" s="329">
        <v>11405317564</v>
      </c>
    </row>
    <row r="46" spans="2:56" ht="15" customHeight="1">
      <c r="B46" s="6"/>
      <c r="C46" s="45" t="s">
        <v>59</v>
      </c>
      <c r="D46" s="54">
        <v>419173</v>
      </c>
      <c r="E46" s="66">
        <v>13812619200</v>
      </c>
      <c r="F46" s="78">
        <v>356219</v>
      </c>
      <c r="G46" s="86">
        <v>11533524227</v>
      </c>
      <c r="H46" s="108">
        <f t="shared" si="27"/>
        <v>62954</v>
      </c>
      <c r="I46" s="126">
        <f t="shared" si="27"/>
        <v>2279094973</v>
      </c>
      <c r="J46" s="60">
        <v>61179</v>
      </c>
      <c r="K46" s="74">
        <v>2213906795</v>
      </c>
      <c r="L46" s="60">
        <v>613</v>
      </c>
      <c r="M46" s="74">
        <v>22834075</v>
      </c>
      <c r="N46" s="60">
        <v>455</v>
      </c>
      <c r="O46" s="74">
        <v>17058622</v>
      </c>
      <c r="P46" s="60">
        <f>F46+J46+L46+N46</f>
        <v>418466</v>
      </c>
      <c r="Q46" s="74">
        <f>G46+K46+M46+O46</f>
        <v>13787323719</v>
      </c>
      <c r="R46" s="136">
        <v>0</v>
      </c>
      <c r="S46" s="145">
        <v>0</v>
      </c>
      <c r="T46" s="108">
        <v>4</v>
      </c>
      <c r="U46" s="126">
        <v>131600</v>
      </c>
      <c r="V46" s="60">
        <f t="shared" si="29"/>
        <v>703</v>
      </c>
      <c r="W46" s="74">
        <f t="shared" si="29"/>
        <v>25163881</v>
      </c>
      <c r="X46" s="168">
        <f t="shared" si="30"/>
        <v>96.726376303441882</v>
      </c>
      <c r="Y46" s="182">
        <f t="shared" si="31"/>
        <v>98.621525121325064</v>
      </c>
      <c r="Z46" s="193">
        <f t="shared" si="32"/>
        <v>99.816866876341606</v>
      </c>
      <c r="AA46" s="198">
        <f t="shared" si="33"/>
        <v>99.689391279195306</v>
      </c>
      <c r="AB46" s="168">
        <f>G46/E46*100</f>
        <v>83.499907294917676</v>
      </c>
      <c r="AC46" s="198">
        <f>AI46/AG46*100</f>
        <v>82.84973642762759</v>
      </c>
      <c r="AD46" s="28" t="s">
        <v>59</v>
      </c>
      <c r="AE46" s="9"/>
      <c r="AF46" s="40"/>
      <c r="AG46" s="220">
        <v>14009833300</v>
      </c>
      <c r="AH46" s="234">
        <v>13966317536</v>
      </c>
      <c r="AI46" s="242">
        <v>11607109963</v>
      </c>
      <c r="AJ46" s="256"/>
      <c r="AK46" s="260">
        <v>14280095800</v>
      </c>
      <c r="AL46" s="276">
        <v>14229042551</v>
      </c>
      <c r="AM46" s="285">
        <v>11808687624</v>
      </c>
      <c r="AN46" s="300">
        <v>14471507700</v>
      </c>
      <c r="AO46" s="276">
        <v>14412984324</v>
      </c>
      <c r="AP46" s="310">
        <v>11873539705</v>
      </c>
      <c r="AQ46" s="300">
        <v>14673782100</v>
      </c>
      <c r="AR46" s="276">
        <v>14602358261</v>
      </c>
      <c r="AS46" s="310">
        <v>11684349824</v>
      </c>
      <c r="AT46" s="320">
        <v>14839044700</v>
      </c>
      <c r="AU46" s="276">
        <v>14746373402</v>
      </c>
      <c r="AV46" s="324">
        <v>11681670401</v>
      </c>
      <c r="AW46" s="320">
        <v>15304667100</v>
      </c>
      <c r="AX46" s="276">
        <v>15211683995</v>
      </c>
      <c r="AY46" s="324">
        <v>11983396802</v>
      </c>
      <c r="AZ46" s="320">
        <v>15670837900</v>
      </c>
      <c r="BA46" s="276">
        <v>15571694428</v>
      </c>
      <c r="BB46" s="324">
        <v>12206180369</v>
      </c>
      <c r="BC46" s="320">
        <v>16165142204</v>
      </c>
      <c r="BD46" s="330">
        <v>16062336731</v>
      </c>
    </row>
    <row r="47" spans="2:56" ht="15" customHeight="1">
      <c r="B47" s="7" t="s">
        <v>37</v>
      </c>
      <c r="C47" s="46" t="s">
        <v>61</v>
      </c>
      <c r="D47" s="52">
        <v>4237</v>
      </c>
      <c r="E47" s="67">
        <v>150845722</v>
      </c>
      <c r="F47" s="79">
        <v>0</v>
      </c>
      <c r="G47" s="87">
        <v>0</v>
      </c>
      <c r="H47" s="112">
        <f t="shared" si="27"/>
        <v>4237</v>
      </c>
      <c r="I47" s="130">
        <f t="shared" si="27"/>
        <v>150845722</v>
      </c>
      <c r="J47" s="61">
        <v>822</v>
      </c>
      <c r="K47" s="75">
        <v>28427689</v>
      </c>
      <c r="L47" s="61">
        <v>232</v>
      </c>
      <c r="M47" s="75">
        <v>7939544</v>
      </c>
      <c r="N47" s="61">
        <v>166</v>
      </c>
      <c r="O47" s="75">
        <v>6328884</v>
      </c>
      <c r="P47" s="61">
        <f>F47+J47+L47+N47</f>
        <v>1220</v>
      </c>
      <c r="Q47" s="75">
        <f>G47+K47+M47+O47</f>
        <v>42696117</v>
      </c>
      <c r="R47" s="85">
        <v>0</v>
      </c>
      <c r="S47" s="143">
        <v>0</v>
      </c>
      <c r="T47" s="112">
        <v>503</v>
      </c>
      <c r="U47" s="130">
        <v>17895326</v>
      </c>
      <c r="V47" s="61">
        <f t="shared" si="29"/>
        <v>2514</v>
      </c>
      <c r="W47" s="75">
        <f t="shared" si="29"/>
        <v>90254279</v>
      </c>
      <c r="X47" s="169">
        <f t="shared" si="30"/>
        <v>74.108182217993701</v>
      </c>
      <c r="Y47" s="183">
        <f t="shared" si="31"/>
        <v>86.507782503988707</v>
      </c>
      <c r="Z47" s="179">
        <f t="shared" si="32"/>
        <v>28.304493116483609</v>
      </c>
      <c r="AA47" s="199">
        <f t="shared" si="33"/>
        <v>21.811757865909719</v>
      </c>
      <c r="AB47" s="169" t="s">
        <v>29</v>
      </c>
      <c r="AC47" s="199" t="s">
        <v>29</v>
      </c>
      <c r="AD47" s="29" t="s">
        <v>61</v>
      </c>
      <c r="AE47" s="10" t="s">
        <v>37</v>
      </c>
      <c r="AF47" s="40"/>
      <c r="AG47" s="221">
        <v>178039928</v>
      </c>
      <c r="AH47" s="235">
        <v>38833638</v>
      </c>
      <c r="AI47" s="243">
        <v>0</v>
      </c>
      <c r="AJ47" s="256"/>
      <c r="AK47" s="261">
        <v>203547999</v>
      </c>
      <c r="AL47" s="277">
        <v>47149635</v>
      </c>
      <c r="AM47" s="286">
        <v>0</v>
      </c>
      <c r="AN47" s="301">
        <v>240262029</v>
      </c>
      <c r="AO47" s="277">
        <v>59179761</v>
      </c>
      <c r="AP47" s="311"/>
      <c r="AQ47" s="301">
        <v>277734583</v>
      </c>
      <c r="AR47" s="277">
        <v>62522945</v>
      </c>
      <c r="AS47" s="311">
        <v>0</v>
      </c>
      <c r="AT47" s="321">
        <v>301168812</v>
      </c>
      <c r="AU47" s="277">
        <v>57782518</v>
      </c>
      <c r="AV47" s="325">
        <v>0</v>
      </c>
      <c r="AW47" s="321">
        <v>334757023</v>
      </c>
      <c r="AX47" s="277">
        <v>61924431</v>
      </c>
      <c r="AY47" s="325">
        <v>0</v>
      </c>
      <c r="AZ47" s="321">
        <v>353937421</v>
      </c>
      <c r="BA47" s="277">
        <v>62269681</v>
      </c>
      <c r="BB47" s="325">
        <v>0</v>
      </c>
      <c r="BC47" s="321">
        <v>392476379</v>
      </c>
      <c r="BD47" s="327">
        <v>80039786</v>
      </c>
    </row>
    <row r="48" spans="2:56" ht="15" customHeight="1">
      <c r="B48" s="8"/>
      <c r="C48" s="47" t="s">
        <v>20</v>
      </c>
      <c r="D48" s="53">
        <v>423410</v>
      </c>
      <c r="E48" s="68">
        <v>13963464922</v>
      </c>
      <c r="F48" s="53">
        <v>356219</v>
      </c>
      <c r="G48" s="88">
        <v>11533524227</v>
      </c>
      <c r="H48" s="109">
        <f t="shared" si="27"/>
        <v>67191</v>
      </c>
      <c r="I48" s="127">
        <f t="shared" si="27"/>
        <v>2429940695</v>
      </c>
      <c r="J48" s="62">
        <v>62001</v>
      </c>
      <c r="K48" s="76">
        <v>2242334484</v>
      </c>
      <c r="L48" s="62">
        <v>845</v>
      </c>
      <c r="M48" s="76">
        <v>30773619</v>
      </c>
      <c r="N48" s="62">
        <v>621</v>
      </c>
      <c r="O48" s="76">
        <v>23387506</v>
      </c>
      <c r="P48" s="62">
        <f t="shared" ref="P48:U48" si="35">SUM(P46:P47)</f>
        <v>419686</v>
      </c>
      <c r="Q48" s="76">
        <f t="shared" si="35"/>
        <v>13830019836</v>
      </c>
      <c r="R48" s="137">
        <f t="shared" si="35"/>
        <v>0</v>
      </c>
      <c r="S48" s="146">
        <f t="shared" si="35"/>
        <v>0</v>
      </c>
      <c r="T48" s="109">
        <f t="shared" si="35"/>
        <v>507</v>
      </c>
      <c r="U48" s="127">
        <f t="shared" si="35"/>
        <v>18026926</v>
      </c>
      <c r="V48" s="62">
        <f t="shared" si="29"/>
        <v>3217</v>
      </c>
      <c r="W48" s="76">
        <f t="shared" si="29"/>
        <v>115418160</v>
      </c>
      <c r="X48" s="170">
        <f t="shared" si="30"/>
        <v>96.408508216448169</v>
      </c>
      <c r="Y48" s="184">
        <f t="shared" si="31"/>
        <v>98.396504120062986</v>
      </c>
      <c r="Z48" s="172">
        <f t="shared" si="32"/>
        <v>99.04432684333419</v>
      </c>
      <c r="AA48" s="200">
        <f t="shared" si="33"/>
        <v>98.712125129230827</v>
      </c>
      <c r="AB48" s="170">
        <f>G48/E48*100</f>
        <v>82.597867301750213</v>
      </c>
      <c r="AC48" s="200">
        <f>AI48/AG48*100</f>
        <v>81.810076651186719</v>
      </c>
      <c r="AD48" s="30" t="s">
        <v>20</v>
      </c>
      <c r="AE48" s="11"/>
      <c r="AF48" s="40"/>
      <c r="AG48" s="222">
        <v>14187873228</v>
      </c>
      <c r="AH48" s="236">
        <v>14005151174</v>
      </c>
      <c r="AI48" s="244">
        <v>11607109963</v>
      </c>
      <c r="AJ48" s="256"/>
      <c r="AK48" s="262">
        <f t="shared" ref="AK48:AU48" si="36">SUM(AK46:AK47)</f>
        <v>14483643799</v>
      </c>
      <c r="AL48" s="278">
        <f t="shared" si="36"/>
        <v>14276192186</v>
      </c>
      <c r="AM48" s="287">
        <f t="shared" si="36"/>
        <v>11808687624</v>
      </c>
      <c r="AN48" s="302">
        <f t="shared" si="36"/>
        <v>14711769729</v>
      </c>
      <c r="AO48" s="278">
        <f t="shared" si="36"/>
        <v>14472164085</v>
      </c>
      <c r="AP48" s="312">
        <f t="shared" si="36"/>
        <v>11873539705</v>
      </c>
      <c r="AQ48" s="302">
        <f t="shared" si="36"/>
        <v>14951516683</v>
      </c>
      <c r="AR48" s="278">
        <f t="shared" si="36"/>
        <v>14664881206</v>
      </c>
      <c r="AS48" s="312">
        <f t="shared" si="36"/>
        <v>11684349824</v>
      </c>
      <c r="AT48" s="322">
        <f t="shared" si="36"/>
        <v>15140213512</v>
      </c>
      <c r="AU48" s="278">
        <f t="shared" si="36"/>
        <v>14804155920</v>
      </c>
      <c r="AV48" s="326">
        <f>AV46</f>
        <v>11681670401</v>
      </c>
      <c r="AW48" s="322">
        <f>SUM(AW46:AW47)</f>
        <v>15639424123</v>
      </c>
      <c r="AX48" s="278">
        <f>SUM(AX46:AX47)</f>
        <v>15273608426</v>
      </c>
      <c r="AY48" s="326">
        <f>AY46</f>
        <v>11983396802</v>
      </c>
      <c r="AZ48" s="322">
        <f>SUM(AZ46:AZ47)</f>
        <v>16024775321</v>
      </c>
      <c r="BA48" s="278">
        <f>SUM(BA46:BA47)</f>
        <v>15633964109</v>
      </c>
      <c r="BB48" s="326">
        <f>SUM(BB46:BB47)</f>
        <v>12206180369</v>
      </c>
      <c r="BC48" s="322">
        <v>16557618583</v>
      </c>
      <c r="BD48" s="329">
        <v>16142376517</v>
      </c>
    </row>
    <row r="49" spans="2:56" ht="15" customHeight="1">
      <c r="B49" s="6"/>
      <c r="C49" s="45" t="s">
        <v>59</v>
      </c>
      <c r="D49" s="54">
        <v>274</v>
      </c>
      <c r="E49" s="66">
        <v>15740300</v>
      </c>
      <c r="F49" s="78">
        <v>266</v>
      </c>
      <c r="G49" s="86">
        <v>15278600</v>
      </c>
      <c r="H49" s="108">
        <f t="shared" si="27"/>
        <v>8</v>
      </c>
      <c r="I49" s="126">
        <f t="shared" si="27"/>
        <v>461700</v>
      </c>
      <c r="J49" s="60">
        <v>7</v>
      </c>
      <c r="K49" s="74">
        <v>338500</v>
      </c>
      <c r="L49" s="136">
        <v>0</v>
      </c>
      <c r="M49" s="145">
        <v>0</v>
      </c>
      <c r="N49" s="136">
        <v>0</v>
      </c>
      <c r="O49" s="145">
        <v>0</v>
      </c>
      <c r="P49" s="60">
        <f>F49+J49+L49+N49</f>
        <v>273</v>
      </c>
      <c r="Q49" s="74">
        <f>G49+K49+M49+O49</f>
        <v>15617100</v>
      </c>
      <c r="R49" s="136">
        <v>0</v>
      </c>
      <c r="S49" s="145">
        <v>0</v>
      </c>
      <c r="T49" s="110">
        <v>0</v>
      </c>
      <c r="U49" s="128">
        <v>0</v>
      </c>
      <c r="V49" s="60">
        <f t="shared" si="29"/>
        <v>1</v>
      </c>
      <c r="W49" s="74">
        <f t="shared" si="29"/>
        <v>123200</v>
      </c>
      <c r="X49" s="168">
        <f t="shared" si="30"/>
        <v>98.982524320687205</v>
      </c>
      <c r="Y49" s="182">
        <f t="shared" si="31"/>
        <v>102.94944726081292</v>
      </c>
      <c r="Z49" s="193">
        <f t="shared" si="32"/>
        <v>99.217295731339306</v>
      </c>
      <c r="AA49" s="198">
        <f t="shared" si="33"/>
        <v>99.225483601249792</v>
      </c>
      <c r="AB49" s="168">
        <f>G49/E49*100</f>
        <v>97.066764928241525</v>
      </c>
      <c r="AC49" s="198">
        <f>AI49/AG49*100</f>
        <v>95.740159806873834</v>
      </c>
      <c r="AD49" s="28" t="s">
        <v>59</v>
      </c>
      <c r="AE49" s="9"/>
      <c r="AF49" s="40"/>
      <c r="AG49" s="220">
        <v>15906700</v>
      </c>
      <c r="AH49" s="234">
        <v>15783500</v>
      </c>
      <c r="AI49" s="242">
        <v>15229100</v>
      </c>
      <c r="AJ49" s="256"/>
      <c r="AK49" s="260">
        <v>15902100</v>
      </c>
      <c r="AL49" s="276">
        <v>15745900</v>
      </c>
      <c r="AM49" s="285">
        <v>15092500</v>
      </c>
      <c r="AN49" s="300">
        <v>15961900</v>
      </c>
      <c r="AO49" s="276">
        <v>15706700</v>
      </c>
      <c r="AP49" s="310">
        <v>15168500</v>
      </c>
      <c r="AQ49" s="300">
        <v>15504600</v>
      </c>
      <c r="AR49" s="276">
        <v>15349400</v>
      </c>
      <c r="AS49" s="310">
        <v>14918300</v>
      </c>
      <c r="AT49" s="320">
        <v>14922600</v>
      </c>
      <c r="AU49" s="276">
        <v>14667400</v>
      </c>
      <c r="AV49" s="324">
        <v>14336300</v>
      </c>
      <c r="AW49" s="320">
        <v>15269400</v>
      </c>
      <c r="AX49" s="276">
        <v>15014200</v>
      </c>
      <c r="AY49" s="324">
        <v>14831900</v>
      </c>
      <c r="AZ49" s="320">
        <v>15280800</v>
      </c>
      <c r="BA49" s="276">
        <v>14874000</v>
      </c>
      <c r="BB49" s="324">
        <v>14729000</v>
      </c>
      <c r="BC49" s="320">
        <v>15626600</v>
      </c>
      <c r="BD49" s="330">
        <v>15371400</v>
      </c>
    </row>
    <row r="50" spans="2:56" ht="15" customHeight="1">
      <c r="B50" s="7" t="s">
        <v>13</v>
      </c>
      <c r="C50" s="46" t="s">
        <v>61</v>
      </c>
      <c r="D50" s="52">
        <v>6</v>
      </c>
      <c r="E50" s="67">
        <v>546600</v>
      </c>
      <c r="F50" s="79">
        <v>0</v>
      </c>
      <c r="G50" s="87">
        <v>0</v>
      </c>
      <c r="H50" s="112">
        <f t="shared" si="27"/>
        <v>6</v>
      </c>
      <c r="I50" s="130">
        <f t="shared" si="27"/>
        <v>546600</v>
      </c>
      <c r="J50" s="85">
        <v>2</v>
      </c>
      <c r="K50" s="75">
        <v>200000</v>
      </c>
      <c r="L50" s="85">
        <v>0</v>
      </c>
      <c r="M50" s="143">
        <v>0</v>
      </c>
      <c r="N50" s="85">
        <v>0</v>
      </c>
      <c r="O50" s="143">
        <v>0</v>
      </c>
      <c r="P50" s="85">
        <f>F50+J50+L50+N50</f>
        <v>2</v>
      </c>
      <c r="Q50" s="75">
        <f>G50+K50+M50+O50</f>
        <v>200000</v>
      </c>
      <c r="R50" s="85">
        <v>0</v>
      </c>
      <c r="S50" s="143">
        <v>0</v>
      </c>
      <c r="T50" s="106">
        <v>0</v>
      </c>
      <c r="U50" s="124">
        <v>0</v>
      </c>
      <c r="V50" s="61">
        <f t="shared" si="29"/>
        <v>4</v>
      </c>
      <c r="W50" s="75">
        <f t="shared" si="29"/>
        <v>346600</v>
      </c>
      <c r="X50" s="169">
        <f t="shared" si="30"/>
        <v>42.877314088484468</v>
      </c>
      <c r="Y50" s="183">
        <f t="shared" si="31"/>
        <v>94.62613235068325</v>
      </c>
      <c r="Z50" s="179">
        <f t="shared" si="32"/>
        <v>36.589828027808267</v>
      </c>
      <c r="AA50" s="199">
        <f t="shared" si="33"/>
        <v>22.083179977916821</v>
      </c>
      <c r="AB50" s="169" t="s">
        <v>29</v>
      </c>
      <c r="AC50" s="199" t="s">
        <v>29</v>
      </c>
      <c r="AD50" s="29" t="s">
        <v>61</v>
      </c>
      <c r="AE50" s="10" t="s">
        <v>13</v>
      </c>
      <c r="AF50" s="40"/>
      <c r="AG50" s="221">
        <v>543400</v>
      </c>
      <c r="AH50" s="235">
        <v>120000</v>
      </c>
      <c r="AI50" s="243">
        <v>0</v>
      </c>
      <c r="AJ50" s="256"/>
      <c r="AK50" s="261">
        <v>1274800</v>
      </c>
      <c r="AL50" s="277">
        <v>23200</v>
      </c>
      <c r="AM50" s="286">
        <v>0</v>
      </c>
      <c r="AN50" s="301">
        <v>1232600</v>
      </c>
      <c r="AO50" s="277"/>
      <c r="AP50" s="311"/>
      <c r="AQ50" s="301">
        <v>1302600</v>
      </c>
      <c r="AR50" s="277"/>
      <c r="AS50" s="311">
        <v>0</v>
      </c>
      <c r="AT50" s="321">
        <v>1405800</v>
      </c>
      <c r="AU50" s="277">
        <v>0</v>
      </c>
      <c r="AV50" s="325">
        <v>0</v>
      </c>
      <c r="AW50" s="321">
        <v>1368000</v>
      </c>
      <c r="AX50" s="277">
        <v>163600</v>
      </c>
      <c r="AY50" s="325">
        <v>0</v>
      </c>
      <c r="AZ50" s="321">
        <v>1217600</v>
      </c>
      <c r="BA50" s="277">
        <v>10000</v>
      </c>
      <c r="BB50" s="325">
        <v>0</v>
      </c>
      <c r="BC50" s="321">
        <v>983400</v>
      </c>
      <c r="BD50" s="327">
        <v>21000</v>
      </c>
    </row>
    <row r="51" spans="2:56" ht="15" customHeight="1">
      <c r="B51" s="8"/>
      <c r="C51" s="47" t="s">
        <v>20</v>
      </c>
      <c r="D51" s="53">
        <v>280</v>
      </c>
      <c r="E51" s="68">
        <v>16286900</v>
      </c>
      <c r="F51" s="53">
        <v>266</v>
      </c>
      <c r="G51" s="88">
        <v>15278600</v>
      </c>
      <c r="H51" s="109">
        <f t="shared" si="27"/>
        <v>14</v>
      </c>
      <c r="I51" s="127">
        <f t="shared" si="27"/>
        <v>1008300</v>
      </c>
      <c r="J51" s="62">
        <v>9</v>
      </c>
      <c r="K51" s="76">
        <v>538500</v>
      </c>
      <c r="L51" s="137">
        <v>0</v>
      </c>
      <c r="M51" s="146">
        <v>0</v>
      </c>
      <c r="N51" s="137">
        <v>0</v>
      </c>
      <c r="O51" s="146">
        <v>0</v>
      </c>
      <c r="P51" s="62">
        <f t="shared" ref="P51:U51" si="37">SUM(P49:P50)</f>
        <v>275</v>
      </c>
      <c r="Q51" s="76">
        <f t="shared" si="37"/>
        <v>15817100</v>
      </c>
      <c r="R51" s="137">
        <f t="shared" si="37"/>
        <v>0</v>
      </c>
      <c r="S51" s="146">
        <f t="shared" si="37"/>
        <v>0</v>
      </c>
      <c r="T51" s="111">
        <f t="shared" si="37"/>
        <v>0</v>
      </c>
      <c r="U51" s="129">
        <f t="shared" si="37"/>
        <v>0</v>
      </c>
      <c r="V51" s="62">
        <f t="shared" si="29"/>
        <v>5</v>
      </c>
      <c r="W51" s="76">
        <f t="shared" si="29"/>
        <v>469800</v>
      </c>
      <c r="X51" s="170">
        <f t="shared" si="30"/>
        <v>94.818622685117802</v>
      </c>
      <c r="Y51" s="184">
        <f t="shared" si="31"/>
        <v>102.3043695559046</v>
      </c>
      <c r="Z51" s="172">
        <f t="shared" si="32"/>
        <v>97.115473171690141</v>
      </c>
      <c r="AA51" s="200">
        <f t="shared" si="33"/>
        <v>96.677223846663551</v>
      </c>
      <c r="AB51" s="170">
        <f>G51/E51*100</f>
        <v>93.809134948946706</v>
      </c>
      <c r="AC51" s="200">
        <f>AI51/AG51*100</f>
        <v>92.577552720044253</v>
      </c>
      <c r="AD51" s="30" t="s">
        <v>20</v>
      </c>
      <c r="AE51" s="11"/>
      <c r="AF51" s="40"/>
      <c r="AG51" s="222">
        <v>16450100</v>
      </c>
      <c r="AH51" s="236">
        <v>15903500</v>
      </c>
      <c r="AI51" s="244">
        <v>15229100</v>
      </c>
      <c r="AJ51" s="256"/>
      <c r="AK51" s="262">
        <f t="shared" ref="AK51:AU51" si="38">SUM(AK49:AK50)</f>
        <v>17176900</v>
      </c>
      <c r="AL51" s="278">
        <f t="shared" si="38"/>
        <v>15769100</v>
      </c>
      <c r="AM51" s="287">
        <f t="shared" si="38"/>
        <v>15092500</v>
      </c>
      <c r="AN51" s="302">
        <f t="shared" si="38"/>
        <v>17194500</v>
      </c>
      <c r="AO51" s="278">
        <f t="shared" si="38"/>
        <v>15706700</v>
      </c>
      <c r="AP51" s="312">
        <f t="shared" si="38"/>
        <v>15168500</v>
      </c>
      <c r="AQ51" s="302">
        <f t="shared" si="38"/>
        <v>16807200</v>
      </c>
      <c r="AR51" s="278">
        <f t="shared" si="38"/>
        <v>15349400</v>
      </c>
      <c r="AS51" s="312">
        <f t="shared" si="38"/>
        <v>14918300</v>
      </c>
      <c r="AT51" s="322">
        <f t="shared" si="38"/>
        <v>16328400</v>
      </c>
      <c r="AU51" s="278">
        <f t="shared" si="38"/>
        <v>14667400</v>
      </c>
      <c r="AV51" s="326">
        <f>AV49</f>
        <v>14336300</v>
      </c>
      <c r="AW51" s="322">
        <f>SUM(AW49:AW50)</f>
        <v>16637400</v>
      </c>
      <c r="AX51" s="278">
        <f>SUM(AX49:AX50)</f>
        <v>15177800</v>
      </c>
      <c r="AY51" s="326">
        <f>AY49</f>
        <v>14831900</v>
      </c>
      <c r="AZ51" s="322">
        <f>SUM(AZ49:AZ50)</f>
        <v>16498400</v>
      </c>
      <c r="BA51" s="278">
        <f>SUM(BA49:BA50)</f>
        <v>14884000</v>
      </c>
      <c r="BB51" s="326">
        <f>SUM(BB49:BB50)</f>
        <v>14729000</v>
      </c>
      <c r="BC51" s="322">
        <v>16610000</v>
      </c>
      <c r="BD51" s="329">
        <v>15392400</v>
      </c>
    </row>
    <row r="52" spans="2:56" ht="15" customHeight="1">
      <c r="B52" s="6"/>
      <c r="C52" s="45" t="s">
        <v>59</v>
      </c>
      <c r="D52" s="54">
        <v>462</v>
      </c>
      <c r="E52" s="66">
        <v>4590000</v>
      </c>
      <c r="F52" s="78">
        <v>462</v>
      </c>
      <c r="G52" s="86">
        <v>4590000</v>
      </c>
      <c r="H52" s="110">
        <f t="shared" si="27"/>
        <v>0</v>
      </c>
      <c r="I52" s="128">
        <f t="shared" si="27"/>
        <v>0</v>
      </c>
      <c r="J52" s="136">
        <v>0</v>
      </c>
      <c r="K52" s="145">
        <v>0</v>
      </c>
      <c r="L52" s="136">
        <v>0</v>
      </c>
      <c r="M52" s="145">
        <v>0</v>
      </c>
      <c r="N52" s="136">
        <v>0</v>
      </c>
      <c r="O52" s="145">
        <v>0</v>
      </c>
      <c r="P52" s="60">
        <f>F52+J52+L52+N52</f>
        <v>462</v>
      </c>
      <c r="Q52" s="74">
        <f>G52+K52+M52+O52</f>
        <v>4590000</v>
      </c>
      <c r="R52" s="136">
        <v>0</v>
      </c>
      <c r="S52" s="145">
        <v>0</v>
      </c>
      <c r="T52" s="110">
        <v>0</v>
      </c>
      <c r="U52" s="128">
        <v>0</v>
      </c>
      <c r="V52" s="136">
        <f t="shared" si="29"/>
        <v>0</v>
      </c>
      <c r="W52" s="145">
        <f t="shared" si="29"/>
        <v>0</v>
      </c>
      <c r="X52" s="175">
        <f t="shared" si="30"/>
        <v>20.509749950848093</v>
      </c>
      <c r="Y52" s="182">
        <f t="shared" si="31"/>
        <v>94.413619827789262</v>
      </c>
      <c r="Z52" s="193">
        <f t="shared" si="32"/>
        <v>100</v>
      </c>
      <c r="AA52" s="198">
        <f t="shared" si="33"/>
        <v>100</v>
      </c>
      <c r="AB52" s="168">
        <f>G52/E52*100</f>
        <v>100</v>
      </c>
      <c r="AC52" s="198">
        <f>AI52/AG52*100</f>
        <v>100</v>
      </c>
      <c r="AD52" s="28" t="s">
        <v>59</v>
      </c>
      <c r="AE52" s="9"/>
      <c r="AF52" s="40"/>
      <c r="AG52" s="220">
        <v>18105600</v>
      </c>
      <c r="AH52" s="234">
        <v>18105600</v>
      </c>
      <c r="AI52" s="242">
        <v>18105600</v>
      </c>
      <c r="AJ52" s="256"/>
      <c r="AK52" s="260">
        <v>22379600</v>
      </c>
      <c r="AL52" s="276">
        <v>22379600</v>
      </c>
      <c r="AM52" s="285">
        <v>22379600</v>
      </c>
      <c r="AN52" s="300">
        <v>28859600</v>
      </c>
      <c r="AO52" s="276">
        <v>28859600</v>
      </c>
      <c r="AP52" s="310">
        <v>28859600</v>
      </c>
      <c r="AQ52" s="300">
        <v>30567200</v>
      </c>
      <c r="AR52" s="276">
        <v>30567200</v>
      </c>
      <c r="AS52" s="310">
        <v>30567200</v>
      </c>
      <c r="AT52" s="320">
        <v>32849800</v>
      </c>
      <c r="AU52" s="276">
        <v>32849800</v>
      </c>
      <c r="AV52" s="324">
        <v>32849800</v>
      </c>
      <c r="AW52" s="320">
        <v>36511900</v>
      </c>
      <c r="AX52" s="276">
        <v>36511900</v>
      </c>
      <c r="AY52" s="324">
        <v>36511900</v>
      </c>
      <c r="AZ52" s="320">
        <v>38984200</v>
      </c>
      <c r="BA52" s="276">
        <v>38984200</v>
      </c>
      <c r="BB52" s="324">
        <v>38984200</v>
      </c>
      <c r="BC52" s="320">
        <v>41363000</v>
      </c>
      <c r="BD52" s="330">
        <v>41363000</v>
      </c>
    </row>
    <row r="53" spans="2:56" ht="15" customHeight="1">
      <c r="B53" s="7" t="s">
        <v>3</v>
      </c>
      <c r="C53" s="46" t="s">
        <v>61</v>
      </c>
      <c r="D53" s="55">
        <v>0</v>
      </c>
      <c r="E53" s="69">
        <v>0</v>
      </c>
      <c r="F53" s="79">
        <v>0</v>
      </c>
      <c r="G53" s="87">
        <v>0</v>
      </c>
      <c r="H53" s="106">
        <f t="shared" si="27"/>
        <v>0</v>
      </c>
      <c r="I53" s="124">
        <f t="shared" si="27"/>
        <v>0</v>
      </c>
      <c r="J53" s="85">
        <v>0</v>
      </c>
      <c r="K53" s="143">
        <v>0</v>
      </c>
      <c r="L53" s="85">
        <v>0</v>
      </c>
      <c r="M53" s="143">
        <v>0</v>
      </c>
      <c r="N53" s="85">
        <v>0</v>
      </c>
      <c r="O53" s="143">
        <v>0</v>
      </c>
      <c r="P53" s="85">
        <f>F53+J53+L53+N53</f>
        <v>0</v>
      </c>
      <c r="Q53" s="143">
        <f>G53+K53+M53+O53</f>
        <v>0</v>
      </c>
      <c r="R53" s="85">
        <v>0</v>
      </c>
      <c r="S53" s="143">
        <v>0</v>
      </c>
      <c r="T53" s="106">
        <v>0</v>
      </c>
      <c r="U53" s="124">
        <v>0</v>
      </c>
      <c r="V53" s="85">
        <f t="shared" si="29"/>
        <v>0</v>
      </c>
      <c r="W53" s="143">
        <f t="shared" si="29"/>
        <v>0</v>
      </c>
      <c r="X53" s="179" t="s">
        <v>29</v>
      </c>
      <c r="Y53" s="183" t="s">
        <v>29</v>
      </c>
      <c r="Z53" s="179" t="s">
        <v>29</v>
      </c>
      <c r="AA53" s="199" t="s">
        <v>29</v>
      </c>
      <c r="AB53" s="169" t="s">
        <v>29</v>
      </c>
      <c r="AC53" s="199" t="s">
        <v>29</v>
      </c>
      <c r="AD53" s="29" t="s">
        <v>61</v>
      </c>
      <c r="AE53" s="10" t="s">
        <v>3</v>
      </c>
      <c r="AF53" s="40"/>
      <c r="AG53" s="221">
        <v>0</v>
      </c>
      <c r="AH53" s="235">
        <v>0</v>
      </c>
      <c r="AI53" s="243">
        <v>0</v>
      </c>
      <c r="AJ53" s="256"/>
      <c r="AK53" s="261">
        <v>0</v>
      </c>
      <c r="AL53" s="277"/>
      <c r="AM53" s="286">
        <v>0</v>
      </c>
      <c r="AN53" s="301"/>
      <c r="AO53" s="277"/>
      <c r="AP53" s="311"/>
      <c r="AQ53" s="301">
        <v>0</v>
      </c>
      <c r="AR53" s="277"/>
      <c r="AS53" s="311">
        <v>0</v>
      </c>
      <c r="AT53" s="321">
        <v>0</v>
      </c>
      <c r="AU53" s="277">
        <v>0</v>
      </c>
      <c r="AV53" s="325">
        <v>0</v>
      </c>
      <c r="AW53" s="321">
        <v>0</v>
      </c>
      <c r="AX53" s="277">
        <v>0</v>
      </c>
      <c r="AY53" s="325">
        <v>0</v>
      </c>
      <c r="AZ53" s="321">
        <v>0</v>
      </c>
      <c r="BA53" s="277">
        <v>0</v>
      </c>
      <c r="BB53" s="325">
        <v>0</v>
      </c>
      <c r="BC53" s="321">
        <v>0</v>
      </c>
      <c r="BD53" s="327">
        <v>0</v>
      </c>
    </row>
    <row r="54" spans="2:56" ht="15" customHeight="1">
      <c r="B54" s="8"/>
      <c r="C54" s="47" t="s">
        <v>20</v>
      </c>
      <c r="D54" s="53">
        <v>462</v>
      </c>
      <c r="E54" s="68">
        <v>4590000</v>
      </c>
      <c r="F54" s="53">
        <v>462</v>
      </c>
      <c r="G54" s="88">
        <v>4590000</v>
      </c>
      <c r="H54" s="111">
        <f t="shared" si="27"/>
        <v>0</v>
      </c>
      <c r="I54" s="129">
        <f t="shared" si="27"/>
        <v>0</v>
      </c>
      <c r="J54" s="137">
        <v>0</v>
      </c>
      <c r="K54" s="146">
        <v>0</v>
      </c>
      <c r="L54" s="137">
        <v>0</v>
      </c>
      <c r="M54" s="146">
        <v>0</v>
      </c>
      <c r="N54" s="137">
        <v>0</v>
      </c>
      <c r="O54" s="146">
        <v>0</v>
      </c>
      <c r="P54" s="62">
        <f t="shared" ref="P54:U54" si="39">SUM(P52:P53)</f>
        <v>462</v>
      </c>
      <c r="Q54" s="76">
        <f t="shared" si="39"/>
        <v>4590000</v>
      </c>
      <c r="R54" s="137">
        <f t="shared" si="39"/>
        <v>0</v>
      </c>
      <c r="S54" s="146">
        <f t="shared" si="39"/>
        <v>0</v>
      </c>
      <c r="T54" s="111">
        <f t="shared" si="39"/>
        <v>0</v>
      </c>
      <c r="U54" s="129">
        <f t="shared" si="39"/>
        <v>0</v>
      </c>
      <c r="V54" s="137">
        <f t="shared" si="29"/>
        <v>0</v>
      </c>
      <c r="W54" s="146">
        <f t="shared" si="29"/>
        <v>0</v>
      </c>
      <c r="X54" s="172">
        <f t="shared" ref="X54:X60" si="40">E54/AK54*100</f>
        <v>20.509749950848093</v>
      </c>
      <c r="Y54" s="184">
        <f t="shared" ref="Y54:Y60" si="41">AN54/AQ54*100</f>
        <v>94.413619827789262</v>
      </c>
      <c r="Z54" s="172">
        <f t="shared" ref="Z54:Z60" si="42">Q54/E54*100</f>
        <v>100</v>
      </c>
      <c r="AA54" s="200">
        <f t="shared" ref="AA54:AA60" si="43">AH54/AG54*100</f>
        <v>100</v>
      </c>
      <c r="AB54" s="170">
        <f>G54/E54*100</f>
        <v>100</v>
      </c>
      <c r="AC54" s="200">
        <f>AI54/AG54*100</f>
        <v>100</v>
      </c>
      <c r="AD54" s="30" t="s">
        <v>20</v>
      </c>
      <c r="AE54" s="11"/>
      <c r="AF54" s="40"/>
      <c r="AG54" s="222">
        <v>18105600</v>
      </c>
      <c r="AH54" s="236">
        <v>18105600</v>
      </c>
      <c r="AI54" s="244">
        <v>18105600</v>
      </c>
      <c r="AJ54" s="256"/>
      <c r="AK54" s="262">
        <f t="shared" ref="AK54:AU54" si="44">SUM(AK52:AK53)</f>
        <v>22379600</v>
      </c>
      <c r="AL54" s="278">
        <f t="shared" si="44"/>
        <v>22379600</v>
      </c>
      <c r="AM54" s="287">
        <f t="shared" si="44"/>
        <v>22379600</v>
      </c>
      <c r="AN54" s="302">
        <f t="shared" si="44"/>
        <v>28859600</v>
      </c>
      <c r="AO54" s="278">
        <f t="shared" si="44"/>
        <v>28859600</v>
      </c>
      <c r="AP54" s="312">
        <f t="shared" si="44"/>
        <v>28859600</v>
      </c>
      <c r="AQ54" s="302">
        <f t="shared" si="44"/>
        <v>30567200</v>
      </c>
      <c r="AR54" s="278">
        <f t="shared" si="44"/>
        <v>30567200</v>
      </c>
      <c r="AS54" s="312">
        <f t="shared" si="44"/>
        <v>30567200</v>
      </c>
      <c r="AT54" s="322">
        <f t="shared" si="44"/>
        <v>32849800</v>
      </c>
      <c r="AU54" s="278">
        <f t="shared" si="44"/>
        <v>32849800</v>
      </c>
      <c r="AV54" s="326">
        <f>AV52</f>
        <v>32849800</v>
      </c>
      <c r="AW54" s="322">
        <f>SUM(AW52:AW53)</f>
        <v>36511900</v>
      </c>
      <c r="AX54" s="278">
        <f>SUM(AX52:AX53)</f>
        <v>36511900</v>
      </c>
      <c r="AY54" s="326">
        <f>AY52</f>
        <v>36511900</v>
      </c>
      <c r="AZ54" s="322">
        <f>SUM(AZ52:AZ53)</f>
        <v>38984200</v>
      </c>
      <c r="BA54" s="278">
        <f>SUM(BA52:BA53)</f>
        <v>38984200</v>
      </c>
      <c r="BB54" s="326">
        <f>SUM(BB52:BB53)</f>
        <v>38984200</v>
      </c>
      <c r="BC54" s="322">
        <v>41363000</v>
      </c>
      <c r="BD54" s="329">
        <v>41363000</v>
      </c>
    </row>
    <row r="55" spans="2:56" ht="15" customHeight="1">
      <c r="B55" s="6"/>
      <c r="C55" s="45" t="s">
        <v>59</v>
      </c>
      <c r="D55" s="54">
        <v>235</v>
      </c>
      <c r="E55" s="66">
        <v>253639406</v>
      </c>
      <c r="F55" s="78">
        <v>196</v>
      </c>
      <c r="G55" s="86">
        <v>221374356</v>
      </c>
      <c r="H55" s="108">
        <f t="shared" si="27"/>
        <v>39</v>
      </c>
      <c r="I55" s="126">
        <f t="shared" si="27"/>
        <v>32265050</v>
      </c>
      <c r="J55" s="60">
        <v>39</v>
      </c>
      <c r="K55" s="74">
        <v>32265050</v>
      </c>
      <c r="L55" s="136">
        <v>0</v>
      </c>
      <c r="M55" s="145">
        <v>0</v>
      </c>
      <c r="N55" s="136">
        <v>0</v>
      </c>
      <c r="O55" s="145">
        <v>0</v>
      </c>
      <c r="P55" s="60">
        <f>F55+J55+L55+N55</f>
        <v>235</v>
      </c>
      <c r="Q55" s="74">
        <f>G55+K55+M55+O55</f>
        <v>253639406</v>
      </c>
      <c r="R55" s="136">
        <v>0</v>
      </c>
      <c r="S55" s="145">
        <v>0</v>
      </c>
      <c r="T55" s="110">
        <v>0</v>
      </c>
      <c r="U55" s="128">
        <v>0</v>
      </c>
      <c r="V55" s="136">
        <f t="shared" si="29"/>
        <v>0</v>
      </c>
      <c r="W55" s="145">
        <f t="shared" si="29"/>
        <v>0</v>
      </c>
      <c r="X55" s="168">
        <f t="shared" si="40"/>
        <v>113.58972944375883</v>
      </c>
      <c r="Y55" s="182">
        <f t="shared" si="41"/>
        <v>104.98963726536527</v>
      </c>
      <c r="Z55" s="193">
        <f t="shared" si="42"/>
        <v>100</v>
      </c>
      <c r="AA55" s="198">
        <f t="shared" si="43"/>
        <v>100</v>
      </c>
      <c r="AB55" s="168">
        <f>G55/E55*100</f>
        <v>87.279165130989142</v>
      </c>
      <c r="AC55" s="198">
        <f>AI55/AG55*100</f>
        <v>99.429546433198936</v>
      </c>
      <c r="AD55" s="28" t="s">
        <v>59</v>
      </c>
      <c r="AE55" s="9"/>
      <c r="AF55" s="40"/>
      <c r="AG55" s="220">
        <v>241837387</v>
      </c>
      <c r="AH55" s="234">
        <v>241837387</v>
      </c>
      <c r="AI55" s="242">
        <v>240457817</v>
      </c>
      <c r="AJ55" s="256"/>
      <c r="AK55" s="260">
        <v>223294313</v>
      </c>
      <c r="AL55" s="276">
        <v>223294313</v>
      </c>
      <c r="AM55" s="285">
        <v>220984633</v>
      </c>
      <c r="AN55" s="300">
        <v>241417508</v>
      </c>
      <c r="AO55" s="276">
        <v>241417508</v>
      </c>
      <c r="AP55" s="310">
        <v>240603148</v>
      </c>
      <c r="AQ55" s="300">
        <v>229944130</v>
      </c>
      <c r="AR55" s="276">
        <v>229854590</v>
      </c>
      <c r="AS55" s="310">
        <v>229031500</v>
      </c>
      <c r="AT55" s="320">
        <v>210900700</v>
      </c>
      <c r="AU55" s="276">
        <v>210615574</v>
      </c>
      <c r="AV55" s="324">
        <v>202270354</v>
      </c>
      <c r="AW55" s="320">
        <v>202600347</v>
      </c>
      <c r="AX55" s="276">
        <v>202224944</v>
      </c>
      <c r="AY55" s="324">
        <v>194504314</v>
      </c>
      <c r="AZ55" s="320">
        <v>286959761</v>
      </c>
      <c r="BA55" s="276">
        <v>286959761</v>
      </c>
      <c r="BB55" s="324">
        <v>280570995</v>
      </c>
      <c r="BC55" s="320">
        <v>311244962</v>
      </c>
      <c r="BD55" s="330">
        <v>311244962</v>
      </c>
    </row>
    <row r="56" spans="2:56" ht="15" customHeight="1">
      <c r="B56" s="7" t="s">
        <v>0</v>
      </c>
      <c r="C56" s="46" t="s">
        <v>61</v>
      </c>
      <c r="D56" s="52">
        <v>14</v>
      </c>
      <c r="E56" s="67">
        <v>305642</v>
      </c>
      <c r="F56" s="79">
        <v>0</v>
      </c>
      <c r="G56" s="87">
        <v>0</v>
      </c>
      <c r="H56" s="112">
        <f t="shared" si="27"/>
        <v>14</v>
      </c>
      <c r="I56" s="130">
        <f t="shared" si="27"/>
        <v>305642</v>
      </c>
      <c r="J56" s="85">
        <v>0</v>
      </c>
      <c r="K56" s="143">
        <v>0</v>
      </c>
      <c r="L56" s="85">
        <v>11</v>
      </c>
      <c r="M56" s="143">
        <v>248400</v>
      </c>
      <c r="N56" s="61">
        <v>0</v>
      </c>
      <c r="O56" s="75">
        <v>0</v>
      </c>
      <c r="P56" s="61">
        <f>F56+J56+L56+N56</f>
        <v>11</v>
      </c>
      <c r="Q56" s="75">
        <f>G56+K56+M56+O56</f>
        <v>248400</v>
      </c>
      <c r="R56" s="85">
        <v>0</v>
      </c>
      <c r="S56" s="143">
        <v>0</v>
      </c>
      <c r="T56" s="106">
        <v>0</v>
      </c>
      <c r="U56" s="124">
        <v>0</v>
      </c>
      <c r="V56" s="61">
        <f t="shared" si="29"/>
        <v>3</v>
      </c>
      <c r="W56" s="75">
        <f t="shared" si="29"/>
        <v>57242</v>
      </c>
      <c r="X56" s="169">
        <f t="shared" si="40"/>
        <v>69.046204448982635</v>
      </c>
      <c r="Y56" s="183">
        <f t="shared" si="41"/>
        <v>124.68151027363498</v>
      </c>
      <c r="Z56" s="179">
        <f t="shared" si="42"/>
        <v>81.27155299337133</v>
      </c>
      <c r="AA56" s="199">
        <f t="shared" si="43"/>
        <v>30.953795551017365</v>
      </c>
      <c r="AB56" s="169" t="s">
        <v>29</v>
      </c>
      <c r="AC56" s="199" t="s">
        <v>29</v>
      </c>
      <c r="AD56" s="29" t="s">
        <v>61</v>
      </c>
      <c r="AE56" s="10" t="s">
        <v>0</v>
      </c>
      <c r="AF56" s="40"/>
      <c r="AG56" s="221">
        <v>442663</v>
      </c>
      <c r="AH56" s="235">
        <v>137021</v>
      </c>
      <c r="AI56" s="243">
        <v>0</v>
      </c>
      <c r="AJ56" s="256"/>
      <c r="AK56" s="261">
        <v>442663</v>
      </c>
      <c r="AL56" s="277"/>
      <c r="AM56" s="286">
        <v>0</v>
      </c>
      <c r="AN56" s="301">
        <v>442663</v>
      </c>
      <c r="AO56" s="277"/>
      <c r="AP56" s="311"/>
      <c r="AQ56" s="301">
        <v>355035</v>
      </c>
      <c r="AR56" s="277">
        <v>1912</v>
      </c>
      <c r="AS56" s="311">
        <v>0</v>
      </c>
      <c r="AT56" s="321">
        <v>375403</v>
      </c>
      <c r="AU56" s="277">
        <v>305494</v>
      </c>
      <c r="AV56" s="325">
        <v>0</v>
      </c>
      <c r="AW56" s="321">
        <v>0</v>
      </c>
      <c r="AX56" s="277">
        <v>0</v>
      </c>
      <c r="AY56" s="325">
        <v>0</v>
      </c>
      <c r="AZ56" s="321">
        <v>0</v>
      </c>
      <c r="BA56" s="277">
        <v>0</v>
      </c>
      <c r="BB56" s="325">
        <v>0</v>
      </c>
      <c r="BC56" s="321">
        <v>0</v>
      </c>
      <c r="BD56" s="327">
        <v>0</v>
      </c>
    </row>
    <row r="57" spans="2:56" ht="15" customHeight="1">
      <c r="B57" s="8"/>
      <c r="C57" s="47" t="s">
        <v>20</v>
      </c>
      <c r="D57" s="53">
        <v>249</v>
      </c>
      <c r="E57" s="68">
        <v>253945048</v>
      </c>
      <c r="F57" s="53">
        <v>196</v>
      </c>
      <c r="G57" s="88">
        <v>221374356</v>
      </c>
      <c r="H57" s="109">
        <f t="shared" si="27"/>
        <v>53</v>
      </c>
      <c r="I57" s="127">
        <f t="shared" si="27"/>
        <v>32570692</v>
      </c>
      <c r="J57" s="62">
        <v>39</v>
      </c>
      <c r="K57" s="76">
        <v>32265050</v>
      </c>
      <c r="L57" s="137">
        <v>11</v>
      </c>
      <c r="M57" s="146">
        <v>248400</v>
      </c>
      <c r="N57" s="62">
        <v>0</v>
      </c>
      <c r="O57" s="76">
        <v>0</v>
      </c>
      <c r="P57" s="62">
        <f t="shared" ref="P57:U57" si="45">SUM(P55:P56)</f>
        <v>246</v>
      </c>
      <c r="Q57" s="76">
        <f t="shared" si="45"/>
        <v>253887806</v>
      </c>
      <c r="R57" s="137">
        <f t="shared" si="45"/>
        <v>0</v>
      </c>
      <c r="S57" s="146">
        <f t="shared" si="45"/>
        <v>0</v>
      </c>
      <c r="T57" s="111">
        <f t="shared" si="45"/>
        <v>0</v>
      </c>
      <c r="U57" s="129">
        <f t="shared" si="45"/>
        <v>0</v>
      </c>
      <c r="V57" s="62">
        <f t="shared" si="29"/>
        <v>3</v>
      </c>
      <c r="W57" s="76">
        <f t="shared" si="29"/>
        <v>57242</v>
      </c>
      <c r="X57" s="170">
        <f t="shared" si="40"/>
        <v>113.50160020040674</v>
      </c>
      <c r="Y57" s="184">
        <f t="shared" si="41"/>
        <v>105.01999475334615</v>
      </c>
      <c r="Z57" s="172">
        <f t="shared" si="42"/>
        <v>99.97745890284105</v>
      </c>
      <c r="AA57" s="200">
        <f t="shared" si="43"/>
        <v>99.873847640364943</v>
      </c>
      <c r="AB57" s="170">
        <f>G57/E57*100</f>
        <v>87.174118079278315</v>
      </c>
      <c r="AC57" s="200">
        <f>AI57/AG57*100</f>
        <v>99.247881532136049</v>
      </c>
      <c r="AD57" s="30" t="s">
        <v>20</v>
      </c>
      <c r="AE57" s="11"/>
      <c r="AF57" s="40"/>
      <c r="AG57" s="222">
        <v>242280050</v>
      </c>
      <c r="AH57" s="236">
        <v>241974408</v>
      </c>
      <c r="AI57" s="244">
        <v>240457817</v>
      </c>
      <c r="AJ57" s="256"/>
      <c r="AK57" s="262">
        <f t="shared" ref="AK57:AU57" si="46">SUM(AK55:AK56)</f>
        <v>223736976</v>
      </c>
      <c r="AL57" s="278">
        <f t="shared" si="46"/>
        <v>223294313</v>
      </c>
      <c r="AM57" s="287">
        <f t="shared" si="46"/>
        <v>220984633</v>
      </c>
      <c r="AN57" s="302">
        <f t="shared" si="46"/>
        <v>241860171</v>
      </c>
      <c r="AO57" s="278">
        <f t="shared" si="46"/>
        <v>241417508</v>
      </c>
      <c r="AP57" s="312">
        <f t="shared" si="46"/>
        <v>240603148</v>
      </c>
      <c r="AQ57" s="302">
        <f t="shared" si="46"/>
        <v>230299165</v>
      </c>
      <c r="AR57" s="278">
        <f t="shared" si="46"/>
        <v>229856502</v>
      </c>
      <c r="AS57" s="312">
        <f t="shared" si="46"/>
        <v>229031500</v>
      </c>
      <c r="AT57" s="322">
        <f t="shared" si="46"/>
        <v>211276103</v>
      </c>
      <c r="AU57" s="278">
        <f t="shared" si="46"/>
        <v>210921068</v>
      </c>
      <c r="AV57" s="326">
        <f>AV55</f>
        <v>202270354</v>
      </c>
      <c r="AW57" s="322">
        <f>SUM(AW55:AW56)</f>
        <v>202600347</v>
      </c>
      <c r="AX57" s="278">
        <f>SUM(AX55:AX56)</f>
        <v>202224944</v>
      </c>
      <c r="AY57" s="326">
        <f>AY55</f>
        <v>194504314</v>
      </c>
      <c r="AZ57" s="322">
        <f>SUM(AZ55:AZ56)</f>
        <v>286959761</v>
      </c>
      <c r="BA57" s="278">
        <f>SUM(BA55:BA56)</f>
        <v>286959761</v>
      </c>
      <c r="BB57" s="326">
        <f>SUM(BB55:BB56)</f>
        <v>280570995</v>
      </c>
      <c r="BC57" s="322">
        <v>311244962</v>
      </c>
      <c r="BD57" s="329">
        <v>311244962</v>
      </c>
    </row>
    <row r="58" spans="2:56" ht="15" customHeight="1">
      <c r="B58" s="6"/>
      <c r="C58" s="45" t="s">
        <v>59</v>
      </c>
      <c r="D58" s="60">
        <f>SUM(D7,D10,D13,D16,D19,D22,D26,D31,D34,D46,D49,D37,D41,D52,D55,)</f>
        <v>535084</v>
      </c>
      <c r="E58" s="74">
        <f>SUM(E7,E10,E13,E16,E19,E22,E26,E31,E34,E46,E49,E37,E41,E52,E55,)</f>
        <v>48216337239</v>
      </c>
      <c r="F58" s="81">
        <f>SUM(F7,F10,F13,F16,F19,F22,F26,F31,F34,F46,F49,F37,F41,F52,F55,)</f>
        <v>462296</v>
      </c>
      <c r="G58" s="94">
        <f>SUM(G7,G10,G13,G16,G19,G22,G26,G31,G34,G46,G49,G37,G41,G52,G55,)</f>
        <v>41681435702</v>
      </c>
      <c r="H58" s="102">
        <f t="shared" si="27"/>
        <v>72788</v>
      </c>
      <c r="I58" s="120">
        <f t="shared" si="27"/>
        <v>6534901537</v>
      </c>
      <c r="J58" s="81">
        <f t="shared" ref="J58:O58" si="47">SUM(J7,J10,J13,J16,J19,J22,J26,J31,J34,J46,J49,J37,J41,J52,J55,)</f>
        <v>70470</v>
      </c>
      <c r="K58" s="74">
        <f t="shared" si="47"/>
        <v>6408289466</v>
      </c>
      <c r="L58" s="81">
        <f t="shared" si="47"/>
        <v>643</v>
      </c>
      <c r="M58" s="74">
        <f t="shared" si="47"/>
        <v>26289046</v>
      </c>
      <c r="N58" s="60">
        <f t="shared" si="47"/>
        <v>526</v>
      </c>
      <c r="O58" s="74">
        <f t="shared" si="47"/>
        <v>20628406</v>
      </c>
      <c r="P58" s="81">
        <f>P7+P10+P13+P16+P19+P22+P26+P31+P34+P37+P41+P46+P49+P52+P55</f>
        <v>533935</v>
      </c>
      <c r="Q58" s="74">
        <f>SUM(Q7,Q10,Q13,Q16,Q19,Q22,Q26,Q31,Q34,Q46,Q49,Q37,Q41,Q52,Q55,)</f>
        <v>48136642620</v>
      </c>
      <c r="R58" s="136">
        <v>0</v>
      </c>
      <c r="S58" s="145">
        <v>0</v>
      </c>
      <c r="T58" s="108">
        <f>SUM(T7,T10,T13,T16,T19,T22,T26,T31,T34,T46,T49,T37,T41,T52,T55,)</f>
        <v>13</v>
      </c>
      <c r="U58" s="126">
        <f>SUM(U7,U10,U13,U16,U19,U22,U26,U31,U34,U46,U49,U37,U41,U52,U55,)</f>
        <v>479978</v>
      </c>
      <c r="V58" s="60">
        <f>SUM(V7,V10,V13,V16,V19,V22,V26,V31,V34,V46,V49,V37,V41,V52,V55,)</f>
        <v>1136</v>
      </c>
      <c r="W58" s="74">
        <f>SUM(W7,W10,W13,W16,W19,W22,W26,W31,W34,W46,W49,W37,W41,W52,W55,)</f>
        <v>79214641</v>
      </c>
      <c r="X58" s="168">
        <f t="shared" si="40"/>
        <v>100.83738457801688</v>
      </c>
      <c r="Y58" s="182">
        <f t="shared" si="41"/>
        <v>101.95660346605682</v>
      </c>
      <c r="Z58" s="193">
        <f t="shared" si="42"/>
        <v>99.83471448981085</v>
      </c>
      <c r="AA58" s="198">
        <f t="shared" si="43"/>
        <v>99.719353340870796</v>
      </c>
      <c r="AB58" s="168">
        <f>G58/E58*100</f>
        <v>86.446706840033016</v>
      </c>
      <c r="AC58" s="198">
        <f>AI58/AG58*100</f>
        <v>85.607204306168072</v>
      </c>
      <c r="AD58" s="28" t="s">
        <v>59</v>
      </c>
      <c r="AE58" s="9"/>
      <c r="AF58" s="40"/>
      <c r="AG58" s="227">
        <v>48090326968</v>
      </c>
      <c r="AH58" s="234">
        <v>47955363072</v>
      </c>
      <c r="AI58" s="249">
        <v>41168784459</v>
      </c>
      <c r="AJ58" s="256"/>
      <c r="AK58" s="267">
        <f t="shared" ref="AK58:AS58" si="48">SUM(AK7,AK10,AK13,AK16,AK19,AK22,AK26,AK31,AK34,AK46,AK49,AK37,AK41,AK52,AK55,)</f>
        <v>47815933982</v>
      </c>
      <c r="AL58" s="276">
        <f t="shared" si="48"/>
        <v>47700701860</v>
      </c>
      <c r="AM58" s="292">
        <f t="shared" si="48"/>
        <v>40620571185</v>
      </c>
      <c r="AN58" s="300">
        <f t="shared" si="48"/>
        <v>45779064484</v>
      </c>
      <c r="AO58" s="276">
        <f t="shared" si="48"/>
        <v>45646199033</v>
      </c>
      <c r="AP58" s="310">
        <f t="shared" si="48"/>
        <v>38701912401</v>
      </c>
      <c r="AQ58" s="300">
        <f t="shared" si="48"/>
        <v>44900538982</v>
      </c>
      <c r="AR58" s="276">
        <f t="shared" si="48"/>
        <v>44719146510</v>
      </c>
      <c r="AS58" s="310">
        <f t="shared" si="48"/>
        <v>37581627404</v>
      </c>
      <c r="AT58" s="320">
        <f>AT7+AT10+AT13+AT16+AT19+AT22+AT26+AT31+AT34+AT46+AT49+AT37+AT41+AT52+AT55</f>
        <v>46499355846</v>
      </c>
      <c r="AU58" s="276">
        <f>AU7+AU10+AU13+AU16+AU19+AU22+AU26+AU31+AU34+AU46+AU49+AU37+AU41+AU52+AU55</f>
        <v>46281315248</v>
      </c>
      <c r="AV58" s="324">
        <f>AV7+AV10+AV13+AV16+AV19+AV22+AV26+AV31+AV34+AV37+AV41+AV46+AV49+AV52+AV55</f>
        <v>38249109764</v>
      </c>
      <c r="AW58" s="320">
        <f>AW7+AW10+AW13+AW16+AW19+AW22+AW26+AW31+AW34+AW46+AW49+AW37+AW41+AW52+AW55</f>
        <v>48988197685</v>
      </c>
      <c r="AX58" s="276">
        <f>AX7+AX10+AX13+AX16+AX19+AX22+AX26+AX31+AX34+AX46+AX49+AX37+AX41+AX52+AX55</f>
        <v>48724549533</v>
      </c>
      <c r="AY58" s="324">
        <f>AY7+AY10+AY13+AY16+AY19+AY22+AY26+AY31+AY34+AY37+AY41+AY46+AY49+AY52+AY55</f>
        <v>40202250561</v>
      </c>
      <c r="AZ58" s="320">
        <f>AZ7+AZ10+AZ13+AZ16+AZ19+AZ22+AZ26+AZ31+AZ34+AZ46+AZ49+AZ37+AZ41+AZ52+AZ55</f>
        <v>61665009591</v>
      </c>
      <c r="BA58" s="276">
        <f>BA7+BA10+BA13+BA16+BA19+BA22+BA26+BA31+BA34+BA46+BA49+BA37+BA41+BA52+BA55</f>
        <v>61445436279</v>
      </c>
      <c r="BB58" s="324">
        <v>52471450912</v>
      </c>
      <c r="BC58" s="320">
        <f>BC7+BC10+BC13+BC16+BC19+BC22+BC26+BC31+BC34+BC46+BC49+BC37+BC41+BC52+BC55</f>
        <v>67914672252</v>
      </c>
      <c r="BD58" s="330">
        <f>BD7+BD10+BD13+BD16+BD19+BD22+BD26+BD31+BD34+BD46+BD49+BD37+BD41+BD52+BD55</f>
        <v>67568297020</v>
      </c>
    </row>
    <row r="59" spans="2:56" ht="15" customHeight="1">
      <c r="B59" s="7" t="s">
        <v>73</v>
      </c>
      <c r="C59" s="46" t="s">
        <v>61</v>
      </c>
      <c r="D59" s="61">
        <f>SUM(D8,D11,D14,D17,D20,D23,D28,D32,D35,D47,D50,D38,D43,D53,D56)</f>
        <v>5951</v>
      </c>
      <c r="E59" s="75">
        <f>SUM(E8,E11,E14,E17,E20,E23,E28,E32,E35,E47,E50,E38,E43,E53,E56,)</f>
        <v>441084932</v>
      </c>
      <c r="F59" s="82">
        <f>SUM(F8,F11,F14,F17,F20,F23,F28,F32,F35,F47,F50,F38,F43,F53,F56)</f>
        <v>0</v>
      </c>
      <c r="G59" s="95">
        <f>SUM(G8,G11,G14,G17,G20,G23,G28,G32,G35,G47,G50,G38,G43,G53,G56,)</f>
        <v>0</v>
      </c>
      <c r="H59" s="103">
        <f t="shared" si="27"/>
        <v>5951</v>
      </c>
      <c r="I59" s="121">
        <f t="shared" si="27"/>
        <v>441084932</v>
      </c>
      <c r="J59" s="142">
        <f>SUM(J8,J11,J14,J17,J20,J23,J28,J32,J35,J47,J50,J38,J43,J53,J56)</f>
        <v>1139</v>
      </c>
      <c r="K59" s="75">
        <f>SUM(K8,K11,K14,K17,K20,K23,K28,K32,K35,K47,K50,K38,K43,K53,K56,)</f>
        <v>58505314</v>
      </c>
      <c r="L59" s="142">
        <f>SUM(L8,L11,L14,L17,L20,L23,L28,L32,L35,L47,L50,L38,L43,L53,L56)</f>
        <v>313</v>
      </c>
      <c r="M59" s="75">
        <f>SUM(M8,M11,M14,M17,M20,M23,M28,M32,M35,M47,M50,M38,M43,M53,M56,)</f>
        <v>29830880</v>
      </c>
      <c r="N59" s="61">
        <f>SUM(N8,N11,N14,N17,N20,N23,N28,N32,N35,N47,N50,N38,N43,N53,N56)</f>
        <v>278</v>
      </c>
      <c r="O59" s="75">
        <f>SUM(O8,O11,O14,O17,O20,O23,O28,O32,O35,O47,O50,O38,O43,O53,O56,)</f>
        <v>66750770</v>
      </c>
      <c r="P59" s="142">
        <f>SUM(P8,P11,P14,P17,P20,P23,P28,P32,P35,P47,P50,P38,P43,P53,P56)</f>
        <v>1730</v>
      </c>
      <c r="Q59" s="75">
        <f>SUM(Q8,Q11,Q14,Q17,Q20,Q23,Q28,Q32,Q35,Q47,Q50,Q38,Q43,Q53,Q56,)</f>
        <v>155086964</v>
      </c>
      <c r="R59" s="85">
        <v>0</v>
      </c>
      <c r="S59" s="143">
        <v>0</v>
      </c>
      <c r="T59" s="112">
        <f>SUM(T8,T11,T14,T17,T20,T23,T28,T32,T35,T47,T50,T38,T43,T53,T56)</f>
        <v>682</v>
      </c>
      <c r="U59" s="130">
        <f>SUM(U8,U11,U14,U17,U20,U23,U28,U32,U35,U47,U50,U38,U43,U53,U56,)</f>
        <v>40552281</v>
      </c>
      <c r="V59" s="61">
        <f>SUM(V8,V11,V14,V17,V20,V23,V28,V32,V35,V47,V50,V38,V43,V53,V56)</f>
        <v>3539</v>
      </c>
      <c r="W59" s="75">
        <f>SUM(W8,W11,W14,W17,W20,W23,W28,W32,W35,W47,W50,W38,W43,W53,W56,)</f>
        <v>245445687</v>
      </c>
      <c r="X59" s="169">
        <f t="shared" si="40"/>
        <v>73.874736568152315</v>
      </c>
      <c r="Y59" s="183">
        <f t="shared" si="41"/>
        <v>95.65127501173049</v>
      </c>
      <c r="Z59" s="179">
        <f t="shared" si="42"/>
        <v>35.160340503311502</v>
      </c>
      <c r="AA59" s="199">
        <f t="shared" si="43"/>
        <v>15.19049590916447</v>
      </c>
      <c r="AB59" s="169" t="s">
        <v>29</v>
      </c>
      <c r="AC59" s="199" t="s">
        <v>29</v>
      </c>
      <c r="AD59" s="29" t="s">
        <v>61</v>
      </c>
      <c r="AE59" s="10" t="s">
        <v>73</v>
      </c>
      <c r="AF59" s="40"/>
      <c r="AG59" s="228">
        <v>517548673</v>
      </c>
      <c r="AH59" s="235">
        <v>78618210</v>
      </c>
      <c r="AI59" s="250">
        <v>0</v>
      </c>
      <c r="AJ59" s="256"/>
      <c r="AK59" s="268">
        <f t="shared" ref="AK59:AS59" si="49">SUM(AK8,AK11,AK14,AK17,AK20,AK23,AK28,AK32,AK35,AK47,AK50,AK38,AK43,AK53,AK56,)</f>
        <v>597071411</v>
      </c>
      <c r="AL59" s="277">
        <f t="shared" si="49"/>
        <v>118744273</v>
      </c>
      <c r="AM59" s="293">
        <f t="shared" si="49"/>
        <v>0</v>
      </c>
      <c r="AN59" s="301">
        <f t="shared" si="49"/>
        <v>672639647</v>
      </c>
      <c r="AO59" s="277">
        <f t="shared" si="49"/>
        <v>155083445</v>
      </c>
      <c r="AP59" s="311">
        <f t="shared" si="49"/>
        <v>0</v>
      </c>
      <c r="AQ59" s="301">
        <f t="shared" si="49"/>
        <v>703220785</v>
      </c>
      <c r="AR59" s="277">
        <f t="shared" si="49"/>
        <v>126937610</v>
      </c>
      <c r="AS59" s="311">
        <f t="shared" si="49"/>
        <v>85242</v>
      </c>
      <c r="AT59" s="321">
        <f>AT8+AT11+AT14+AT17+AT20+AT28+AT32+AT35+AT47+AT50+AT38+AT43+AT53+AT56+AT23</f>
        <v>727914020</v>
      </c>
      <c r="AU59" s="277">
        <f>AU8+AU11+AU14+AU17+AU20+AU28+AU32+AU35+AU47+AU50+AU38+AU43+AU53+AU56+AU23</f>
        <v>116065548</v>
      </c>
      <c r="AV59" s="325">
        <f>AV8+AV11+AV14+AV17+AV20+AV28+AV32+AV35+AV47+AV50+AV38+AV43+AV53+AV56+AV23</f>
        <v>0</v>
      </c>
      <c r="AW59" s="321">
        <f>AW8+AW11+AW14+AW17+AW20+AW28+AW32+AW35+AW47+AW50+AW38+AW43+AW53*AW56+AW23</f>
        <v>702912972</v>
      </c>
      <c r="AX59" s="277">
        <f>AX8+AX11+AX14+AX17+AX20+AX28+AX32+AX35+AX47+AX50+AX38+AX43+AX53*AX56+AX23</f>
        <v>127913610</v>
      </c>
      <c r="AY59" s="325"/>
      <c r="AZ59" s="321">
        <f>AZ8+AZ11+AZ14+AZ17+AZ20+AZ28+AZ32+AZ35+AZ47+AZ50+AZ38+AZ43+AZ53*AZ56+AZ23</f>
        <v>861792648</v>
      </c>
      <c r="BA59" s="277">
        <f>BA8+BA11+BA14+BA17+BA20+BA28+BA32+BA35+BA47+BA50+BA38+BA43+BA53*BA56+BA23</f>
        <v>269032063</v>
      </c>
      <c r="BB59" s="325">
        <f>BB8+BB11+BB14+BB17+BB20+BB28+BB32+BB35+BB47+BB50+BB38+BB43+BB53*BB56+BB23</f>
        <v>0</v>
      </c>
      <c r="BC59" s="321">
        <f>BC8+BC11+BC14+BC17+BC20+BC28+BC32+BC35+BC47+BC50+BC38+BC43+BC53*BC56+BC23</f>
        <v>941368394</v>
      </c>
      <c r="BD59" s="327">
        <f>BD8+BD11+BD14+BD17+BD20+BD28+BD32+BD35+BD47+BD50+BD38+BD43+BD53*BD56+BD23</f>
        <v>317426522</v>
      </c>
    </row>
    <row r="60" spans="2:56" ht="15" customHeight="1">
      <c r="B60" s="8"/>
      <c r="C60" s="47" t="s">
        <v>20</v>
      </c>
      <c r="D60" s="62">
        <f>SUM(D58:D59)</f>
        <v>541035</v>
      </c>
      <c r="E60" s="76">
        <f>SUM(E58:E59)</f>
        <v>48657422171</v>
      </c>
      <c r="F60" s="83">
        <f>SUM(F58:F59)</f>
        <v>462296</v>
      </c>
      <c r="G60" s="96">
        <f>SUM(G58:G59)</f>
        <v>41681435702</v>
      </c>
      <c r="H60" s="104">
        <f t="shared" si="27"/>
        <v>78739</v>
      </c>
      <c r="I60" s="122">
        <f t="shared" si="27"/>
        <v>6975986469</v>
      </c>
      <c r="J60" s="83">
        <f t="shared" ref="J60:W60" si="50">SUM(J58:J59)</f>
        <v>71609</v>
      </c>
      <c r="K60" s="76">
        <f t="shared" si="50"/>
        <v>6466794780</v>
      </c>
      <c r="L60" s="83">
        <f t="shared" si="50"/>
        <v>956</v>
      </c>
      <c r="M60" s="76">
        <f t="shared" si="50"/>
        <v>56119926</v>
      </c>
      <c r="N60" s="62">
        <f t="shared" si="50"/>
        <v>804</v>
      </c>
      <c r="O60" s="76">
        <f t="shared" si="50"/>
        <v>87379176</v>
      </c>
      <c r="P60" s="83">
        <f t="shared" si="50"/>
        <v>535665</v>
      </c>
      <c r="Q60" s="76">
        <f t="shared" si="50"/>
        <v>48291729584</v>
      </c>
      <c r="R60" s="137">
        <f t="shared" si="50"/>
        <v>0</v>
      </c>
      <c r="S60" s="146">
        <f t="shared" si="50"/>
        <v>0</v>
      </c>
      <c r="T60" s="109">
        <f t="shared" si="50"/>
        <v>695</v>
      </c>
      <c r="U60" s="127">
        <f t="shared" si="50"/>
        <v>41032259</v>
      </c>
      <c r="V60" s="62">
        <f t="shared" si="50"/>
        <v>4675</v>
      </c>
      <c r="W60" s="76">
        <f t="shared" si="50"/>
        <v>324660328</v>
      </c>
      <c r="X60" s="170">
        <f t="shared" si="40"/>
        <v>100.5048576844505</v>
      </c>
      <c r="Y60" s="184">
        <f t="shared" si="41"/>
        <v>101.85937380674825</v>
      </c>
      <c r="Z60" s="172">
        <f t="shared" si="42"/>
        <v>99.248434112035739</v>
      </c>
      <c r="AA60" s="200">
        <f t="shared" si="43"/>
        <v>98.819338735890099</v>
      </c>
      <c r="AB60" s="170">
        <f>G60/E60*100</f>
        <v>85.66305784863853</v>
      </c>
      <c r="AC60" s="200">
        <f>AI60/AG60*100</f>
        <v>84.695708084544961</v>
      </c>
      <c r="AD60" s="30" t="s">
        <v>20</v>
      </c>
      <c r="AE60" s="11"/>
      <c r="AF60" s="40"/>
      <c r="AG60" s="229">
        <v>48607875641</v>
      </c>
      <c r="AH60" s="236">
        <v>48033981282</v>
      </c>
      <c r="AI60" s="251">
        <v>41168784459</v>
      </c>
      <c r="AJ60" s="256"/>
      <c r="AK60" s="269">
        <f t="shared" ref="AK60:AU60" si="51">SUM(AK58:AK59)</f>
        <v>48413005393</v>
      </c>
      <c r="AL60" s="278">
        <f t="shared" si="51"/>
        <v>47819446133</v>
      </c>
      <c r="AM60" s="294">
        <f t="shared" si="51"/>
        <v>40620571185</v>
      </c>
      <c r="AN60" s="302">
        <f t="shared" si="51"/>
        <v>46451704131</v>
      </c>
      <c r="AO60" s="278">
        <f t="shared" si="51"/>
        <v>45801282478</v>
      </c>
      <c r="AP60" s="312">
        <f t="shared" si="51"/>
        <v>38701912401</v>
      </c>
      <c r="AQ60" s="302">
        <f t="shared" si="51"/>
        <v>45603759767</v>
      </c>
      <c r="AR60" s="278">
        <f t="shared" si="51"/>
        <v>44846084120</v>
      </c>
      <c r="AS60" s="312">
        <f t="shared" si="51"/>
        <v>37581712646</v>
      </c>
      <c r="AT60" s="322">
        <f t="shared" si="51"/>
        <v>47227269866</v>
      </c>
      <c r="AU60" s="278">
        <f t="shared" si="51"/>
        <v>46397380796</v>
      </c>
      <c r="AV60" s="326">
        <f>AV58</f>
        <v>38249109764</v>
      </c>
      <c r="AW60" s="322">
        <f>SUM(AW58:AW59)</f>
        <v>49691110657</v>
      </c>
      <c r="AX60" s="278">
        <f>SUM(AX58:AX59)</f>
        <v>48852463143</v>
      </c>
      <c r="AY60" s="326">
        <f>AY58</f>
        <v>40202250561</v>
      </c>
      <c r="AZ60" s="322">
        <f>SUM(AZ58:AZ59)</f>
        <v>62526802239</v>
      </c>
      <c r="BA60" s="278">
        <f>SUM(BA58:BA59)</f>
        <v>61714468342</v>
      </c>
      <c r="BB60" s="326">
        <f>SUM(BB58:BB59)</f>
        <v>52471450912</v>
      </c>
      <c r="BC60" s="322">
        <f>SUM(BC58:BC59)</f>
        <v>68856040646</v>
      </c>
      <c r="BD60" s="329">
        <f>SUM(BD58:BD59)</f>
        <v>67885723542</v>
      </c>
    </row>
    <row r="61" spans="2:56" ht="9" customHeight="1">
      <c r="B61" s="42"/>
      <c r="C61" s="24"/>
      <c r="D61" s="63"/>
      <c r="E61" s="63"/>
      <c r="F61" s="84"/>
      <c r="G61" s="84"/>
      <c r="H61" s="84"/>
      <c r="I61" s="84"/>
      <c r="J61" s="84"/>
      <c r="K61" s="63"/>
      <c r="L61" s="84"/>
      <c r="M61" s="63"/>
      <c r="N61" s="63"/>
      <c r="O61" s="63"/>
      <c r="P61" s="84"/>
      <c r="Q61" s="63"/>
      <c r="R61" s="63"/>
      <c r="S61" s="63"/>
      <c r="T61" s="63"/>
      <c r="U61" s="63"/>
      <c r="V61" s="63"/>
      <c r="W61" s="63"/>
      <c r="X61" s="181"/>
      <c r="Y61" s="181"/>
      <c r="Z61" s="181"/>
      <c r="AA61" s="181"/>
      <c r="AB61" s="181"/>
      <c r="AC61" s="181"/>
      <c r="AD61" s="21"/>
      <c r="AE61" s="10"/>
      <c r="AF61" s="40"/>
      <c r="AJ61" s="256"/>
      <c r="AK61" s="270"/>
      <c r="AL61" s="277"/>
      <c r="AM61" s="295"/>
      <c r="AN61" s="308"/>
      <c r="AO61" s="277"/>
      <c r="AP61" s="318"/>
      <c r="AQ61" s="308"/>
      <c r="AR61" s="277"/>
      <c r="AS61" s="318"/>
      <c r="AT61" s="321"/>
      <c r="AU61" s="277"/>
      <c r="AV61" s="325"/>
      <c r="AW61" s="321"/>
      <c r="AX61" s="277"/>
      <c r="AY61" s="325"/>
      <c r="AZ61" s="321"/>
      <c r="BA61" s="277"/>
      <c r="BB61" s="325"/>
      <c r="BC61" s="321"/>
      <c r="BD61" s="327"/>
    </row>
    <row r="62" spans="2:56" ht="15" customHeight="1">
      <c r="B62" s="6"/>
      <c r="C62" s="45" t="s">
        <v>59</v>
      </c>
      <c r="D62" s="60">
        <v>3334557</v>
      </c>
      <c r="E62" s="74">
        <v>24422329841</v>
      </c>
      <c r="F62" s="60">
        <v>3261306</v>
      </c>
      <c r="G62" s="97">
        <v>24141186565</v>
      </c>
      <c r="H62" s="102"/>
      <c r="I62" s="120"/>
      <c r="J62" s="60"/>
      <c r="K62" s="74"/>
      <c r="L62" s="60"/>
      <c r="M62" s="74"/>
      <c r="N62" s="60"/>
      <c r="O62" s="74"/>
      <c r="P62" s="60">
        <f>F62+J62+L62+N62</f>
        <v>3261306</v>
      </c>
      <c r="Q62" s="74">
        <f>G62+K62+M62+O62</f>
        <v>24141186565</v>
      </c>
      <c r="R62" s="136">
        <v>0</v>
      </c>
      <c r="S62" s="145">
        <v>0</v>
      </c>
      <c r="T62" s="108">
        <v>116</v>
      </c>
      <c r="U62" s="126">
        <v>1169285</v>
      </c>
      <c r="V62" s="60">
        <f t="shared" ref="V62:W65" si="52">D62-P62+R62-T62</f>
        <v>73135</v>
      </c>
      <c r="W62" s="74">
        <f t="shared" si="52"/>
        <v>279973991</v>
      </c>
      <c r="X62" s="168">
        <f>E62/AK62*100</f>
        <v>99.347956413916933</v>
      </c>
      <c r="Y62" s="182">
        <f>AN62/AQ62*100</f>
        <v>105.76958429011212</v>
      </c>
      <c r="Z62" s="193">
        <f>Q62/E62*100</f>
        <v>98.848826963560128</v>
      </c>
      <c r="AA62" s="198">
        <f>AH62/AG62*100</f>
        <v>98.768123049077047</v>
      </c>
      <c r="AB62" s="207"/>
      <c r="AC62" s="210">
        <f>AM62/AK62*100</f>
        <v>0</v>
      </c>
      <c r="AD62" s="28" t="s">
        <v>59</v>
      </c>
      <c r="AE62" s="9"/>
      <c r="AF62" s="40"/>
      <c r="AG62" s="227">
        <v>24277013039</v>
      </c>
      <c r="AH62" s="234">
        <v>23977950111</v>
      </c>
      <c r="AI62" s="252"/>
      <c r="AJ62" s="256"/>
      <c r="AK62" s="267">
        <v>24582619233</v>
      </c>
      <c r="AL62" s="276">
        <v>24151746997</v>
      </c>
      <c r="AM62" s="296"/>
      <c r="AN62" s="300">
        <v>24306125933</v>
      </c>
      <c r="AO62" s="276">
        <v>23861703938</v>
      </c>
      <c r="AP62" s="310"/>
      <c r="AQ62" s="300">
        <v>22980260437</v>
      </c>
      <c r="AR62" s="276">
        <v>22540240850</v>
      </c>
      <c r="AS62" s="310"/>
      <c r="AT62" s="320">
        <v>23544881389</v>
      </c>
      <c r="AU62" s="276">
        <v>23063751641</v>
      </c>
      <c r="AV62" s="324">
        <v>0</v>
      </c>
      <c r="AW62" s="320">
        <v>25412148598</v>
      </c>
      <c r="AX62" s="276">
        <v>24788218745</v>
      </c>
      <c r="AY62" s="324">
        <v>0</v>
      </c>
      <c r="AZ62" s="320">
        <v>26401773405</v>
      </c>
      <c r="BA62" s="276">
        <v>25721756039</v>
      </c>
      <c r="BB62" s="324">
        <v>0</v>
      </c>
      <c r="BC62" s="320">
        <v>25181100847</v>
      </c>
      <c r="BD62" s="330">
        <v>24511243944</v>
      </c>
    </row>
    <row r="63" spans="2:56" ht="15" customHeight="1">
      <c r="B63" s="7" t="s">
        <v>67</v>
      </c>
      <c r="C63" s="46" t="s">
        <v>61</v>
      </c>
      <c r="D63" s="61">
        <v>160428</v>
      </c>
      <c r="E63" s="75">
        <v>1445571548</v>
      </c>
      <c r="F63" s="79">
        <v>0</v>
      </c>
      <c r="G63" s="87">
        <v>0</v>
      </c>
      <c r="H63" s="103"/>
      <c r="I63" s="121"/>
      <c r="J63" s="61"/>
      <c r="K63" s="75"/>
      <c r="L63" s="61"/>
      <c r="M63" s="75"/>
      <c r="N63" s="61"/>
      <c r="O63" s="75"/>
      <c r="P63" s="61">
        <v>39935</v>
      </c>
      <c r="Q63" s="75">
        <v>341887983</v>
      </c>
      <c r="R63" s="85">
        <v>0</v>
      </c>
      <c r="S63" s="143">
        <v>0</v>
      </c>
      <c r="T63" s="112">
        <v>15183</v>
      </c>
      <c r="U63" s="130">
        <v>122139732</v>
      </c>
      <c r="V63" s="61">
        <f t="shared" si="52"/>
        <v>105310</v>
      </c>
      <c r="W63" s="75">
        <f t="shared" si="52"/>
        <v>981543833</v>
      </c>
      <c r="X63" s="169">
        <f>E63/AK63*100</f>
        <v>79.680477378090018</v>
      </c>
      <c r="Y63" s="183">
        <f>AN63/AQ63*100</f>
        <v>102.61790932441863</v>
      </c>
      <c r="Z63" s="179">
        <f>Q63/E63*100</f>
        <v>23.650713344006686</v>
      </c>
      <c r="AA63" s="199">
        <f>AH63/AG63*100</f>
        <v>22.605685170934894</v>
      </c>
      <c r="AB63" s="208"/>
      <c r="AC63" s="211">
        <f>AM63/AK63*100</f>
        <v>0</v>
      </c>
      <c r="AD63" s="29" t="s">
        <v>61</v>
      </c>
      <c r="AE63" s="10" t="s">
        <v>67</v>
      </c>
      <c r="AF63" s="40"/>
      <c r="AG63" s="228">
        <v>1699843208</v>
      </c>
      <c r="AH63" s="235">
        <v>384261204</v>
      </c>
      <c r="AI63" s="253"/>
      <c r="AJ63" s="256"/>
      <c r="AK63" s="268">
        <v>1814210451</v>
      </c>
      <c r="AL63" s="277">
        <v>372237166</v>
      </c>
      <c r="AM63" s="297"/>
      <c r="AN63" s="301">
        <v>1942117158</v>
      </c>
      <c r="AO63" s="277">
        <v>384935255</v>
      </c>
      <c r="AP63" s="311"/>
      <c r="AQ63" s="301">
        <v>1892571356</v>
      </c>
      <c r="AR63" s="277">
        <v>349927010</v>
      </c>
      <c r="AS63" s="311"/>
      <c r="AT63" s="321">
        <v>1826470842</v>
      </c>
      <c r="AU63" s="277">
        <v>345844105</v>
      </c>
      <c r="AV63" s="325">
        <v>0</v>
      </c>
      <c r="AW63" s="321">
        <v>1622354508</v>
      </c>
      <c r="AX63" s="277">
        <v>328125393</v>
      </c>
      <c r="AY63" s="325">
        <v>0</v>
      </c>
      <c r="AZ63" s="321">
        <v>1316518161</v>
      </c>
      <c r="BA63" s="277">
        <v>286568976</v>
      </c>
      <c r="BB63" s="325">
        <v>0</v>
      </c>
      <c r="BC63" s="321">
        <v>900055940</v>
      </c>
      <c r="BD63" s="327">
        <v>161902296</v>
      </c>
    </row>
    <row r="64" spans="2:56" ht="15" customHeight="1">
      <c r="B64" s="8"/>
      <c r="C64" s="47" t="s">
        <v>20</v>
      </c>
      <c r="D64" s="62">
        <v>3494985</v>
      </c>
      <c r="E64" s="76">
        <v>25867901389</v>
      </c>
      <c r="F64" s="62">
        <v>3261306</v>
      </c>
      <c r="G64" s="98">
        <v>24141186565</v>
      </c>
      <c r="H64" s="104"/>
      <c r="I64" s="122"/>
      <c r="J64" s="62"/>
      <c r="K64" s="76"/>
      <c r="L64" s="62"/>
      <c r="M64" s="76"/>
      <c r="N64" s="62"/>
      <c r="O64" s="76"/>
      <c r="P64" s="62">
        <f t="shared" ref="P64:U64" si="53">SUM(P62:P63)</f>
        <v>3301241</v>
      </c>
      <c r="Q64" s="76">
        <f t="shared" si="53"/>
        <v>24483074548</v>
      </c>
      <c r="R64" s="137">
        <f t="shared" si="53"/>
        <v>0</v>
      </c>
      <c r="S64" s="146">
        <f t="shared" si="53"/>
        <v>0</v>
      </c>
      <c r="T64" s="109">
        <f t="shared" si="53"/>
        <v>15299</v>
      </c>
      <c r="U64" s="127">
        <f t="shared" si="53"/>
        <v>123309017</v>
      </c>
      <c r="V64" s="62">
        <f t="shared" si="52"/>
        <v>178445</v>
      </c>
      <c r="W64" s="76">
        <f t="shared" si="52"/>
        <v>1261517824</v>
      </c>
      <c r="X64" s="170">
        <f>E64/AK64*100</f>
        <v>97.996243104449007</v>
      </c>
      <c r="Y64" s="184">
        <f>AN64/AQ64*100</f>
        <v>105.52977364799727</v>
      </c>
      <c r="Z64" s="172">
        <f>Q64/E64*100</f>
        <v>94.646543528309252</v>
      </c>
      <c r="AA64" s="200">
        <f>AH64/AG64*100</f>
        <v>93.784294309337497</v>
      </c>
      <c r="AB64" s="209"/>
      <c r="AC64" s="212">
        <f>AM64/AK64*100</f>
        <v>0</v>
      </c>
      <c r="AD64" s="30" t="s">
        <v>20</v>
      </c>
      <c r="AE64" s="11"/>
      <c r="AF64" s="40"/>
      <c r="AG64" s="229">
        <v>25976856247</v>
      </c>
      <c r="AH64" s="236">
        <v>24362211315</v>
      </c>
      <c r="AI64" s="254"/>
      <c r="AJ64" s="256"/>
      <c r="AK64" s="269">
        <f>SUM(AK62:AK63)</f>
        <v>26396829684</v>
      </c>
      <c r="AL64" s="278">
        <f>SUM(AL62:AL63)</f>
        <v>24523984163</v>
      </c>
      <c r="AM64" s="298"/>
      <c r="AN64" s="302">
        <f>SUM(AN62:AN63)</f>
        <v>26248243091</v>
      </c>
      <c r="AO64" s="278">
        <f>SUM(AO62:AO63)</f>
        <v>24246639193</v>
      </c>
      <c r="AP64" s="312"/>
      <c r="AQ64" s="302">
        <f>SUM(AQ62:AQ63)</f>
        <v>24872831793</v>
      </c>
      <c r="AR64" s="278">
        <f>SUM(AR62:AR63)</f>
        <v>22890167860</v>
      </c>
      <c r="AS64" s="312"/>
      <c r="AT64" s="322">
        <f>SUM(AT62:AT63)</f>
        <v>25371352231</v>
      </c>
      <c r="AU64" s="278">
        <f>SUM(AU62:AU63)</f>
        <v>23409595746</v>
      </c>
      <c r="AV64" s="326">
        <v>0</v>
      </c>
      <c r="AW64" s="322">
        <f>SUM(AW62:AW63)</f>
        <v>27034503106</v>
      </c>
      <c r="AX64" s="278">
        <f>SUM(AX62:AX63)</f>
        <v>25116344138</v>
      </c>
      <c r="AY64" s="326">
        <v>0</v>
      </c>
      <c r="AZ64" s="322">
        <f>SUM(AZ62:AZ63)</f>
        <v>27718291566</v>
      </c>
      <c r="BA64" s="278">
        <f>SUM(BA62:BA63)</f>
        <v>26008325015</v>
      </c>
      <c r="BB64" s="326">
        <f>SUM(BB62:BB63)</f>
        <v>0</v>
      </c>
      <c r="BC64" s="322">
        <v>26081156787</v>
      </c>
      <c r="BD64" s="329">
        <v>24673146240</v>
      </c>
    </row>
    <row r="65" spans="2:56" ht="15" customHeight="1">
      <c r="B65" s="7"/>
      <c r="C65" s="45" t="s">
        <v>59</v>
      </c>
      <c r="D65" s="60">
        <v>24</v>
      </c>
      <c r="E65" s="74">
        <v>17579470722</v>
      </c>
      <c r="F65" s="60">
        <v>24</v>
      </c>
      <c r="G65" s="97">
        <v>17579470722</v>
      </c>
      <c r="H65" s="108"/>
      <c r="I65" s="126"/>
      <c r="J65" s="60"/>
      <c r="K65" s="74"/>
      <c r="L65" s="60"/>
      <c r="M65" s="74"/>
      <c r="N65" s="60"/>
      <c r="O65" s="74"/>
      <c r="P65" s="60">
        <f>F65+J65+L65+N65</f>
        <v>24</v>
      </c>
      <c r="Q65" s="74">
        <f>G65+K65+M65+O65</f>
        <v>17579470722</v>
      </c>
      <c r="R65" s="136">
        <v>0</v>
      </c>
      <c r="S65" s="145">
        <v>0</v>
      </c>
      <c r="T65" s="110">
        <v>0</v>
      </c>
      <c r="U65" s="128"/>
      <c r="V65" s="136">
        <f t="shared" si="52"/>
        <v>0</v>
      </c>
      <c r="W65" s="145">
        <f t="shared" si="52"/>
        <v>0</v>
      </c>
      <c r="X65" s="175">
        <f>E65/AK65*100</f>
        <v>189.62752969907478</v>
      </c>
      <c r="Y65" s="182">
        <f>AN65/AQ65*100</f>
        <v>97.541271916496058</v>
      </c>
      <c r="Z65" s="193">
        <f>Q65/E65*100</f>
        <v>100</v>
      </c>
      <c r="AA65" s="198">
        <f>AH65/AG65*100</f>
        <v>100</v>
      </c>
      <c r="AB65" s="168">
        <f>G65/E65*100</f>
        <v>100</v>
      </c>
      <c r="AC65" s="198">
        <f>AI65/AG65*100</f>
        <v>100</v>
      </c>
      <c r="AD65" s="28" t="s">
        <v>59</v>
      </c>
      <c r="AE65" s="10"/>
      <c r="AF65" s="40"/>
      <c r="AG65" s="227">
        <v>10253229783</v>
      </c>
      <c r="AH65" s="235">
        <v>10253229783</v>
      </c>
      <c r="AI65" s="252">
        <v>10253229783</v>
      </c>
      <c r="AJ65" s="256"/>
      <c r="AK65" s="267">
        <v>9270526674</v>
      </c>
      <c r="AL65" s="277">
        <v>9270526674</v>
      </c>
      <c r="AM65" s="296">
        <v>9270526674</v>
      </c>
      <c r="AN65" s="300">
        <v>8900162997</v>
      </c>
      <c r="AO65" s="277">
        <v>8900162997</v>
      </c>
      <c r="AP65" s="310">
        <v>8900162997</v>
      </c>
      <c r="AQ65" s="300">
        <v>9124509884</v>
      </c>
      <c r="AR65" s="277">
        <v>9124509884</v>
      </c>
      <c r="AS65" s="310">
        <v>9124509884</v>
      </c>
      <c r="AT65" s="321">
        <v>9165767483</v>
      </c>
      <c r="AU65" s="277">
        <v>9165767483</v>
      </c>
      <c r="AV65" s="325">
        <v>0</v>
      </c>
      <c r="AW65" s="321">
        <v>8174923386</v>
      </c>
      <c r="AX65" s="277">
        <v>8174923386</v>
      </c>
      <c r="AY65" s="325">
        <v>0</v>
      </c>
      <c r="AZ65" s="321">
        <v>9072730234</v>
      </c>
      <c r="BA65" s="277">
        <v>9072730234</v>
      </c>
      <c r="BB65" s="325">
        <v>0</v>
      </c>
      <c r="BC65" s="321">
        <v>10262185506</v>
      </c>
      <c r="BD65" s="327">
        <v>10262185506</v>
      </c>
    </row>
    <row r="66" spans="2:56" ht="15" customHeight="1">
      <c r="B66" s="7" t="s">
        <v>17</v>
      </c>
      <c r="C66" s="46" t="s">
        <v>61</v>
      </c>
      <c r="D66" s="61"/>
      <c r="E66" s="75"/>
      <c r="F66" s="61"/>
      <c r="G66" s="99"/>
      <c r="H66" s="112"/>
      <c r="I66" s="130"/>
      <c r="J66" s="61"/>
      <c r="K66" s="75"/>
      <c r="L66" s="61"/>
      <c r="M66" s="75"/>
      <c r="N66" s="61"/>
      <c r="O66" s="75"/>
      <c r="P66" s="85"/>
      <c r="Q66" s="143"/>
      <c r="R66" s="85"/>
      <c r="S66" s="143"/>
      <c r="T66" s="106"/>
      <c r="U66" s="124"/>
      <c r="V66" s="85"/>
      <c r="W66" s="143"/>
      <c r="X66" s="179" t="s">
        <v>29</v>
      </c>
      <c r="Y66" s="183" t="s">
        <v>29</v>
      </c>
      <c r="Z66" s="179" t="s">
        <v>29</v>
      </c>
      <c r="AA66" s="199" t="s">
        <v>29</v>
      </c>
      <c r="AB66" s="169" t="s">
        <v>29</v>
      </c>
      <c r="AC66" s="199" t="s">
        <v>29</v>
      </c>
      <c r="AD66" s="29" t="s">
        <v>61</v>
      </c>
      <c r="AE66" s="10" t="s">
        <v>17</v>
      </c>
      <c r="AF66" s="40"/>
      <c r="AG66" s="228"/>
      <c r="AH66" s="235">
        <v>0</v>
      </c>
      <c r="AI66" s="253"/>
      <c r="AJ66" s="256"/>
      <c r="AK66" s="268"/>
      <c r="AL66" s="277"/>
      <c r="AM66" s="297"/>
      <c r="AN66" s="301"/>
      <c r="AO66" s="277"/>
      <c r="AP66" s="311"/>
      <c r="AQ66" s="301">
        <v>0</v>
      </c>
      <c r="AR66" s="277"/>
      <c r="AS66" s="311">
        <v>0</v>
      </c>
      <c r="AT66" s="321">
        <v>0</v>
      </c>
      <c r="AU66" s="277">
        <v>0</v>
      </c>
      <c r="AV66" s="325">
        <v>0</v>
      </c>
      <c r="AW66" s="321">
        <v>0</v>
      </c>
      <c r="AX66" s="277">
        <v>0</v>
      </c>
      <c r="AY66" s="325">
        <v>0</v>
      </c>
      <c r="AZ66" s="321">
        <v>0</v>
      </c>
      <c r="BA66" s="277">
        <v>0</v>
      </c>
      <c r="BB66" s="325">
        <v>0</v>
      </c>
      <c r="BC66" s="321">
        <v>0</v>
      </c>
      <c r="BD66" s="327"/>
    </row>
    <row r="67" spans="2:56" ht="15" customHeight="1">
      <c r="B67" s="7"/>
      <c r="C67" s="47" t="s">
        <v>20</v>
      </c>
      <c r="D67" s="62">
        <v>24</v>
      </c>
      <c r="E67" s="76">
        <v>17579470722</v>
      </c>
      <c r="F67" s="62">
        <v>24</v>
      </c>
      <c r="G67" s="98">
        <v>17579470722</v>
      </c>
      <c r="H67" s="109"/>
      <c r="I67" s="127"/>
      <c r="J67" s="62"/>
      <c r="K67" s="76"/>
      <c r="L67" s="62"/>
      <c r="M67" s="76"/>
      <c r="N67" s="62"/>
      <c r="O67" s="76"/>
      <c r="P67" s="62">
        <f t="shared" ref="P67:U67" si="54">SUM(P65:P66)</f>
        <v>24</v>
      </c>
      <c r="Q67" s="76">
        <f t="shared" si="54"/>
        <v>17579470722</v>
      </c>
      <c r="R67" s="137">
        <f t="shared" si="54"/>
        <v>0</v>
      </c>
      <c r="S67" s="146">
        <f t="shared" si="54"/>
        <v>0</v>
      </c>
      <c r="T67" s="111">
        <f t="shared" si="54"/>
        <v>0</v>
      </c>
      <c r="U67" s="129">
        <f t="shared" si="54"/>
        <v>0</v>
      </c>
      <c r="V67" s="137">
        <f>D67-P67+R67-T67</f>
        <v>0</v>
      </c>
      <c r="W67" s="146">
        <f>E67-Q67+S67-U67</f>
        <v>0</v>
      </c>
      <c r="X67" s="172">
        <f>E67/AK67*100</f>
        <v>189.62752969907478</v>
      </c>
      <c r="Y67" s="184">
        <f>AN67/AQ67*100</f>
        <v>97.541271916496058</v>
      </c>
      <c r="Z67" s="172">
        <f>Q67/E67*100</f>
        <v>100</v>
      </c>
      <c r="AA67" s="200">
        <f>AH67/AG67*100</f>
        <v>100</v>
      </c>
      <c r="AB67" s="170">
        <f>G67/E67*100</f>
        <v>100</v>
      </c>
      <c r="AC67" s="200">
        <f>AI67/AG67*100</f>
        <v>100</v>
      </c>
      <c r="AD67" s="30" t="s">
        <v>20</v>
      </c>
      <c r="AE67" s="10"/>
      <c r="AF67" s="40"/>
      <c r="AG67" s="229">
        <v>10253229783</v>
      </c>
      <c r="AH67" s="236">
        <v>10253229783</v>
      </c>
      <c r="AI67" s="254">
        <v>10253229783</v>
      </c>
      <c r="AJ67" s="256"/>
      <c r="AK67" s="269">
        <f t="shared" ref="AK67:AU67" si="55">SUM(AK65:AK66)</f>
        <v>9270526674</v>
      </c>
      <c r="AL67" s="278">
        <f t="shared" si="55"/>
        <v>9270526674</v>
      </c>
      <c r="AM67" s="298">
        <f t="shared" si="55"/>
        <v>9270526674</v>
      </c>
      <c r="AN67" s="302">
        <f t="shared" si="55"/>
        <v>8900162997</v>
      </c>
      <c r="AO67" s="278">
        <f t="shared" si="55"/>
        <v>8900162997</v>
      </c>
      <c r="AP67" s="312">
        <f t="shared" si="55"/>
        <v>8900162997</v>
      </c>
      <c r="AQ67" s="302">
        <f t="shared" si="55"/>
        <v>9124509884</v>
      </c>
      <c r="AR67" s="278">
        <f t="shared" si="55"/>
        <v>9124509884</v>
      </c>
      <c r="AS67" s="312">
        <f t="shared" si="55"/>
        <v>9124509884</v>
      </c>
      <c r="AT67" s="322">
        <f t="shared" si="55"/>
        <v>9165767483</v>
      </c>
      <c r="AU67" s="278">
        <f t="shared" si="55"/>
        <v>9165767483</v>
      </c>
      <c r="AV67" s="326">
        <v>0</v>
      </c>
      <c r="AW67" s="322">
        <f>SUM(AW65:AW66)</f>
        <v>8174923386</v>
      </c>
      <c r="AX67" s="278">
        <f>SUM(AX65:AX66)</f>
        <v>8174923386</v>
      </c>
      <c r="AY67" s="326">
        <v>0</v>
      </c>
      <c r="AZ67" s="322">
        <f>SUM(AZ65:AZ66)</f>
        <v>9072730234</v>
      </c>
      <c r="BA67" s="278">
        <f>SUM(BA65:BA66)</f>
        <v>9072730234</v>
      </c>
      <c r="BB67" s="326">
        <f>SUM(BB65:BB66)</f>
        <v>0</v>
      </c>
      <c r="BC67" s="322">
        <v>10262185506</v>
      </c>
      <c r="BD67" s="329">
        <v>10262185506</v>
      </c>
    </row>
    <row r="68" spans="2:56" ht="15" customHeight="1">
      <c r="B68" s="6"/>
      <c r="C68" s="48" t="s">
        <v>59</v>
      </c>
      <c r="D68" s="57">
        <f t="shared" ref="D68:G70" si="56">D58+D62+D65</f>
        <v>3869665</v>
      </c>
      <c r="E68" s="71">
        <f t="shared" si="56"/>
        <v>90218137802</v>
      </c>
      <c r="F68" s="57">
        <f t="shared" si="56"/>
        <v>3723626</v>
      </c>
      <c r="G68" s="90">
        <f t="shared" si="56"/>
        <v>83402092989</v>
      </c>
      <c r="H68" s="105"/>
      <c r="I68" s="123"/>
      <c r="J68" s="57"/>
      <c r="K68" s="71"/>
      <c r="L68" s="57"/>
      <c r="M68" s="71"/>
      <c r="N68" s="57"/>
      <c r="O68" s="71"/>
      <c r="P68" s="158">
        <f t="shared" ref="P68:W70" si="57">P58+P62+P65</f>
        <v>3795265</v>
      </c>
      <c r="Q68" s="71">
        <f t="shared" si="57"/>
        <v>89857299907</v>
      </c>
      <c r="R68" s="80">
        <f t="shared" si="57"/>
        <v>0</v>
      </c>
      <c r="S68" s="152">
        <f t="shared" si="57"/>
        <v>0</v>
      </c>
      <c r="T68" s="105">
        <f t="shared" si="57"/>
        <v>129</v>
      </c>
      <c r="U68" s="123">
        <f t="shared" si="57"/>
        <v>1649263</v>
      </c>
      <c r="V68" s="57">
        <f t="shared" si="57"/>
        <v>74271</v>
      </c>
      <c r="W68" s="71">
        <f t="shared" si="57"/>
        <v>359188632</v>
      </c>
      <c r="X68" s="168">
        <f>E68/AK68*100</f>
        <v>110.46792485555046</v>
      </c>
      <c r="Y68" s="185">
        <f>AN68/AQ68*100</f>
        <v>102.57130856160701</v>
      </c>
      <c r="Z68" s="175">
        <f>Q68/E68*100</f>
        <v>99.60003841379222</v>
      </c>
      <c r="AA68" s="190">
        <f>AH68/AG68*100</f>
        <v>99.474674617830431</v>
      </c>
      <c r="AB68" s="171"/>
      <c r="AC68" s="190"/>
      <c r="AD68" s="34" t="s">
        <v>59</v>
      </c>
      <c r="AE68" s="9"/>
      <c r="AF68" s="40"/>
      <c r="AG68" s="224">
        <v>82620569790</v>
      </c>
      <c r="AH68" s="234">
        <v>82186542966</v>
      </c>
      <c r="AI68" s="246">
        <v>51422014242</v>
      </c>
      <c r="AJ68" s="256"/>
      <c r="AK68" s="264">
        <f t="shared" ref="AK68:AR70" si="58">AK58+AK62+AK65</f>
        <v>81669079889</v>
      </c>
      <c r="AL68" s="276">
        <f t="shared" si="58"/>
        <v>81122975531</v>
      </c>
      <c r="AM68" s="289">
        <f t="shared" si="58"/>
        <v>49891097859</v>
      </c>
      <c r="AN68" s="303">
        <f t="shared" si="58"/>
        <v>78985353414</v>
      </c>
      <c r="AO68" s="276">
        <f t="shared" si="58"/>
        <v>78408065968</v>
      </c>
      <c r="AP68" s="313">
        <f t="shared" si="58"/>
        <v>47602075398</v>
      </c>
      <c r="AQ68" s="303">
        <f t="shared" si="58"/>
        <v>77005309303</v>
      </c>
      <c r="AR68" s="276">
        <f t="shared" si="58"/>
        <v>76383897244</v>
      </c>
      <c r="AS68" s="313"/>
      <c r="AT68" s="320">
        <f>AT58+AT62+AT65</f>
        <v>79210004718</v>
      </c>
      <c r="AU68" s="276">
        <f>AU58+AU62+AU65</f>
        <v>78510834372</v>
      </c>
      <c r="AV68" s="324">
        <v>0</v>
      </c>
      <c r="AW68" s="320">
        <f>AW58+AW62+AW65</f>
        <v>82575269669</v>
      </c>
      <c r="AX68" s="276">
        <f>AX58+AX62+AX65</f>
        <v>81687691664</v>
      </c>
      <c r="AY68" s="324">
        <v>0</v>
      </c>
      <c r="AZ68" s="320">
        <f>AZ58+AZ62+AZ65</f>
        <v>97139513230</v>
      </c>
      <c r="BA68" s="276">
        <f>BA58+BA62+BA65</f>
        <v>96239922552</v>
      </c>
      <c r="BB68" s="324">
        <v>0</v>
      </c>
      <c r="BC68" s="320">
        <f>BC58+BC62+BC65</f>
        <v>103357958605</v>
      </c>
      <c r="BD68" s="330">
        <f>BD58+BD62+BD65</f>
        <v>102341726470</v>
      </c>
    </row>
    <row r="69" spans="2:56" ht="15" customHeight="1">
      <c r="B69" s="7" t="s">
        <v>68</v>
      </c>
      <c r="C69" s="46" t="s">
        <v>61</v>
      </c>
      <c r="D69" s="61">
        <f t="shared" si="56"/>
        <v>166379</v>
      </c>
      <c r="E69" s="75">
        <f t="shared" si="56"/>
        <v>1886656480</v>
      </c>
      <c r="F69" s="85">
        <f t="shared" si="56"/>
        <v>0</v>
      </c>
      <c r="G69" s="100">
        <f t="shared" si="56"/>
        <v>0</v>
      </c>
      <c r="H69" s="112"/>
      <c r="I69" s="130"/>
      <c r="J69" s="61"/>
      <c r="K69" s="75"/>
      <c r="L69" s="61"/>
      <c r="M69" s="75"/>
      <c r="N69" s="61"/>
      <c r="O69" s="75"/>
      <c r="P69" s="142">
        <f t="shared" si="57"/>
        <v>41665</v>
      </c>
      <c r="Q69" s="75">
        <f t="shared" si="57"/>
        <v>496974947</v>
      </c>
      <c r="R69" s="85">
        <f t="shared" si="57"/>
        <v>0</v>
      </c>
      <c r="S69" s="143">
        <f t="shared" si="57"/>
        <v>0</v>
      </c>
      <c r="T69" s="112">
        <f t="shared" si="57"/>
        <v>15865</v>
      </c>
      <c r="U69" s="130">
        <f t="shared" si="57"/>
        <v>162692013</v>
      </c>
      <c r="V69" s="61">
        <f t="shared" si="57"/>
        <v>108849</v>
      </c>
      <c r="W69" s="75">
        <f t="shared" si="57"/>
        <v>1226989520</v>
      </c>
      <c r="X69" s="169">
        <f>E69/AK69*100</f>
        <v>78.242884406518215</v>
      </c>
      <c r="Y69" s="183">
        <f>AN69/AQ69*100</f>
        <v>100.7305925501683</v>
      </c>
      <c r="Z69" s="179">
        <f>Q69/E69*100</f>
        <v>26.341570512083894</v>
      </c>
      <c r="AA69" s="199">
        <f>AH69/AG69*100</f>
        <v>20.874948535991326</v>
      </c>
      <c r="AB69" s="169"/>
      <c r="AC69" s="199"/>
      <c r="AD69" s="29" t="s">
        <v>61</v>
      </c>
      <c r="AE69" s="10" t="s">
        <v>68</v>
      </c>
      <c r="AF69" s="40"/>
      <c r="AG69" s="228">
        <v>2217391881</v>
      </c>
      <c r="AH69" s="235">
        <v>462879414</v>
      </c>
      <c r="AI69" s="253">
        <v>0</v>
      </c>
      <c r="AJ69" s="256"/>
      <c r="AK69" s="268">
        <f t="shared" si="58"/>
        <v>2411281862</v>
      </c>
      <c r="AL69" s="277">
        <f t="shared" si="58"/>
        <v>490981439</v>
      </c>
      <c r="AM69" s="297">
        <f t="shared" si="58"/>
        <v>0</v>
      </c>
      <c r="AN69" s="301">
        <f t="shared" si="58"/>
        <v>2614756805</v>
      </c>
      <c r="AO69" s="277">
        <f t="shared" si="58"/>
        <v>540018700</v>
      </c>
      <c r="AP69" s="311">
        <f t="shared" si="58"/>
        <v>0</v>
      </c>
      <c r="AQ69" s="301">
        <f t="shared" si="58"/>
        <v>2595792141</v>
      </c>
      <c r="AR69" s="277">
        <f t="shared" si="58"/>
        <v>476864620</v>
      </c>
      <c r="AS69" s="311"/>
      <c r="AT69" s="321">
        <f>AT59+AT63+AT66</f>
        <v>2554384862</v>
      </c>
      <c r="AU69" s="277">
        <f>AU59+AU63+AU66</f>
        <v>461909653</v>
      </c>
      <c r="AV69" s="325">
        <f t="shared" ref="AV69:BD69" si="59">AV59+AV63+AV66</f>
        <v>0</v>
      </c>
      <c r="AW69" s="321">
        <f t="shared" si="59"/>
        <v>2325267480</v>
      </c>
      <c r="AX69" s="277">
        <f t="shared" si="59"/>
        <v>456039003</v>
      </c>
      <c r="AY69" s="325">
        <f t="shared" si="59"/>
        <v>0</v>
      </c>
      <c r="AZ69" s="321">
        <f t="shared" si="59"/>
        <v>2178310809</v>
      </c>
      <c r="BA69" s="277">
        <f t="shared" si="59"/>
        <v>555601039</v>
      </c>
      <c r="BB69" s="325">
        <f t="shared" si="59"/>
        <v>0</v>
      </c>
      <c r="BC69" s="321">
        <f t="shared" si="59"/>
        <v>1841424334</v>
      </c>
      <c r="BD69" s="327">
        <f t="shared" si="59"/>
        <v>479328818</v>
      </c>
    </row>
    <row r="70" spans="2:56" ht="15" customHeight="1">
      <c r="B70" s="8"/>
      <c r="C70" s="47" t="s">
        <v>20</v>
      </c>
      <c r="D70" s="62">
        <f t="shared" si="56"/>
        <v>4036044</v>
      </c>
      <c r="E70" s="76">
        <f t="shared" si="56"/>
        <v>92104794282</v>
      </c>
      <c r="F70" s="62">
        <f t="shared" si="56"/>
        <v>3723626</v>
      </c>
      <c r="G70" s="98">
        <f t="shared" si="56"/>
        <v>83402092989</v>
      </c>
      <c r="H70" s="109"/>
      <c r="I70" s="127"/>
      <c r="J70" s="62"/>
      <c r="K70" s="76"/>
      <c r="L70" s="62"/>
      <c r="M70" s="76"/>
      <c r="N70" s="62"/>
      <c r="O70" s="76"/>
      <c r="P70" s="83">
        <f t="shared" si="57"/>
        <v>3836930</v>
      </c>
      <c r="Q70" s="76">
        <f t="shared" si="57"/>
        <v>90354274854</v>
      </c>
      <c r="R70" s="137">
        <f t="shared" si="57"/>
        <v>0</v>
      </c>
      <c r="S70" s="146">
        <f t="shared" si="57"/>
        <v>0</v>
      </c>
      <c r="T70" s="109">
        <f t="shared" si="57"/>
        <v>15994</v>
      </c>
      <c r="U70" s="127">
        <f t="shared" si="57"/>
        <v>164341276</v>
      </c>
      <c r="V70" s="62">
        <f t="shared" si="57"/>
        <v>183120</v>
      </c>
      <c r="W70" s="76">
        <f t="shared" si="57"/>
        <v>1586178152</v>
      </c>
      <c r="X70" s="170">
        <f>E70/AK70*100</f>
        <v>109.54376546899735</v>
      </c>
      <c r="Y70" s="184">
        <f>AN70/AQ70*100</f>
        <v>102.51128280731933</v>
      </c>
      <c r="Z70" s="172">
        <f>Q70/E70*100</f>
        <v>98.099426374439986</v>
      </c>
      <c r="AA70" s="200">
        <f>AH70/AG70*100</f>
        <v>97.420330182510611</v>
      </c>
      <c r="AB70" s="170"/>
      <c r="AC70" s="200"/>
      <c r="AD70" s="30" t="s">
        <v>20</v>
      </c>
      <c r="AE70" s="11"/>
      <c r="AF70" s="40"/>
      <c r="AG70" s="230">
        <v>84837961671</v>
      </c>
      <c r="AH70" s="238">
        <v>82649422380</v>
      </c>
      <c r="AI70" s="255">
        <v>51422014242</v>
      </c>
      <c r="AJ70" s="256"/>
      <c r="AK70" s="271">
        <f t="shared" si="58"/>
        <v>84080361751</v>
      </c>
      <c r="AL70" s="280">
        <f t="shared" si="58"/>
        <v>81613956970</v>
      </c>
      <c r="AM70" s="299">
        <f t="shared" si="58"/>
        <v>49891097859</v>
      </c>
      <c r="AN70" s="309">
        <f t="shared" si="58"/>
        <v>81600110219</v>
      </c>
      <c r="AO70" s="280">
        <f t="shared" si="58"/>
        <v>78948084668</v>
      </c>
      <c r="AP70" s="312">
        <f t="shared" si="58"/>
        <v>47602075398</v>
      </c>
      <c r="AQ70" s="309">
        <f t="shared" si="58"/>
        <v>79601101444</v>
      </c>
      <c r="AR70" s="280">
        <f t="shared" si="58"/>
        <v>76860761864</v>
      </c>
      <c r="AS70" s="312"/>
      <c r="AT70" s="323">
        <f t="shared" ref="AT70:BD70" si="60">SUM(AT68:AT69)</f>
        <v>81764389580</v>
      </c>
      <c r="AU70" s="280">
        <f t="shared" si="60"/>
        <v>78972744025</v>
      </c>
      <c r="AV70" s="328">
        <f t="shared" si="60"/>
        <v>0</v>
      </c>
      <c r="AW70" s="323">
        <f t="shared" si="60"/>
        <v>84900537149</v>
      </c>
      <c r="AX70" s="280">
        <f t="shared" si="60"/>
        <v>82143730667</v>
      </c>
      <c r="AY70" s="328">
        <f t="shared" si="60"/>
        <v>0</v>
      </c>
      <c r="AZ70" s="323">
        <f t="shared" si="60"/>
        <v>99317824039</v>
      </c>
      <c r="BA70" s="280">
        <f t="shared" si="60"/>
        <v>96795523591</v>
      </c>
      <c r="BB70" s="328">
        <f t="shared" si="60"/>
        <v>0</v>
      </c>
      <c r="BC70" s="323">
        <f t="shared" si="60"/>
        <v>105199382939</v>
      </c>
      <c r="BD70" s="331">
        <f t="shared" si="60"/>
        <v>102821055288</v>
      </c>
    </row>
    <row r="71" spans="2:56" ht="7.5" customHeight="1">
      <c r="B71" s="43"/>
      <c r="C71" s="23"/>
      <c r="D71" s="64"/>
      <c r="E71" s="64"/>
      <c r="F71" s="64"/>
      <c r="G71" s="64"/>
      <c r="H71" s="64"/>
      <c r="I71" s="64"/>
      <c r="J71" s="64"/>
      <c r="K71" s="64"/>
      <c r="L71" s="64"/>
      <c r="M71" s="64"/>
      <c r="N71" s="64"/>
      <c r="O71" s="64"/>
      <c r="P71" s="159"/>
      <c r="Q71" s="64"/>
      <c r="R71" s="64"/>
      <c r="S71" s="64"/>
      <c r="T71" s="64"/>
      <c r="U71" s="64"/>
      <c r="V71" s="64"/>
      <c r="W71" s="64"/>
      <c r="X71" s="180"/>
      <c r="Y71" s="180"/>
      <c r="Z71" s="180"/>
      <c r="AA71" s="180"/>
      <c r="AB71" s="180"/>
      <c r="AC71" s="180"/>
      <c r="AD71" s="23"/>
      <c r="AE71" s="43"/>
      <c r="AF71" s="215"/>
      <c r="AJ71" s="256"/>
      <c r="AK71" s="272"/>
      <c r="AL71" s="281"/>
      <c r="AM71" s="272"/>
      <c r="AN71" s="272"/>
      <c r="AO71" s="281"/>
      <c r="AP71" s="272"/>
      <c r="AQ71" s="281"/>
      <c r="AR71" s="281"/>
      <c r="AS71" s="281"/>
      <c r="AT71" s="281"/>
      <c r="AU71" s="281"/>
      <c r="AV71" s="281"/>
      <c r="AW71" s="281"/>
      <c r="AX71" s="281"/>
      <c r="AY71" s="281"/>
      <c r="AZ71" s="281"/>
      <c r="BA71" s="281"/>
    </row>
    <row r="72" spans="2:56" ht="13.5" hidden="1" customHeight="1">
      <c r="B72" s="12" t="s">
        <v>74</v>
      </c>
      <c r="C72" s="16"/>
      <c r="D72" s="18"/>
      <c r="E72" s="18"/>
      <c r="F72" s="18"/>
      <c r="G72" s="18"/>
      <c r="H72" s="18"/>
      <c r="I72" s="18"/>
      <c r="J72" s="18"/>
      <c r="K72" s="18"/>
      <c r="L72" s="18"/>
      <c r="M72" s="18"/>
      <c r="N72" s="18"/>
      <c r="O72" s="18"/>
      <c r="P72" s="12"/>
      <c r="Q72" s="12"/>
      <c r="R72" s="12"/>
      <c r="S72" s="12"/>
      <c r="T72" s="12"/>
      <c r="U72" s="12"/>
      <c r="V72" s="12"/>
      <c r="W72" s="12"/>
      <c r="X72" s="12"/>
      <c r="Y72" s="12"/>
      <c r="Z72" s="12"/>
      <c r="AA72" s="12"/>
      <c r="AB72" s="12"/>
      <c r="AC72" s="12"/>
      <c r="AD72" s="35"/>
      <c r="AE72" s="35"/>
      <c r="AF72" s="12"/>
      <c r="AJ72" s="12"/>
      <c r="AK72" s="12"/>
      <c r="AL72" s="12"/>
      <c r="AM72" s="12"/>
      <c r="AN72" s="12"/>
      <c r="AO72" s="12"/>
      <c r="AP72" s="12"/>
      <c r="AQ72" s="18"/>
      <c r="AR72" s="18"/>
      <c r="AS72" s="18"/>
      <c r="AT72" s="18"/>
      <c r="AU72" s="18"/>
      <c r="AV72" s="18"/>
      <c r="AW72" s="18"/>
      <c r="AX72" s="18"/>
      <c r="AY72" s="12"/>
      <c r="AZ72" s="18"/>
      <c r="BA72" s="18"/>
    </row>
    <row r="73" spans="2:56" ht="15" customHeight="1">
      <c r="B73" s="12" t="s">
        <v>79</v>
      </c>
      <c r="C73" s="16"/>
      <c r="D73" s="18"/>
      <c r="E73" s="18"/>
      <c r="F73" s="18"/>
      <c r="G73" s="18"/>
      <c r="H73" s="18"/>
      <c r="I73" s="18"/>
      <c r="J73" s="18"/>
      <c r="K73" s="18"/>
      <c r="L73" s="18"/>
      <c r="M73" s="18"/>
      <c r="N73" s="18"/>
      <c r="O73" s="18"/>
      <c r="P73" s="12"/>
      <c r="Q73" s="12"/>
      <c r="R73" s="12"/>
      <c r="S73" s="12"/>
      <c r="T73" s="12"/>
      <c r="U73" s="12"/>
      <c r="V73" s="12"/>
      <c r="W73" s="12"/>
      <c r="X73" s="12"/>
      <c r="Y73" s="12"/>
      <c r="Z73" s="12"/>
      <c r="AA73" s="12"/>
      <c r="AB73" s="12"/>
      <c r="AC73" s="12"/>
      <c r="AD73" s="35"/>
      <c r="AE73" s="35"/>
      <c r="AF73" s="12"/>
      <c r="AJ73" s="12"/>
      <c r="AK73" s="12"/>
      <c r="AL73" s="12"/>
      <c r="AM73" s="12"/>
      <c r="AN73" s="12"/>
      <c r="AO73" s="12"/>
      <c r="AP73" s="12"/>
      <c r="AQ73" s="18"/>
      <c r="AR73" s="18"/>
      <c r="AS73" s="18"/>
      <c r="AT73" s="18"/>
      <c r="AU73" s="18"/>
      <c r="AV73" s="18"/>
      <c r="AW73" s="18"/>
      <c r="AX73" s="18"/>
      <c r="AY73" s="12"/>
      <c r="AZ73" s="12"/>
      <c r="BA73" s="12"/>
    </row>
    <row r="74" spans="2:56" ht="15" customHeight="1">
      <c r="B74" s="44" t="s">
        <v>25</v>
      </c>
      <c r="C74" s="16"/>
      <c r="D74" s="18"/>
      <c r="E74" s="18"/>
      <c r="F74" s="18"/>
      <c r="G74" s="18"/>
      <c r="H74" s="18"/>
      <c r="I74" s="18"/>
      <c r="J74" s="18"/>
      <c r="K74" s="18"/>
      <c r="L74" s="18"/>
      <c r="M74" s="18"/>
      <c r="N74" s="18"/>
      <c r="O74" s="18"/>
      <c r="P74" s="12"/>
      <c r="Q74" s="12"/>
      <c r="R74" s="12"/>
      <c r="S74" s="12"/>
      <c r="T74" s="12"/>
      <c r="U74" s="12"/>
      <c r="V74" s="12"/>
      <c r="W74" s="12" t="s">
        <v>9</v>
      </c>
      <c r="X74" s="12"/>
      <c r="Y74" s="12"/>
      <c r="Z74" s="12"/>
      <c r="AA74" s="12"/>
      <c r="AB74" s="12"/>
      <c r="AC74" s="12"/>
      <c r="AD74" s="35"/>
      <c r="AE74" s="35"/>
      <c r="AF74" s="12"/>
      <c r="AJ74" s="12"/>
      <c r="AK74" s="12"/>
      <c r="AL74" s="12"/>
      <c r="AM74" s="12"/>
      <c r="AN74" s="12"/>
      <c r="AO74" s="12"/>
      <c r="AP74" s="12"/>
      <c r="AQ74" s="18"/>
      <c r="AR74" s="18"/>
      <c r="AS74" s="18"/>
      <c r="AT74" s="18"/>
      <c r="AU74" s="18"/>
      <c r="AV74" s="18"/>
      <c r="AW74" s="18"/>
      <c r="AX74" s="18"/>
      <c r="AY74" s="12"/>
      <c r="AZ74" s="12"/>
      <c r="BA74" s="12"/>
    </row>
    <row r="75" spans="2:56" ht="15" customHeight="1">
      <c r="B75" s="12" t="s">
        <v>15</v>
      </c>
      <c r="C75" s="16"/>
      <c r="D75" s="18"/>
      <c r="E75" s="18"/>
      <c r="F75" s="18"/>
      <c r="G75" s="18"/>
      <c r="H75" s="18"/>
      <c r="I75" s="18"/>
      <c r="J75" s="18"/>
      <c r="K75" s="18"/>
      <c r="L75" s="18"/>
      <c r="M75" s="18"/>
      <c r="N75" s="18"/>
      <c r="O75" s="18"/>
      <c r="P75" s="12"/>
      <c r="Q75" s="12"/>
      <c r="R75" s="12"/>
      <c r="S75" s="12"/>
      <c r="T75" s="12"/>
      <c r="U75" s="12"/>
      <c r="V75" s="12"/>
      <c r="W75" s="12"/>
      <c r="X75" s="12"/>
      <c r="Y75" s="12"/>
      <c r="Z75" s="12"/>
      <c r="AA75" s="12"/>
      <c r="AB75" s="12"/>
      <c r="AC75" s="12"/>
      <c r="AD75" s="35"/>
      <c r="AE75" s="35"/>
      <c r="AF75" s="12"/>
      <c r="AJ75" s="12"/>
      <c r="AK75" s="12"/>
      <c r="AL75" s="12"/>
      <c r="AM75" s="12"/>
      <c r="AN75" s="12"/>
      <c r="AO75" s="12"/>
      <c r="AP75" s="12"/>
      <c r="AQ75" s="18"/>
      <c r="AR75" s="18"/>
      <c r="AS75" s="18"/>
      <c r="AT75" s="18"/>
      <c r="AU75" s="18"/>
      <c r="AV75" s="18"/>
      <c r="AW75" s="18"/>
      <c r="AX75" s="18"/>
      <c r="AY75" s="12"/>
      <c r="AZ75" s="12"/>
      <c r="BA75" s="12"/>
    </row>
    <row r="76" spans="2:56">
      <c r="B76" s="12"/>
      <c r="C76" s="16"/>
      <c r="D76" s="18"/>
      <c r="E76" s="18"/>
      <c r="F76" s="18"/>
      <c r="G76" s="18"/>
      <c r="H76" s="18"/>
      <c r="I76" s="18"/>
      <c r="J76" s="18"/>
      <c r="K76" s="18"/>
      <c r="L76" s="18"/>
      <c r="M76" s="18"/>
      <c r="N76" s="18"/>
      <c r="O76" s="18"/>
      <c r="P76" s="12"/>
      <c r="Q76" s="12"/>
      <c r="R76" s="12"/>
      <c r="S76" s="12"/>
      <c r="T76" s="12"/>
      <c r="U76" s="12"/>
      <c r="V76" s="12"/>
      <c r="W76" s="12"/>
      <c r="X76" s="12"/>
      <c r="Y76" s="12"/>
      <c r="Z76" s="12"/>
      <c r="AA76" s="12"/>
      <c r="AB76" s="12"/>
      <c r="AC76" s="12"/>
      <c r="AD76" s="35"/>
      <c r="AE76" s="35"/>
      <c r="AF76" s="12"/>
      <c r="AJ76" s="12"/>
      <c r="AK76" s="12"/>
      <c r="AL76" s="12"/>
      <c r="AM76" s="12"/>
      <c r="AN76" s="12"/>
      <c r="AO76" s="12"/>
      <c r="AP76" s="12"/>
      <c r="AQ76" s="18"/>
      <c r="AR76" s="18"/>
      <c r="AS76" s="18"/>
      <c r="AT76" s="18"/>
      <c r="AU76" s="18"/>
      <c r="AV76" s="18"/>
      <c r="AW76" s="18"/>
      <c r="AX76" s="18"/>
      <c r="AY76" s="12"/>
      <c r="AZ76" s="12"/>
      <c r="BA76" s="12"/>
    </row>
    <row r="77" spans="2:56">
      <c r="B77" s="12"/>
      <c r="C77" s="16"/>
      <c r="D77" s="18"/>
      <c r="E77" s="18"/>
      <c r="F77" s="18"/>
      <c r="G77" s="18"/>
      <c r="H77" s="18"/>
      <c r="I77" s="18"/>
      <c r="J77" s="18"/>
      <c r="K77" s="18"/>
      <c r="L77" s="18"/>
      <c r="M77" s="18"/>
      <c r="N77" s="18"/>
      <c r="O77" s="18"/>
      <c r="P77" s="12"/>
      <c r="Q77" s="12"/>
      <c r="R77" s="12"/>
      <c r="S77" s="12"/>
      <c r="T77" s="12"/>
      <c r="U77" s="12"/>
      <c r="V77" s="12"/>
      <c r="W77" s="12"/>
      <c r="X77" s="12"/>
      <c r="Y77" s="12"/>
      <c r="Z77" s="12"/>
      <c r="AA77" s="12"/>
      <c r="AB77" s="12"/>
      <c r="AC77" s="12"/>
      <c r="AD77" s="35"/>
      <c r="AE77" s="35"/>
      <c r="AF77" s="12"/>
      <c r="AJ77" s="12"/>
      <c r="AK77" s="12"/>
      <c r="AL77" s="12"/>
      <c r="AM77" s="12"/>
      <c r="AN77" s="12"/>
      <c r="AO77" s="12"/>
      <c r="AP77" s="12"/>
      <c r="AQ77" s="18"/>
      <c r="AR77" s="18"/>
      <c r="AS77" s="18"/>
      <c r="AT77" s="18"/>
      <c r="AU77" s="18"/>
      <c r="AV77" s="18"/>
      <c r="AW77" s="18"/>
      <c r="AX77" s="18"/>
      <c r="AY77" s="12"/>
      <c r="AZ77" s="12"/>
      <c r="BA77" s="12"/>
    </row>
  </sheetData>
  <mergeCells count="53">
    <mergeCell ref="B34:B36"/>
    <mergeCell ref="B40:B42"/>
    <mergeCell ref="C40:C41"/>
    <mergeCell ref="AD40:AD41"/>
    <mergeCell ref="AE40:AE45"/>
    <mergeCell ref="C42:C43"/>
    <mergeCell ref="AD42:AD43"/>
    <mergeCell ref="B43:B45"/>
    <mergeCell ref="C44:C45"/>
    <mergeCell ref="AD44:AD45"/>
    <mergeCell ref="B16:B18"/>
    <mergeCell ref="B25:B30"/>
    <mergeCell ref="C25:C26"/>
    <mergeCell ref="AD25:AD26"/>
    <mergeCell ref="AE25:AE30"/>
    <mergeCell ref="C27:C28"/>
    <mergeCell ref="AD27:AD28"/>
    <mergeCell ref="C29:C30"/>
    <mergeCell ref="AD29:AD30"/>
    <mergeCell ref="R5:S5"/>
    <mergeCell ref="T5:U5"/>
    <mergeCell ref="V5:W5"/>
    <mergeCell ref="Z5:AA5"/>
    <mergeCell ref="AB5:AC5"/>
    <mergeCell ref="D5:E5"/>
    <mergeCell ref="F5:G5"/>
    <mergeCell ref="H5:I5"/>
    <mergeCell ref="J5:K5"/>
    <mergeCell ref="P5:Q5"/>
    <mergeCell ref="L4:M5"/>
    <mergeCell ref="N4:O5"/>
    <mergeCell ref="AZ3:BA3"/>
    <mergeCell ref="D4:E4"/>
    <mergeCell ref="F4:G4"/>
    <mergeCell ref="H4:I4"/>
    <mergeCell ref="J4:K4"/>
    <mergeCell ref="P4:Q4"/>
    <mergeCell ref="R4:S4"/>
    <mergeCell ref="T4:U4"/>
    <mergeCell ref="V4:W4"/>
    <mergeCell ref="X4:Y4"/>
    <mergeCell ref="Z4:AA4"/>
    <mergeCell ref="AB4:AC4"/>
    <mergeCell ref="AK3:AM3"/>
    <mergeCell ref="AN3:AP3"/>
    <mergeCell ref="AQ3:AS3"/>
    <mergeCell ref="AT3:AV3"/>
    <mergeCell ref="AW3:AY3"/>
    <mergeCell ref="V2:W2"/>
    <mergeCell ref="J3:O3"/>
    <mergeCell ref="P3:Q3"/>
    <mergeCell ref="Z3:AC3"/>
    <mergeCell ref="AG3:AI3"/>
  </mergeCells>
  <phoneticPr fontId="7"/>
  <printOptions horizontalCentered="1"/>
  <pageMargins left="0.39370078740157483" right="0.39370078740157483" top="0.59055118110236227" bottom="0.59055118110236227" header="0" footer="0.39370078740157483"/>
  <pageSetup paperSize="9" scale="75" orientation="portrait" r:id="rId1"/>
  <headerFooter scaleWithDoc="0">
    <oddHeader>&amp;C&amp;"ＭＳ 明朝,標準"&amp;8平成27年度 秋田県税務統計書</oddHeader>
    <oddFooter>&amp;C&amp;"ＭＳ 明朝,標準"&amp;9- &amp;P+79 -</oddFooter>
  </headerFooter>
  <colBreaks count="1" manualBreakCount="1">
    <brk id="13" max="7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徴収状況</vt:lpstr>
      <vt:lpstr>×27徴収状況</vt:lpstr>
      <vt:lpstr>×27徴収状況!Print_Area</vt:lpstr>
      <vt:lpstr>徴収状況!Print_Area</vt:lpstr>
      <vt:lpstr>徴収状況!Print_Titles</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総務部税務課</dc:creator>
  <cp:lastModifiedBy>西方　希望</cp:lastModifiedBy>
  <cp:lastPrinted>2025-11-28T00:49:05Z</cp:lastPrinted>
  <dcterms:created xsi:type="dcterms:W3CDTF">1997-07-23T23:52:29Z</dcterms:created>
  <dcterms:modified xsi:type="dcterms:W3CDTF">2026-01-07T03:00:06Z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3.0.2.0</vt:lpwstr>
      <vt:lpwstr>3.1.2.0</vt:lpwstr>
      <vt:lpwstr>3.1.5.0</vt:lpwstr>
      <vt:lpwstr>3.1.7.0</vt:lpwstr>
      <vt:lpwstr>3.1.9.0</vt:lpwstr>
    </vt:vector>
  </property>
  <property fmtid="{DCFEDD21-7773-49B2-8022-6FC58DB5260B}" pid="3" name="LastSavedVersion">
    <vt:lpwstr>3.1.9.0</vt:lpwstr>
  </property>
  <property fmtid="{DCFEDD21-7773-49B2-8022-6FC58DB5260B}" pid="4" name="LastSavedDate">
    <vt:filetime>2023-09-27T01:22:17Z</vt:filetime>
  </property>
</Properties>
</file>