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14706\オープンデータ修正\Ｒ４\エクセル版\"/>
    </mc:Choice>
  </mc:AlternateContent>
  <xr:revisionPtr revIDLastSave="0" documentId="13_ncr:1_{51CC0B3E-45B4-4A97-B439-61D4FF4D45B9}" xr6:coauthVersionLast="47" xr6:coauthVersionMax="47" xr10:uidLastSave="{00000000-0000-0000-0000-000000000000}"/>
  <bookViews>
    <workbookView xWindow="-120" yWindow="480" windowWidth="29040" windowHeight="15840" firstSheet="1" activeTab="1" xr2:uid="{753835A1-C981-4F4C-9EEB-CB1DC54BB01D}"/>
  </bookViews>
  <sheets>
    <sheet name="円グラフ用データ" sheetId="3" state="hidden" r:id="rId1"/>
    <sheet name="県税決算額・税外収入決算額" sheetId="1" r:id="rId2"/>
  </sheets>
  <definedNames>
    <definedName name="_xlnm.Print_Area" localSheetId="1">県税決算額・税外収入決算額!$A$1:$V$141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3" l="1"/>
  <c r="K12" i="3" s="1"/>
  <c r="I7" i="3"/>
  <c r="K7" i="3" s="1"/>
  <c r="K14" i="3"/>
  <c r="I13" i="3"/>
  <c r="K13" i="3" s="1"/>
  <c r="I11" i="3"/>
  <c r="K11" i="3" s="1"/>
  <c r="C8" i="3"/>
  <c r="E8" i="3" s="1"/>
  <c r="C6" i="3"/>
  <c r="E6" i="3" s="1"/>
  <c r="C5" i="3"/>
  <c r="E5" i="3" s="1"/>
  <c r="C10" i="3" l="1"/>
  <c r="E10" i="3" s="1"/>
  <c r="I4" i="3"/>
  <c r="K4" i="3" s="1"/>
  <c r="C9" i="3"/>
  <c r="E9" i="3" s="1"/>
  <c r="I10" i="3"/>
  <c r="C11" i="3" s="1"/>
  <c r="E11" i="3" s="1"/>
  <c r="I9" i="3"/>
  <c r="K9" i="3" s="1"/>
  <c r="I6" i="3"/>
  <c r="K6" i="3" s="1"/>
  <c r="I5" i="3"/>
  <c r="K5" i="3" s="1"/>
  <c r="C7" i="3"/>
  <c r="E7" i="3" s="1"/>
  <c r="I8" i="3"/>
  <c r="I3" i="3"/>
  <c r="C3" i="3" l="1"/>
  <c r="E3" i="3" s="1"/>
  <c r="K10" i="3"/>
  <c r="M10" i="3" s="1"/>
  <c r="K8" i="3"/>
  <c r="M8" i="3" s="1"/>
  <c r="C4" i="3"/>
  <c r="E4" i="3" s="1"/>
  <c r="K3" i="3"/>
  <c r="M3" i="3" s="1"/>
  <c r="C12" i="3" l="1"/>
  <c r="D6" i="3" s="1"/>
  <c r="E12" i="3"/>
  <c r="L6" i="3" s="1"/>
  <c r="J4" i="3" l="1"/>
  <c r="D5" i="3"/>
  <c r="D3" i="3"/>
  <c r="J7" i="3"/>
  <c r="D8" i="3"/>
  <c r="J11" i="3"/>
  <c r="D11" i="3"/>
  <c r="J3" i="3"/>
  <c r="J6" i="3"/>
  <c r="J13" i="3"/>
  <c r="D10" i="3"/>
  <c r="J12" i="3"/>
  <c r="D9" i="3"/>
  <c r="D4" i="3"/>
  <c r="J5" i="3"/>
  <c r="J14" i="3"/>
  <c r="D12" i="3"/>
  <c r="J9" i="3"/>
  <c r="J8" i="3"/>
  <c r="J10" i="3"/>
  <c r="D7" i="3"/>
  <c r="F6" i="3"/>
  <c r="F10" i="3"/>
  <c r="F4" i="3"/>
  <c r="L14" i="3"/>
  <c r="L9" i="3"/>
  <c r="F7" i="3"/>
  <c r="L13" i="3"/>
  <c r="F5" i="3"/>
  <c r="L11" i="3"/>
  <c r="F3" i="3"/>
  <c r="L3" i="3"/>
  <c r="L10" i="3"/>
  <c r="L4" i="3"/>
  <c r="F8" i="3"/>
  <c r="L12" i="3"/>
  <c r="L8" i="3"/>
  <c r="F11" i="3"/>
  <c r="L7" i="3"/>
  <c r="F9" i="3"/>
  <c r="L5" i="3"/>
  <c r="N8" i="3" l="1"/>
  <c r="N10" i="3"/>
  <c r="F12" i="3"/>
  <c r="N3" i="3"/>
</calcChain>
</file>

<file path=xl/sharedStrings.xml><?xml version="1.0" encoding="utf-8"?>
<sst xmlns="http://schemas.openxmlformats.org/spreadsheetml/2006/main" count="258" uniqueCount="88">
  <si>
    <t>件</t>
    <rPh sb="0" eb="1">
      <t>ケンスウ</t>
    </rPh>
    <phoneticPr fontId="1"/>
  </si>
  <si>
    <t>不申告加算金</t>
    <rPh sb="0" eb="6">
      <t>フ</t>
    </rPh>
    <phoneticPr fontId="1"/>
  </si>
  <si>
    <t>％</t>
  </si>
  <si>
    <t>県民税</t>
    <rPh sb="0" eb="3">
      <t>ケンミンゼイ</t>
    </rPh>
    <phoneticPr fontId="1"/>
  </si>
  <si>
    <t>狩猟</t>
    <rPh sb="0" eb="2">
      <t>シュリョウ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</si>
  <si>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</si>
  <si>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過少申告加算金</t>
    <rPh sb="0" eb="7">
      <t>カ</t>
    </rPh>
    <phoneticPr fontId="1"/>
  </si>
  <si>
    <t>滞納繰越分</t>
    <rPh sb="0" eb="2">
      <t>タイノウ</t>
    </rPh>
    <rPh sb="2" eb="4">
      <t>クリコ</t>
    </rPh>
    <rPh sb="4" eb="5">
      <t>ブン</t>
    </rPh>
    <phoneticPr fontId="1"/>
  </si>
  <si>
    <t>配当割</t>
    <rPh sb="0" eb="2">
      <t>ハイトウ</t>
    </rPh>
    <rPh sb="2" eb="3">
      <t>ワ</t>
    </rPh>
    <phoneticPr fontId="1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</si>
  <si>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1"/>
  </si>
  <si>
    <t>対　調　定</t>
    <rPh sb="0" eb="1">
      <t>タイ</t>
    </rPh>
    <rPh sb="2" eb="5">
      <t>チ</t>
    </rPh>
    <phoneticPr fontId="1"/>
  </si>
  <si>
    <t>狩猟税</t>
    <rPh sb="0" eb="2">
      <t>シュリョウ</t>
    </rPh>
    <rPh sb="2" eb="3">
      <t>ゼイ</t>
    </rPh>
    <phoneticPr fontId="1"/>
  </si>
  <si>
    <t>円</t>
    <rPh sb="0" eb="1">
      <t>エン</t>
    </rPh>
    <phoneticPr fontId="1"/>
  </si>
  <si>
    <t>件　数</t>
    <rPh sb="0" eb="3">
      <t>ケンスウ</t>
    </rPh>
    <phoneticPr fontId="1"/>
  </si>
  <si>
    <t>重加算金</t>
    <rPh sb="0" eb="4">
      <t>ジ</t>
    </rPh>
    <phoneticPr fontId="1"/>
  </si>
  <si>
    <t>（自動車取得税）</t>
    <rPh sb="1" eb="4">
      <t>ジドウシャ</t>
    </rPh>
    <rPh sb="4" eb="7">
      <t>シュトクゼイ</t>
    </rPh>
    <phoneticPr fontId="1"/>
  </si>
  <si>
    <t>収　　入　　率</t>
    <rPh sb="0" eb="4">
      <t>シュウニュウ</t>
    </rPh>
    <rPh sb="6" eb="7">
      <t>リツ</t>
    </rPh>
    <phoneticPr fontId="1"/>
  </si>
  <si>
    <t>事業税</t>
    <rPh sb="0" eb="3">
      <t>ジギョウゼイ</t>
    </rPh>
    <phoneticPr fontId="1"/>
  </si>
  <si>
    <t>個人分</t>
    <rPh sb="0" eb="3">
      <t>コジンブン</t>
    </rPh>
    <phoneticPr fontId="1"/>
  </si>
  <si>
    <t>件</t>
    <rPh sb="0" eb="1">
      <t>ケン</t>
    </rPh>
    <phoneticPr fontId="1"/>
  </si>
  <si>
    <t>自動車税</t>
    <rPh sb="0" eb="4">
      <t>ジドウシャゼイ</t>
    </rPh>
    <phoneticPr fontId="1"/>
  </si>
  <si>
    <t>個民</t>
    <rPh sb="0" eb="1">
      <t>コ</t>
    </rPh>
    <rPh sb="1" eb="2">
      <t>ミン</t>
    </rPh>
    <phoneticPr fontId="1"/>
  </si>
  <si>
    <t>税目</t>
    <rPh sb="0" eb="2">
      <t>ゼイモク</t>
    </rPh>
    <phoneticPr fontId="1"/>
  </si>
  <si>
    <t>自動車取得税</t>
    <rPh sb="0" eb="3">
      <t>ジドウシャ</t>
    </rPh>
    <rPh sb="3" eb="6">
      <t>シュトクゼイ</t>
    </rPh>
    <phoneticPr fontId="1"/>
  </si>
  <si>
    <t>地方消費税</t>
    <rPh sb="0" eb="2">
      <t>チホウ</t>
    </rPh>
    <rPh sb="2" eb="5">
      <t>ショウヒゼイ</t>
    </rPh>
    <phoneticPr fontId="1"/>
  </si>
  <si>
    <t>その他</t>
    <rPh sb="2" eb="3">
      <t>タ</t>
    </rPh>
    <phoneticPr fontId="1"/>
  </si>
  <si>
    <t>不動産取得税</t>
    <rPh sb="0" eb="3">
      <t>フドウサン</t>
    </rPh>
    <rPh sb="3" eb="6">
      <t>シュトクゼイ</t>
    </rPh>
    <phoneticPr fontId="1"/>
  </si>
  <si>
    <t>県たばこ税</t>
    <rPh sb="0" eb="1">
      <t>ケン</t>
    </rPh>
    <rPh sb="4" eb="5">
      <t>ゼイ</t>
    </rPh>
    <phoneticPr fontId="1"/>
  </si>
  <si>
    <t>調　　　　　定</t>
    <rPh sb="0" eb="1">
      <t>チョウ</t>
    </rPh>
    <rPh sb="6" eb="7">
      <t>サダム</t>
    </rPh>
    <phoneticPr fontId="1"/>
  </si>
  <si>
    <t>本年度</t>
    <rPh sb="0" eb="3">
      <t>ホンネンド</t>
    </rPh>
    <phoneticPr fontId="1"/>
  </si>
  <si>
    <t>軽油引取税</t>
    <rPh sb="0" eb="2">
      <t>ケイユ</t>
    </rPh>
    <rPh sb="2" eb="5">
      <t>ヒキトリゼイ</t>
    </rPh>
    <phoneticPr fontId="1"/>
  </si>
  <si>
    <t>件  数</t>
    <rPh sb="0" eb="4">
      <t>ケンスウ</t>
    </rPh>
    <phoneticPr fontId="1"/>
  </si>
  <si>
    <t>県税収入額</t>
    <rPh sb="0" eb="2">
      <t>ケンゼイ</t>
    </rPh>
    <rPh sb="2" eb="5">
      <t>シュウニュウガク</t>
    </rPh>
    <phoneticPr fontId="1"/>
  </si>
  <si>
    <t>決算額</t>
    <rPh sb="0" eb="3">
      <t>ケッサンガク</t>
    </rPh>
    <phoneticPr fontId="1"/>
  </si>
  <si>
    <t>構成比</t>
    <rPh sb="0" eb="3">
      <t>コウセイヒ</t>
    </rPh>
    <phoneticPr fontId="1"/>
  </si>
  <si>
    <t>軽油引取税</t>
    <rPh sb="0" eb="2">
      <t>ケイユ</t>
    </rPh>
    <rPh sb="2" eb="4">
      <t>ヒキト</t>
    </rPh>
    <rPh sb="4" eb="5">
      <t>ゼイ</t>
    </rPh>
    <phoneticPr fontId="1"/>
  </si>
  <si>
    <t>県たばこ税</t>
    <rPh sb="0" eb="5">
      <t>タ</t>
    </rPh>
    <phoneticPr fontId="1"/>
  </si>
  <si>
    <t>決算額（千円）</t>
    <rPh sb="0" eb="3">
      <t>ケッサンガク</t>
    </rPh>
    <rPh sb="4" eb="6">
      <t>センエン</t>
    </rPh>
    <phoneticPr fontId="1"/>
  </si>
  <si>
    <t>利子割</t>
    <rPh sb="0" eb="2">
      <t>リシ</t>
    </rPh>
    <rPh sb="2" eb="3">
      <t>ワリ</t>
    </rPh>
    <phoneticPr fontId="1"/>
  </si>
  <si>
    <t>譲渡割</t>
    <rPh sb="0" eb="2">
      <t>ジョウト</t>
    </rPh>
    <rPh sb="2" eb="3">
      <t>ワ</t>
    </rPh>
    <phoneticPr fontId="1"/>
  </si>
  <si>
    <t>内訳</t>
    <rPh sb="0" eb="2">
      <t>ウチワケ</t>
    </rPh>
    <phoneticPr fontId="1"/>
  </si>
  <si>
    <t>旧法による税</t>
    <rPh sb="0" eb="2">
      <t>キュウホウ</t>
    </rPh>
    <rPh sb="5" eb="6">
      <t>ゼイ</t>
    </rPh>
    <phoneticPr fontId="1"/>
  </si>
  <si>
    <t>個事</t>
    <rPh sb="0" eb="1">
      <t>コ</t>
    </rPh>
    <rPh sb="1" eb="2">
      <t>コト</t>
    </rPh>
    <phoneticPr fontId="1"/>
  </si>
  <si>
    <t>法事</t>
    <rPh sb="0" eb="2">
      <t>ホウジ</t>
    </rPh>
    <phoneticPr fontId="1"/>
  </si>
  <si>
    <t>法民</t>
    <rPh sb="0" eb="1">
      <t>ホウ</t>
    </rPh>
    <rPh sb="1" eb="2">
      <t>ミン</t>
    </rPh>
    <phoneticPr fontId="1"/>
  </si>
  <si>
    <t>ゴルフ</t>
  </si>
  <si>
    <t>産廃</t>
    <rPh sb="0" eb="2">
      <t>サンパイ</t>
    </rPh>
    <phoneticPr fontId="1"/>
  </si>
  <si>
    <t>鉱区</t>
    <rPh sb="0" eb="2">
      <t>コウク</t>
    </rPh>
    <phoneticPr fontId="1"/>
  </si>
  <si>
    <t>番号</t>
    <rPh sb="0" eb="1">
      <t>バン</t>
    </rPh>
    <rPh sb="1" eb="2">
      <t>ゴウ</t>
    </rPh>
    <phoneticPr fontId="1"/>
  </si>
  <si>
    <t>過誤納還付未済</t>
    <rPh sb="0" eb="1">
      <t>カ</t>
    </rPh>
    <rPh sb="1" eb="2">
      <t>ゴ</t>
    </rPh>
    <rPh sb="2" eb="3">
      <t>ノウ</t>
    </rPh>
    <rPh sb="3" eb="5">
      <t>カンプ</t>
    </rPh>
    <rPh sb="5" eb="7">
      <t>ミサイ</t>
    </rPh>
    <phoneticPr fontId="1"/>
  </si>
  <si>
    <t>調定額
前年比</t>
    <rPh sb="0" eb="3">
      <t>チ</t>
    </rPh>
    <rPh sb="4" eb="7">
      <t>ゼンネンヒ</t>
    </rPh>
    <phoneticPr fontId="1"/>
  </si>
  <si>
    <t>ゴルフ場利用税</t>
    <rPh sb="0" eb="7">
      <t>ゴ</t>
    </rPh>
    <phoneticPr fontId="1"/>
  </si>
  <si>
    <t>利子割</t>
    <rPh sb="0" eb="2">
      <t>リシ</t>
    </rPh>
    <rPh sb="2" eb="3">
      <t>ワ</t>
    </rPh>
    <phoneticPr fontId="1"/>
  </si>
  <si>
    <t>収入額
前年比</t>
    <rPh sb="0" eb="3">
      <t>シュウニュウガク</t>
    </rPh>
    <rPh sb="4" eb="7">
      <t>ゼンネンヒ</t>
    </rPh>
    <phoneticPr fontId="1"/>
  </si>
  <si>
    <t>対予算</t>
    <rPh sb="0" eb="1">
      <t>タイ</t>
    </rPh>
    <rPh sb="1" eb="3">
      <t>ヨサン</t>
    </rPh>
    <phoneticPr fontId="1"/>
  </si>
  <si>
    <t>前年度</t>
    <rPh sb="0" eb="3">
      <t>ゼンネンド</t>
    </rPh>
    <phoneticPr fontId="1"/>
  </si>
  <si>
    <t>現年課税分</t>
    <rPh sb="0" eb="1">
      <t>ゲン</t>
    </rPh>
    <rPh sb="1" eb="2">
      <t>ネン</t>
    </rPh>
    <rPh sb="2" eb="5">
      <t>カゼイブン</t>
    </rPh>
    <phoneticPr fontId="1"/>
  </si>
  <si>
    <t>法人分</t>
    <rPh sb="0" eb="3">
      <t>ホウジンブン</t>
    </rPh>
    <phoneticPr fontId="1"/>
  </si>
  <si>
    <t>延滞金</t>
    <rPh sb="0" eb="3">
      <t>エンタイキン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</si>
  <si>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</si>
  <si>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</si>
  <si>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鉱区税</t>
    <rPh sb="0" eb="2">
      <t>コウク</t>
    </rPh>
    <rPh sb="2" eb="3">
      <t>ゼイ</t>
    </rPh>
    <phoneticPr fontId="1"/>
  </si>
  <si>
    <t>税外収入</t>
    <rPh sb="0" eb="1">
      <t>ゼイ</t>
    </rPh>
    <rPh sb="1" eb="2">
      <t>ガイ</t>
    </rPh>
    <rPh sb="2" eb="4">
      <t>シュウニュウ</t>
    </rPh>
    <phoneticPr fontId="1"/>
  </si>
  <si>
    <t>現年分</t>
    <rPh sb="0" eb="1">
      <t>ゲン</t>
    </rPh>
    <rPh sb="1" eb="3">
      <t>ネンブン</t>
    </rPh>
    <phoneticPr fontId="1"/>
  </si>
  <si>
    <t>滞納処分費</t>
    <rPh sb="0" eb="2">
      <t>タイノウ</t>
    </rPh>
    <rPh sb="2" eb="5">
      <t>ショブンヒ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</si>
  <si>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</si>
  <si>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収　　　　　入</t>
    <rPh sb="0" eb="1">
      <t>オサム</t>
    </rPh>
    <rPh sb="6" eb="7">
      <t>イリ</t>
    </rPh>
    <phoneticPr fontId="1"/>
  </si>
  <si>
    <t>税　　　額</t>
    <rPh sb="0" eb="1">
      <t>ゼイ</t>
    </rPh>
    <rPh sb="4" eb="5">
      <t>ガク</t>
    </rPh>
    <phoneticPr fontId="1"/>
  </si>
  <si>
    <t>件　数</t>
    <rPh sb="0" eb="1">
      <t>ケン</t>
    </rPh>
    <rPh sb="2" eb="3">
      <t>カズ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</si>
  <si>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</si>
  <si>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</si>
  <si>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未 納 繰 越</t>
    <rPh sb="0" eb="1">
      <t>ミ</t>
    </rPh>
    <rPh sb="2" eb="3">
      <t>オサム</t>
    </rPh>
    <rPh sb="4" eb="5">
      <t>クリ</t>
    </rPh>
    <rPh sb="6" eb="7">
      <t>コシ</t>
    </rPh>
    <phoneticPr fontId="1"/>
  </si>
  <si>
    <t>不 納 欠 損</t>
    <rPh sb="0" eb="1">
      <t>フ</t>
    </rPh>
    <rPh sb="2" eb="3">
      <t>オサム</t>
    </rPh>
    <rPh sb="4" eb="5">
      <t>ケツ</t>
    </rPh>
    <rPh sb="6" eb="7">
      <t>ソン</t>
    </rPh>
    <phoneticPr fontId="1"/>
  </si>
  <si>
    <t>修正入力した欄</t>
    <rPh sb="0" eb="2">
      <t>シュウセイ</t>
    </rPh>
    <rPh sb="2" eb="4">
      <t>ニュウリョク</t>
    </rPh>
    <rPh sb="6" eb="7">
      <t>ラン</t>
    </rPh>
    <phoneticPr fontId="1"/>
  </si>
  <si>
    <t>　現年課税分　譲渡割</t>
    <rPh sb="1" eb="3">
      <t>ゲンネン</t>
    </rPh>
    <rPh sb="3" eb="6">
      <t>カゼイブン</t>
    </rPh>
    <rPh sb="7" eb="9">
      <t>ジョウト</t>
    </rPh>
    <rPh sb="9" eb="10">
      <t>ワリ</t>
    </rPh>
    <phoneticPr fontId="1"/>
  </si>
  <si>
    <t>　現年課税分　貨物割</t>
    <rPh sb="1" eb="3">
      <t>ゲンネン</t>
    </rPh>
    <rPh sb="3" eb="6">
      <t>カゼイブン</t>
    </rPh>
    <rPh sb="7" eb="9">
      <t>カモツ</t>
    </rPh>
    <rPh sb="9" eb="10">
      <t>ワリ</t>
    </rPh>
    <phoneticPr fontId="1"/>
  </si>
  <si>
    <t>（軽油引取税）</t>
    <rPh sb="1" eb="3">
      <t>ケイユ</t>
    </rPh>
    <rPh sb="3" eb="6">
      <t>ヒキトリゼイ</t>
    </rPh>
    <phoneticPr fontId="1"/>
  </si>
  <si>
    <t>県税</t>
    <rPh sb="0" eb="2">
      <t>ケンゼイ</t>
    </rPh>
    <phoneticPr fontId="1"/>
  </si>
  <si>
    <t>←今回はなし</t>
    <rPh sb="1" eb="3">
      <t>コンカイ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</si>
  <si>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</si>
  <si>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</si>
  <si>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（自動車税）</t>
    <rPh sb="1" eb="5">
      <t>ジドウシャゼイ</t>
    </rPh>
    <phoneticPr fontId="1"/>
  </si>
  <si>
    <t>1 　令和4年度県税決算額</t>
    <rPh sb="3" eb="5">
      <t>レイワ</t>
    </rPh>
    <rPh sb="6" eb="8">
      <t>ネンド</t>
    </rPh>
    <rPh sb="8" eb="10">
      <t>ケンゼイ</t>
    </rPh>
    <phoneticPr fontId="1"/>
  </si>
  <si>
    <t>2 　令和4年度県税に付随する税外収入決算額</t>
    <rPh sb="3" eb="5">
      <t>レイワ</t>
    </rPh>
    <rPh sb="6" eb="8">
      <t>ネンド</t>
    </rPh>
    <rPh sb="8" eb="10">
      <t>ケンゼイ</t>
    </rPh>
    <rPh sb="11" eb="13">
      <t>フズイ</t>
    </rPh>
    <rPh sb="15" eb="16">
      <t>ゼイ</t>
    </rPh>
    <rPh sb="16" eb="17">
      <t>ガイ</t>
    </rPh>
    <rPh sb="17" eb="19">
      <t>シュウニュウ</t>
    </rPh>
    <rPh sb="19" eb="22">
      <t>ケッサンガク</t>
    </rPh>
    <phoneticPr fontId="1"/>
  </si>
  <si>
    <t>金　　　額</t>
    <rPh sb="0" eb="1">
      <t>キン</t>
    </rPh>
    <rPh sb="4" eb="5">
      <t>ガク</t>
    </rPh>
    <phoneticPr fontId="1"/>
  </si>
  <si>
    <t>極大</t>
  </si>
  <si>
    <t>皆減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</si>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</sst>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.00_ ;&quot;△&quot;\ #,##0.00_ ;&quot;-&quot;_ "/>
    <numFmt numFmtId="178" formatCode="#,##0.0;[Red]\-#,##0.0"/>
    <numFmt numFmtId="179" formatCode="#,##0.0_ "/>
    <numFmt numFmtId="180" formatCode="#,##0.0_ ;&quot;△&quot;\ #,##0.0_ ;&quot;-&quot;_ "/>
    <numFmt numFmtId="181" formatCode="#,##0_ "/>
    <numFmt numFmtId="182" formatCode="#,##0_ ;&quot;△&quot;\ #,##0_ ;&quot;-&quot;_ "/>
  </numFmts>
  <fonts count="19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181" fontId="0" fillId="0" borderId="0" xfId="0" applyNumberFormat="1"/>
    <xf numFmtId="0" fontId="0" fillId="0" borderId="0" xfId="0" applyAlignment="1">
      <alignment horizontal="center"/>
    </xf>
    <xf numFmtId="181" fontId="0" fillId="0" borderId="0" xfId="0" applyNumberFormat="1" applyAlignment="1">
      <alignment horizontal="center"/>
    </xf>
    <xf numFmtId="181" fontId="5" fillId="2" borderId="0" xfId="0" applyNumberFormat="1" applyFont="1" applyFill="1"/>
    <xf numFmtId="179" fontId="5" fillId="0" borderId="0" xfId="0" applyNumberFormat="1" applyFont="1"/>
    <xf numFmtId="176" fontId="0" fillId="0" borderId="0" xfId="0" applyNumberFormat="1"/>
    <xf numFmtId="179" fontId="0" fillId="0" borderId="0" xfId="0" applyNumberFormat="1"/>
    <xf numFmtId="181" fontId="5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81" fontId="0" fillId="0" borderId="4" xfId="0" applyNumberFormat="1" applyFill="1" applyBorder="1"/>
    <xf numFmtId="181" fontId="0" fillId="0" borderId="0" xfId="0" applyNumberFormat="1" applyFill="1" applyBorder="1"/>
    <xf numFmtId="181" fontId="0" fillId="0" borderId="5" xfId="0" applyNumberFormat="1" applyFill="1" applyBorder="1"/>
    <xf numFmtId="179" fontId="5" fillId="0" borderId="4" xfId="0" applyNumberFormat="1" applyFont="1" applyBorder="1"/>
    <xf numFmtId="179" fontId="5" fillId="0" borderId="0" xfId="0" applyNumberFormat="1" applyFont="1" applyBorder="1"/>
    <xf numFmtId="179" fontId="5" fillId="0" borderId="5" xfId="0" applyNumberFormat="1" applyFont="1" applyBorder="1"/>
    <xf numFmtId="181" fontId="5" fillId="0" borderId="4" xfId="0" applyNumberFormat="1" applyFont="1" applyBorder="1"/>
    <xf numFmtId="181" fontId="5" fillId="0" borderId="0" xfId="0" applyNumberFormat="1" applyFont="1" applyBorder="1"/>
    <xf numFmtId="181" fontId="5" fillId="0" borderId="5" xfId="0" applyNumberFormat="1" applyFont="1" applyBorder="1"/>
    <xf numFmtId="176" fontId="6" fillId="0" borderId="4" xfId="0" applyNumberFormat="1" applyFont="1" applyFill="1" applyBorder="1"/>
    <xf numFmtId="176" fontId="0" fillId="0" borderId="0" xfId="0" applyNumberFormat="1" applyBorder="1"/>
    <xf numFmtId="176" fontId="0" fillId="0" borderId="5" xfId="0" applyNumberFormat="1" applyFill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1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38" fontId="4" fillId="0" borderId="0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horizontal="distributed" vertical="center"/>
    </xf>
    <xf numFmtId="38" fontId="4" fillId="0" borderId="5" xfId="1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8" fillId="0" borderId="7" xfId="1" applyFont="1" applyBorder="1" applyAlignment="1">
      <alignment horizontal="distributed" vertical="center"/>
    </xf>
    <xf numFmtId="38" fontId="4" fillId="0" borderId="7" xfId="1" applyFont="1" applyBorder="1" applyAlignment="1">
      <alignment horizontal="distributed" vertical="center"/>
    </xf>
    <xf numFmtId="38" fontId="4" fillId="0" borderId="8" xfId="1" applyFont="1" applyBorder="1" applyAlignment="1">
      <alignment horizontal="distributed" vertical="center"/>
    </xf>
    <xf numFmtId="38" fontId="2" fillId="0" borderId="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0" fontId="11" fillId="0" borderId="12" xfId="1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11" fillId="0" borderId="11" xfId="1" applyFont="1" applyBorder="1" applyAlignment="1">
      <alignment horizontal="right" vertical="center"/>
    </xf>
    <xf numFmtId="182" fontId="12" fillId="0" borderId="2" xfId="1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11" fillId="0" borderId="2" xfId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0" fontId="11" fillId="0" borderId="3" xfId="1" applyNumberFormat="1" applyFont="1" applyBorder="1" applyAlignment="1">
      <alignment vertical="center"/>
    </xf>
    <xf numFmtId="40" fontId="11" fillId="0" borderId="0" xfId="1" applyNumberFormat="1" applyFont="1" applyBorder="1" applyAlignment="1">
      <alignment vertical="center"/>
    </xf>
    <xf numFmtId="40" fontId="11" fillId="0" borderId="12" xfId="1" applyNumberFormat="1" applyFont="1" applyBorder="1" applyAlignment="1">
      <alignment vertical="center"/>
    </xf>
    <xf numFmtId="178" fontId="11" fillId="0" borderId="12" xfId="1" applyNumberFormat="1" applyFont="1" applyBorder="1" applyAlignment="1">
      <alignment vertical="center"/>
    </xf>
    <xf numFmtId="178" fontId="11" fillId="0" borderId="0" xfId="1" applyNumberFormat="1" applyFont="1" applyBorder="1" applyAlignment="1">
      <alignment vertical="center"/>
    </xf>
    <xf numFmtId="181" fontId="8" fillId="0" borderId="0" xfId="0" applyNumberFormat="1" applyFont="1" applyAlignment="1">
      <alignment vertical="center"/>
    </xf>
    <xf numFmtId="181" fontId="4" fillId="0" borderId="0" xfId="0" applyNumberFormat="1" applyFont="1" applyAlignment="1">
      <alignment vertical="center"/>
    </xf>
    <xf numFmtId="38" fontId="15" fillId="0" borderId="12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38" fontId="16" fillId="0" borderId="3" xfId="1" applyFont="1" applyBorder="1" applyAlignment="1">
      <alignment vertical="center"/>
    </xf>
    <xf numFmtId="38" fontId="16" fillId="0" borderId="12" xfId="1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182" fontId="12" fillId="0" borderId="11" xfId="1" applyNumberFormat="1" applyFont="1" applyBorder="1" applyAlignment="1">
      <alignment vertical="center"/>
    </xf>
    <xf numFmtId="182" fontId="11" fillId="0" borderId="11" xfId="1" applyNumberFormat="1" applyFont="1" applyBorder="1" applyAlignment="1">
      <alignment vertical="center"/>
    </xf>
    <xf numFmtId="182" fontId="11" fillId="0" borderId="11" xfId="1" applyNumberFormat="1" applyFont="1" applyFill="1" applyBorder="1" applyAlignment="1" applyProtection="1">
      <alignment vertical="center"/>
      <protection locked="0"/>
    </xf>
    <xf numFmtId="182" fontId="12" fillId="0" borderId="11" xfId="1" applyNumberFormat="1" applyFont="1" applyBorder="1" applyAlignment="1">
      <alignment horizontal="right" vertical="center"/>
    </xf>
    <xf numFmtId="182" fontId="11" fillId="0" borderId="11" xfId="1" applyNumberFormat="1" applyFont="1" applyBorder="1" applyAlignment="1">
      <alignment horizontal="right" vertical="center"/>
    </xf>
    <xf numFmtId="182" fontId="16" fillId="0" borderId="11" xfId="1" applyNumberFormat="1" applyFont="1" applyBorder="1" applyAlignment="1">
      <alignment vertical="center"/>
    </xf>
    <xf numFmtId="182" fontId="16" fillId="0" borderId="2" xfId="1" applyNumberFormat="1" applyFont="1" applyBorder="1" applyAlignment="1">
      <alignment vertical="center"/>
    </xf>
    <xf numFmtId="182" fontId="14" fillId="0" borderId="11" xfId="1" applyNumberFormat="1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182" fontId="11" fillId="0" borderId="2" xfId="1" applyNumberFormat="1" applyFont="1" applyBorder="1" applyAlignment="1">
      <alignment vertical="center"/>
    </xf>
    <xf numFmtId="182" fontId="8" fillId="0" borderId="11" xfId="1" applyNumberFormat="1" applyFont="1" applyBorder="1" applyAlignment="1">
      <alignment vertical="center"/>
    </xf>
    <xf numFmtId="182" fontId="11" fillId="0" borderId="2" xfId="1" applyNumberFormat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horizontal="right" vertical="center"/>
      <protection locked="0"/>
    </xf>
    <xf numFmtId="182" fontId="14" fillId="0" borderId="11" xfId="1" applyNumberFormat="1" applyFont="1" applyFill="1" applyBorder="1" applyAlignment="1">
      <alignment vertical="center"/>
    </xf>
    <xf numFmtId="40" fontId="16" fillId="0" borderId="3" xfId="1" applyNumberFormat="1" applyFont="1" applyBorder="1" applyAlignment="1">
      <alignment vertical="center"/>
    </xf>
    <xf numFmtId="40" fontId="16" fillId="0" borderId="12" xfId="1" applyNumberFormat="1" applyFont="1" applyBorder="1" applyAlignment="1">
      <alignment vertical="center"/>
    </xf>
    <xf numFmtId="178" fontId="16" fillId="0" borderId="12" xfId="1" applyNumberFormat="1" applyFont="1" applyBorder="1" applyAlignment="1">
      <alignment vertical="center"/>
    </xf>
    <xf numFmtId="182" fontId="17" fillId="0" borderId="11" xfId="1" applyNumberFormat="1" applyFont="1" applyBorder="1" applyAlignment="1">
      <alignment vertical="center"/>
    </xf>
    <xf numFmtId="177" fontId="16" fillId="0" borderId="11" xfId="1" applyNumberFormat="1" applyFont="1" applyBorder="1" applyAlignment="1">
      <alignment vertical="center"/>
    </xf>
    <xf numFmtId="182" fontId="16" fillId="0" borderId="11" xfId="1" applyNumberFormat="1" applyFont="1" applyFill="1" applyBorder="1" applyAlignment="1" applyProtection="1">
      <alignment vertical="center"/>
      <protection locked="0"/>
    </xf>
    <xf numFmtId="182" fontId="17" fillId="0" borderId="2" xfId="1" applyNumberFormat="1" applyFont="1" applyBorder="1" applyAlignment="1">
      <alignment vertical="center"/>
    </xf>
    <xf numFmtId="177" fontId="16" fillId="0" borderId="2" xfId="1" applyNumberFormat="1" applyFont="1" applyBorder="1" applyAlignment="1">
      <alignment vertical="center"/>
    </xf>
    <xf numFmtId="182" fontId="16" fillId="0" borderId="12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82" fontId="17" fillId="0" borderId="11" xfId="1" applyNumberFormat="1" applyFont="1" applyFill="1" applyBorder="1" applyAlignment="1">
      <alignment vertical="center"/>
    </xf>
    <xf numFmtId="182" fontId="16" fillId="0" borderId="11" xfId="1" applyNumberFormat="1" applyFont="1" applyFill="1" applyBorder="1" applyAlignment="1">
      <alignment vertical="center"/>
    </xf>
    <xf numFmtId="180" fontId="16" fillId="0" borderId="11" xfId="1" applyNumberFormat="1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182" fontId="11" fillId="0" borderId="12" xfId="1" applyNumberFormat="1" applyFont="1" applyBorder="1" applyAlignment="1">
      <alignment vertical="center"/>
    </xf>
    <xf numFmtId="182" fontId="11" fillId="0" borderId="11" xfId="1" applyNumberFormat="1" applyFont="1" applyBorder="1" applyAlignment="1" applyProtection="1">
      <alignment horizontal="right" vertical="center"/>
      <protection locked="0"/>
    </xf>
    <xf numFmtId="182" fontId="12" fillId="0" borderId="2" xfId="1" applyNumberFormat="1" applyFont="1" applyBorder="1" applyAlignment="1">
      <alignment horizontal="right" vertical="center"/>
    </xf>
    <xf numFmtId="182" fontId="12" fillId="0" borderId="11" xfId="1" applyNumberFormat="1" applyFont="1" applyFill="1" applyBorder="1" applyAlignment="1">
      <alignment vertical="center"/>
    </xf>
    <xf numFmtId="182" fontId="11" fillId="0" borderId="11" xfId="1" applyNumberFormat="1" applyFont="1" applyFill="1" applyBorder="1" applyAlignment="1">
      <alignment vertical="center"/>
    </xf>
    <xf numFmtId="177" fontId="12" fillId="0" borderId="11" xfId="1" applyNumberFormat="1" applyFont="1" applyBorder="1" applyAlignment="1">
      <alignment vertical="center"/>
    </xf>
    <xf numFmtId="177" fontId="12" fillId="0" borderId="11" xfId="1" applyNumberFormat="1" applyFont="1" applyBorder="1" applyAlignment="1">
      <alignment horizontal="right" vertical="center"/>
    </xf>
    <xf numFmtId="177" fontId="11" fillId="0" borderId="11" xfId="1" applyNumberFormat="1" applyFont="1" applyBorder="1" applyAlignment="1">
      <alignment vertical="center"/>
    </xf>
    <xf numFmtId="177" fontId="11" fillId="0" borderId="11" xfId="1" applyNumberFormat="1" applyFont="1" applyBorder="1" applyAlignment="1">
      <alignment horizontal="right" vertical="center"/>
    </xf>
    <xf numFmtId="177" fontId="12" fillId="0" borderId="11" xfId="1" applyNumberFormat="1" applyFont="1" applyFill="1" applyBorder="1" applyAlignment="1">
      <alignment vertical="center"/>
    </xf>
    <xf numFmtId="177" fontId="12" fillId="0" borderId="11" xfId="1" applyNumberFormat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vertical="center"/>
    </xf>
    <xf numFmtId="177" fontId="11" fillId="0" borderId="11" xfId="1" applyNumberFormat="1" applyFont="1" applyFill="1" applyBorder="1" applyAlignment="1">
      <alignment horizontal="right" vertical="center"/>
    </xf>
    <xf numFmtId="177" fontId="12" fillId="0" borderId="2" xfId="1" applyNumberFormat="1" applyFont="1" applyBorder="1" applyAlignment="1">
      <alignment vertical="center"/>
    </xf>
    <xf numFmtId="177" fontId="11" fillId="0" borderId="2" xfId="1" applyNumberFormat="1" applyFont="1" applyBorder="1" applyAlignment="1">
      <alignment vertical="center"/>
    </xf>
    <xf numFmtId="177" fontId="11" fillId="0" borderId="12" xfId="1" applyNumberFormat="1" applyFont="1" applyBorder="1" applyAlignment="1">
      <alignment vertical="center"/>
    </xf>
    <xf numFmtId="180" fontId="11" fillId="0" borderId="12" xfId="1" applyNumberFormat="1" applyFont="1" applyBorder="1" applyAlignment="1">
      <alignment vertical="center"/>
    </xf>
    <xf numFmtId="182" fontId="12" fillId="0" borderId="2" xfId="1" applyNumberFormat="1" applyFont="1" applyFill="1" applyBorder="1" applyAlignment="1">
      <alignment vertical="center"/>
    </xf>
    <xf numFmtId="182" fontId="8" fillId="0" borderId="11" xfId="1" applyNumberFormat="1" applyFont="1" applyFill="1" applyBorder="1" applyAlignment="1">
      <alignment vertical="center"/>
    </xf>
    <xf numFmtId="177" fontId="8" fillId="0" borderId="11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horizontal="right" vertical="center"/>
    </xf>
    <xf numFmtId="180" fontId="11" fillId="0" borderId="11" xfId="1" applyNumberFormat="1" applyFont="1" applyBorder="1" applyAlignment="1">
      <alignment vertical="center"/>
    </xf>
    <xf numFmtId="177" fontId="11" fillId="0" borderId="2" xfId="1" applyNumberFormat="1" applyFont="1" applyBorder="1" applyAlignment="1" applyProtection="1">
      <alignment horizontal="right" vertical="center"/>
      <protection locked="0"/>
    </xf>
    <xf numFmtId="177" fontId="11" fillId="0" borderId="2" xfId="1" applyNumberFormat="1" applyFont="1" applyBorder="1" applyAlignment="1" applyProtection="1">
      <alignment vertical="center"/>
      <protection locked="0"/>
    </xf>
    <xf numFmtId="38" fontId="11" fillId="0" borderId="3" xfId="1" applyFont="1" applyBorder="1" applyAlignment="1">
      <alignment vertical="center"/>
    </xf>
    <xf numFmtId="38" fontId="11" fillId="0" borderId="12" xfId="1" applyFont="1" applyBorder="1" applyAlignment="1">
      <alignment vertical="center"/>
    </xf>
    <xf numFmtId="177" fontId="12" fillId="0" borderId="2" xfId="1" applyNumberFormat="1" applyFont="1" applyBorder="1" applyAlignment="1">
      <alignment horizontal="right" vertical="center"/>
    </xf>
    <xf numFmtId="182" fontId="12" fillId="0" borderId="11" xfId="1" applyNumberFormat="1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181" fontId="18" fillId="0" borderId="0" xfId="0" applyNumberFormat="1" applyFont="1" applyAlignment="1">
      <alignment vertical="center"/>
    </xf>
    <xf numFmtId="181" fontId="0" fillId="0" borderId="9" xfId="0" applyNumberFormat="1" applyBorder="1" applyAlignment="1"/>
    <xf numFmtId="0" fontId="0" fillId="0" borderId="9" xfId="0" applyBorder="1" applyAlignment="1"/>
    <xf numFmtId="176" fontId="0" fillId="0" borderId="9" xfId="0" applyNumberFormat="1" applyBorder="1" applyAlignment="1">
      <alignment horizontal="center"/>
    </xf>
    <xf numFmtId="38" fontId="4" fillId="0" borderId="10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 textRotation="255"/>
    </xf>
    <xf numFmtId="0" fontId="4" fillId="0" borderId="11" xfId="0" applyNumberFormat="1" applyFont="1" applyBorder="1" applyAlignment="1">
      <alignment horizontal="center" vertical="center" textRotation="255"/>
    </xf>
    <xf numFmtId="0" fontId="4" fillId="0" borderId="12" xfId="0" applyNumberFormat="1" applyFont="1" applyBorder="1" applyAlignment="1">
      <alignment horizontal="center" vertical="center" textRotation="255"/>
    </xf>
    <xf numFmtId="38" fontId="4" fillId="0" borderId="10" xfId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8" fillId="0" borderId="2" xfId="1" applyFont="1" applyBorder="1" applyAlignment="1">
      <alignment horizontal="distributed"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38" fontId="4" fillId="0" borderId="11" xfId="1" applyFont="1" applyBorder="1" applyAlignment="1">
      <alignment horizontal="center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7" xfId="1" applyNumberFormat="1" applyFont="1" applyBorder="1" applyAlignment="1">
      <alignment horizontal="right" vertical="center"/>
    </xf>
    <xf numFmtId="0" fontId="0" fillId="0" borderId="7" xfId="0" applyBorder="1"/>
  </cellXfs>
  <cellStyles count="4">
    <cellStyle name="パーセント 2" xfId="3" xr:uid="{E8BA09FD-D1FB-40B6-BEF1-5F7FF614E0AC}"/>
    <cellStyle name="桁区切り" xfId="1" builtinId="6"/>
    <cellStyle name="標準" xfId="0" builtinId="0"/>
    <cellStyle name="標準 2" xfId="2" xr:uid="{D61A265D-500E-4C67-9ABF-1FB0471A830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N29"/>
  <sheetViews>
    <sheetView workbookViewId="0"/>
  </sheetViews>
  <sheetFormatPr defaultRowHeight="13.5" x14ac:dyDescent="0.15"/>
  <cols>
    <col min="1" max="1" width="2.125" customWidth="1"/>
    <col min="2" max="2" width="13.625" customWidth="1"/>
    <col min="3" max="3" width="15.75" style="3" customWidth="1"/>
    <col min="4" max="4" width="7.625" style="3" bestFit="1" customWidth="1"/>
    <col min="5" max="5" width="13.625" style="3" customWidth="1"/>
    <col min="6" max="6" width="7.625" style="3" bestFit="1" customWidth="1"/>
    <col min="7" max="7" width="2.125" style="3" customWidth="1"/>
    <col min="9" max="9" width="13.625" style="3" customWidth="1"/>
    <col min="10" max="10" width="7.25" style="3" bestFit="1" customWidth="1"/>
    <col min="11" max="11" width="13.625" style="3" customWidth="1"/>
    <col min="12" max="12" width="7.25" style="3" bestFit="1" customWidth="1"/>
    <col min="13" max="13" width="11" bestFit="1" customWidth="1"/>
    <col min="14" max="14" width="6.5" bestFit="1" customWidth="1"/>
  </cols>
  <sheetData>
    <row r="2" spans="2:14" x14ac:dyDescent="0.15">
      <c r="B2" s="4" t="s">
        <v>22</v>
      </c>
      <c r="C2" s="5" t="s">
        <v>33</v>
      </c>
      <c r="D2" s="5" t="s">
        <v>34</v>
      </c>
      <c r="E2" s="5" t="s">
        <v>37</v>
      </c>
      <c r="F2" s="5" t="s">
        <v>34</v>
      </c>
      <c r="H2" s="5" t="s">
        <v>40</v>
      </c>
      <c r="I2" s="5" t="s">
        <v>33</v>
      </c>
      <c r="J2" s="5" t="s">
        <v>34</v>
      </c>
      <c r="K2" s="5" t="s">
        <v>37</v>
      </c>
      <c r="L2" s="5" t="s">
        <v>34</v>
      </c>
    </row>
    <row r="3" spans="2:14" x14ac:dyDescent="0.15">
      <c r="B3" t="s">
        <v>3</v>
      </c>
      <c r="C3" s="3">
        <f>SUM(I3:I7)</f>
        <v>29048365998</v>
      </c>
      <c r="D3" s="7" t="e">
        <f t="shared" ref="D3:D12" si="0">ROUND(C3/$C$12%,1)</f>
        <v>#REF!</v>
      </c>
      <c r="E3" s="10">
        <f t="shared" ref="E3:E11" si="1">ROUND(C3/1000,0)</f>
        <v>29048366</v>
      </c>
      <c r="F3" s="8" t="e">
        <f t="shared" ref="F3:F11" si="2">ROUND(E3/$E$12%,2)</f>
        <v>#REF!</v>
      </c>
      <c r="H3" s="11" t="s">
        <v>21</v>
      </c>
      <c r="I3" s="14">
        <f>県税決算額・税外収入決算額!I15</f>
        <v>25845765643</v>
      </c>
      <c r="J3" s="17" t="e">
        <f>ROUND(I3/$C$12%,1)</f>
        <v>#REF!</v>
      </c>
      <c r="K3" s="20">
        <f t="shared" ref="K3:K14" si="3">ROUND(I3/1000,0)</f>
        <v>25845766</v>
      </c>
      <c r="L3" s="23" t="e">
        <f>ROUND(K3/$E$12%,1)</f>
        <v>#REF!</v>
      </c>
      <c r="M3" s="152">
        <f>SUM(K3:K7)</f>
        <v>29048367</v>
      </c>
      <c r="N3" s="154" t="e">
        <f>SUM(L3:L7)</f>
        <v>#REF!</v>
      </c>
    </row>
    <row r="4" spans="2:14" x14ac:dyDescent="0.15">
      <c r="B4" t="s">
        <v>17</v>
      </c>
      <c r="C4" s="3">
        <f>I8+I9</f>
        <v>23310496543</v>
      </c>
      <c r="D4" s="7" t="e">
        <f t="shared" si="0"/>
        <v>#REF!</v>
      </c>
      <c r="E4" s="10">
        <f t="shared" si="1"/>
        <v>23310497</v>
      </c>
      <c r="F4" s="8" t="e">
        <f t="shared" si="2"/>
        <v>#REF!</v>
      </c>
      <c r="H4" s="12" t="s">
        <v>44</v>
      </c>
      <c r="I4" s="15">
        <f>県税決算額・税外収入決算額!I19</f>
        <v>2362528222</v>
      </c>
      <c r="J4" s="18" t="e">
        <f>ROUND(I4/$C$12%,1)</f>
        <v>#REF!</v>
      </c>
      <c r="K4" s="21">
        <f t="shared" si="3"/>
        <v>2362528</v>
      </c>
      <c r="L4" s="24" t="e">
        <f t="shared" ref="L4:L9" si="4">ROUND(K4/$E$12%,1)</f>
        <v>#REF!</v>
      </c>
      <c r="M4" s="153"/>
      <c r="N4" s="154"/>
    </row>
    <row r="5" spans="2:14" x14ac:dyDescent="0.15">
      <c r="B5" t="s">
        <v>24</v>
      </c>
      <c r="C5" s="3">
        <f>県税決算額・税外収入決算額!I47</f>
        <v>21290115957</v>
      </c>
      <c r="D5" s="7" t="e">
        <f t="shared" si="0"/>
        <v>#REF!</v>
      </c>
      <c r="E5" s="10">
        <f t="shared" si="1"/>
        <v>21290116</v>
      </c>
      <c r="F5" s="8" t="e">
        <f t="shared" si="2"/>
        <v>#REF!</v>
      </c>
      <c r="H5" s="12" t="s">
        <v>38</v>
      </c>
      <c r="I5" s="15">
        <f>県税決算額・税外収入決算額!I23</f>
        <v>50111615</v>
      </c>
      <c r="J5" s="18" t="e">
        <f>ROUND(I5/$C$12%,1)</f>
        <v>#REF!</v>
      </c>
      <c r="K5" s="21">
        <f t="shared" si="3"/>
        <v>50112</v>
      </c>
      <c r="L5" s="24" t="e">
        <f t="shared" si="4"/>
        <v>#REF!</v>
      </c>
      <c r="M5" s="153"/>
      <c r="N5" s="154"/>
    </row>
    <row r="6" spans="2:14" x14ac:dyDescent="0.15">
      <c r="B6" t="s">
        <v>26</v>
      </c>
      <c r="C6" s="3">
        <f>県税決算額・税外収入決算額!I51</f>
        <v>1561305710</v>
      </c>
      <c r="D6" s="7" t="e">
        <f t="shared" si="0"/>
        <v>#REF!</v>
      </c>
      <c r="E6" s="10">
        <f t="shared" si="1"/>
        <v>1561306</v>
      </c>
      <c r="F6" s="8" t="e">
        <f t="shared" si="2"/>
        <v>#REF!</v>
      </c>
      <c r="H6" s="12" t="s">
        <v>8</v>
      </c>
      <c r="I6" s="15">
        <f>県税決算額・税外収入決算額!I27</f>
        <v>429758688</v>
      </c>
      <c r="J6" s="18" t="e">
        <f>ROUND(I6/$C$12%,1)</f>
        <v>#REF!</v>
      </c>
      <c r="K6" s="21">
        <f t="shared" si="3"/>
        <v>429759</v>
      </c>
      <c r="L6" s="24" t="e">
        <f t="shared" si="4"/>
        <v>#REF!</v>
      </c>
      <c r="M6" s="153"/>
      <c r="N6" s="154"/>
    </row>
    <row r="7" spans="2:14" x14ac:dyDescent="0.15">
      <c r="B7" t="s">
        <v>27</v>
      </c>
      <c r="C7" s="3">
        <f>県税決算額・税外収入決算額!I55</f>
        <v>1184575320</v>
      </c>
      <c r="D7" s="7" t="e">
        <f t="shared" si="0"/>
        <v>#REF!</v>
      </c>
      <c r="E7" s="10">
        <f t="shared" si="1"/>
        <v>1184575</v>
      </c>
      <c r="F7" s="8" t="e">
        <f t="shared" si="2"/>
        <v>#REF!</v>
      </c>
      <c r="H7" s="13" t="s">
        <v>39</v>
      </c>
      <c r="I7" s="16">
        <f>県税決算額・税外収入決算額!I31</f>
        <v>360201830</v>
      </c>
      <c r="J7" s="19" t="e">
        <f>ROUND(I7/$C$12%,1)</f>
        <v>#REF!</v>
      </c>
      <c r="K7" s="22">
        <f t="shared" si="3"/>
        <v>360202</v>
      </c>
      <c r="L7" s="25" t="e">
        <f t="shared" si="4"/>
        <v>#REF!</v>
      </c>
      <c r="M7" s="153"/>
      <c r="N7" s="154"/>
    </row>
    <row r="8" spans="2:14" x14ac:dyDescent="0.15">
      <c r="B8" t="s">
        <v>23</v>
      </c>
      <c r="C8" s="3">
        <f>県税決算額・税外収入決算額!I63</f>
        <v>9113903056</v>
      </c>
      <c r="D8" s="7" t="e">
        <f t="shared" si="0"/>
        <v>#REF!</v>
      </c>
      <c r="E8" s="10">
        <f t="shared" si="1"/>
        <v>9113903</v>
      </c>
      <c r="F8" s="8" t="e">
        <f t="shared" si="2"/>
        <v>#REF!</v>
      </c>
      <c r="H8" s="11" t="s">
        <v>42</v>
      </c>
      <c r="I8" s="14">
        <f>県税決算額・税外収入決算額!I39</f>
        <v>863048529</v>
      </c>
      <c r="J8" s="17" t="e">
        <f>ROUND(I8/$C$12%,2)</f>
        <v>#REF!</v>
      </c>
      <c r="K8" s="21">
        <f t="shared" si="3"/>
        <v>863049</v>
      </c>
      <c r="L8" s="26" t="e">
        <f t="shared" si="4"/>
        <v>#REF!</v>
      </c>
      <c r="M8" s="152">
        <f>SUM(K8:K9)</f>
        <v>23310497</v>
      </c>
      <c r="N8" s="154" t="e">
        <f>SUM(L8:L9)</f>
        <v>#REF!</v>
      </c>
    </row>
    <row r="9" spans="2:14" x14ac:dyDescent="0.15">
      <c r="B9" t="s">
        <v>30</v>
      </c>
      <c r="C9" s="3" t="e">
        <f>県税決算額・税外収入決算額!#REF!+県税決算額・税外収入決算額!I106</f>
        <v>#REF!</v>
      </c>
      <c r="D9" s="7" t="e">
        <f t="shared" si="0"/>
        <v>#REF!</v>
      </c>
      <c r="E9" s="10" t="e">
        <f t="shared" si="1"/>
        <v>#REF!</v>
      </c>
      <c r="F9" s="8" t="e">
        <f t="shared" si="2"/>
        <v>#REF!</v>
      </c>
      <c r="H9" s="13" t="s">
        <v>43</v>
      </c>
      <c r="I9" s="16">
        <f>県税決算額・税外収入決算額!I43</f>
        <v>22447448014</v>
      </c>
      <c r="J9" s="19" t="e">
        <f>ROUND(I9/$C$12%,1)</f>
        <v>#REF!</v>
      </c>
      <c r="K9" s="21">
        <f t="shared" si="3"/>
        <v>22447448</v>
      </c>
      <c r="L9" s="25" t="e">
        <f t="shared" si="4"/>
        <v>#REF!</v>
      </c>
      <c r="M9" s="153"/>
      <c r="N9" s="154"/>
    </row>
    <row r="10" spans="2:14" x14ac:dyDescent="0.15">
      <c r="B10" t="s">
        <v>20</v>
      </c>
      <c r="C10" s="3">
        <f>県税決算額・税外収入決算額!I77</f>
        <v>13157827964</v>
      </c>
      <c r="D10" s="7" t="e">
        <f t="shared" si="0"/>
        <v>#REF!</v>
      </c>
      <c r="E10" s="10">
        <f t="shared" si="1"/>
        <v>13157828</v>
      </c>
      <c r="F10" s="8" t="e">
        <f t="shared" si="2"/>
        <v>#REF!</v>
      </c>
      <c r="H10" s="11" t="s">
        <v>45</v>
      </c>
      <c r="I10" s="14">
        <f>県税決算額・税外収入決算額!I59</f>
        <v>155243100</v>
      </c>
      <c r="J10" s="17" t="e">
        <f>ROUND(I10/$C$12%,2)</f>
        <v>#REF!</v>
      </c>
      <c r="K10" s="20">
        <f t="shared" si="3"/>
        <v>155243</v>
      </c>
      <c r="L10" s="27" t="e">
        <f>ROUND(K10/$E$12%,2)</f>
        <v>#REF!</v>
      </c>
      <c r="M10" s="152" t="e">
        <f>SUM(K10:K14)</f>
        <v>#REF!</v>
      </c>
      <c r="N10" s="154" t="e">
        <f>SUM(L10:L14)</f>
        <v>#REF!</v>
      </c>
    </row>
    <row r="11" spans="2:14" x14ac:dyDescent="0.15">
      <c r="B11" t="s">
        <v>25</v>
      </c>
      <c r="C11" s="3" t="e">
        <f>SUM(I10:I13)</f>
        <v>#REF!</v>
      </c>
      <c r="D11" s="7" t="e">
        <f t="shared" si="0"/>
        <v>#REF!</v>
      </c>
      <c r="E11" s="10" t="e">
        <f t="shared" si="1"/>
        <v>#REF!</v>
      </c>
      <c r="F11" s="8" t="e">
        <f t="shared" si="2"/>
        <v>#REF!</v>
      </c>
      <c r="H11" s="12" t="s">
        <v>47</v>
      </c>
      <c r="I11" s="15">
        <f>県税決算額・税外収入決算額!I89</f>
        <v>230656311</v>
      </c>
      <c r="J11" s="18" t="e">
        <f>ROUND(I11/$C$12%,2)</f>
        <v>#REF!</v>
      </c>
      <c r="K11" s="21">
        <f t="shared" si="3"/>
        <v>230656</v>
      </c>
      <c r="L11" s="28" t="e">
        <f>ROUND(K11/$E$12%,2)</f>
        <v>#REF!</v>
      </c>
      <c r="M11" s="153"/>
      <c r="N11" s="154"/>
    </row>
    <row r="12" spans="2:14" x14ac:dyDescent="0.15">
      <c r="B12" t="s">
        <v>32</v>
      </c>
      <c r="C12" s="3" t="e">
        <f>SUM(C3:C11)</f>
        <v>#REF!</v>
      </c>
      <c r="D12" s="7" t="e">
        <f t="shared" si="0"/>
        <v>#REF!</v>
      </c>
      <c r="E12" s="10" t="e">
        <f>SUM(E3:E11)</f>
        <v>#REF!</v>
      </c>
      <c r="F12" s="8" t="e">
        <f>SUM(F3:F11)</f>
        <v>#REF!</v>
      </c>
      <c r="H12" s="12" t="s">
        <v>4</v>
      </c>
      <c r="I12" s="15" t="e">
        <f>県税決算額・税外収入決算額!#REF!</f>
        <v>#REF!</v>
      </c>
      <c r="J12" s="18" t="e">
        <f>ROUND(I12/$C$12%,2)</f>
        <v>#REF!</v>
      </c>
      <c r="K12" s="21" t="e">
        <f t="shared" si="3"/>
        <v>#REF!</v>
      </c>
      <c r="L12" s="28" t="e">
        <f>ROUND(K12/$E$12%,2)</f>
        <v>#REF!</v>
      </c>
      <c r="M12" s="153"/>
      <c r="N12" s="154"/>
    </row>
    <row r="13" spans="2:14" x14ac:dyDescent="0.15">
      <c r="H13" s="12" t="s">
        <v>46</v>
      </c>
      <c r="I13" s="15">
        <f>県税決算額・税外収入決算額!I94</f>
        <v>6547200</v>
      </c>
      <c r="J13" s="18" t="e">
        <f>ROUND(I13/$C$12%,2)</f>
        <v>#REF!</v>
      </c>
      <c r="K13" s="21">
        <f t="shared" si="3"/>
        <v>6547</v>
      </c>
      <c r="L13" s="28" t="e">
        <f>ROUND(K13/$E$12%,2)</f>
        <v>#REF!</v>
      </c>
      <c r="M13" s="153"/>
      <c r="N13" s="154"/>
    </row>
    <row r="14" spans="2:14" x14ac:dyDescent="0.15">
      <c r="H14" s="13"/>
      <c r="I14" s="16"/>
      <c r="J14" s="19" t="e">
        <f>ROUND(I14/$C$12%,2)</f>
        <v>#REF!</v>
      </c>
      <c r="K14" s="22">
        <f t="shared" si="3"/>
        <v>0</v>
      </c>
      <c r="L14" s="29" t="e">
        <f>ROUND(K14/$E$12%,2)</f>
        <v>#REF!</v>
      </c>
      <c r="M14" s="153"/>
      <c r="N14" s="154"/>
    </row>
    <row r="15" spans="2:14" x14ac:dyDescent="0.15">
      <c r="B15" s="4"/>
      <c r="C15" s="5"/>
      <c r="D15" s="5"/>
      <c r="E15" s="5"/>
      <c r="F15" s="5"/>
    </row>
    <row r="16" spans="2:14" x14ac:dyDescent="0.15">
      <c r="D16" s="8"/>
      <c r="F16" s="9"/>
      <c r="H16" s="8"/>
    </row>
    <row r="17" spans="3:8" x14ac:dyDescent="0.15">
      <c r="D17" s="8"/>
      <c r="F17" s="9"/>
      <c r="H17" s="8"/>
    </row>
    <row r="18" spans="3:8" x14ac:dyDescent="0.15">
      <c r="D18" s="8"/>
      <c r="F18" s="9"/>
      <c r="H18" s="8"/>
    </row>
    <row r="19" spans="3:8" x14ac:dyDescent="0.15">
      <c r="D19" s="8"/>
      <c r="F19" s="9"/>
      <c r="H19" s="8"/>
    </row>
    <row r="20" spans="3:8" x14ac:dyDescent="0.15">
      <c r="D20" s="8"/>
      <c r="F20" s="9"/>
      <c r="H20" s="8"/>
    </row>
    <row r="21" spans="3:8" x14ac:dyDescent="0.15">
      <c r="D21" s="8"/>
      <c r="F21" s="9"/>
      <c r="H21" s="8"/>
    </row>
    <row r="22" spans="3:8" x14ac:dyDescent="0.15">
      <c r="D22" s="8"/>
      <c r="F22" s="9"/>
      <c r="H22" s="8"/>
    </row>
    <row r="23" spans="3:8" x14ac:dyDescent="0.15">
      <c r="D23" s="8"/>
      <c r="F23" s="9"/>
      <c r="H23" s="8"/>
    </row>
    <row r="24" spans="3:8" x14ac:dyDescent="0.15">
      <c r="D24" s="8"/>
      <c r="F24" s="9"/>
      <c r="H24" s="8"/>
    </row>
    <row r="25" spans="3:8" x14ac:dyDescent="0.15">
      <c r="D25" s="9"/>
      <c r="F25" s="9"/>
    </row>
    <row r="27" spans="3:8" x14ac:dyDescent="0.15">
      <c r="C27" s="6" t="s">
        <v>73</v>
      </c>
      <c r="D27" s="3" t="s">
        <v>78</v>
      </c>
    </row>
    <row r="29" spans="3:8" x14ac:dyDescent="0.15">
      <c r="H29" s="10"/>
    </row>
  </sheetData>
  <mergeCells count="6">
    <mergeCell ref="M3:M7"/>
    <mergeCell ref="N3:N7"/>
    <mergeCell ref="M8:M9"/>
    <mergeCell ref="N8:N9"/>
    <mergeCell ref="M10:M14"/>
    <mergeCell ref="N10:N14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63"/>
  <sheetViews>
    <sheetView tabSelected="1" view="pageBreakPreview" zoomScaleNormal="100" zoomScaleSheetLayoutView="100" workbookViewId="0">
      <selection activeCell="I2" sqref="I2"/>
    </sheetView>
  </sheetViews>
  <sheetFormatPr defaultRowHeight="13.5" x14ac:dyDescent="0.15"/>
  <cols>
    <col min="1" max="2" width="1.25" style="1" customWidth="1"/>
    <col min="3" max="3" width="2.5" style="30" customWidth="1"/>
    <col min="4" max="4" width="12.5" style="30" customWidth="1"/>
    <col min="5" max="5" width="3.125" style="31" customWidth="1"/>
    <col min="6" max="6" width="15" style="1" customWidth="1"/>
    <col min="7" max="7" width="16.25" style="1" customWidth="1"/>
    <col min="8" max="8" width="11.25" style="1" customWidth="1"/>
    <col min="9" max="9" width="16.25" style="1" customWidth="1"/>
    <col min="10" max="10" width="11.25" style="1" customWidth="1"/>
    <col min="11" max="12" width="6.25" style="1" customWidth="1"/>
    <col min="13" max="13" width="16.25" style="1" customWidth="1"/>
    <col min="14" max="14" width="11.25" style="1" customWidth="1"/>
    <col min="15" max="15" width="16.25" style="1" customWidth="1"/>
    <col min="16" max="16" width="11.25" style="1" customWidth="1"/>
    <col min="17" max="21" width="9.375" style="1" customWidth="1"/>
    <col min="22" max="22" width="3.125" style="31" customWidth="1"/>
    <col min="23" max="24" width="9.125" style="32" bestFit="1" customWidth="1"/>
    <col min="25" max="25" width="9" style="32" customWidth="1"/>
    <col min="26" max="27" width="9.125" style="32" bestFit="1" customWidth="1"/>
    <col min="28" max="28" width="9" style="1" customWidth="1"/>
    <col min="29" max="16384" width="9" style="1"/>
  </cols>
  <sheetData>
    <row r="1" spans="1:27" ht="19.5" customHeight="1" x14ac:dyDescent="0.15">
      <c r="A1" s="34" t="s">
        <v>82</v>
      </c>
      <c r="D1" s="49"/>
      <c r="F1" s="63"/>
      <c r="H1" s="72"/>
      <c r="I1" s="72"/>
      <c r="K1" s="34"/>
      <c r="L1" s="74"/>
      <c r="M1" s="34"/>
      <c r="N1" s="34"/>
      <c r="O1" s="34"/>
      <c r="P1" s="63"/>
      <c r="Q1" s="63"/>
      <c r="R1" s="63"/>
      <c r="S1" s="63"/>
      <c r="T1" s="63"/>
      <c r="U1" s="63"/>
      <c r="W1" s="1"/>
      <c r="X1" s="1"/>
      <c r="Y1" s="1"/>
      <c r="Z1" s="1"/>
      <c r="AA1" s="1"/>
    </row>
    <row r="2" spans="1:27" ht="19.5" customHeight="1" x14ac:dyDescent="0.15">
      <c r="C2" s="42"/>
      <c r="D2" s="42"/>
      <c r="E2" s="56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56"/>
      <c r="W2" s="1"/>
      <c r="X2" s="1"/>
      <c r="Y2" s="1"/>
      <c r="Z2" s="1"/>
      <c r="AA2" s="1"/>
    </row>
    <row r="3" spans="1:27" s="30" customFormat="1" ht="13.5" customHeight="1" x14ac:dyDescent="0.15">
      <c r="A3" s="35"/>
      <c r="B3" s="39"/>
      <c r="C3" s="43"/>
      <c r="D3" s="50"/>
      <c r="E3" s="158" t="s">
        <v>48</v>
      </c>
      <c r="F3" s="161" t="s">
        <v>65</v>
      </c>
      <c r="G3" s="164" t="s">
        <v>28</v>
      </c>
      <c r="H3" s="165"/>
      <c r="I3" s="164" t="s">
        <v>66</v>
      </c>
      <c r="J3" s="165"/>
      <c r="K3" s="164" t="s">
        <v>49</v>
      </c>
      <c r="L3" s="164"/>
      <c r="M3" s="164" t="s">
        <v>72</v>
      </c>
      <c r="N3" s="164"/>
      <c r="O3" s="164" t="s">
        <v>71</v>
      </c>
      <c r="P3" s="164"/>
      <c r="Q3" s="164" t="s">
        <v>16</v>
      </c>
      <c r="R3" s="164"/>
      <c r="S3" s="164"/>
      <c r="T3" s="155" t="s">
        <v>50</v>
      </c>
      <c r="U3" s="155" t="s">
        <v>53</v>
      </c>
      <c r="V3" s="158" t="s">
        <v>48</v>
      </c>
    </row>
    <row r="4" spans="1:27" s="30" customFormat="1" ht="13.5" customHeight="1" x14ac:dyDescent="0.15">
      <c r="A4" s="36"/>
      <c r="C4" s="42"/>
      <c r="D4" s="51"/>
      <c r="E4" s="159"/>
      <c r="F4" s="169"/>
      <c r="G4" s="161" t="s">
        <v>67</v>
      </c>
      <c r="H4" s="161" t="s">
        <v>68</v>
      </c>
      <c r="I4" s="161" t="s">
        <v>67</v>
      </c>
      <c r="J4" s="161" t="s">
        <v>68</v>
      </c>
      <c r="K4" s="161" t="s">
        <v>69</v>
      </c>
      <c r="L4" s="161" t="s">
        <v>70</v>
      </c>
      <c r="M4" s="161" t="s">
        <v>67</v>
      </c>
      <c r="N4" s="161" t="s">
        <v>31</v>
      </c>
      <c r="O4" s="161" t="s">
        <v>67</v>
      </c>
      <c r="P4" s="161" t="s">
        <v>13</v>
      </c>
      <c r="Q4" s="161" t="s">
        <v>54</v>
      </c>
      <c r="R4" s="164" t="s">
        <v>10</v>
      </c>
      <c r="S4" s="164"/>
      <c r="T4" s="156"/>
      <c r="U4" s="156"/>
      <c r="V4" s="159"/>
    </row>
    <row r="5" spans="1:27" s="30" customFormat="1" ht="13.5" customHeight="1" x14ac:dyDescent="0.15">
      <c r="A5" s="37"/>
      <c r="B5" s="40"/>
      <c r="C5" s="44"/>
      <c r="D5" s="52"/>
      <c r="E5" s="160"/>
      <c r="F5" s="163"/>
      <c r="G5" s="162"/>
      <c r="H5" s="162"/>
      <c r="I5" s="162"/>
      <c r="J5" s="162"/>
      <c r="K5" s="163"/>
      <c r="L5" s="163"/>
      <c r="M5" s="163"/>
      <c r="N5" s="163"/>
      <c r="O5" s="163"/>
      <c r="P5" s="163"/>
      <c r="Q5" s="163"/>
      <c r="R5" s="65" t="s">
        <v>29</v>
      </c>
      <c r="S5" s="69" t="s">
        <v>55</v>
      </c>
      <c r="T5" s="157"/>
      <c r="U5" s="157"/>
      <c r="V5" s="160"/>
    </row>
    <row r="6" spans="1:27" s="30" customFormat="1" ht="13.5" customHeight="1" x14ac:dyDescent="0.15">
      <c r="A6" s="36"/>
      <c r="C6" s="43"/>
      <c r="D6" s="50"/>
      <c r="E6" s="57"/>
      <c r="F6" s="66" t="s">
        <v>12</v>
      </c>
      <c r="G6" s="66" t="s">
        <v>12</v>
      </c>
      <c r="H6" s="66" t="s">
        <v>0</v>
      </c>
      <c r="I6" s="66" t="s">
        <v>12</v>
      </c>
      <c r="J6" s="66" t="s">
        <v>0</v>
      </c>
      <c r="K6" s="66" t="s">
        <v>12</v>
      </c>
      <c r="L6" s="66" t="s">
        <v>0</v>
      </c>
      <c r="M6" s="66" t="s">
        <v>12</v>
      </c>
      <c r="N6" s="66" t="s">
        <v>19</v>
      </c>
      <c r="O6" s="66" t="s">
        <v>12</v>
      </c>
      <c r="P6" s="66" t="s">
        <v>0</v>
      </c>
      <c r="Q6" s="66" t="s">
        <v>2</v>
      </c>
      <c r="R6" s="66" t="s">
        <v>2</v>
      </c>
      <c r="S6" s="66" t="s">
        <v>2</v>
      </c>
      <c r="T6" s="66" t="s">
        <v>2</v>
      </c>
      <c r="U6" s="66" t="s">
        <v>2</v>
      </c>
      <c r="V6" s="57"/>
    </row>
    <row r="7" spans="1:27" s="33" customFormat="1" ht="13.5" customHeight="1" x14ac:dyDescent="0.15">
      <c r="A7" s="166" t="s">
        <v>77</v>
      </c>
      <c r="B7" s="167"/>
      <c r="C7" s="167"/>
      <c r="D7" s="168"/>
      <c r="E7" s="58">
        <v>1</v>
      </c>
      <c r="F7" s="89">
        <v>100104782000</v>
      </c>
      <c r="G7" s="89">
        <v>100999391801</v>
      </c>
      <c r="H7" s="147">
        <v>4058530</v>
      </c>
      <c r="I7" s="89">
        <v>99920198659</v>
      </c>
      <c r="J7" s="89">
        <v>3991457</v>
      </c>
      <c r="K7" s="89">
        <v>0</v>
      </c>
      <c r="L7" s="89">
        <v>0</v>
      </c>
      <c r="M7" s="89">
        <v>67407365</v>
      </c>
      <c r="N7" s="89">
        <v>5708</v>
      </c>
      <c r="O7" s="89">
        <v>1011785777</v>
      </c>
      <c r="P7" s="89">
        <v>61365</v>
      </c>
      <c r="Q7" s="124">
        <v>99.815609866669504</v>
      </c>
      <c r="R7" s="124">
        <v>98.931485504262895</v>
      </c>
      <c r="S7" s="124">
        <v>99.053033462137307</v>
      </c>
      <c r="T7" s="125">
        <v>100.41</v>
      </c>
      <c r="U7" s="124">
        <v>100.28747199654408</v>
      </c>
      <c r="V7" s="58">
        <v>1</v>
      </c>
    </row>
    <row r="8" spans="1:27" s="30" customFormat="1" ht="13.5" customHeight="1" x14ac:dyDescent="0.15">
      <c r="A8" s="36"/>
      <c r="C8" s="45"/>
      <c r="D8" s="54" t="s">
        <v>56</v>
      </c>
      <c r="E8" s="59">
        <v>2</v>
      </c>
      <c r="F8" s="90">
        <v>99902287000</v>
      </c>
      <c r="G8" s="90">
        <v>100176674155</v>
      </c>
      <c r="H8" s="90">
        <v>3995798</v>
      </c>
      <c r="I8" s="90">
        <v>99716709680</v>
      </c>
      <c r="J8" s="90">
        <v>3976300</v>
      </c>
      <c r="K8" s="90">
        <v>0</v>
      </c>
      <c r="L8" s="90">
        <v>0</v>
      </c>
      <c r="M8" s="90">
        <v>906613</v>
      </c>
      <c r="N8" s="90">
        <v>121</v>
      </c>
      <c r="O8" s="90">
        <v>459057862</v>
      </c>
      <c r="P8" s="90">
        <v>19377</v>
      </c>
      <c r="Q8" s="126">
        <v>99.814241169473931</v>
      </c>
      <c r="R8" s="126">
        <v>99.540846730159643</v>
      </c>
      <c r="S8" s="126">
        <v>99.734660991756215</v>
      </c>
      <c r="T8" s="127">
        <v>100.67</v>
      </c>
      <c r="U8" s="126">
        <v>100.47433429482228</v>
      </c>
      <c r="V8" s="59">
        <v>2</v>
      </c>
      <c r="W8" s="82"/>
      <c r="X8" s="82"/>
      <c r="Y8" s="82"/>
      <c r="Z8" s="82"/>
      <c r="AA8" s="82"/>
    </row>
    <row r="9" spans="1:27" s="30" customFormat="1" ht="13.5" customHeight="1" x14ac:dyDescent="0.15">
      <c r="A9" s="36"/>
      <c r="C9" s="45"/>
      <c r="D9" s="54" t="s">
        <v>7</v>
      </c>
      <c r="E9" s="59">
        <v>3</v>
      </c>
      <c r="F9" s="90">
        <v>202495000</v>
      </c>
      <c r="G9" s="90">
        <v>822717646</v>
      </c>
      <c r="H9" s="90">
        <v>62732</v>
      </c>
      <c r="I9" s="90">
        <v>203488979</v>
      </c>
      <c r="J9" s="90">
        <v>15157</v>
      </c>
      <c r="K9" s="90">
        <v>0</v>
      </c>
      <c r="L9" s="90">
        <v>0</v>
      </c>
      <c r="M9" s="90">
        <v>66500752</v>
      </c>
      <c r="N9" s="90">
        <v>5587</v>
      </c>
      <c r="O9" s="90">
        <v>552727915</v>
      </c>
      <c r="P9" s="90">
        <v>41988</v>
      </c>
      <c r="Q9" s="126">
        <v>100.49086594730734</v>
      </c>
      <c r="R9" s="126">
        <v>24.733756470321289</v>
      </c>
      <c r="S9" s="126">
        <v>36.033149523590623</v>
      </c>
      <c r="T9" s="127">
        <v>76.44</v>
      </c>
      <c r="U9" s="126">
        <v>52.468960344160976</v>
      </c>
      <c r="V9" s="59">
        <v>3</v>
      </c>
      <c r="W9" s="82"/>
      <c r="X9" s="82"/>
      <c r="Y9" s="82"/>
      <c r="Z9" s="82"/>
      <c r="AA9" s="82"/>
    </row>
    <row r="10" spans="1:27" s="30" customFormat="1" ht="7.5" customHeight="1" x14ac:dyDescent="0.15">
      <c r="A10" s="36"/>
      <c r="C10" s="45"/>
      <c r="D10" s="54"/>
      <c r="E10" s="59"/>
      <c r="F10" s="90"/>
      <c r="G10" s="94"/>
      <c r="H10" s="94"/>
      <c r="I10" s="90"/>
      <c r="J10" s="90"/>
      <c r="K10" s="90"/>
      <c r="L10" s="90"/>
      <c r="M10" s="90"/>
      <c r="N10" s="90"/>
      <c r="O10" s="90"/>
      <c r="P10" s="90"/>
      <c r="Q10" s="126"/>
      <c r="R10" s="126"/>
      <c r="S10" s="126"/>
      <c r="T10" s="127"/>
      <c r="U10" s="126"/>
      <c r="V10" s="59"/>
      <c r="W10" s="82"/>
      <c r="X10" s="82"/>
      <c r="Y10" s="82"/>
      <c r="Z10" s="82"/>
      <c r="AA10" s="82"/>
    </row>
    <row r="11" spans="1:27" s="33" customFormat="1" ht="13.5" customHeight="1" x14ac:dyDescent="0.15">
      <c r="A11" s="38"/>
      <c r="B11" s="167" t="s">
        <v>3</v>
      </c>
      <c r="C11" s="167"/>
      <c r="D11" s="168"/>
      <c r="E11" s="58">
        <v>4</v>
      </c>
      <c r="F11" s="89">
        <v>29062537000</v>
      </c>
      <c r="G11" s="89">
        <v>29748312397</v>
      </c>
      <c r="H11" s="89">
        <v>3607116</v>
      </c>
      <c r="I11" s="89">
        <v>29048365998</v>
      </c>
      <c r="J11" s="89">
        <v>3540874</v>
      </c>
      <c r="K11" s="89">
        <v>0</v>
      </c>
      <c r="L11" s="89">
        <v>0</v>
      </c>
      <c r="M11" s="89">
        <v>54204755</v>
      </c>
      <c r="N11" s="89">
        <v>5571</v>
      </c>
      <c r="O11" s="89">
        <v>645741644</v>
      </c>
      <c r="P11" s="89">
        <v>60671</v>
      </c>
      <c r="Q11" s="124">
        <v>99.951239625088476</v>
      </c>
      <c r="R11" s="124">
        <v>97.647105524310049</v>
      </c>
      <c r="S11" s="124">
        <v>97.384904797742266</v>
      </c>
      <c r="T11" s="125">
        <v>98.56</v>
      </c>
      <c r="U11" s="124">
        <v>98.830310701533435</v>
      </c>
      <c r="V11" s="58">
        <v>4</v>
      </c>
      <c r="W11" s="81"/>
      <c r="X11" s="81"/>
      <c r="Y11" s="81"/>
      <c r="Z11" s="81"/>
      <c r="AA11" s="81"/>
    </row>
    <row r="12" spans="1:27" s="30" customFormat="1" ht="13.5" customHeight="1" x14ac:dyDescent="0.15">
      <c r="A12" s="36"/>
      <c r="C12" s="45"/>
      <c r="D12" s="54" t="s">
        <v>56</v>
      </c>
      <c r="E12" s="59">
        <v>5</v>
      </c>
      <c r="F12" s="90">
        <v>28885287000</v>
      </c>
      <c r="G12" s="90">
        <v>29053118560</v>
      </c>
      <c r="H12" s="90">
        <v>3545191</v>
      </c>
      <c r="I12" s="90">
        <v>28870243095</v>
      </c>
      <c r="J12" s="90">
        <v>3525917</v>
      </c>
      <c r="K12" s="90">
        <v>0</v>
      </c>
      <c r="L12" s="90">
        <v>0</v>
      </c>
      <c r="M12" s="90">
        <v>799859</v>
      </c>
      <c r="N12" s="90">
        <v>116</v>
      </c>
      <c r="O12" s="90">
        <v>182075606</v>
      </c>
      <c r="P12" s="90">
        <v>19158</v>
      </c>
      <c r="Q12" s="126">
        <v>99.947918450663138</v>
      </c>
      <c r="R12" s="126">
        <v>99.370547899626231</v>
      </c>
      <c r="S12" s="126">
        <v>99.219031390626981</v>
      </c>
      <c r="T12" s="127">
        <v>98.75</v>
      </c>
      <c r="U12" s="126">
        <v>98.896548968434075</v>
      </c>
      <c r="V12" s="59">
        <v>5</v>
      </c>
      <c r="W12" s="82"/>
      <c r="X12" s="82"/>
      <c r="Y12" s="82"/>
      <c r="Z12" s="82"/>
      <c r="AA12" s="82"/>
    </row>
    <row r="13" spans="1:27" s="30" customFormat="1" ht="13.5" customHeight="1" x14ac:dyDescent="0.15">
      <c r="A13" s="36"/>
      <c r="C13" s="45"/>
      <c r="D13" s="54" t="s">
        <v>7</v>
      </c>
      <c r="E13" s="59">
        <v>6</v>
      </c>
      <c r="F13" s="90">
        <v>177250000</v>
      </c>
      <c r="G13" s="90">
        <v>695193837</v>
      </c>
      <c r="H13" s="90">
        <v>61925</v>
      </c>
      <c r="I13" s="90">
        <v>178122903</v>
      </c>
      <c r="J13" s="90">
        <v>14957</v>
      </c>
      <c r="K13" s="90">
        <v>0</v>
      </c>
      <c r="L13" s="90">
        <v>0</v>
      </c>
      <c r="M13" s="90">
        <v>53404896</v>
      </c>
      <c r="N13" s="90">
        <v>5455</v>
      </c>
      <c r="O13" s="90">
        <v>463666038</v>
      </c>
      <c r="P13" s="90">
        <v>41513</v>
      </c>
      <c r="Q13" s="126">
        <v>100.49246995768688</v>
      </c>
      <c r="R13" s="126">
        <v>25.622048631596257</v>
      </c>
      <c r="S13" s="126">
        <v>26.313515520133908</v>
      </c>
      <c r="T13" s="127">
        <v>91.56</v>
      </c>
      <c r="U13" s="126">
        <v>89.152200416325783</v>
      </c>
      <c r="V13" s="59">
        <v>6</v>
      </c>
      <c r="W13" s="82"/>
      <c r="X13" s="82"/>
      <c r="Y13" s="82"/>
      <c r="Z13" s="82"/>
      <c r="AA13" s="82"/>
    </row>
    <row r="14" spans="1:27" s="30" customFormat="1" ht="7.5" customHeight="1" x14ac:dyDescent="0.15">
      <c r="A14" s="36"/>
      <c r="C14" s="45"/>
      <c r="D14" s="54"/>
      <c r="E14" s="59"/>
      <c r="F14" s="90"/>
      <c r="G14" s="94"/>
      <c r="H14" s="94"/>
      <c r="I14" s="94"/>
      <c r="J14" s="94"/>
      <c r="K14" s="90"/>
      <c r="L14" s="90"/>
      <c r="M14" s="90"/>
      <c r="N14" s="90"/>
      <c r="O14" s="90"/>
      <c r="P14" s="90"/>
      <c r="Q14" s="126"/>
      <c r="R14" s="126"/>
      <c r="S14" s="126"/>
      <c r="T14" s="127"/>
      <c r="U14" s="126"/>
      <c r="V14" s="59"/>
      <c r="W14" s="82"/>
      <c r="X14" s="82"/>
      <c r="Y14" s="82"/>
      <c r="Z14" s="82"/>
      <c r="AA14" s="82"/>
    </row>
    <row r="15" spans="1:27" s="33" customFormat="1" ht="13.5" customHeight="1" x14ac:dyDescent="0.15">
      <c r="A15" s="38"/>
      <c r="C15" s="167" t="s">
        <v>18</v>
      </c>
      <c r="D15" s="172"/>
      <c r="E15" s="58">
        <v>7</v>
      </c>
      <c r="F15" s="89">
        <v>25790911000</v>
      </c>
      <c r="G15" s="89">
        <v>26537925322</v>
      </c>
      <c r="H15" s="89">
        <v>3571639</v>
      </c>
      <c r="I15" s="89">
        <v>25845765643</v>
      </c>
      <c r="J15" s="89">
        <v>3505590</v>
      </c>
      <c r="K15" s="89">
        <v>0</v>
      </c>
      <c r="L15" s="89">
        <v>0</v>
      </c>
      <c r="M15" s="89">
        <v>52917374</v>
      </c>
      <c r="N15" s="89">
        <v>5540</v>
      </c>
      <c r="O15" s="89">
        <v>639242305</v>
      </c>
      <c r="P15" s="89">
        <v>60509</v>
      </c>
      <c r="Q15" s="124">
        <v>100.21268982317065</v>
      </c>
      <c r="R15" s="124">
        <v>97.391809379966119</v>
      </c>
      <c r="S15" s="124">
        <v>97.051425987722908</v>
      </c>
      <c r="T15" s="125">
        <v>100.29</v>
      </c>
      <c r="U15" s="124">
        <v>100.64357731987987</v>
      </c>
      <c r="V15" s="58">
        <v>7</v>
      </c>
      <c r="W15" s="81"/>
      <c r="X15" s="81"/>
      <c r="Y15" s="81"/>
      <c r="Z15" s="81"/>
      <c r="AA15" s="81"/>
    </row>
    <row r="16" spans="1:27" s="30" customFormat="1" ht="13.5" customHeight="1" x14ac:dyDescent="0.15">
      <c r="A16" s="36"/>
      <c r="C16" s="45"/>
      <c r="D16" s="54" t="s">
        <v>56</v>
      </c>
      <c r="E16" s="59">
        <v>8</v>
      </c>
      <c r="F16" s="91">
        <v>25616969000</v>
      </c>
      <c r="G16" s="91">
        <v>25850271027</v>
      </c>
      <c r="H16" s="91">
        <v>3509915</v>
      </c>
      <c r="I16" s="91">
        <v>25670529462</v>
      </c>
      <c r="J16" s="91">
        <v>3490702</v>
      </c>
      <c r="K16" s="90">
        <v>0</v>
      </c>
      <c r="L16" s="90">
        <v>0</v>
      </c>
      <c r="M16" s="91">
        <v>764859</v>
      </c>
      <c r="N16" s="91">
        <v>113</v>
      </c>
      <c r="O16" s="90">
        <v>178976706</v>
      </c>
      <c r="P16" s="90">
        <v>19100</v>
      </c>
      <c r="Q16" s="126">
        <v>100.20908196438072</v>
      </c>
      <c r="R16" s="126">
        <v>99.304682087037833</v>
      </c>
      <c r="S16" s="126">
        <v>99.122733903472451</v>
      </c>
      <c r="T16" s="127">
        <v>100.47</v>
      </c>
      <c r="U16" s="126">
        <v>100.65844906312557</v>
      </c>
      <c r="V16" s="59">
        <v>8</v>
      </c>
      <c r="W16" s="82"/>
      <c r="X16" s="82"/>
      <c r="Y16" s="82"/>
      <c r="Z16" s="82"/>
      <c r="AA16" s="82"/>
    </row>
    <row r="17" spans="1:27" s="30" customFormat="1" ht="13.5" customHeight="1" x14ac:dyDescent="0.15">
      <c r="A17" s="36"/>
      <c r="C17" s="45"/>
      <c r="D17" s="54" t="s">
        <v>7</v>
      </c>
      <c r="E17" s="59">
        <v>9</v>
      </c>
      <c r="F17" s="91">
        <v>173942000</v>
      </c>
      <c r="G17" s="91">
        <v>687654295</v>
      </c>
      <c r="H17" s="91">
        <v>61724</v>
      </c>
      <c r="I17" s="91">
        <v>175236181</v>
      </c>
      <c r="J17" s="91">
        <v>14888</v>
      </c>
      <c r="K17" s="90">
        <v>0</v>
      </c>
      <c r="L17" s="90">
        <v>0</v>
      </c>
      <c r="M17" s="91">
        <v>52152515</v>
      </c>
      <c r="N17" s="91">
        <v>5427</v>
      </c>
      <c r="O17" s="90">
        <v>460265599</v>
      </c>
      <c r="P17" s="90">
        <v>41409</v>
      </c>
      <c r="Q17" s="126">
        <v>100.7440301939727</v>
      </c>
      <c r="R17" s="126">
        <v>25.483179887649797</v>
      </c>
      <c r="S17" s="126">
        <v>24.288100186819417</v>
      </c>
      <c r="T17" s="127">
        <v>93.89</v>
      </c>
      <c r="U17" s="126">
        <v>98.511467937073292</v>
      </c>
      <c r="V17" s="59">
        <v>9</v>
      </c>
      <c r="W17" s="82"/>
      <c r="X17" s="82"/>
      <c r="Y17" s="82"/>
      <c r="Z17" s="82"/>
      <c r="AA17" s="82"/>
    </row>
    <row r="18" spans="1:27" s="30" customFormat="1" ht="7.5" customHeight="1" x14ac:dyDescent="0.15">
      <c r="A18" s="36"/>
      <c r="C18" s="45"/>
      <c r="D18" s="54"/>
      <c r="E18" s="59"/>
      <c r="F18" s="90"/>
      <c r="G18" s="94"/>
      <c r="H18" s="94"/>
      <c r="I18" s="90"/>
      <c r="J18" s="90"/>
      <c r="K18" s="90"/>
      <c r="L18" s="90"/>
      <c r="M18" s="94"/>
      <c r="N18" s="94"/>
      <c r="O18" s="90"/>
      <c r="P18" s="90"/>
      <c r="Q18" s="126"/>
      <c r="R18" s="126"/>
      <c r="S18" s="126"/>
      <c r="T18" s="127"/>
      <c r="U18" s="126"/>
      <c r="V18" s="59"/>
      <c r="W18" s="82"/>
      <c r="X18" s="82"/>
      <c r="Y18" s="82"/>
      <c r="Z18" s="82"/>
      <c r="AA18" s="82"/>
    </row>
    <row r="19" spans="1:27" s="33" customFormat="1" ht="13.5" customHeight="1" x14ac:dyDescent="0.15">
      <c r="A19" s="38"/>
      <c r="C19" s="167" t="s">
        <v>57</v>
      </c>
      <c r="D19" s="168"/>
      <c r="E19" s="58">
        <v>10</v>
      </c>
      <c r="F19" s="89">
        <v>2412723000</v>
      </c>
      <c r="G19" s="89">
        <v>2370314942</v>
      </c>
      <c r="H19" s="89">
        <v>26434</v>
      </c>
      <c r="I19" s="89">
        <v>2362528222</v>
      </c>
      <c r="J19" s="89">
        <v>26241</v>
      </c>
      <c r="K19" s="89">
        <v>0</v>
      </c>
      <c r="L19" s="89">
        <v>0</v>
      </c>
      <c r="M19" s="89">
        <v>1287381</v>
      </c>
      <c r="N19" s="89">
        <v>31</v>
      </c>
      <c r="O19" s="89">
        <v>6499339</v>
      </c>
      <c r="P19" s="89">
        <v>162</v>
      </c>
      <c r="Q19" s="124">
        <v>97.919579744545899</v>
      </c>
      <c r="R19" s="124">
        <v>99.671490068175089</v>
      </c>
      <c r="S19" s="124">
        <v>99.620497807720085</v>
      </c>
      <c r="T19" s="125">
        <v>99.29</v>
      </c>
      <c r="U19" s="124">
        <v>99.339827350670319</v>
      </c>
      <c r="V19" s="58">
        <v>10</v>
      </c>
      <c r="W19" s="81"/>
      <c r="X19" s="81"/>
      <c r="Y19" s="81"/>
      <c r="Z19" s="81"/>
      <c r="AA19" s="81"/>
    </row>
    <row r="20" spans="1:27" s="30" customFormat="1" ht="13.5" customHeight="1" x14ac:dyDescent="0.15">
      <c r="A20" s="36"/>
      <c r="C20" s="45"/>
      <c r="D20" s="54" t="s">
        <v>56</v>
      </c>
      <c r="E20" s="59">
        <v>11</v>
      </c>
      <c r="F20" s="91">
        <v>2409415000</v>
      </c>
      <c r="G20" s="91">
        <v>2362775400</v>
      </c>
      <c r="H20" s="91">
        <v>26233</v>
      </c>
      <c r="I20" s="91">
        <v>2359641500</v>
      </c>
      <c r="J20" s="91">
        <v>26172</v>
      </c>
      <c r="K20" s="90">
        <v>0</v>
      </c>
      <c r="L20" s="90">
        <v>0</v>
      </c>
      <c r="M20" s="91">
        <v>35000</v>
      </c>
      <c r="N20" s="91">
        <v>3</v>
      </c>
      <c r="O20" s="90">
        <v>3098900</v>
      </c>
      <c r="P20" s="90">
        <v>58</v>
      </c>
      <c r="Q20" s="126">
        <v>97.934208096156112</v>
      </c>
      <c r="R20" s="126">
        <v>99.86736360976164</v>
      </c>
      <c r="S20" s="126">
        <v>99.827488588529633</v>
      </c>
      <c r="T20" s="127">
        <v>100.1</v>
      </c>
      <c r="U20" s="126">
        <v>100.14112023309592</v>
      </c>
      <c r="V20" s="59">
        <v>11</v>
      </c>
      <c r="W20" s="82"/>
      <c r="X20" s="82"/>
      <c r="Y20" s="82"/>
      <c r="Z20" s="82"/>
      <c r="AA20" s="82"/>
    </row>
    <row r="21" spans="1:27" s="30" customFormat="1" ht="13.5" customHeight="1" x14ac:dyDescent="0.15">
      <c r="A21" s="36"/>
      <c r="C21" s="45"/>
      <c r="D21" s="54" t="s">
        <v>7</v>
      </c>
      <c r="E21" s="59">
        <v>12</v>
      </c>
      <c r="F21" s="91">
        <v>3308000</v>
      </c>
      <c r="G21" s="91">
        <v>7539542</v>
      </c>
      <c r="H21" s="91">
        <v>201</v>
      </c>
      <c r="I21" s="91">
        <v>2886722</v>
      </c>
      <c r="J21" s="91">
        <v>69</v>
      </c>
      <c r="K21" s="90">
        <v>0</v>
      </c>
      <c r="L21" s="90">
        <v>0</v>
      </c>
      <c r="M21" s="91">
        <v>1252381</v>
      </c>
      <c r="N21" s="91">
        <v>28</v>
      </c>
      <c r="O21" s="90">
        <v>3400439</v>
      </c>
      <c r="P21" s="90">
        <v>104</v>
      </c>
      <c r="Q21" s="126">
        <v>87.264873035066501</v>
      </c>
      <c r="R21" s="126">
        <v>38.287763368119712</v>
      </c>
      <c r="S21" s="126">
        <v>81.457892824709546</v>
      </c>
      <c r="T21" s="127">
        <v>28.03</v>
      </c>
      <c r="U21" s="126">
        <v>13.17</v>
      </c>
      <c r="V21" s="59">
        <v>12</v>
      </c>
      <c r="W21" s="82"/>
      <c r="X21" s="82"/>
      <c r="Y21" s="82"/>
      <c r="Z21" s="82"/>
      <c r="AA21" s="82"/>
    </row>
    <row r="22" spans="1:27" s="30" customFormat="1" ht="7.5" customHeight="1" x14ac:dyDescent="0.15">
      <c r="A22" s="36"/>
      <c r="C22" s="45"/>
      <c r="D22" s="54"/>
      <c r="E22" s="59"/>
      <c r="F22" s="90"/>
      <c r="G22" s="94"/>
      <c r="H22" s="94"/>
      <c r="I22" s="94"/>
      <c r="J22" s="90"/>
      <c r="K22" s="90"/>
      <c r="L22" s="90"/>
      <c r="M22" s="94"/>
      <c r="N22" s="94"/>
      <c r="O22" s="90"/>
      <c r="P22" s="90"/>
      <c r="Q22" s="126"/>
      <c r="R22" s="126"/>
      <c r="S22" s="126"/>
      <c r="T22" s="127"/>
      <c r="U22" s="126"/>
      <c r="V22" s="59"/>
      <c r="W22" s="82"/>
      <c r="X22" s="82"/>
      <c r="Y22" s="82"/>
      <c r="Z22" s="82"/>
      <c r="AA22" s="82"/>
    </row>
    <row r="23" spans="1:27" s="33" customFormat="1" ht="13.5" customHeight="1" x14ac:dyDescent="0.15">
      <c r="A23" s="38"/>
      <c r="C23" s="167" t="s">
        <v>52</v>
      </c>
      <c r="D23" s="168"/>
      <c r="E23" s="58">
        <v>13</v>
      </c>
      <c r="F23" s="89">
        <v>50716000</v>
      </c>
      <c r="G23" s="89">
        <v>50111615</v>
      </c>
      <c r="H23" s="89">
        <v>2744</v>
      </c>
      <c r="I23" s="89">
        <v>50111615</v>
      </c>
      <c r="J23" s="89">
        <v>2744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124">
        <v>98.808295212556203</v>
      </c>
      <c r="R23" s="124">
        <v>100</v>
      </c>
      <c r="S23" s="124">
        <v>100</v>
      </c>
      <c r="T23" s="125">
        <v>48.92</v>
      </c>
      <c r="U23" s="124">
        <v>48.916958676009855</v>
      </c>
      <c r="V23" s="58">
        <v>13</v>
      </c>
      <c r="W23" s="81"/>
      <c r="X23" s="81"/>
      <c r="Y23" s="81"/>
      <c r="Z23" s="81"/>
      <c r="AA23" s="81"/>
    </row>
    <row r="24" spans="1:27" s="30" customFormat="1" ht="13.5" customHeight="1" x14ac:dyDescent="0.15">
      <c r="A24" s="36"/>
      <c r="C24" s="45"/>
      <c r="D24" s="54" t="s">
        <v>56</v>
      </c>
      <c r="E24" s="59">
        <v>14</v>
      </c>
      <c r="F24" s="91">
        <v>50716000</v>
      </c>
      <c r="G24" s="91">
        <v>50111615</v>
      </c>
      <c r="H24" s="91">
        <v>2744</v>
      </c>
      <c r="I24" s="91">
        <v>50111615</v>
      </c>
      <c r="J24" s="91">
        <v>2744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126">
        <v>98.808295212556203</v>
      </c>
      <c r="R24" s="126">
        <v>100</v>
      </c>
      <c r="S24" s="126">
        <v>100</v>
      </c>
      <c r="T24" s="127">
        <v>48.92</v>
      </c>
      <c r="U24" s="126">
        <v>48.916958676009855</v>
      </c>
      <c r="V24" s="59">
        <v>14</v>
      </c>
      <c r="W24" s="82"/>
      <c r="X24" s="82"/>
      <c r="Y24" s="82"/>
      <c r="Z24" s="82"/>
      <c r="AA24" s="82"/>
    </row>
    <row r="25" spans="1:27" s="30" customFormat="1" ht="13.5" customHeight="1" x14ac:dyDescent="0.15">
      <c r="A25" s="36"/>
      <c r="C25" s="45"/>
      <c r="D25" s="54" t="s">
        <v>7</v>
      </c>
      <c r="E25" s="59">
        <v>15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126">
        <v>0</v>
      </c>
      <c r="R25" s="126">
        <v>0</v>
      </c>
      <c r="S25" s="126">
        <v>0</v>
      </c>
      <c r="T25" s="127">
        <v>0</v>
      </c>
      <c r="U25" s="126">
        <v>0</v>
      </c>
      <c r="V25" s="59">
        <v>15</v>
      </c>
      <c r="W25" s="82"/>
      <c r="X25" s="82"/>
      <c r="Y25" s="82"/>
      <c r="Z25" s="82"/>
      <c r="AA25" s="82"/>
    </row>
    <row r="26" spans="1:27" s="30" customFormat="1" ht="7.5" customHeight="1" x14ac:dyDescent="0.15">
      <c r="A26" s="36"/>
      <c r="C26" s="45"/>
      <c r="D26" s="54"/>
      <c r="E26" s="59"/>
      <c r="F26" s="90"/>
      <c r="G26" s="94"/>
      <c r="H26" s="94"/>
      <c r="I26" s="90"/>
      <c r="J26" s="94"/>
      <c r="K26" s="90"/>
      <c r="L26" s="90"/>
      <c r="M26" s="90"/>
      <c r="N26" s="90"/>
      <c r="O26" s="90"/>
      <c r="P26" s="90"/>
      <c r="Q26" s="126"/>
      <c r="R26" s="126"/>
      <c r="S26" s="126"/>
      <c r="T26" s="126"/>
      <c r="U26" s="126"/>
      <c r="V26" s="59"/>
      <c r="W26" s="82"/>
      <c r="X26" s="82"/>
      <c r="Y26" s="82"/>
      <c r="Z26" s="82"/>
      <c r="AA26" s="82"/>
    </row>
    <row r="27" spans="1:27" s="33" customFormat="1" ht="13.5" customHeight="1" x14ac:dyDescent="0.15">
      <c r="A27" s="38"/>
      <c r="C27" s="167" t="s">
        <v>8</v>
      </c>
      <c r="D27" s="168"/>
      <c r="E27" s="58">
        <v>16</v>
      </c>
      <c r="F27" s="89">
        <v>409346000</v>
      </c>
      <c r="G27" s="89">
        <v>429758688</v>
      </c>
      <c r="H27" s="89">
        <v>6053</v>
      </c>
      <c r="I27" s="89">
        <v>429758688</v>
      </c>
      <c r="J27" s="89">
        <v>6053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124">
        <v>104.98665871902986</v>
      </c>
      <c r="R27" s="124">
        <v>100</v>
      </c>
      <c r="S27" s="124">
        <v>100</v>
      </c>
      <c r="T27" s="125">
        <v>83.12</v>
      </c>
      <c r="U27" s="124">
        <v>83.123270166701886</v>
      </c>
      <c r="V27" s="58">
        <v>16</v>
      </c>
      <c r="W27" s="81"/>
      <c r="X27" s="81"/>
      <c r="Y27" s="81"/>
      <c r="Z27" s="81"/>
      <c r="AA27" s="81"/>
    </row>
    <row r="28" spans="1:27" s="30" customFormat="1" ht="13.5" customHeight="1" x14ac:dyDescent="0.15">
      <c r="A28" s="36"/>
      <c r="C28" s="45"/>
      <c r="D28" s="54" t="s">
        <v>56</v>
      </c>
      <c r="E28" s="59">
        <v>17</v>
      </c>
      <c r="F28" s="90">
        <v>409346000</v>
      </c>
      <c r="G28" s="90">
        <v>429758688</v>
      </c>
      <c r="H28" s="90">
        <v>6053</v>
      </c>
      <c r="I28" s="90">
        <v>429758688</v>
      </c>
      <c r="J28" s="90">
        <v>6053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90">
        <v>0</v>
      </c>
      <c r="Q28" s="126">
        <v>104.98665871902986</v>
      </c>
      <c r="R28" s="126">
        <v>100</v>
      </c>
      <c r="S28" s="126">
        <v>100</v>
      </c>
      <c r="T28" s="127">
        <v>83.12</v>
      </c>
      <c r="U28" s="126">
        <v>83.123270166701886</v>
      </c>
      <c r="V28" s="59">
        <v>17</v>
      </c>
      <c r="W28" s="82"/>
      <c r="X28" s="82"/>
      <c r="Y28" s="82"/>
      <c r="Z28" s="82"/>
      <c r="AA28" s="82"/>
    </row>
    <row r="29" spans="1:27" s="30" customFormat="1" ht="13.5" customHeight="1" x14ac:dyDescent="0.15">
      <c r="A29" s="36"/>
      <c r="C29" s="45"/>
      <c r="D29" s="54" t="s">
        <v>7</v>
      </c>
      <c r="E29" s="59">
        <v>18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90">
        <v>0</v>
      </c>
      <c r="Q29" s="126">
        <v>0</v>
      </c>
      <c r="R29" s="126">
        <v>0</v>
      </c>
      <c r="S29" s="126">
        <v>0</v>
      </c>
      <c r="T29" s="127">
        <v>0</v>
      </c>
      <c r="U29" s="126">
        <v>0</v>
      </c>
      <c r="V29" s="59">
        <v>18</v>
      </c>
      <c r="W29" s="82"/>
      <c r="X29" s="82"/>
      <c r="Y29" s="82"/>
      <c r="Z29" s="82"/>
      <c r="AA29" s="82"/>
    </row>
    <row r="30" spans="1:27" s="30" customFormat="1" ht="7.5" customHeight="1" x14ac:dyDescent="0.15">
      <c r="A30" s="36"/>
      <c r="C30" s="45"/>
      <c r="D30" s="54"/>
      <c r="E30" s="59"/>
      <c r="F30" s="90"/>
      <c r="G30" s="94"/>
      <c r="H30" s="94"/>
      <c r="I30" s="90"/>
      <c r="J30" s="90"/>
      <c r="K30" s="90"/>
      <c r="L30" s="90"/>
      <c r="M30" s="90"/>
      <c r="N30" s="90"/>
      <c r="O30" s="90"/>
      <c r="P30" s="90"/>
      <c r="Q30" s="126"/>
      <c r="R30" s="126"/>
      <c r="S30" s="126"/>
      <c r="T30" s="126"/>
      <c r="U30" s="126"/>
      <c r="V30" s="59"/>
      <c r="W30" s="82"/>
      <c r="X30" s="82"/>
      <c r="Y30" s="82"/>
      <c r="Z30" s="82"/>
      <c r="AA30" s="82"/>
    </row>
    <row r="31" spans="1:27" s="33" customFormat="1" ht="13.5" customHeight="1" x14ac:dyDescent="0.15">
      <c r="A31" s="38"/>
      <c r="C31" s="167" t="s">
        <v>9</v>
      </c>
      <c r="D31" s="168"/>
      <c r="E31" s="58">
        <v>19</v>
      </c>
      <c r="F31" s="89">
        <v>398841000</v>
      </c>
      <c r="G31" s="89">
        <v>360201830</v>
      </c>
      <c r="H31" s="89">
        <v>246</v>
      </c>
      <c r="I31" s="89">
        <v>360201830</v>
      </c>
      <c r="J31" s="89">
        <v>246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89">
        <v>0</v>
      </c>
      <c r="Q31" s="124">
        <v>90.312136916716184</v>
      </c>
      <c r="R31" s="124">
        <v>100</v>
      </c>
      <c r="S31" s="124">
        <v>100</v>
      </c>
      <c r="T31" s="125">
        <v>50.45</v>
      </c>
      <c r="U31" s="124">
        <v>50.449381040851129</v>
      </c>
      <c r="V31" s="58">
        <v>19</v>
      </c>
      <c r="W31" s="81"/>
      <c r="X31" s="81"/>
      <c r="Y31" s="81"/>
      <c r="Z31" s="81"/>
      <c r="AA31" s="81"/>
    </row>
    <row r="32" spans="1:27" s="30" customFormat="1" ht="13.5" customHeight="1" x14ac:dyDescent="0.15">
      <c r="A32" s="36"/>
      <c r="C32" s="45"/>
      <c r="D32" s="54" t="s">
        <v>56</v>
      </c>
      <c r="E32" s="59">
        <v>20</v>
      </c>
      <c r="F32" s="90">
        <v>398841000</v>
      </c>
      <c r="G32" s="90">
        <v>360201830</v>
      </c>
      <c r="H32" s="90">
        <v>246</v>
      </c>
      <c r="I32" s="90">
        <v>360201830</v>
      </c>
      <c r="J32" s="90">
        <v>246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90">
        <v>0</v>
      </c>
      <c r="Q32" s="126">
        <v>90.312136916716184</v>
      </c>
      <c r="R32" s="126">
        <v>100</v>
      </c>
      <c r="S32" s="126">
        <v>100</v>
      </c>
      <c r="T32" s="127">
        <v>50.45</v>
      </c>
      <c r="U32" s="126">
        <v>50.449381040851129</v>
      </c>
      <c r="V32" s="59">
        <v>20</v>
      </c>
      <c r="W32" s="82"/>
      <c r="X32" s="82"/>
      <c r="Y32" s="82"/>
      <c r="Z32" s="82"/>
      <c r="AA32" s="82"/>
    </row>
    <row r="33" spans="1:27" s="30" customFormat="1" ht="13.5" customHeight="1" x14ac:dyDescent="0.15">
      <c r="A33" s="36"/>
      <c r="C33" s="45"/>
      <c r="D33" s="54" t="s">
        <v>7</v>
      </c>
      <c r="E33" s="59">
        <v>21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  <c r="Q33" s="126">
        <v>0</v>
      </c>
      <c r="R33" s="126">
        <v>0</v>
      </c>
      <c r="S33" s="126">
        <v>0</v>
      </c>
      <c r="T33" s="127">
        <v>0</v>
      </c>
      <c r="U33" s="126">
        <v>0</v>
      </c>
      <c r="V33" s="59">
        <v>21</v>
      </c>
      <c r="W33" s="82"/>
      <c r="X33" s="82"/>
      <c r="Y33" s="82"/>
      <c r="Z33" s="82"/>
      <c r="AA33" s="82"/>
    </row>
    <row r="34" spans="1:27" s="30" customFormat="1" ht="7.5" customHeight="1" x14ac:dyDescent="0.15">
      <c r="A34" s="36"/>
      <c r="C34" s="45"/>
      <c r="D34" s="54"/>
      <c r="E34" s="59"/>
      <c r="F34" s="90"/>
      <c r="G34" s="94"/>
      <c r="H34" s="94"/>
      <c r="I34" s="94"/>
      <c r="J34" s="94"/>
      <c r="K34" s="90"/>
      <c r="L34" s="90"/>
      <c r="M34" s="94"/>
      <c r="N34" s="94"/>
      <c r="O34" s="90"/>
      <c r="P34" s="90"/>
      <c r="Q34" s="126"/>
      <c r="R34" s="126"/>
      <c r="S34" s="126"/>
      <c r="T34" s="126"/>
      <c r="U34" s="126"/>
      <c r="V34" s="59"/>
      <c r="W34" s="82"/>
      <c r="X34" s="82"/>
      <c r="Y34" s="82"/>
      <c r="Z34" s="82"/>
      <c r="AA34" s="82"/>
    </row>
    <row r="35" spans="1:27" s="33" customFormat="1" ht="13.5" customHeight="1" x14ac:dyDescent="0.15">
      <c r="A35" s="38"/>
      <c r="B35" s="167" t="s">
        <v>17</v>
      </c>
      <c r="C35" s="167"/>
      <c r="D35" s="168"/>
      <c r="E35" s="58">
        <v>22</v>
      </c>
      <c r="F35" s="89">
        <v>23549350000</v>
      </c>
      <c r="G35" s="89">
        <v>23362294506</v>
      </c>
      <c r="H35" s="89">
        <v>24726</v>
      </c>
      <c r="I35" s="89">
        <v>23310496543</v>
      </c>
      <c r="J35" s="89">
        <v>24590</v>
      </c>
      <c r="K35" s="89">
        <v>0</v>
      </c>
      <c r="L35" s="89">
        <v>0</v>
      </c>
      <c r="M35" s="89">
        <v>3796531</v>
      </c>
      <c r="N35" s="89">
        <v>16</v>
      </c>
      <c r="O35" s="89">
        <v>48001432</v>
      </c>
      <c r="P35" s="89">
        <v>120</v>
      </c>
      <c r="Q35" s="124">
        <v>98.985732272865278</v>
      </c>
      <c r="R35" s="124">
        <v>99.778283922468759</v>
      </c>
      <c r="S35" s="124">
        <v>99.856286510499459</v>
      </c>
      <c r="T35" s="125">
        <v>105.54</v>
      </c>
      <c r="U35" s="124">
        <v>105.45259101809094</v>
      </c>
      <c r="V35" s="58">
        <v>22</v>
      </c>
      <c r="W35" s="81"/>
      <c r="X35" s="81"/>
      <c r="Y35" s="81"/>
      <c r="Z35" s="81"/>
      <c r="AA35" s="81"/>
    </row>
    <row r="36" spans="1:27" s="30" customFormat="1" ht="13.5" customHeight="1" x14ac:dyDescent="0.15">
      <c r="A36" s="36"/>
      <c r="C36" s="45"/>
      <c r="D36" s="54" t="s">
        <v>56</v>
      </c>
      <c r="E36" s="59">
        <v>23</v>
      </c>
      <c r="F36" s="90">
        <v>23537286000</v>
      </c>
      <c r="G36" s="90">
        <v>23331511900</v>
      </c>
      <c r="H36" s="90">
        <v>24593</v>
      </c>
      <c r="I36" s="90">
        <v>23299654585</v>
      </c>
      <c r="J36" s="90">
        <v>24538</v>
      </c>
      <c r="K36" s="90">
        <v>0</v>
      </c>
      <c r="L36" s="90">
        <v>0</v>
      </c>
      <c r="M36" s="90">
        <v>13654</v>
      </c>
      <c r="N36" s="90">
        <v>1</v>
      </c>
      <c r="O36" s="90">
        <v>31843661</v>
      </c>
      <c r="P36" s="90">
        <v>54</v>
      </c>
      <c r="Q36" s="126">
        <v>98.99040435248142</v>
      </c>
      <c r="R36" s="126">
        <v>99.86345799133575</v>
      </c>
      <c r="S36" s="126">
        <v>99.910125088166311</v>
      </c>
      <c r="T36" s="127">
        <v>106.27</v>
      </c>
      <c r="U36" s="126">
        <v>106.22027919138357</v>
      </c>
      <c r="V36" s="59">
        <v>23</v>
      </c>
      <c r="W36" s="82"/>
      <c r="X36" s="82"/>
      <c r="Y36" s="82"/>
      <c r="Z36" s="82"/>
      <c r="AA36" s="82"/>
    </row>
    <row r="37" spans="1:27" s="30" customFormat="1" ht="13.5" customHeight="1" x14ac:dyDescent="0.15">
      <c r="A37" s="36"/>
      <c r="C37" s="45"/>
      <c r="D37" s="54" t="s">
        <v>7</v>
      </c>
      <c r="E37" s="59">
        <v>24</v>
      </c>
      <c r="F37" s="90">
        <v>12064000</v>
      </c>
      <c r="G37" s="90">
        <v>30782606</v>
      </c>
      <c r="H37" s="90">
        <v>133</v>
      </c>
      <c r="I37" s="90">
        <v>10841958</v>
      </c>
      <c r="J37" s="90">
        <v>52</v>
      </c>
      <c r="K37" s="90">
        <v>0</v>
      </c>
      <c r="L37" s="90">
        <v>0</v>
      </c>
      <c r="M37" s="90">
        <v>3782877</v>
      </c>
      <c r="N37" s="90">
        <v>15</v>
      </c>
      <c r="O37" s="90">
        <v>16157771</v>
      </c>
      <c r="P37" s="90">
        <v>66</v>
      </c>
      <c r="Q37" s="126">
        <v>89.870341511936331</v>
      </c>
      <c r="R37" s="126">
        <v>35.221053084329505</v>
      </c>
      <c r="S37" s="126">
        <v>93.363444506520096</v>
      </c>
      <c r="T37" s="127">
        <v>16.91</v>
      </c>
      <c r="U37" s="127">
        <v>6.38</v>
      </c>
      <c r="V37" s="59">
        <v>24</v>
      </c>
      <c r="W37" s="82"/>
      <c r="X37" s="82"/>
      <c r="Y37" s="82"/>
      <c r="Z37" s="82"/>
      <c r="AA37" s="82"/>
    </row>
    <row r="38" spans="1:27" s="30" customFormat="1" ht="7.5" customHeight="1" x14ac:dyDescent="0.15">
      <c r="A38" s="36"/>
      <c r="C38" s="45"/>
      <c r="D38" s="54"/>
      <c r="E38" s="59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126"/>
      <c r="R38" s="126"/>
      <c r="S38" s="126"/>
      <c r="T38" s="126"/>
      <c r="U38" s="126"/>
      <c r="V38" s="59"/>
      <c r="W38" s="82"/>
      <c r="X38" s="82"/>
      <c r="Y38" s="82"/>
      <c r="Z38" s="82"/>
      <c r="AA38" s="82"/>
    </row>
    <row r="39" spans="1:27" s="33" customFormat="1" ht="13.5" customHeight="1" x14ac:dyDescent="0.15">
      <c r="A39" s="38"/>
      <c r="C39" s="167" t="s">
        <v>18</v>
      </c>
      <c r="D39" s="168"/>
      <c r="E39" s="58">
        <v>25</v>
      </c>
      <c r="F39" s="89">
        <v>862861000</v>
      </c>
      <c r="G39" s="89">
        <v>873593630</v>
      </c>
      <c r="H39" s="89">
        <v>10699</v>
      </c>
      <c r="I39" s="89">
        <v>863048529</v>
      </c>
      <c r="J39" s="89">
        <v>10624</v>
      </c>
      <c r="K39" s="89">
        <v>0</v>
      </c>
      <c r="L39" s="89">
        <v>0</v>
      </c>
      <c r="M39" s="89">
        <v>151900</v>
      </c>
      <c r="N39" s="89">
        <v>3</v>
      </c>
      <c r="O39" s="89">
        <v>10393201</v>
      </c>
      <c r="P39" s="89">
        <v>72</v>
      </c>
      <c r="Q39" s="124">
        <v>100.02173339622489</v>
      </c>
      <c r="R39" s="124">
        <v>98.792905461089504</v>
      </c>
      <c r="S39" s="124">
        <v>98.700782705418277</v>
      </c>
      <c r="T39" s="125">
        <v>100.38</v>
      </c>
      <c r="U39" s="124">
        <v>100.47354126267534</v>
      </c>
      <c r="V39" s="58">
        <v>25</v>
      </c>
      <c r="W39" s="81"/>
      <c r="X39" s="81"/>
      <c r="Y39" s="81"/>
      <c r="Z39" s="81"/>
      <c r="AA39" s="81"/>
    </row>
    <row r="40" spans="1:27" s="30" customFormat="1" ht="13.5" customHeight="1" x14ac:dyDescent="0.15">
      <c r="A40" s="36"/>
      <c r="C40" s="45"/>
      <c r="D40" s="54" t="s">
        <v>56</v>
      </c>
      <c r="E40" s="59">
        <v>26</v>
      </c>
      <c r="F40" s="91">
        <v>857717000</v>
      </c>
      <c r="G40" s="91">
        <v>862615100</v>
      </c>
      <c r="H40" s="91">
        <v>10628</v>
      </c>
      <c r="I40" s="91">
        <v>857510456</v>
      </c>
      <c r="J40" s="91">
        <v>10589</v>
      </c>
      <c r="K40" s="90">
        <v>0</v>
      </c>
      <c r="L40" s="90">
        <v>0</v>
      </c>
      <c r="M40" s="91">
        <v>0</v>
      </c>
      <c r="N40" s="91">
        <v>0</v>
      </c>
      <c r="O40" s="90">
        <v>5104644</v>
      </c>
      <c r="P40" s="90">
        <v>39</v>
      </c>
      <c r="Q40" s="126">
        <v>99.975919330035438</v>
      </c>
      <c r="R40" s="126">
        <v>99.408236187843229</v>
      </c>
      <c r="S40" s="126">
        <v>99.447979852055994</v>
      </c>
      <c r="T40" s="127">
        <v>100.39</v>
      </c>
      <c r="U40" s="126">
        <v>100.35221219219454</v>
      </c>
      <c r="V40" s="59">
        <v>26</v>
      </c>
      <c r="W40" s="82"/>
      <c r="X40" s="82"/>
      <c r="Y40" s="82"/>
      <c r="Z40" s="82"/>
      <c r="AA40" s="82"/>
    </row>
    <row r="41" spans="1:27" s="30" customFormat="1" ht="13.5" customHeight="1" x14ac:dyDescent="0.15">
      <c r="A41" s="36"/>
      <c r="C41" s="45"/>
      <c r="D41" s="54" t="s">
        <v>7</v>
      </c>
      <c r="E41" s="59">
        <v>27</v>
      </c>
      <c r="F41" s="91">
        <v>5144000</v>
      </c>
      <c r="G41" s="91">
        <v>10978530</v>
      </c>
      <c r="H41" s="91">
        <v>71</v>
      </c>
      <c r="I41" s="91">
        <v>5538073</v>
      </c>
      <c r="J41" s="91">
        <v>35</v>
      </c>
      <c r="K41" s="90">
        <v>0</v>
      </c>
      <c r="L41" s="90">
        <v>0</v>
      </c>
      <c r="M41" s="91">
        <v>151900</v>
      </c>
      <c r="N41" s="91">
        <v>3</v>
      </c>
      <c r="O41" s="90">
        <v>5288557</v>
      </c>
      <c r="P41" s="90">
        <v>33</v>
      </c>
      <c r="Q41" s="126">
        <v>107.66082814930016</v>
      </c>
      <c r="R41" s="126">
        <v>50.444576824037455</v>
      </c>
      <c r="S41" s="126">
        <v>40.566542585316867</v>
      </c>
      <c r="T41" s="127">
        <v>99.41</v>
      </c>
      <c r="U41" s="126">
        <v>123.61494163076716</v>
      </c>
      <c r="V41" s="59">
        <v>27</v>
      </c>
      <c r="W41" s="82"/>
      <c r="X41" s="82"/>
      <c r="Y41" s="82"/>
      <c r="Z41" s="82"/>
      <c r="AA41" s="82"/>
    </row>
    <row r="42" spans="1:27" s="30" customFormat="1" ht="7.5" customHeight="1" x14ac:dyDescent="0.15">
      <c r="A42" s="36"/>
      <c r="C42" s="45"/>
      <c r="D42" s="54"/>
      <c r="E42" s="59"/>
      <c r="F42" s="90"/>
      <c r="G42" s="90"/>
      <c r="H42" s="90"/>
      <c r="I42" s="90"/>
      <c r="J42" s="90"/>
      <c r="K42" s="90"/>
      <c r="L42" s="90"/>
      <c r="M42" s="94"/>
      <c r="N42" s="94"/>
      <c r="O42" s="90"/>
      <c r="P42" s="90"/>
      <c r="Q42" s="126"/>
      <c r="R42" s="126"/>
      <c r="S42" s="126"/>
      <c r="T42" s="126"/>
      <c r="U42" s="126"/>
      <c r="V42" s="59"/>
      <c r="W42" s="82"/>
      <c r="X42" s="82"/>
      <c r="Y42" s="82"/>
      <c r="Z42" s="82"/>
      <c r="AA42" s="82"/>
    </row>
    <row r="43" spans="1:27" s="33" customFormat="1" ht="13.5" customHeight="1" x14ac:dyDescent="0.15">
      <c r="A43" s="38"/>
      <c r="C43" s="167" t="s">
        <v>57</v>
      </c>
      <c r="D43" s="168"/>
      <c r="E43" s="58">
        <v>28</v>
      </c>
      <c r="F43" s="89">
        <v>22686489000</v>
      </c>
      <c r="G43" s="89">
        <v>22488700876</v>
      </c>
      <c r="H43" s="89">
        <v>14027</v>
      </c>
      <c r="I43" s="89">
        <v>22447448014</v>
      </c>
      <c r="J43" s="89">
        <v>13966</v>
      </c>
      <c r="K43" s="89">
        <v>0</v>
      </c>
      <c r="L43" s="89">
        <v>0</v>
      </c>
      <c r="M43" s="89">
        <v>3644631</v>
      </c>
      <c r="N43" s="89">
        <v>13</v>
      </c>
      <c r="O43" s="89">
        <v>37608231</v>
      </c>
      <c r="P43" s="89">
        <v>48</v>
      </c>
      <c r="Q43" s="124">
        <v>98.946328865608066</v>
      </c>
      <c r="R43" s="124">
        <v>99.816561827081685</v>
      </c>
      <c r="S43" s="124">
        <v>99.903572647930503</v>
      </c>
      <c r="T43" s="125">
        <v>105.75</v>
      </c>
      <c r="U43" s="124">
        <v>105.65389320996728</v>
      </c>
      <c r="V43" s="58">
        <v>28</v>
      </c>
      <c r="W43" s="81"/>
      <c r="X43" s="81"/>
      <c r="Y43" s="81"/>
      <c r="Z43" s="81"/>
      <c r="AA43" s="81"/>
    </row>
    <row r="44" spans="1:27" s="30" customFormat="1" ht="13.5" customHeight="1" x14ac:dyDescent="0.15">
      <c r="A44" s="36"/>
      <c r="C44" s="45"/>
      <c r="D44" s="54" t="s">
        <v>56</v>
      </c>
      <c r="E44" s="59">
        <v>29</v>
      </c>
      <c r="F44" s="91">
        <v>22679569000</v>
      </c>
      <c r="G44" s="91">
        <v>22468896800</v>
      </c>
      <c r="H44" s="91">
        <v>13965</v>
      </c>
      <c r="I44" s="91">
        <v>22442144129</v>
      </c>
      <c r="J44" s="91">
        <v>13949</v>
      </c>
      <c r="K44" s="90">
        <v>0</v>
      </c>
      <c r="L44" s="90">
        <v>0</v>
      </c>
      <c r="M44" s="91">
        <v>13654</v>
      </c>
      <c r="N44" s="91">
        <v>1</v>
      </c>
      <c r="O44" s="90">
        <v>26739017</v>
      </c>
      <c r="P44" s="90">
        <v>15</v>
      </c>
      <c r="Q44" s="126">
        <v>98.953133231941052</v>
      </c>
      <c r="R44" s="126">
        <v>99.88093464829123</v>
      </c>
      <c r="S44" s="126">
        <v>99.928948607822434</v>
      </c>
      <c r="T44" s="127">
        <v>106.51</v>
      </c>
      <c r="U44" s="126">
        <v>106.45813954624559</v>
      </c>
      <c r="V44" s="59">
        <v>29</v>
      </c>
      <c r="W44" s="82"/>
      <c r="X44" s="82"/>
      <c r="Y44" s="82"/>
      <c r="Z44" s="82"/>
      <c r="AA44" s="82"/>
    </row>
    <row r="45" spans="1:27" s="30" customFormat="1" ht="13.5" customHeight="1" x14ac:dyDescent="0.15">
      <c r="A45" s="36"/>
      <c r="C45" s="45"/>
      <c r="D45" s="54" t="s">
        <v>7</v>
      </c>
      <c r="E45" s="59">
        <v>30</v>
      </c>
      <c r="F45" s="91">
        <v>6920000</v>
      </c>
      <c r="G45" s="91">
        <v>19804076</v>
      </c>
      <c r="H45" s="91">
        <v>62</v>
      </c>
      <c r="I45" s="91">
        <v>5303885</v>
      </c>
      <c r="J45" s="91">
        <v>17</v>
      </c>
      <c r="K45" s="90">
        <v>0</v>
      </c>
      <c r="L45" s="90">
        <v>0</v>
      </c>
      <c r="M45" s="91">
        <v>3630977</v>
      </c>
      <c r="N45" s="91">
        <v>12</v>
      </c>
      <c r="O45" s="90">
        <v>10869214</v>
      </c>
      <c r="P45" s="90">
        <v>33</v>
      </c>
      <c r="Q45" s="126">
        <v>76.645736994219646</v>
      </c>
      <c r="R45" s="126">
        <v>26.78178471946886</v>
      </c>
      <c r="S45" s="126">
        <v>96.773141069520776</v>
      </c>
      <c r="T45" s="127">
        <v>11.58</v>
      </c>
      <c r="U45" s="127">
        <v>3.2</v>
      </c>
      <c r="V45" s="59">
        <v>30</v>
      </c>
      <c r="W45" s="82"/>
      <c r="X45" s="82"/>
      <c r="Y45" s="82"/>
      <c r="Z45" s="82"/>
      <c r="AA45" s="82"/>
    </row>
    <row r="46" spans="1:27" s="30" customFormat="1" ht="7.5" customHeight="1" x14ac:dyDescent="0.15">
      <c r="A46" s="36"/>
      <c r="C46" s="45"/>
      <c r="D46" s="54"/>
      <c r="E46" s="59"/>
      <c r="F46" s="90"/>
      <c r="G46" s="94"/>
      <c r="H46" s="94"/>
      <c r="I46" s="94"/>
      <c r="J46" s="94"/>
      <c r="K46" s="90"/>
      <c r="L46" s="90"/>
      <c r="M46" s="90"/>
      <c r="N46" s="90"/>
      <c r="O46" s="90"/>
      <c r="P46" s="90"/>
      <c r="Q46" s="126"/>
      <c r="R46" s="126"/>
      <c r="S46" s="126"/>
      <c r="T46" s="126"/>
      <c r="U46" s="126"/>
      <c r="V46" s="59"/>
      <c r="W46" s="82"/>
      <c r="X46" s="82"/>
      <c r="Y46" s="82"/>
      <c r="Z46" s="82"/>
      <c r="AA46" s="82"/>
    </row>
    <row r="47" spans="1:27" s="33" customFormat="1" ht="13.5" customHeight="1" x14ac:dyDescent="0.15">
      <c r="A47" s="38"/>
      <c r="B47" s="167" t="s">
        <v>59</v>
      </c>
      <c r="C47" s="167"/>
      <c r="D47" s="168"/>
      <c r="E47" s="58">
        <v>31</v>
      </c>
      <c r="F47" s="89">
        <v>21372417000</v>
      </c>
      <c r="G47" s="89">
        <v>21290115957</v>
      </c>
      <c r="H47" s="89">
        <v>24</v>
      </c>
      <c r="I47" s="89">
        <v>21290115957</v>
      </c>
      <c r="J47" s="89">
        <v>24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124">
        <v>99.614919346744927</v>
      </c>
      <c r="R47" s="124">
        <v>100</v>
      </c>
      <c r="S47" s="124">
        <v>100</v>
      </c>
      <c r="T47" s="125">
        <v>97.45</v>
      </c>
      <c r="U47" s="124">
        <v>97.448873913054769</v>
      </c>
      <c r="V47" s="58">
        <v>31</v>
      </c>
      <c r="W47" s="81"/>
      <c r="X47" s="81"/>
      <c r="Y47" s="81"/>
      <c r="Z47" s="81"/>
      <c r="AA47" s="81"/>
    </row>
    <row r="48" spans="1:27" s="30" customFormat="1" ht="13.5" customHeight="1" x14ac:dyDescent="0.15">
      <c r="A48" s="36"/>
      <c r="B48" s="170" t="s">
        <v>74</v>
      </c>
      <c r="C48" s="170"/>
      <c r="D48" s="171"/>
      <c r="E48" s="59">
        <v>32</v>
      </c>
      <c r="F48" s="91">
        <v>18968647000</v>
      </c>
      <c r="G48" s="91">
        <v>18999667245</v>
      </c>
      <c r="H48" s="91">
        <v>12</v>
      </c>
      <c r="I48" s="91">
        <v>18999667245</v>
      </c>
      <c r="J48" s="91">
        <v>12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126">
        <v>100.16353430479255</v>
      </c>
      <c r="R48" s="126">
        <v>100</v>
      </c>
      <c r="S48" s="126">
        <v>100</v>
      </c>
      <c r="T48" s="127">
        <v>94.45</v>
      </c>
      <c r="U48" s="126">
        <v>94.449040012840584</v>
      </c>
      <c r="V48" s="59">
        <v>32</v>
      </c>
      <c r="W48" s="82"/>
      <c r="X48" s="82"/>
      <c r="Y48" s="82"/>
      <c r="Z48" s="82"/>
      <c r="AA48" s="82"/>
    </row>
    <row r="49" spans="1:27" s="30" customFormat="1" ht="13.5" customHeight="1" x14ac:dyDescent="0.15">
      <c r="A49" s="36"/>
      <c r="B49" s="170" t="s">
        <v>75</v>
      </c>
      <c r="C49" s="170"/>
      <c r="D49" s="171"/>
      <c r="E49" s="59">
        <v>33</v>
      </c>
      <c r="F49" s="91">
        <v>2403770000</v>
      </c>
      <c r="G49" s="90">
        <v>2290448712</v>
      </c>
      <c r="H49" s="90">
        <v>12</v>
      </c>
      <c r="I49" s="90">
        <v>2290448712</v>
      </c>
      <c r="J49" s="90">
        <v>12</v>
      </c>
      <c r="K49" s="90">
        <v>0</v>
      </c>
      <c r="L49" s="90">
        <v>0</v>
      </c>
      <c r="M49" s="90">
        <v>0</v>
      </c>
      <c r="N49" s="90">
        <v>0</v>
      </c>
      <c r="O49" s="90">
        <v>0</v>
      </c>
      <c r="P49" s="90">
        <v>0</v>
      </c>
      <c r="Q49" s="126">
        <v>95.285685069703007</v>
      </c>
      <c r="R49" s="126">
        <v>100</v>
      </c>
      <c r="S49" s="126">
        <v>100</v>
      </c>
      <c r="T49" s="127">
        <v>132.31</v>
      </c>
      <c r="U49" s="126">
        <v>132.30742169981932</v>
      </c>
      <c r="V49" s="59">
        <v>33</v>
      </c>
      <c r="W49" s="82"/>
      <c r="X49" s="82"/>
      <c r="Y49" s="82"/>
      <c r="Z49" s="82"/>
      <c r="AA49" s="82"/>
    </row>
    <row r="50" spans="1:27" s="30" customFormat="1" ht="7.5" customHeight="1" x14ac:dyDescent="0.15">
      <c r="A50" s="36"/>
      <c r="C50" s="45"/>
      <c r="D50" s="54"/>
      <c r="E50" s="59"/>
      <c r="F50" s="90"/>
      <c r="G50" s="90"/>
      <c r="H50" s="90"/>
      <c r="I50" s="94"/>
      <c r="J50" s="94"/>
      <c r="K50" s="90"/>
      <c r="L50" s="90"/>
      <c r="M50" s="90"/>
      <c r="N50" s="90"/>
      <c r="O50" s="90"/>
      <c r="P50" s="90"/>
      <c r="Q50" s="126"/>
      <c r="R50" s="126"/>
      <c r="S50" s="126"/>
      <c r="T50" s="126"/>
      <c r="U50" s="126"/>
      <c r="V50" s="59"/>
      <c r="W50" s="82"/>
      <c r="X50" s="82"/>
      <c r="Y50" s="82"/>
      <c r="Z50" s="82"/>
      <c r="AA50" s="82"/>
    </row>
    <row r="51" spans="1:27" s="33" customFormat="1" ht="13.5" customHeight="1" x14ac:dyDescent="0.15">
      <c r="A51" s="38"/>
      <c r="B51" s="167" t="s">
        <v>60</v>
      </c>
      <c r="C51" s="167"/>
      <c r="D51" s="168"/>
      <c r="E51" s="58">
        <v>34</v>
      </c>
      <c r="F51" s="89">
        <v>1538382000</v>
      </c>
      <c r="G51" s="89">
        <v>1640436024</v>
      </c>
      <c r="H51" s="89">
        <v>12856</v>
      </c>
      <c r="I51" s="89">
        <v>1561305710</v>
      </c>
      <c r="J51" s="89">
        <v>12535</v>
      </c>
      <c r="K51" s="89">
        <v>0</v>
      </c>
      <c r="L51" s="89">
        <v>0</v>
      </c>
      <c r="M51" s="89">
        <v>5627666</v>
      </c>
      <c r="N51" s="89">
        <v>11</v>
      </c>
      <c r="O51" s="89">
        <v>73502648</v>
      </c>
      <c r="P51" s="89">
        <v>310</v>
      </c>
      <c r="Q51" s="124">
        <v>101.49011818911038</v>
      </c>
      <c r="R51" s="124">
        <v>95.176263332290731</v>
      </c>
      <c r="S51" s="124">
        <v>93.362370109449259</v>
      </c>
      <c r="T51" s="125">
        <v>96.93</v>
      </c>
      <c r="U51" s="124">
        <v>98.812123887958833</v>
      </c>
      <c r="V51" s="58">
        <v>34</v>
      </c>
      <c r="W51" s="81"/>
      <c r="X51" s="81"/>
      <c r="Y51" s="81"/>
      <c r="Z51" s="81"/>
      <c r="AA51" s="81"/>
    </row>
    <row r="52" spans="1:27" s="30" customFormat="1" ht="13.5" customHeight="1" x14ac:dyDescent="0.15">
      <c r="A52" s="36"/>
      <c r="C52" s="45"/>
      <c r="D52" s="54" t="s">
        <v>56</v>
      </c>
      <c r="E52" s="59">
        <v>35</v>
      </c>
      <c r="F52" s="91">
        <v>1528612000</v>
      </c>
      <c r="G52" s="91">
        <v>1557934500</v>
      </c>
      <c r="H52" s="91">
        <v>12570</v>
      </c>
      <c r="I52" s="91">
        <v>1550325790</v>
      </c>
      <c r="J52" s="91">
        <v>12489</v>
      </c>
      <c r="K52" s="90">
        <v>0</v>
      </c>
      <c r="L52" s="90">
        <v>0</v>
      </c>
      <c r="M52" s="91">
        <v>0</v>
      </c>
      <c r="N52" s="91">
        <v>0</v>
      </c>
      <c r="O52" s="90">
        <v>7608710</v>
      </c>
      <c r="P52" s="90">
        <v>81</v>
      </c>
      <c r="Q52" s="126">
        <v>101.42049061501545</v>
      </c>
      <c r="R52" s="126">
        <v>99.511615539677706</v>
      </c>
      <c r="S52" s="126">
        <v>99.336261508782115</v>
      </c>
      <c r="T52" s="127">
        <v>98.73</v>
      </c>
      <c r="U52" s="126">
        <v>98.903292249035431</v>
      </c>
      <c r="V52" s="59">
        <v>35</v>
      </c>
      <c r="W52" s="82"/>
      <c r="X52" s="82"/>
      <c r="Y52" s="82"/>
      <c r="Z52" s="82"/>
      <c r="AA52" s="82"/>
    </row>
    <row r="53" spans="1:27" s="30" customFormat="1" ht="13.5" customHeight="1" x14ac:dyDescent="0.15">
      <c r="A53" s="36"/>
      <c r="C53" s="45"/>
      <c r="D53" s="54" t="s">
        <v>7</v>
      </c>
      <c r="E53" s="59">
        <v>36</v>
      </c>
      <c r="F53" s="91">
        <v>9770000</v>
      </c>
      <c r="G53" s="91">
        <v>82501524</v>
      </c>
      <c r="H53" s="91">
        <v>286</v>
      </c>
      <c r="I53" s="91">
        <v>10979920</v>
      </c>
      <c r="J53" s="91">
        <v>46</v>
      </c>
      <c r="K53" s="90">
        <v>0</v>
      </c>
      <c r="L53" s="90">
        <v>0</v>
      </c>
      <c r="M53" s="91">
        <v>5627666</v>
      </c>
      <c r="N53" s="91">
        <v>11</v>
      </c>
      <c r="O53" s="90">
        <v>65893938</v>
      </c>
      <c r="P53" s="90">
        <v>229</v>
      </c>
      <c r="Q53" s="126">
        <v>112.38403275332651</v>
      </c>
      <c r="R53" s="126">
        <v>13.308748090520123</v>
      </c>
      <c r="S53" s="126">
        <v>10.97546623319627</v>
      </c>
      <c r="T53" s="127">
        <v>72.099999999999994</v>
      </c>
      <c r="U53" s="126">
        <v>87.432449380582767</v>
      </c>
      <c r="V53" s="59">
        <v>36</v>
      </c>
      <c r="W53" s="82"/>
      <c r="X53" s="82"/>
      <c r="Y53" s="82"/>
      <c r="Z53" s="82"/>
      <c r="AA53" s="82"/>
    </row>
    <row r="54" spans="1:27" s="30" customFormat="1" ht="7.5" customHeight="1" x14ac:dyDescent="0.15">
      <c r="A54" s="36"/>
      <c r="C54" s="45"/>
      <c r="D54" s="54"/>
      <c r="E54" s="59"/>
      <c r="F54" s="90"/>
      <c r="G54" s="94"/>
      <c r="H54" s="94"/>
      <c r="I54" s="90"/>
      <c r="J54" s="94"/>
      <c r="K54" s="90"/>
      <c r="L54" s="90"/>
      <c r="M54" s="94"/>
      <c r="N54" s="94"/>
      <c r="O54" s="90"/>
      <c r="P54" s="90"/>
      <c r="Q54" s="126"/>
      <c r="R54" s="126"/>
      <c r="S54" s="126"/>
      <c r="T54" s="126"/>
      <c r="U54" s="126"/>
      <c r="V54" s="59"/>
      <c r="W54" s="82"/>
      <c r="X54" s="82"/>
      <c r="Y54" s="82"/>
      <c r="Z54" s="82"/>
      <c r="AA54" s="82"/>
    </row>
    <row r="55" spans="1:27" s="33" customFormat="1" ht="13.5" customHeight="1" x14ac:dyDescent="0.15">
      <c r="A55" s="38"/>
      <c r="B55" s="167" t="s">
        <v>36</v>
      </c>
      <c r="C55" s="167"/>
      <c r="D55" s="168"/>
      <c r="E55" s="58">
        <v>37</v>
      </c>
      <c r="F55" s="89">
        <v>1181482000</v>
      </c>
      <c r="G55" s="89">
        <v>1184575320</v>
      </c>
      <c r="H55" s="89">
        <v>102</v>
      </c>
      <c r="I55" s="89">
        <v>1184575320</v>
      </c>
      <c r="J55" s="89">
        <v>102</v>
      </c>
      <c r="K55" s="89">
        <v>0</v>
      </c>
      <c r="L55" s="89">
        <v>0</v>
      </c>
      <c r="M55" s="106">
        <v>0</v>
      </c>
      <c r="N55" s="106">
        <v>0</v>
      </c>
      <c r="O55" s="89">
        <v>0</v>
      </c>
      <c r="P55" s="89">
        <v>0</v>
      </c>
      <c r="Q55" s="124">
        <v>100.26181693838755</v>
      </c>
      <c r="R55" s="124">
        <v>100</v>
      </c>
      <c r="S55" s="124">
        <v>100</v>
      </c>
      <c r="T55" s="125">
        <v>104.98</v>
      </c>
      <c r="U55" s="124">
        <v>104.97501382219012</v>
      </c>
      <c r="V55" s="58">
        <v>37</v>
      </c>
      <c r="W55" s="81"/>
      <c r="X55" s="81"/>
      <c r="Y55" s="81"/>
      <c r="Z55" s="81"/>
      <c r="AA55" s="81"/>
    </row>
    <row r="56" spans="1:27" s="30" customFormat="1" ht="13.5" customHeight="1" x14ac:dyDescent="0.15">
      <c r="A56" s="36"/>
      <c r="C56" s="45"/>
      <c r="D56" s="54" t="s">
        <v>56</v>
      </c>
      <c r="E56" s="59">
        <v>38</v>
      </c>
      <c r="F56" s="91">
        <v>1181482000</v>
      </c>
      <c r="G56" s="91">
        <v>1184575320</v>
      </c>
      <c r="H56" s="91">
        <v>102</v>
      </c>
      <c r="I56" s="91">
        <v>1184575320</v>
      </c>
      <c r="J56" s="91">
        <v>102</v>
      </c>
      <c r="K56" s="90">
        <v>0</v>
      </c>
      <c r="L56" s="90">
        <v>0</v>
      </c>
      <c r="M56" s="94">
        <v>0</v>
      </c>
      <c r="N56" s="94">
        <v>0</v>
      </c>
      <c r="O56" s="90">
        <v>0</v>
      </c>
      <c r="P56" s="90">
        <v>0</v>
      </c>
      <c r="Q56" s="126">
        <v>100.26181693838755</v>
      </c>
      <c r="R56" s="126">
        <v>100</v>
      </c>
      <c r="S56" s="126">
        <v>100</v>
      </c>
      <c r="T56" s="127">
        <v>104.98</v>
      </c>
      <c r="U56" s="126">
        <v>104.97501382219012</v>
      </c>
      <c r="V56" s="59">
        <v>38</v>
      </c>
      <c r="W56" s="82"/>
      <c r="X56" s="82"/>
      <c r="Y56" s="82"/>
      <c r="Z56" s="82"/>
      <c r="AA56" s="82"/>
    </row>
    <row r="57" spans="1:27" s="30" customFormat="1" ht="13.5" customHeight="1" x14ac:dyDescent="0.15">
      <c r="A57" s="36"/>
      <c r="C57" s="45"/>
      <c r="D57" s="54" t="s">
        <v>7</v>
      </c>
      <c r="E57" s="59">
        <v>39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4">
        <v>0</v>
      </c>
      <c r="N57" s="94">
        <v>0</v>
      </c>
      <c r="O57" s="90">
        <v>0</v>
      </c>
      <c r="P57" s="90">
        <v>0</v>
      </c>
      <c r="Q57" s="126">
        <v>0</v>
      </c>
      <c r="R57" s="126">
        <v>0</v>
      </c>
      <c r="S57" s="126">
        <v>0</v>
      </c>
      <c r="T57" s="127">
        <v>0</v>
      </c>
      <c r="U57" s="126">
        <v>0</v>
      </c>
      <c r="V57" s="59">
        <v>39</v>
      </c>
      <c r="W57" s="82"/>
      <c r="X57" s="82"/>
      <c r="Y57" s="82"/>
      <c r="Z57" s="82"/>
      <c r="AA57" s="82"/>
    </row>
    <row r="58" spans="1:27" s="30" customFormat="1" ht="7.5" customHeight="1" x14ac:dyDescent="0.15">
      <c r="A58" s="36"/>
      <c r="C58" s="45"/>
      <c r="D58" s="54"/>
      <c r="E58" s="59"/>
      <c r="F58" s="90"/>
      <c r="G58" s="94"/>
      <c r="H58" s="94"/>
      <c r="I58" s="90"/>
      <c r="J58" s="90"/>
      <c r="K58" s="90"/>
      <c r="L58" s="90"/>
      <c r="M58" s="94"/>
      <c r="N58" s="94"/>
      <c r="O58" s="90"/>
      <c r="P58" s="90"/>
      <c r="Q58" s="126"/>
      <c r="R58" s="126"/>
      <c r="S58" s="126"/>
      <c r="T58" s="126"/>
      <c r="U58" s="126"/>
      <c r="V58" s="59"/>
      <c r="W58" s="82"/>
      <c r="X58" s="82"/>
      <c r="Y58" s="82"/>
      <c r="Z58" s="82"/>
      <c r="AA58" s="82"/>
    </row>
    <row r="59" spans="1:27" s="33" customFormat="1" ht="13.5" customHeight="1" x14ac:dyDescent="0.15">
      <c r="A59" s="38"/>
      <c r="B59" s="167" t="s">
        <v>51</v>
      </c>
      <c r="C59" s="167"/>
      <c r="D59" s="168"/>
      <c r="E59" s="58">
        <v>40</v>
      </c>
      <c r="F59" s="89">
        <v>154511000</v>
      </c>
      <c r="G59" s="89">
        <v>155243100</v>
      </c>
      <c r="H59" s="89">
        <v>151</v>
      </c>
      <c r="I59" s="89">
        <v>155243100</v>
      </c>
      <c r="J59" s="89">
        <v>151</v>
      </c>
      <c r="K59" s="89">
        <v>0</v>
      </c>
      <c r="L59" s="89">
        <v>0</v>
      </c>
      <c r="M59" s="106">
        <v>0</v>
      </c>
      <c r="N59" s="106">
        <v>0</v>
      </c>
      <c r="O59" s="89">
        <v>0</v>
      </c>
      <c r="P59" s="89">
        <v>0</v>
      </c>
      <c r="Q59" s="124">
        <v>100.47381739811405</v>
      </c>
      <c r="R59" s="124">
        <v>100</v>
      </c>
      <c r="S59" s="124">
        <v>100</v>
      </c>
      <c r="T59" s="125">
        <v>99.11</v>
      </c>
      <c r="U59" s="124">
        <v>99.112765653170982</v>
      </c>
      <c r="V59" s="58">
        <v>40</v>
      </c>
      <c r="W59" s="81"/>
      <c r="X59" s="81"/>
      <c r="Y59" s="81"/>
      <c r="Z59" s="81"/>
      <c r="AA59" s="81"/>
    </row>
    <row r="60" spans="1:27" s="30" customFormat="1" ht="13.5" customHeight="1" x14ac:dyDescent="0.15">
      <c r="A60" s="36"/>
      <c r="C60" s="45"/>
      <c r="D60" s="54" t="s">
        <v>56</v>
      </c>
      <c r="E60" s="59">
        <v>41</v>
      </c>
      <c r="F60" s="91">
        <v>154511000</v>
      </c>
      <c r="G60" s="91">
        <v>155243100</v>
      </c>
      <c r="H60" s="91">
        <v>151</v>
      </c>
      <c r="I60" s="91">
        <v>155243100</v>
      </c>
      <c r="J60" s="91">
        <v>151</v>
      </c>
      <c r="K60" s="90">
        <v>0</v>
      </c>
      <c r="L60" s="90">
        <v>0</v>
      </c>
      <c r="M60" s="94">
        <v>0</v>
      </c>
      <c r="N60" s="94">
        <v>0</v>
      </c>
      <c r="O60" s="90">
        <v>0</v>
      </c>
      <c r="P60" s="90">
        <v>0</v>
      </c>
      <c r="Q60" s="126">
        <v>100.47381739811405</v>
      </c>
      <c r="R60" s="126">
        <v>100</v>
      </c>
      <c r="S60" s="126">
        <v>100</v>
      </c>
      <c r="T60" s="127">
        <v>99.11</v>
      </c>
      <c r="U60" s="126">
        <v>99.112765653170982</v>
      </c>
      <c r="V60" s="59">
        <v>41</v>
      </c>
      <c r="W60" s="82"/>
      <c r="X60" s="82"/>
      <c r="Y60" s="82"/>
      <c r="Z60" s="82"/>
      <c r="AA60" s="82"/>
    </row>
    <row r="61" spans="1:27" s="30" customFormat="1" ht="13.5" customHeight="1" x14ac:dyDescent="0.15">
      <c r="A61" s="36"/>
      <c r="C61" s="45"/>
      <c r="D61" s="54" t="s">
        <v>7</v>
      </c>
      <c r="E61" s="59">
        <v>42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4">
        <v>0</v>
      </c>
      <c r="N61" s="94">
        <v>0</v>
      </c>
      <c r="O61" s="90">
        <v>0</v>
      </c>
      <c r="P61" s="90">
        <v>0</v>
      </c>
      <c r="Q61" s="126">
        <v>0</v>
      </c>
      <c r="R61" s="126">
        <v>0</v>
      </c>
      <c r="S61" s="126">
        <v>0</v>
      </c>
      <c r="T61" s="127">
        <v>0</v>
      </c>
      <c r="U61" s="126">
        <v>0</v>
      </c>
      <c r="V61" s="59">
        <v>42</v>
      </c>
      <c r="W61" s="82"/>
      <c r="X61" s="82"/>
      <c r="Y61" s="82"/>
      <c r="Z61" s="82"/>
      <c r="AA61" s="82"/>
    </row>
    <row r="62" spans="1:27" s="30" customFormat="1" ht="7.5" customHeight="1" x14ac:dyDescent="0.15">
      <c r="A62" s="36"/>
      <c r="C62" s="45"/>
      <c r="D62" s="54"/>
      <c r="E62" s="59"/>
      <c r="F62" s="90"/>
      <c r="G62" s="94"/>
      <c r="H62" s="94"/>
      <c r="I62" s="90"/>
      <c r="J62" s="90"/>
      <c r="K62" s="90"/>
      <c r="L62" s="90"/>
      <c r="M62" s="94"/>
      <c r="N62" s="94"/>
      <c r="O62" s="90"/>
      <c r="P62" s="90"/>
      <c r="Q62" s="126"/>
      <c r="R62" s="126"/>
      <c r="S62" s="126"/>
      <c r="T62" s="126"/>
      <c r="U62" s="126"/>
      <c r="V62" s="59"/>
      <c r="W62" s="82"/>
      <c r="X62" s="82"/>
      <c r="Y62" s="82"/>
      <c r="Z62" s="82"/>
      <c r="AA62" s="82"/>
    </row>
    <row r="63" spans="1:27" s="33" customFormat="1" ht="13.5" customHeight="1" x14ac:dyDescent="0.15">
      <c r="A63" s="38"/>
      <c r="B63" s="167" t="s">
        <v>35</v>
      </c>
      <c r="C63" s="167"/>
      <c r="D63" s="168"/>
      <c r="E63" s="58">
        <v>43</v>
      </c>
      <c r="F63" s="89">
        <v>9003369000</v>
      </c>
      <c r="G63" s="89">
        <v>9349466579</v>
      </c>
      <c r="H63" s="89">
        <v>1688</v>
      </c>
      <c r="I63" s="89">
        <v>9113903056</v>
      </c>
      <c r="J63" s="89">
        <v>1673</v>
      </c>
      <c r="K63" s="89">
        <v>0</v>
      </c>
      <c r="L63" s="89">
        <v>0</v>
      </c>
      <c r="M63" s="106">
        <v>0</v>
      </c>
      <c r="N63" s="106">
        <v>0</v>
      </c>
      <c r="O63" s="89">
        <v>235563523</v>
      </c>
      <c r="P63" s="89">
        <v>15</v>
      </c>
      <c r="Q63" s="124">
        <v>101.22769661001342</v>
      </c>
      <c r="R63" s="128">
        <v>97.470460291402034</v>
      </c>
      <c r="S63" s="128">
        <v>99.98663840485365</v>
      </c>
      <c r="T63" s="129">
        <v>100.07</v>
      </c>
      <c r="U63" s="128">
        <v>97.551778612375742</v>
      </c>
      <c r="V63" s="58">
        <v>43</v>
      </c>
      <c r="W63" s="81"/>
      <c r="X63" s="81"/>
      <c r="Y63" s="81"/>
      <c r="Z63" s="81"/>
      <c r="AA63" s="81"/>
    </row>
    <row r="64" spans="1:27" s="30" customFormat="1" ht="13.5" customHeight="1" x14ac:dyDescent="0.15">
      <c r="A64" s="36"/>
      <c r="C64" s="45"/>
      <c r="D64" s="45" t="s">
        <v>56</v>
      </c>
      <c r="E64" s="59">
        <v>44</v>
      </c>
      <c r="F64" s="91">
        <v>9003369000</v>
      </c>
      <c r="G64" s="71">
        <v>9349152507</v>
      </c>
      <c r="H64" s="91">
        <v>1685</v>
      </c>
      <c r="I64" s="91">
        <v>9113903056</v>
      </c>
      <c r="J64" s="91">
        <v>1673</v>
      </c>
      <c r="K64" s="90">
        <v>0</v>
      </c>
      <c r="L64" s="90">
        <v>0</v>
      </c>
      <c r="M64" s="94">
        <v>0</v>
      </c>
      <c r="N64" s="94">
        <v>0</v>
      </c>
      <c r="O64" s="90">
        <v>235249451</v>
      </c>
      <c r="P64" s="90">
        <v>12</v>
      </c>
      <c r="Q64" s="126">
        <v>101.22769661001342</v>
      </c>
      <c r="R64" s="130">
        <v>97.483735014228714</v>
      </c>
      <c r="S64" s="130">
        <v>100</v>
      </c>
      <c r="T64" s="131">
        <v>100.07</v>
      </c>
      <c r="U64" s="130">
        <v>97.551778612375742</v>
      </c>
      <c r="V64" s="59">
        <v>44</v>
      </c>
      <c r="W64" s="82"/>
      <c r="X64" s="82"/>
      <c r="Y64" s="82"/>
      <c r="Z64" s="82"/>
      <c r="AA64" s="82"/>
    </row>
    <row r="65" spans="1:27" s="30" customFormat="1" ht="13.5" customHeight="1" x14ac:dyDescent="0.15">
      <c r="A65" s="36"/>
      <c r="C65" s="45"/>
      <c r="D65" s="45" t="s">
        <v>7</v>
      </c>
      <c r="E65" s="59">
        <v>45</v>
      </c>
      <c r="F65" s="90">
        <v>0</v>
      </c>
      <c r="G65" s="98">
        <v>314072</v>
      </c>
      <c r="H65" s="90">
        <v>3</v>
      </c>
      <c r="I65" s="90">
        <v>0</v>
      </c>
      <c r="J65" s="90">
        <v>0</v>
      </c>
      <c r="K65" s="90">
        <v>0</v>
      </c>
      <c r="L65" s="90">
        <v>0</v>
      </c>
      <c r="M65" s="94">
        <v>0</v>
      </c>
      <c r="N65" s="94">
        <v>0</v>
      </c>
      <c r="O65" s="90">
        <v>314072</v>
      </c>
      <c r="P65" s="90">
        <v>3</v>
      </c>
      <c r="Q65" s="126">
        <v>0</v>
      </c>
      <c r="R65" s="130">
        <v>0</v>
      </c>
      <c r="S65" s="130">
        <v>0</v>
      </c>
      <c r="T65" s="131">
        <v>100</v>
      </c>
      <c r="U65" s="131">
        <v>0</v>
      </c>
      <c r="V65" s="59">
        <v>45</v>
      </c>
      <c r="W65" s="82"/>
      <c r="X65" s="82"/>
      <c r="Y65" s="82"/>
      <c r="Z65" s="82"/>
      <c r="AA65" s="82"/>
    </row>
    <row r="66" spans="1:27" s="30" customFormat="1" ht="7.5" customHeight="1" x14ac:dyDescent="0.15">
      <c r="A66" s="36"/>
      <c r="C66" s="45"/>
      <c r="D66" s="54"/>
      <c r="E66" s="59"/>
      <c r="F66" s="90"/>
      <c r="G66" s="94"/>
      <c r="H66" s="94"/>
      <c r="I66" s="90"/>
      <c r="J66" s="94"/>
      <c r="K66" s="90"/>
      <c r="L66" s="90"/>
      <c r="M66" s="94"/>
      <c r="N66" s="94"/>
      <c r="O66" s="90"/>
      <c r="P66" s="90"/>
      <c r="Q66" s="126"/>
      <c r="R66" s="126"/>
      <c r="S66" s="126"/>
      <c r="T66" s="127"/>
      <c r="U66" s="126"/>
      <c r="V66" s="59"/>
      <c r="W66" s="82"/>
      <c r="X66" s="82"/>
      <c r="Y66" s="82"/>
      <c r="Z66" s="82"/>
      <c r="AA66" s="82"/>
    </row>
    <row r="67" spans="1:27" s="30" customFormat="1" ht="13.5" customHeight="1" x14ac:dyDescent="0.15">
      <c r="A67" s="36"/>
      <c r="B67" s="167" t="s">
        <v>79</v>
      </c>
      <c r="C67" s="167"/>
      <c r="D67" s="168"/>
      <c r="E67" s="58">
        <v>46</v>
      </c>
      <c r="F67" s="89">
        <v>852757000</v>
      </c>
      <c r="G67" s="89">
        <v>850675300</v>
      </c>
      <c r="H67" s="89">
        <v>12282</v>
      </c>
      <c r="I67" s="89">
        <v>850675300</v>
      </c>
      <c r="J67" s="67">
        <v>12282</v>
      </c>
      <c r="K67" s="67">
        <v>0</v>
      </c>
      <c r="L67" s="89">
        <v>0</v>
      </c>
      <c r="M67" s="109">
        <v>0</v>
      </c>
      <c r="N67" s="106">
        <v>0</v>
      </c>
      <c r="O67" s="67">
        <v>0</v>
      </c>
      <c r="P67" s="67">
        <v>0</v>
      </c>
      <c r="Q67" s="132">
        <v>99.755885908881424</v>
      </c>
      <c r="R67" s="132">
        <v>100</v>
      </c>
      <c r="S67" s="124">
        <v>100</v>
      </c>
      <c r="T67" s="125">
        <v>127.04</v>
      </c>
      <c r="U67" s="124">
        <v>127.03931119904877</v>
      </c>
      <c r="V67" s="58">
        <v>46</v>
      </c>
      <c r="W67" s="82"/>
      <c r="X67" s="82"/>
      <c r="Y67" s="82"/>
      <c r="Z67" s="82"/>
      <c r="AA67" s="82"/>
    </row>
    <row r="68" spans="1:27" s="30" customFormat="1" ht="13.5" customHeight="1" x14ac:dyDescent="0.15">
      <c r="A68" s="36"/>
      <c r="B68" s="33"/>
      <c r="C68" s="97"/>
      <c r="D68" s="54" t="s">
        <v>56</v>
      </c>
      <c r="E68" s="59">
        <v>47</v>
      </c>
      <c r="F68" s="91">
        <v>852757000</v>
      </c>
      <c r="G68" s="71">
        <v>850675300</v>
      </c>
      <c r="H68" s="91">
        <v>12282</v>
      </c>
      <c r="I68" s="71">
        <v>850675300</v>
      </c>
      <c r="J68" s="71">
        <v>12282</v>
      </c>
      <c r="K68" s="98">
        <v>0</v>
      </c>
      <c r="L68" s="90">
        <v>0</v>
      </c>
      <c r="M68" s="95">
        <v>0</v>
      </c>
      <c r="N68" s="94">
        <v>0</v>
      </c>
      <c r="O68" s="98">
        <v>0</v>
      </c>
      <c r="P68" s="98">
        <v>0</v>
      </c>
      <c r="Q68" s="133">
        <v>99.755885908881424</v>
      </c>
      <c r="R68" s="133">
        <v>100</v>
      </c>
      <c r="S68" s="126">
        <v>100</v>
      </c>
      <c r="T68" s="127">
        <v>127.04</v>
      </c>
      <c r="U68" s="126">
        <v>127.03931119904877</v>
      </c>
      <c r="V68" s="59">
        <v>47</v>
      </c>
      <c r="W68" s="82"/>
      <c r="X68" s="82"/>
      <c r="Y68" s="82"/>
      <c r="Z68" s="82"/>
      <c r="AA68" s="82"/>
    </row>
    <row r="69" spans="1:27" s="30" customFormat="1" ht="13.5" customHeight="1" x14ac:dyDescent="0.15">
      <c r="A69" s="36"/>
      <c r="B69" s="33"/>
      <c r="C69" s="97"/>
      <c r="D69" s="54" t="s">
        <v>7</v>
      </c>
      <c r="E69" s="59">
        <v>48</v>
      </c>
      <c r="F69" s="90">
        <v>0</v>
      </c>
      <c r="G69" s="98">
        <v>0</v>
      </c>
      <c r="H69" s="90">
        <v>0</v>
      </c>
      <c r="I69" s="98">
        <v>0</v>
      </c>
      <c r="J69" s="98">
        <v>0</v>
      </c>
      <c r="K69" s="98">
        <v>0</v>
      </c>
      <c r="L69" s="90">
        <v>0</v>
      </c>
      <c r="M69" s="95">
        <v>0</v>
      </c>
      <c r="N69" s="94">
        <v>0</v>
      </c>
      <c r="O69" s="98">
        <v>0</v>
      </c>
      <c r="P69" s="98">
        <v>0</v>
      </c>
      <c r="Q69" s="133">
        <v>0</v>
      </c>
      <c r="R69" s="133">
        <v>0</v>
      </c>
      <c r="S69" s="126">
        <v>0</v>
      </c>
      <c r="T69" s="127">
        <v>0</v>
      </c>
      <c r="U69" s="127">
        <v>0</v>
      </c>
      <c r="V69" s="59">
        <v>48</v>
      </c>
      <c r="W69" s="82"/>
      <c r="X69" s="82"/>
      <c r="Y69" s="82"/>
      <c r="Z69" s="82"/>
      <c r="AA69" s="82"/>
    </row>
    <row r="70" spans="1:27" s="30" customFormat="1" ht="7.5" customHeight="1" x14ac:dyDescent="0.15">
      <c r="A70" s="37"/>
      <c r="B70" s="40"/>
      <c r="C70" s="46"/>
      <c r="D70" s="55"/>
      <c r="E70" s="60"/>
      <c r="F70" s="119"/>
      <c r="G70" s="111"/>
      <c r="H70" s="111"/>
      <c r="I70" s="111"/>
      <c r="J70" s="119"/>
      <c r="K70" s="119"/>
      <c r="L70" s="119"/>
      <c r="M70" s="111"/>
      <c r="N70" s="111"/>
      <c r="O70" s="119"/>
      <c r="P70" s="119"/>
      <c r="Q70" s="134"/>
      <c r="R70" s="134"/>
      <c r="S70" s="134"/>
      <c r="T70" s="135"/>
      <c r="U70" s="134"/>
      <c r="V70" s="60"/>
      <c r="W70" s="82"/>
      <c r="X70" s="82"/>
      <c r="Y70" s="82"/>
      <c r="Z70" s="82"/>
      <c r="AA70" s="82"/>
    </row>
    <row r="71" spans="1:27" x14ac:dyDescent="0.15">
      <c r="C71" s="47"/>
      <c r="D71" s="47"/>
      <c r="G71" s="112"/>
      <c r="H71" s="112"/>
      <c r="I71" s="112"/>
      <c r="J71" s="112"/>
      <c r="M71" s="112"/>
      <c r="N71" s="112"/>
    </row>
    <row r="72" spans="1:27" s="30" customFormat="1" ht="19.5" customHeight="1" x14ac:dyDescent="0.15">
      <c r="C72" s="40"/>
      <c r="D72" s="40"/>
      <c r="E72" s="61"/>
      <c r="G72" s="113"/>
      <c r="H72" s="113"/>
      <c r="I72" s="113"/>
      <c r="J72" s="113"/>
      <c r="M72" s="113"/>
      <c r="N72" s="113"/>
      <c r="V72" s="61"/>
      <c r="W72" s="82"/>
      <c r="X72" s="82"/>
      <c r="Y72" s="82"/>
      <c r="Z72" s="82"/>
      <c r="AA72" s="82"/>
    </row>
    <row r="73" spans="1:27" s="30" customFormat="1" ht="13.5" customHeight="1" x14ac:dyDescent="0.15">
      <c r="A73" s="35"/>
      <c r="B73" s="39"/>
      <c r="C73" s="43"/>
      <c r="D73" s="50"/>
      <c r="E73" s="158" t="s">
        <v>48</v>
      </c>
      <c r="F73" s="161" t="s">
        <v>65</v>
      </c>
      <c r="G73" s="164" t="s">
        <v>28</v>
      </c>
      <c r="H73" s="165"/>
      <c r="I73" s="164" t="s">
        <v>66</v>
      </c>
      <c r="J73" s="165"/>
      <c r="K73" s="164" t="s">
        <v>49</v>
      </c>
      <c r="L73" s="164"/>
      <c r="M73" s="164" t="s">
        <v>72</v>
      </c>
      <c r="N73" s="164"/>
      <c r="O73" s="164" t="s">
        <v>71</v>
      </c>
      <c r="P73" s="164"/>
      <c r="Q73" s="164" t="s">
        <v>16</v>
      </c>
      <c r="R73" s="164"/>
      <c r="S73" s="164"/>
      <c r="T73" s="155" t="s">
        <v>50</v>
      </c>
      <c r="U73" s="155" t="s">
        <v>53</v>
      </c>
      <c r="V73" s="158" t="s">
        <v>48</v>
      </c>
      <c r="W73" s="82"/>
      <c r="X73" s="82"/>
      <c r="Y73" s="82"/>
      <c r="Z73" s="82"/>
      <c r="AA73" s="82"/>
    </row>
    <row r="74" spans="1:27" s="30" customFormat="1" ht="13.5" customHeight="1" x14ac:dyDescent="0.15">
      <c r="A74" s="36"/>
      <c r="C74" s="42"/>
      <c r="D74" s="51"/>
      <c r="E74" s="159"/>
      <c r="F74" s="169"/>
      <c r="G74" s="161" t="s">
        <v>67</v>
      </c>
      <c r="H74" s="161" t="s">
        <v>68</v>
      </c>
      <c r="I74" s="161" t="s">
        <v>67</v>
      </c>
      <c r="J74" s="161" t="s">
        <v>68</v>
      </c>
      <c r="K74" s="161" t="s">
        <v>69</v>
      </c>
      <c r="L74" s="161" t="s">
        <v>70</v>
      </c>
      <c r="M74" s="161" t="s">
        <v>67</v>
      </c>
      <c r="N74" s="161" t="s">
        <v>31</v>
      </c>
      <c r="O74" s="161" t="s">
        <v>67</v>
      </c>
      <c r="P74" s="161" t="s">
        <v>13</v>
      </c>
      <c r="Q74" s="161" t="s">
        <v>54</v>
      </c>
      <c r="R74" s="164" t="s">
        <v>10</v>
      </c>
      <c r="S74" s="164"/>
      <c r="T74" s="156"/>
      <c r="U74" s="156"/>
      <c r="V74" s="159"/>
      <c r="W74" s="82"/>
      <c r="X74" s="82"/>
      <c r="Y74" s="82"/>
      <c r="Z74" s="82"/>
      <c r="AA74" s="82"/>
    </row>
    <row r="75" spans="1:27" s="30" customFormat="1" ht="13.5" customHeight="1" x14ac:dyDescent="0.15">
      <c r="A75" s="37"/>
      <c r="B75" s="40"/>
      <c r="C75" s="44"/>
      <c r="D75" s="52"/>
      <c r="E75" s="160"/>
      <c r="F75" s="163"/>
      <c r="G75" s="162"/>
      <c r="H75" s="162"/>
      <c r="I75" s="162"/>
      <c r="J75" s="162"/>
      <c r="K75" s="163"/>
      <c r="L75" s="163"/>
      <c r="M75" s="163"/>
      <c r="N75" s="163"/>
      <c r="O75" s="163"/>
      <c r="P75" s="163"/>
      <c r="Q75" s="163"/>
      <c r="R75" s="117" t="s">
        <v>29</v>
      </c>
      <c r="S75" s="118" t="s">
        <v>55</v>
      </c>
      <c r="T75" s="157"/>
      <c r="U75" s="157"/>
      <c r="V75" s="160"/>
      <c r="W75" s="82"/>
      <c r="X75" s="82"/>
      <c r="Y75" s="82"/>
      <c r="Z75" s="82"/>
      <c r="AA75" s="82"/>
    </row>
    <row r="76" spans="1:27" s="30" customFormat="1" ht="13.5" customHeight="1" x14ac:dyDescent="0.15">
      <c r="A76" s="35"/>
      <c r="B76" s="39"/>
      <c r="C76" s="43"/>
      <c r="D76" s="50"/>
      <c r="E76" s="59"/>
      <c r="F76" s="66" t="s">
        <v>12</v>
      </c>
      <c r="G76" s="70" t="s">
        <v>12</v>
      </c>
      <c r="H76" s="66" t="s">
        <v>0</v>
      </c>
      <c r="I76" s="70" t="s">
        <v>12</v>
      </c>
      <c r="J76" s="70" t="s">
        <v>0</v>
      </c>
      <c r="K76" s="70" t="s">
        <v>12</v>
      </c>
      <c r="L76" s="66" t="s">
        <v>0</v>
      </c>
      <c r="M76" s="70" t="s">
        <v>12</v>
      </c>
      <c r="N76" s="66" t="s">
        <v>19</v>
      </c>
      <c r="O76" s="70" t="s">
        <v>12</v>
      </c>
      <c r="P76" s="66" t="s">
        <v>0</v>
      </c>
      <c r="Q76" s="70" t="s">
        <v>2</v>
      </c>
      <c r="R76" s="70" t="s">
        <v>2</v>
      </c>
      <c r="S76" s="66" t="s">
        <v>2</v>
      </c>
      <c r="T76" s="66" t="s">
        <v>2</v>
      </c>
      <c r="U76" s="66" t="s">
        <v>2</v>
      </c>
      <c r="V76" s="59"/>
      <c r="W76" s="82"/>
      <c r="X76" s="82"/>
      <c r="Y76" s="82"/>
      <c r="Z76" s="82"/>
      <c r="AA76" s="82"/>
    </row>
    <row r="77" spans="1:27" s="33" customFormat="1" ht="13.5" customHeight="1" x14ac:dyDescent="0.15">
      <c r="A77" s="38"/>
      <c r="B77" s="167" t="s">
        <v>80</v>
      </c>
      <c r="C77" s="167"/>
      <c r="D77" s="168"/>
      <c r="E77" s="58">
        <v>49</v>
      </c>
      <c r="F77" s="89">
        <v>13160082000</v>
      </c>
      <c r="G77" s="89">
        <v>13162833598</v>
      </c>
      <c r="H77" s="89">
        <v>398934</v>
      </c>
      <c r="I77" s="89">
        <v>13157827964</v>
      </c>
      <c r="J77" s="89">
        <v>398779</v>
      </c>
      <c r="K77" s="122">
        <v>0</v>
      </c>
      <c r="L77" s="122">
        <v>0</v>
      </c>
      <c r="M77" s="122">
        <v>144800</v>
      </c>
      <c r="N77" s="122">
        <v>5</v>
      </c>
      <c r="O77" s="136">
        <v>4860834</v>
      </c>
      <c r="P77" s="122">
        <v>150</v>
      </c>
      <c r="Q77" s="128">
        <v>99.982872173592838</v>
      </c>
      <c r="R77" s="128">
        <v>99.961971455745214</v>
      </c>
      <c r="S77" s="128">
        <v>99.956381586144374</v>
      </c>
      <c r="T77" s="129">
        <v>99.76</v>
      </c>
      <c r="U77" s="129">
        <v>99.77</v>
      </c>
      <c r="V77" s="58">
        <v>49</v>
      </c>
      <c r="W77" s="81"/>
      <c r="X77" s="81"/>
      <c r="Y77" s="81"/>
      <c r="Z77" s="81"/>
      <c r="AA77" s="81"/>
    </row>
    <row r="78" spans="1:27" s="30" customFormat="1" ht="13.5" customHeight="1" x14ac:dyDescent="0.15">
      <c r="A78" s="36"/>
      <c r="C78" s="45"/>
      <c r="D78" s="54" t="s">
        <v>56</v>
      </c>
      <c r="E78" s="59">
        <v>50</v>
      </c>
      <c r="F78" s="91">
        <v>13157399000</v>
      </c>
      <c r="G78" s="91">
        <v>13157347300</v>
      </c>
      <c r="H78" s="91">
        <v>398772</v>
      </c>
      <c r="I78" s="91">
        <v>13154973766</v>
      </c>
      <c r="J78" s="91">
        <v>398696</v>
      </c>
      <c r="K78" s="123">
        <v>0</v>
      </c>
      <c r="L78" s="123">
        <v>0</v>
      </c>
      <c r="M78" s="123">
        <v>93100</v>
      </c>
      <c r="N78" s="91">
        <v>4</v>
      </c>
      <c r="O78" s="123">
        <v>2280434</v>
      </c>
      <c r="P78" s="123">
        <v>72</v>
      </c>
      <c r="Q78" s="130">
        <v>99.981567527138154</v>
      </c>
      <c r="R78" s="130">
        <v>99.981960391058465</v>
      </c>
      <c r="S78" s="130">
        <v>99.969251889704452</v>
      </c>
      <c r="T78" s="131">
        <v>99.76</v>
      </c>
      <c r="U78" s="131">
        <v>99.77</v>
      </c>
      <c r="V78" s="59">
        <v>50</v>
      </c>
      <c r="W78" s="82"/>
      <c r="X78" s="82"/>
      <c r="Y78" s="82"/>
      <c r="Z78" s="82"/>
      <c r="AA78" s="82"/>
    </row>
    <row r="79" spans="1:27" s="30" customFormat="1" ht="13.5" customHeight="1" x14ac:dyDescent="0.15">
      <c r="A79" s="36"/>
      <c r="C79" s="45"/>
      <c r="D79" s="54" t="s">
        <v>7</v>
      </c>
      <c r="E79" s="59">
        <v>51</v>
      </c>
      <c r="F79" s="91">
        <v>2683000</v>
      </c>
      <c r="G79" s="91">
        <v>5486298</v>
      </c>
      <c r="H79" s="91">
        <v>162</v>
      </c>
      <c r="I79" s="91">
        <v>2854198</v>
      </c>
      <c r="J79" s="91">
        <v>83</v>
      </c>
      <c r="K79" s="123">
        <v>0</v>
      </c>
      <c r="L79" s="123">
        <v>0</v>
      </c>
      <c r="M79" s="91">
        <v>51700</v>
      </c>
      <c r="N79" s="91">
        <v>1</v>
      </c>
      <c r="O79" s="123">
        <v>2580400</v>
      </c>
      <c r="P79" s="123">
        <v>78</v>
      </c>
      <c r="Q79" s="130">
        <v>106.38084234066343</v>
      </c>
      <c r="R79" s="130">
        <v>52.024115350642639</v>
      </c>
      <c r="S79" s="130">
        <v>67.160909378253038</v>
      </c>
      <c r="T79" s="131">
        <v>106</v>
      </c>
      <c r="U79" s="131">
        <v>82.11</v>
      </c>
      <c r="V79" s="59">
        <v>51</v>
      </c>
      <c r="W79" s="82"/>
      <c r="X79" s="82"/>
      <c r="Y79" s="82"/>
      <c r="Z79" s="82"/>
      <c r="AA79" s="82"/>
    </row>
    <row r="80" spans="1:27" s="33" customFormat="1" ht="7.5" customHeight="1" x14ac:dyDescent="0.15">
      <c r="A80" s="38"/>
      <c r="C80" s="41"/>
      <c r="D80" s="53"/>
      <c r="E80" s="58"/>
      <c r="F80" s="99"/>
      <c r="G80" s="96"/>
      <c r="H80" s="96"/>
      <c r="I80" s="96"/>
      <c r="J80" s="99"/>
      <c r="K80" s="137"/>
      <c r="L80" s="137"/>
      <c r="M80" s="102"/>
      <c r="N80" s="102"/>
      <c r="O80" s="137"/>
      <c r="P80" s="137"/>
      <c r="Q80" s="138"/>
      <c r="R80" s="138"/>
      <c r="S80" s="138"/>
      <c r="T80" s="139"/>
      <c r="U80" s="139"/>
      <c r="V80" s="58"/>
      <c r="W80" s="81"/>
      <c r="X80" s="81"/>
      <c r="Y80" s="81"/>
      <c r="Z80" s="81"/>
      <c r="AA80" s="81"/>
    </row>
    <row r="81" spans="1:27" s="33" customFormat="1" ht="13.5" customHeight="1" x14ac:dyDescent="0.15">
      <c r="A81" s="38"/>
      <c r="B81" s="167" t="s">
        <v>61</v>
      </c>
      <c r="C81" s="167"/>
      <c r="D81" s="168"/>
      <c r="E81" s="58">
        <v>52</v>
      </c>
      <c r="F81" s="89">
        <v>8653000</v>
      </c>
      <c r="G81" s="89">
        <v>8834800</v>
      </c>
      <c r="H81" s="89">
        <v>129</v>
      </c>
      <c r="I81" s="89">
        <v>8834800</v>
      </c>
      <c r="J81" s="89">
        <v>129</v>
      </c>
      <c r="K81" s="122">
        <v>0</v>
      </c>
      <c r="L81" s="122">
        <v>0</v>
      </c>
      <c r="M81" s="114">
        <v>0</v>
      </c>
      <c r="N81" s="114">
        <v>0</v>
      </c>
      <c r="O81" s="122">
        <v>0</v>
      </c>
      <c r="P81" s="122">
        <v>0</v>
      </c>
      <c r="Q81" s="128">
        <v>102.10100543164219</v>
      </c>
      <c r="R81" s="128">
        <v>100</v>
      </c>
      <c r="S81" s="138">
        <v>97.089855331908666</v>
      </c>
      <c r="T81" s="129">
        <v>98.85</v>
      </c>
      <c r="U81" s="129">
        <v>101.81</v>
      </c>
      <c r="V81" s="58">
        <v>52</v>
      </c>
      <c r="W81" s="81"/>
      <c r="X81" s="81"/>
      <c r="Y81" s="81"/>
      <c r="Z81" s="81"/>
      <c r="AA81" s="81"/>
    </row>
    <row r="82" spans="1:27" s="33" customFormat="1" ht="13.5" customHeight="1" x14ac:dyDescent="0.15">
      <c r="A82" s="38"/>
      <c r="C82" s="97"/>
      <c r="D82" s="54" t="s">
        <v>56</v>
      </c>
      <c r="E82" s="59">
        <v>53</v>
      </c>
      <c r="F82" s="91">
        <v>8393000</v>
      </c>
      <c r="G82" s="91">
        <v>8574700</v>
      </c>
      <c r="H82" s="91">
        <v>125</v>
      </c>
      <c r="I82" s="91">
        <v>8574700</v>
      </c>
      <c r="J82" s="91">
        <v>125</v>
      </c>
      <c r="K82" s="123">
        <v>0</v>
      </c>
      <c r="L82" s="123">
        <v>0</v>
      </c>
      <c r="M82" s="115">
        <v>0</v>
      </c>
      <c r="N82" s="108">
        <v>0</v>
      </c>
      <c r="O82" s="123">
        <v>0</v>
      </c>
      <c r="P82" s="123">
        <v>0</v>
      </c>
      <c r="Q82" s="130">
        <v>102.16489932086263</v>
      </c>
      <c r="R82" s="130">
        <v>100</v>
      </c>
      <c r="S82" s="130">
        <v>100</v>
      </c>
      <c r="T82" s="131">
        <v>101.27</v>
      </c>
      <c r="U82" s="131">
        <v>101.27</v>
      </c>
      <c r="V82" s="59">
        <v>53</v>
      </c>
      <c r="W82" s="81"/>
      <c r="X82" s="81"/>
      <c r="Y82" s="81"/>
      <c r="Z82" s="81"/>
      <c r="AA82" s="81"/>
    </row>
    <row r="83" spans="1:27" s="33" customFormat="1" ht="13.5" customHeight="1" x14ac:dyDescent="0.15">
      <c r="A83" s="38"/>
      <c r="C83" s="97"/>
      <c r="D83" s="54" t="s">
        <v>7</v>
      </c>
      <c r="E83" s="59">
        <v>54</v>
      </c>
      <c r="F83" s="91">
        <v>260000</v>
      </c>
      <c r="G83" s="91">
        <v>260100</v>
      </c>
      <c r="H83" s="91">
        <v>4</v>
      </c>
      <c r="I83" s="91">
        <v>260100</v>
      </c>
      <c r="J83" s="91">
        <v>4</v>
      </c>
      <c r="K83" s="123">
        <v>0</v>
      </c>
      <c r="L83" s="123">
        <v>0</v>
      </c>
      <c r="M83" s="108">
        <v>0</v>
      </c>
      <c r="N83" s="108">
        <v>0</v>
      </c>
      <c r="O83" s="123">
        <v>0</v>
      </c>
      <c r="P83" s="123">
        <v>0</v>
      </c>
      <c r="Q83" s="130">
        <v>100.03846153846155</v>
      </c>
      <c r="R83" s="130">
        <v>100</v>
      </c>
      <c r="S83" s="130">
        <v>44.753610875106205</v>
      </c>
      <c r="T83" s="131">
        <v>55.25</v>
      </c>
      <c r="U83" s="131">
        <v>123.45</v>
      </c>
      <c r="V83" s="59">
        <v>54</v>
      </c>
      <c r="W83" s="81"/>
      <c r="X83" s="81"/>
      <c r="Y83" s="81"/>
      <c r="Z83" s="81"/>
      <c r="AA83" s="81"/>
    </row>
    <row r="84" spans="1:27" s="33" customFormat="1" ht="7.5" customHeight="1" x14ac:dyDescent="0.15">
      <c r="A84" s="38"/>
      <c r="C84" s="87"/>
      <c r="D84" s="88"/>
      <c r="E84" s="58"/>
      <c r="F84" s="99"/>
      <c r="G84" s="96"/>
      <c r="H84" s="96"/>
      <c r="I84" s="99"/>
      <c r="J84" s="99"/>
      <c r="K84" s="137"/>
      <c r="L84" s="137"/>
      <c r="M84" s="102"/>
      <c r="N84" s="102"/>
      <c r="O84" s="137"/>
      <c r="P84" s="137"/>
      <c r="Q84" s="138"/>
      <c r="R84" s="138"/>
      <c r="S84" s="138"/>
      <c r="T84" s="139"/>
      <c r="U84" s="139"/>
      <c r="V84" s="58"/>
      <c r="W84" s="81"/>
      <c r="X84" s="81"/>
      <c r="Y84" s="81"/>
      <c r="Z84" s="81"/>
      <c r="AA84" s="81"/>
    </row>
    <row r="85" spans="1:27" s="33" customFormat="1" ht="13.5" customHeight="1" x14ac:dyDescent="0.15">
      <c r="A85" s="38"/>
      <c r="B85" s="167" t="s">
        <v>11</v>
      </c>
      <c r="C85" s="167"/>
      <c r="D85" s="168"/>
      <c r="E85" s="58">
        <v>55</v>
      </c>
      <c r="F85" s="89">
        <v>1544000</v>
      </c>
      <c r="G85" s="89">
        <v>1651400</v>
      </c>
      <c r="H85" s="89">
        <v>118</v>
      </c>
      <c r="I85" s="89">
        <v>1651400</v>
      </c>
      <c r="J85" s="89">
        <v>118</v>
      </c>
      <c r="K85" s="122">
        <v>0</v>
      </c>
      <c r="L85" s="122">
        <v>0</v>
      </c>
      <c r="M85" s="114">
        <v>0</v>
      </c>
      <c r="N85" s="114">
        <v>0</v>
      </c>
      <c r="O85" s="122">
        <v>0</v>
      </c>
      <c r="P85" s="122">
        <v>0</v>
      </c>
      <c r="Q85" s="128">
        <v>106.9559585492228</v>
      </c>
      <c r="R85" s="128">
        <v>100</v>
      </c>
      <c r="S85" s="138">
        <v>100</v>
      </c>
      <c r="T85" s="129">
        <v>95.23</v>
      </c>
      <c r="U85" s="129">
        <v>95.23</v>
      </c>
      <c r="V85" s="58">
        <v>55</v>
      </c>
      <c r="W85" s="81"/>
      <c r="X85" s="81"/>
      <c r="Y85" s="81"/>
      <c r="Z85" s="81"/>
      <c r="AA85" s="81"/>
    </row>
    <row r="86" spans="1:27" s="33" customFormat="1" ht="13.5" customHeight="1" x14ac:dyDescent="0.15">
      <c r="A86" s="38"/>
      <c r="C86" s="97"/>
      <c r="D86" s="54" t="s">
        <v>56</v>
      </c>
      <c r="E86" s="59">
        <v>56</v>
      </c>
      <c r="F86" s="91">
        <v>1544000</v>
      </c>
      <c r="G86" s="91">
        <v>1651400</v>
      </c>
      <c r="H86" s="91">
        <v>118</v>
      </c>
      <c r="I86" s="91">
        <v>1651400</v>
      </c>
      <c r="J86" s="91">
        <v>118</v>
      </c>
      <c r="K86" s="123">
        <v>0</v>
      </c>
      <c r="L86" s="123">
        <v>0</v>
      </c>
      <c r="M86" s="115">
        <v>0</v>
      </c>
      <c r="N86" s="108">
        <v>0</v>
      </c>
      <c r="O86" s="123">
        <v>0</v>
      </c>
      <c r="P86" s="123">
        <v>0</v>
      </c>
      <c r="Q86" s="130">
        <v>106.9559585492228</v>
      </c>
      <c r="R86" s="130">
        <v>100</v>
      </c>
      <c r="S86" s="130">
        <v>100</v>
      </c>
      <c r="T86" s="131">
        <v>95.23</v>
      </c>
      <c r="U86" s="131">
        <v>95.23</v>
      </c>
      <c r="V86" s="59">
        <v>56</v>
      </c>
      <c r="W86" s="81"/>
      <c r="X86" s="81"/>
      <c r="Y86" s="81"/>
      <c r="Z86" s="81"/>
      <c r="AA86" s="81"/>
    </row>
    <row r="87" spans="1:27" s="33" customFormat="1" ht="13.5" customHeight="1" x14ac:dyDescent="0.15">
      <c r="A87" s="38"/>
      <c r="C87" s="97"/>
      <c r="D87" s="54" t="s">
        <v>7</v>
      </c>
      <c r="E87" s="59">
        <v>57</v>
      </c>
      <c r="F87" s="91">
        <v>0</v>
      </c>
      <c r="G87" s="91">
        <v>0</v>
      </c>
      <c r="H87" s="91">
        <v>0</v>
      </c>
      <c r="I87" s="91">
        <v>0</v>
      </c>
      <c r="J87" s="91">
        <v>0</v>
      </c>
      <c r="K87" s="123">
        <v>0</v>
      </c>
      <c r="L87" s="123">
        <v>0</v>
      </c>
      <c r="M87" s="108">
        <v>0</v>
      </c>
      <c r="N87" s="108">
        <v>0</v>
      </c>
      <c r="O87" s="123">
        <v>0</v>
      </c>
      <c r="P87" s="123">
        <v>0</v>
      </c>
      <c r="Q87" s="138">
        <v>0</v>
      </c>
      <c r="R87" s="138">
        <v>0</v>
      </c>
      <c r="S87" s="138">
        <v>0</v>
      </c>
      <c r="T87" s="131">
        <v>0</v>
      </c>
      <c r="U87" s="140">
        <v>0</v>
      </c>
      <c r="V87" s="59">
        <v>57</v>
      </c>
      <c r="W87" s="81"/>
      <c r="X87" s="81"/>
      <c r="Y87" s="81"/>
      <c r="Z87" s="81"/>
      <c r="AA87" s="81"/>
    </row>
    <row r="88" spans="1:27" s="33" customFormat="1" ht="7.5" customHeight="1" x14ac:dyDescent="0.15">
      <c r="A88" s="38"/>
      <c r="C88" s="87"/>
      <c r="D88" s="88"/>
      <c r="E88" s="58"/>
      <c r="F88" s="99"/>
      <c r="G88" s="96"/>
      <c r="H88" s="96"/>
      <c r="I88" s="96"/>
      <c r="J88" s="99"/>
      <c r="K88" s="137"/>
      <c r="L88" s="137"/>
      <c r="M88" s="102"/>
      <c r="N88" s="102"/>
      <c r="O88" s="137"/>
      <c r="P88" s="137"/>
      <c r="Q88" s="138"/>
      <c r="R88" s="138"/>
      <c r="S88" s="138"/>
      <c r="T88" s="139"/>
      <c r="U88" s="139"/>
      <c r="V88" s="58"/>
      <c r="W88" s="81"/>
      <c r="X88" s="81"/>
      <c r="Y88" s="81"/>
      <c r="Z88" s="81"/>
      <c r="AA88" s="81"/>
    </row>
    <row r="89" spans="1:27" s="33" customFormat="1" ht="13.5" customHeight="1" x14ac:dyDescent="0.15">
      <c r="A89" s="38"/>
      <c r="B89" s="167" t="s">
        <v>5</v>
      </c>
      <c r="C89" s="167"/>
      <c r="D89" s="168"/>
      <c r="E89" s="58">
        <v>58</v>
      </c>
      <c r="F89" s="89">
        <v>213112000</v>
      </c>
      <c r="G89" s="89">
        <v>230656311</v>
      </c>
      <c r="H89" s="89">
        <v>183</v>
      </c>
      <c r="I89" s="89">
        <v>230656311</v>
      </c>
      <c r="J89" s="89">
        <v>183</v>
      </c>
      <c r="K89" s="122">
        <v>0</v>
      </c>
      <c r="L89" s="122">
        <v>0</v>
      </c>
      <c r="M89" s="114">
        <v>0</v>
      </c>
      <c r="N89" s="114">
        <v>0</v>
      </c>
      <c r="O89" s="122">
        <v>0</v>
      </c>
      <c r="P89" s="122">
        <v>0</v>
      </c>
      <c r="Q89" s="128">
        <v>108.23243693456961</v>
      </c>
      <c r="R89" s="128">
        <v>100</v>
      </c>
      <c r="S89" s="128">
        <v>100</v>
      </c>
      <c r="T89" s="129">
        <v>109.43</v>
      </c>
      <c r="U89" s="128">
        <v>109.43</v>
      </c>
      <c r="V89" s="58">
        <v>58</v>
      </c>
      <c r="W89" s="81"/>
      <c r="X89" s="81"/>
      <c r="Y89" s="81"/>
      <c r="Z89" s="81"/>
      <c r="AA89" s="81"/>
    </row>
    <row r="90" spans="1:27" s="30" customFormat="1" ht="13.5" customHeight="1" x14ac:dyDescent="0.15">
      <c r="A90" s="36"/>
      <c r="C90" s="45"/>
      <c r="D90" s="54" t="s">
        <v>56</v>
      </c>
      <c r="E90" s="59">
        <v>59</v>
      </c>
      <c r="F90" s="91">
        <v>213112000</v>
      </c>
      <c r="G90" s="91">
        <v>230656311</v>
      </c>
      <c r="H90" s="91">
        <v>183</v>
      </c>
      <c r="I90" s="91">
        <v>230656311</v>
      </c>
      <c r="J90" s="91">
        <v>183</v>
      </c>
      <c r="K90" s="123">
        <v>0</v>
      </c>
      <c r="L90" s="123">
        <v>0</v>
      </c>
      <c r="M90" s="115">
        <v>0</v>
      </c>
      <c r="N90" s="108">
        <v>0</v>
      </c>
      <c r="O90" s="123">
        <v>0</v>
      </c>
      <c r="P90" s="123">
        <v>0</v>
      </c>
      <c r="Q90" s="130">
        <v>108.23243693456961</v>
      </c>
      <c r="R90" s="130">
        <v>100</v>
      </c>
      <c r="S90" s="130">
        <v>100</v>
      </c>
      <c r="T90" s="131">
        <v>109.43</v>
      </c>
      <c r="U90" s="130">
        <v>109.43</v>
      </c>
      <c r="V90" s="59">
        <v>59</v>
      </c>
      <c r="W90" s="82"/>
      <c r="X90" s="82"/>
      <c r="Y90" s="82"/>
      <c r="Z90" s="82"/>
      <c r="AA90" s="82"/>
    </row>
    <row r="91" spans="1:27" s="30" customFormat="1" ht="13.5" customHeight="1" x14ac:dyDescent="0.15">
      <c r="A91" s="36"/>
      <c r="C91" s="45"/>
      <c r="D91" s="54" t="s">
        <v>7</v>
      </c>
      <c r="E91" s="59">
        <v>60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  <c r="K91" s="123">
        <v>0</v>
      </c>
      <c r="L91" s="123">
        <v>0</v>
      </c>
      <c r="M91" s="108">
        <v>0</v>
      </c>
      <c r="N91" s="108">
        <v>0</v>
      </c>
      <c r="O91" s="123">
        <v>0</v>
      </c>
      <c r="P91" s="123">
        <v>0</v>
      </c>
      <c r="Q91" s="130">
        <v>0</v>
      </c>
      <c r="R91" s="130">
        <v>0</v>
      </c>
      <c r="S91" s="130">
        <v>0</v>
      </c>
      <c r="T91" s="131">
        <v>0</v>
      </c>
      <c r="U91" s="131">
        <v>0</v>
      </c>
      <c r="V91" s="59">
        <v>60</v>
      </c>
      <c r="W91" s="82"/>
      <c r="X91" s="82"/>
      <c r="Y91" s="82"/>
      <c r="Z91" s="82"/>
      <c r="AA91" s="82"/>
    </row>
    <row r="92" spans="1:27" s="30" customFormat="1" ht="7.5" customHeight="1" x14ac:dyDescent="0.15">
      <c r="A92" s="36"/>
      <c r="C92" s="45"/>
      <c r="D92" s="54"/>
      <c r="E92" s="59"/>
      <c r="F92" s="90"/>
      <c r="G92" s="94"/>
      <c r="H92" s="94"/>
      <c r="I92" s="94"/>
      <c r="J92" s="90"/>
      <c r="K92" s="90"/>
      <c r="L92" s="90"/>
      <c r="M92" s="94"/>
      <c r="N92" s="94"/>
      <c r="O92" s="90"/>
      <c r="P92" s="90"/>
      <c r="Q92" s="126"/>
      <c r="R92" s="126"/>
      <c r="S92" s="126"/>
      <c r="T92" s="141"/>
      <c r="U92" s="141"/>
      <c r="V92" s="59"/>
      <c r="W92" s="82"/>
      <c r="X92" s="82"/>
      <c r="Y92" s="82"/>
      <c r="Z92" s="82"/>
      <c r="AA92" s="82"/>
    </row>
    <row r="93" spans="1:27" s="30" customFormat="1" ht="7.5" customHeight="1" x14ac:dyDescent="0.15">
      <c r="A93" s="36"/>
      <c r="C93" s="45"/>
      <c r="D93" s="45"/>
      <c r="E93" s="59"/>
      <c r="F93" s="90"/>
      <c r="G93" s="95"/>
      <c r="H93" s="94"/>
      <c r="I93" s="95"/>
      <c r="J93" s="95"/>
      <c r="K93" s="98"/>
      <c r="L93" s="90"/>
      <c r="M93" s="95"/>
      <c r="N93" s="94"/>
      <c r="O93" s="98"/>
      <c r="P93" s="98"/>
      <c r="Q93" s="133"/>
      <c r="R93" s="133"/>
      <c r="S93" s="126"/>
      <c r="T93" s="141"/>
      <c r="U93" s="141"/>
      <c r="V93" s="59"/>
      <c r="W93" s="82"/>
      <c r="X93" s="82"/>
      <c r="Y93" s="82"/>
      <c r="Z93" s="82"/>
      <c r="AA93" s="82"/>
    </row>
    <row r="94" spans="1:27" s="33" customFormat="1" ht="13.5" customHeight="1" x14ac:dyDescent="0.15">
      <c r="A94" s="38"/>
      <c r="B94" s="167" t="s">
        <v>41</v>
      </c>
      <c r="C94" s="167"/>
      <c r="D94" s="168"/>
      <c r="E94" s="58">
        <v>61</v>
      </c>
      <c r="F94" s="89">
        <v>6586000</v>
      </c>
      <c r="G94" s="89">
        <v>14296509</v>
      </c>
      <c r="H94" s="89">
        <v>221</v>
      </c>
      <c r="I94" s="89">
        <v>6547200</v>
      </c>
      <c r="J94" s="67">
        <v>17</v>
      </c>
      <c r="K94" s="67">
        <v>0</v>
      </c>
      <c r="L94" s="89">
        <v>0</v>
      </c>
      <c r="M94" s="67">
        <v>3633613</v>
      </c>
      <c r="N94" s="67">
        <v>105</v>
      </c>
      <c r="O94" s="67">
        <v>4115696</v>
      </c>
      <c r="P94" s="67">
        <v>99</v>
      </c>
      <c r="Q94" s="132">
        <v>99.410871545703003</v>
      </c>
      <c r="R94" s="132">
        <v>45.795795323179945</v>
      </c>
      <c r="S94" s="124">
        <v>12.874607587591935</v>
      </c>
      <c r="T94" s="125">
        <v>97.57</v>
      </c>
      <c r="U94" s="125">
        <v>347.06</v>
      </c>
      <c r="V94" s="58">
        <v>61</v>
      </c>
      <c r="W94" s="81"/>
      <c r="X94" s="81"/>
      <c r="Y94" s="81"/>
      <c r="Z94" s="81"/>
      <c r="AA94" s="81"/>
    </row>
    <row r="95" spans="1:27" s="30" customFormat="1" ht="13.5" customHeight="1" x14ac:dyDescent="0.15">
      <c r="A95" s="36"/>
      <c r="C95" s="45"/>
      <c r="D95" s="45" t="s">
        <v>56</v>
      </c>
      <c r="E95" s="59">
        <v>62</v>
      </c>
      <c r="F95" s="90">
        <v>6118000</v>
      </c>
      <c r="G95" s="98">
        <v>6117300</v>
      </c>
      <c r="H95" s="90">
        <v>2</v>
      </c>
      <c r="I95" s="98">
        <v>6117300</v>
      </c>
      <c r="J95" s="98">
        <v>2</v>
      </c>
      <c r="K95" s="98">
        <v>0</v>
      </c>
      <c r="L95" s="90">
        <v>0</v>
      </c>
      <c r="M95" s="98">
        <v>0</v>
      </c>
      <c r="N95" s="90">
        <v>0</v>
      </c>
      <c r="O95" s="98">
        <v>0</v>
      </c>
      <c r="P95" s="98">
        <v>0</v>
      </c>
      <c r="Q95" s="133">
        <v>99.99</v>
      </c>
      <c r="R95" s="133">
        <v>100</v>
      </c>
      <c r="S95" s="126">
        <v>100</v>
      </c>
      <c r="T95" s="127" t="s">
        <v>85</v>
      </c>
      <c r="U95" s="127" t="s">
        <v>85</v>
      </c>
      <c r="V95" s="59">
        <v>62</v>
      </c>
      <c r="W95" s="82"/>
      <c r="X95" s="82"/>
      <c r="Y95" s="82"/>
      <c r="Z95" s="82"/>
      <c r="AA95" s="82"/>
    </row>
    <row r="96" spans="1:27" s="30" customFormat="1" ht="13.5" customHeight="1" x14ac:dyDescent="0.15">
      <c r="A96" s="36"/>
      <c r="C96" s="45"/>
      <c r="D96" s="45" t="s">
        <v>7</v>
      </c>
      <c r="E96" s="59">
        <v>63</v>
      </c>
      <c r="F96" s="90">
        <v>468000</v>
      </c>
      <c r="G96" s="98">
        <v>8179209</v>
      </c>
      <c r="H96" s="90">
        <v>219</v>
      </c>
      <c r="I96" s="98">
        <v>429900</v>
      </c>
      <c r="J96" s="98">
        <v>15</v>
      </c>
      <c r="K96" s="98">
        <v>0</v>
      </c>
      <c r="L96" s="90">
        <v>0</v>
      </c>
      <c r="M96" s="98">
        <v>3633613</v>
      </c>
      <c r="N96" s="90">
        <v>105</v>
      </c>
      <c r="O96" s="98">
        <v>4115696</v>
      </c>
      <c r="P96" s="98">
        <v>99</v>
      </c>
      <c r="Q96" s="133">
        <v>91.858974358974351</v>
      </c>
      <c r="R96" s="133">
        <v>5.2560094747548325</v>
      </c>
      <c r="S96" s="126">
        <v>12.462388487148573</v>
      </c>
      <c r="T96" s="127">
        <v>56.08</v>
      </c>
      <c r="U96" s="127">
        <v>23.65</v>
      </c>
      <c r="V96" s="59">
        <v>63</v>
      </c>
      <c r="W96" s="82"/>
      <c r="X96" s="82"/>
      <c r="Y96" s="82"/>
      <c r="Z96" s="82"/>
      <c r="AA96" s="82"/>
    </row>
    <row r="97" spans="1:27" s="30" customFormat="1" ht="7.5" customHeight="1" x14ac:dyDescent="0.15">
      <c r="A97" s="36"/>
      <c r="C97" s="45"/>
      <c r="D97" s="45"/>
      <c r="E97" s="59"/>
      <c r="F97" s="90"/>
      <c r="G97" s="98"/>
      <c r="H97" s="90"/>
      <c r="I97" s="98"/>
      <c r="J97" s="98"/>
      <c r="K97" s="98"/>
      <c r="L97" s="90"/>
      <c r="M97" s="98"/>
      <c r="N97" s="90"/>
      <c r="O97" s="98"/>
      <c r="P97" s="98"/>
      <c r="Q97" s="133"/>
      <c r="R97" s="133"/>
      <c r="S97" s="126"/>
      <c r="T97" s="141"/>
      <c r="U97" s="141"/>
      <c r="V97" s="59"/>
      <c r="W97" s="82"/>
      <c r="X97" s="82"/>
      <c r="Y97" s="82"/>
      <c r="Z97" s="82"/>
      <c r="AA97" s="82"/>
    </row>
    <row r="98" spans="1:27" s="33" customFormat="1" ht="13.5" customHeight="1" x14ac:dyDescent="0.15">
      <c r="A98" s="38"/>
      <c r="B98" s="97"/>
      <c r="C98" s="167" t="s">
        <v>76</v>
      </c>
      <c r="D98" s="168"/>
      <c r="E98" s="58">
        <v>64</v>
      </c>
      <c r="F98" s="91">
        <v>0</v>
      </c>
      <c r="G98" s="67">
        <v>738325</v>
      </c>
      <c r="H98" s="67">
        <v>9</v>
      </c>
      <c r="I98" s="67">
        <v>0</v>
      </c>
      <c r="J98" s="67">
        <v>0</v>
      </c>
      <c r="K98" s="67">
        <v>0</v>
      </c>
      <c r="L98" s="89">
        <v>0</v>
      </c>
      <c r="M98" s="67">
        <v>0</v>
      </c>
      <c r="N98" s="89">
        <v>0</v>
      </c>
      <c r="O98" s="67">
        <v>738325</v>
      </c>
      <c r="P98" s="67">
        <v>9</v>
      </c>
      <c r="Q98" s="132">
        <v>0</v>
      </c>
      <c r="R98" s="132">
        <v>0</v>
      </c>
      <c r="S98" s="124">
        <v>29.11115911764</v>
      </c>
      <c r="T98" s="125">
        <v>70.89</v>
      </c>
      <c r="U98" s="125" t="s">
        <v>86</v>
      </c>
      <c r="V98" s="58">
        <v>64</v>
      </c>
      <c r="W98" s="81"/>
      <c r="X98" s="81"/>
      <c r="Y98" s="81"/>
      <c r="Z98" s="81"/>
      <c r="AA98" s="81"/>
    </row>
    <row r="99" spans="1:27" s="30" customFormat="1" ht="13.5" customHeight="1" x14ac:dyDescent="0.15">
      <c r="A99" s="36"/>
      <c r="C99" s="45"/>
      <c r="D99" s="45" t="s">
        <v>56</v>
      </c>
      <c r="E99" s="59">
        <v>65</v>
      </c>
      <c r="F99" s="91">
        <v>0</v>
      </c>
      <c r="G99" s="90">
        <v>0</v>
      </c>
      <c r="H99" s="90">
        <v>0</v>
      </c>
      <c r="I99" s="90">
        <v>0</v>
      </c>
      <c r="J99" s="90">
        <v>0</v>
      </c>
      <c r="K99" s="90">
        <v>0</v>
      </c>
      <c r="L99" s="90">
        <v>0</v>
      </c>
      <c r="M99" s="90">
        <v>0</v>
      </c>
      <c r="N99" s="90">
        <v>0</v>
      </c>
      <c r="O99" s="98">
        <v>0</v>
      </c>
      <c r="P99" s="98">
        <v>0</v>
      </c>
      <c r="Q99" s="133">
        <v>0</v>
      </c>
      <c r="R99" s="133">
        <v>0</v>
      </c>
      <c r="S99" s="126">
        <v>0</v>
      </c>
      <c r="T99" s="127">
        <v>0</v>
      </c>
      <c r="U99" s="127">
        <v>0</v>
      </c>
      <c r="V99" s="59">
        <v>65</v>
      </c>
      <c r="W99" s="82"/>
      <c r="X99" s="82"/>
      <c r="Y99" s="82"/>
      <c r="Z99" s="82"/>
      <c r="AA99" s="82"/>
    </row>
    <row r="100" spans="1:27" s="30" customFormat="1" ht="13.5" customHeight="1" x14ac:dyDescent="0.15">
      <c r="A100" s="36"/>
      <c r="C100" s="45"/>
      <c r="D100" s="45" t="s">
        <v>7</v>
      </c>
      <c r="E100" s="59">
        <v>66</v>
      </c>
      <c r="F100" s="91">
        <v>0</v>
      </c>
      <c r="G100" s="90">
        <v>738325</v>
      </c>
      <c r="H100" s="90">
        <v>9</v>
      </c>
      <c r="I100" s="90">
        <v>0</v>
      </c>
      <c r="J100" s="90">
        <v>0</v>
      </c>
      <c r="K100" s="90">
        <v>0</v>
      </c>
      <c r="L100" s="90">
        <v>0</v>
      </c>
      <c r="M100" s="90">
        <v>0</v>
      </c>
      <c r="N100" s="90">
        <v>0</v>
      </c>
      <c r="O100" s="98">
        <v>738325</v>
      </c>
      <c r="P100" s="98">
        <v>9</v>
      </c>
      <c r="Q100" s="142">
        <v>0</v>
      </c>
      <c r="R100" s="143">
        <v>0</v>
      </c>
      <c r="S100" s="126">
        <v>29.11115911764</v>
      </c>
      <c r="T100" s="127">
        <v>70.89</v>
      </c>
      <c r="U100" s="127" t="s">
        <v>86</v>
      </c>
      <c r="V100" s="59">
        <v>66</v>
      </c>
      <c r="W100" s="82"/>
      <c r="X100" s="82"/>
      <c r="Y100" s="82"/>
      <c r="Z100" s="82"/>
      <c r="AA100" s="82"/>
    </row>
    <row r="101" spans="1:27" s="30" customFormat="1" ht="7.5" customHeight="1" x14ac:dyDescent="0.15">
      <c r="A101" s="36"/>
      <c r="C101" s="45"/>
      <c r="D101" s="45"/>
      <c r="E101" s="59"/>
      <c r="F101" s="90"/>
      <c r="G101" s="90"/>
      <c r="H101" s="90"/>
      <c r="I101" s="90"/>
      <c r="J101" s="98"/>
      <c r="K101" s="98"/>
      <c r="L101" s="90"/>
      <c r="M101" s="90"/>
      <c r="N101" s="90"/>
      <c r="O101" s="98"/>
      <c r="P101" s="98"/>
      <c r="Q101" s="133"/>
      <c r="R101" s="133"/>
      <c r="S101" s="126"/>
      <c r="T101" s="141"/>
      <c r="U101" s="141"/>
      <c r="V101" s="59"/>
      <c r="W101" s="82"/>
      <c r="X101" s="82"/>
      <c r="Y101" s="82"/>
      <c r="Z101" s="82"/>
      <c r="AA101" s="82"/>
    </row>
    <row r="102" spans="1:27" s="33" customFormat="1" ht="13.5" customHeight="1" x14ac:dyDescent="0.15">
      <c r="A102" s="38"/>
      <c r="C102" s="167" t="s">
        <v>15</v>
      </c>
      <c r="D102" s="168"/>
      <c r="E102" s="58">
        <v>67</v>
      </c>
      <c r="F102" s="91">
        <v>6118000</v>
      </c>
      <c r="G102" s="93">
        <v>6117300</v>
      </c>
      <c r="H102" s="93">
        <v>2</v>
      </c>
      <c r="I102" s="92">
        <v>6117300</v>
      </c>
      <c r="J102" s="121">
        <v>2</v>
      </c>
      <c r="K102" s="67">
        <v>0</v>
      </c>
      <c r="L102" s="89">
        <v>0</v>
      </c>
      <c r="M102" s="92">
        <v>0</v>
      </c>
      <c r="N102" s="92">
        <v>0</v>
      </c>
      <c r="O102" s="67">
        <v>0</v>
      </c>
      <c r="P102" s="67">
        <v>0</v>
      </c>
      <c r="Q102" s="132">
        <v>99.99</v>
      </c>
      <c r="R102" s="132">
        <v>100</v>
      </c>
      <c r="S102" s="124">
        <v>0</v>
      </c>
      <c r="T102" s="125" t="s">
        <v>87</v>
      </c>
      <c r="U102" s="125" t="s">
        <v>87</v>
      </c>
      <c r="V102" s="58">
        <v>67</v>
      </c>
      <c r="W102" s="81"/>
      <c r="X102" s="81"/>
      <c r="Y102" s="81"/>
      <c r="Z102" s="81"/>
      <c r="AA102" s="81"/>
    </row>
    <row r="103" spans="1:27" s="30" customFormat="1" ht="13.5" customHeight="1" x14ac:dyDescent="0.15">
      <c r="A103" s="36"/>
      <c r="C103" s="45"/>
      <c r="D103" s="45" t="s">
        <v>56</v>
      </c>
      <c r="E103" s="59">
        <v>68</v>
      </c>
      <c r="F103" s="91">
        <v>6118000</v>
      </c>
      <c r="G103" s="101">
        <v>6117300</v>
      </c>
      <c r="H103" s="93">
        <v>2</v>
      </c>
      <c r="I103" s="100">
        <v>6117300</v>
      </c>
      <c r="J103" s="100">
        <v>2</v>
      </c>
      <c r="K103" s="98">
        <v>0</v>
      </c>
      <c r="L103" s="90">
        <v>0</v>
      </c>
      <c r="M103" s="100">
        <v>0</v>
      </c>
      <c r="N103" s="93">
        <v>0</v>
      </c>
      <c r="O103" s="98">
        <v>0</v>
      </c>
      <c r="P103" s="98">
        <v>0</v>
      </c>
      <c r="Q103" s="133">
        <v>99.99</v>
      </c>
      <c r="R103" s="133">
        <v>100</v>
      </c>
      <c r="S103" s="126">
        <v>0</v>
      </c>
      <c r="T103" s="127" t="s">
        <v>87</v>
      </c>
      <c r="U103" s="127" t="s">
        <v>87</v>
      </c>
      <c r="V103" s="59">
        <v>68</v>
      </c>
      <c r="W103" s="82"/>
      <c r="X103" s="82"/>
      <c r="Y103" s="82"/>
      <c r="Z103" s="82"/>
      <c r="AA103" s="82"/>
    </row>
    <row r="104" spans="1:27" s="30" customFormat="1" ht="13.5" customHeight="1" x14ac:dyDescent="0.15">
      <c r="A104" s="36"/>
      <c r="C104" s="45"/>
      <c r="D104" s="45" t="s">
        <v>7</v>
      </c>
      <c r="E104" s="59">
        <v>69</v>
      </c>
      <c r="F104" s="91">
        <v>0</v>
      </c>
      <c r="G104" s="101">
        <v>0</v>
      </c>
      <c r="H104" s="120">
        <v>0</v>
      </c>
      <c r="I104" s="101">
        <v>0</v>
      </c>
      <c r="J104" s="101">
        <v>0</v>
      </c>
      <c r="K104" s="98">
        <v>0</v>
      </c>
      <c r="L104" s="90">
        <v>0</v>
      </c>
      <c r="M104" s="101">
        <v>0</v>
      </c>
      <c r="N104" s="120">
        <v>0</v>
      </c>
      <c r="O104" s="98">
        <v>0</v>
      </c>
      <c r="P104" s="98">
        <v>0</v>
      </c>
      <c r="Q104" s="133">
        <v>0</v>
      </c>
      <c r="R104" s="133">
        <v>0</v>
      </c>
      <c r="S104" s="126">
        <v>0</v>
      </c>
      <c r="T104" s="127">
        <v>0</v>
      </c>
      <c r="U104" s="127">
        <v>0</v>
      </c>
      <c r="V104" s="59">
        <v>69</v>
      </c>
      <c r="W104" s="82"/>
      <c r="X104" s="82"/>
      <c r="Y104" s="82"/>
      <c r="Z104" s="82"/>
      <c r="AA104" s="82"/>
    </row>
    <row r="105" spans="1:27" s="30" customFormat="1" ht="7.5" customHeight="1" x14ac:dyDescent="0.15">
      <c r="A105" s="36"/>
      <c r="C105" s="45"/>
      <c r="D105" s="45"/>
      <c r="E105" s="59"/>
      <c r="F105" s="90"/>
      <c r="G105" s="93"/>
      <c r="H105" s="90"/>
      <c r="I105" s="90"/>
      <c r="J105" s="98"/>
      <c r="K105" s="98"/>
      <c r="L105" s="90"/>
      <c r="M105" s="90"/>
      <c r="N105" s="90"/>
      <c r="O105" s="98"/>
      <c r="P105" s="98"/>
      <c r="Q105" s="133"/>
      <c r="R105" s="133"/>
      <c r="S105" s="126"/>
      <c r="T105" s="141"/>
      <c r="U105" s="141"/>
      <c r="V105" s="59"/>
      <c r="W105" s="82"/>
      <c r="X105" s="82"/>
      <c r="Y105" s="82"/>
      <c r="Z105" s="82"/>
      <c r="AA105" s="82"/>
    </row>
    <row r="106" spans="1:27" s="33" customFormat="1" ht="13.5" customHeight="1" x14ac:dyDescent="0.15">
      <c r="A106" s="38"/>
      <c r="C106" s="167" t="s">
        <v>81</v>
      </c>
      <c r="D106" s="168"/>
      <c r="E106" s="58">
        <v>70</v>
      </c>
      <c r="F106" s="89">
        <v>468000</v>
      </c>
      <c r="G106" s="89">
        <v>7440884</v>
      </c>
      <c r="H106" s="89">
        <v>210</v>
      </c>
      <c r="I106" s="89">
        <v>429900</v>
      </c>
      <c r="J106" s="67">
        <v>15</v>
      </c>
      <c r="K106" s="67">
        <v>0</v>
      </c>
      <c r="L106" s="89">
        <v>0</v>
      </c>
      <c r="M106" s="89">
        <v>3633613</v>
      </c>
      <c r="N106" s="89">
        <v>105</v>
      </c>
      <c r="O106" s="67">
        <v>3377371</v>
      </c>
      <c r="P106" s="67">
        <v>90</v>
      </c>
      <c r="Q106" s="132">
        <v>91.858974358974351</v>
      </c>
      <c r="R106" s="132">
        <v>5.7775393353800437</v>
      </c>
      <c r="S106" s="124">
        <v>11.632183066947967</v>
      </c>
      <c r="T106" s="125">
        <v>54.67</v>
      </c>
      <c r="U106" s="125">
        <v>27.15</v>
      </c>
      <c r="V106" s="58">
        <v>70</v>
      </c>
      <c r="W106" s="81"/>
      <c r="X106" s="81"/>
      <c r="Y106" s="81"/>
      <c r="Z106" s="81"/>
      <c r="AA106" s="81"/>
    </row>
    <row r="107" spans="1:27" s="30" customFormat="1" ht="13.5" customHeight="1" x14ac:dyDescent="0.15">
      <c r="A107" s="36"/>
      <c r="C107" s="45"/>
      <c r="D107" s="45" t="s">
        <v>56</v>
      </c>
      <c r="E107" s="59">
        <v>71</v>
      </c>
      <c r="F107" s="90">
        <v>0</v>
      </c>
      <c r="G107" s="98">
        <v>0</v>
      </c>
      <c r="H107" s="90">
        <v>0</v>
      </c>
      <c r="I107" s="98">
        <v>0</v>
      </c>
      <c r="J107" s="98">
        <v>0</v>
      </c>
      <c r="K107" s="98">
        <v>0</v>
      </c>
      <c r="L107" s="90">
        <v>0</v>
      </c>
      <c r="M107" s="98">
        <v>0</v>
      </c>
      <c r="N107" s="90">
        <v>0</v>
      </c>
      <c r="O107" s="98">
        <v>0</v>
      </c>
      <c r="P107" s="98">
        <v>0</v>
      </c>
      <c r="Q107" s="133">
        <v>0</v>
      </c>
      <c r="R107" s="133">
        <v>0</v>
      </c>
      <c r="S107" s="126">
        <v>100</v>
      </c>
      <c r="T107" s="127" t="s">
        <v>86</v>
      </c>
      <c r="U107" s="127" t="s">
        <v>86</v>
      </c>
      <c r="V107" s="59">
        <v>71</v>
      </c>
      <c r="W107" s="82"/>
      <c r="X107" s="82"/>
      <c r="Y107" s="82"/>
      <c r="Z107" s="82"/>
      <c r="AA107" s="82"/>
    </row>
    <row r="108" spans="1:27" s="30" customFormat="1" ht="13.5" customHeight="1" x14ac:dyDescent="0.15">
      <c r="A108" s="36"/>
      <c r="C108" s="45"/>
      <c r="D108" s="45" t="s">
        <v>7</v>
      </c>
      <c r="E108" s="59">
        <v>72</v>
      </c>
      <c r="F108" s="91">
        <v>468000</v>
      </c>
      <c r="G108" s="71">
        <v>7440884</v>
      </c>
      <c r="H108" s="91">
        <v>210</v>
      </c>
      <c r="I108" s="71">
        <v>429900</v>
      </c>
      <c r="J108" s="71">
        <v>15</v>
      </c>
      <c r="K108" s="98">
        <v>0</v>
      </c>
      <c r="L108" s="90">
        <v>0</v>
      </c>
      <c r="M108" s="71">
        <v>3633613</v>
      </c>
      <c r="N108" s="91">
        <v>105</v>
      </c>
      <c r="O108" s="98">
        <v>3377371</v>
      </c>
      <c r="P108" s="98">
        <v>90</v>
      </c>
      <c r="Q108" s="133">
        <v>91.858974358974351</v>
      </c>
      <c r="R108" s="133">
        <v>5.7775393353800437</v>
      </c>
      <c r="S108" s="126">
        <v>11.181929726154895</v>
      </c>
      <c r="T108" s="127">
        <v>54.95</v>
      </c>
      <c r="U108" s="127">
        <v>28.39</v>
      </c>
      <c r="V108" s="59">
        <v>72</v>
      </c>
      <c r="W108" s="82"/>
      <c r="X108" s="82"/>
      <c r="Y108" s="82"/>
      <c r="Z108" s="82"/>
      <c r="AA108" s="82"/>
    </row>
    <row r="109" spans="1:27" s="30" customFormat="1" ht="7.5" customHeight="1" x14ac:dyDescent="0.15">
      <c r="A109" s="37"/>
      <c r="B109" s="40"/>
      <c r="C109" s="46"/>
      <c r="D109" s="46"/>
      <c r="E109" s="60"/>
      <c r="F109" s="83"/>
      <c r="G109" s="84"/>
      <c r="H109" s="83"/>
      <c r="I109" s="84"/>
      <c r="J109" s="84"/>
      <c r="K109" s="144"/>
      <c r="L109" s="145"/>
      <c r="M109" s="84"/>
      <c r="N109" s="83"/>
      <c r="O109" s="84"/>
      <c r="P109" s="84"/>
      <c r="Q109" s="76"/>
      <c r="R109" s="76"/>
      <c r="S109" s="78"/>
      <c r="T109" s="79"/>
      <c r="U109" s="79"/>
      <c r="V109" s="60"/>
      <c r="W109" s="82"/>
      <c r="X109" s="82"/>
      <c r="Y109" s="82"/>
      <c r="Z109" s="82"/>
      <c r="AA109" s="82"/>
    </row>
    <row r="110" spans="1:27" s="30" customFormat="1" ht="9.75" customHeight="1" x14ac:dyDescent="0.15">
      <c r="C110" s="45"/>
      <c r="D110" s="45"/>
      <c r="E110" s="62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77"/>
      <c r="R110" s="77"/>
      <c r="S110" s="77"/>
      <c r="T110" s="80"/>
      <c r="U110" s="80"/>
      <c r="V110" s="62"/>
      <c r="W110" s="82"/>
      <c r="X110" s="82"/>
      <c r="Y110" s="82"/>
      <c r="Z110" s="82"/>
      <c r="AA110" s="82"/>
    </row>
    <row r="111" spans="1:27" s="113" customFormat="1" ht="19.5" customHeight="1" x14ac:dyDescent="0.15">
      <c r="C111" s="148"/>
      <c r="D111" s="148"/>
      <c r="E111" s="149"/>
      <c r="F111" s="150"/>
      <c r="G111" s="150"/>
      <c r="H111" s="150"/>
      <c r="I111" s="150"/>
      <c r="J111" s="150"/>
      <c r="K111" s="148"/>
      <c r="L111" s="148"/>
      <c r="M111" s="148"/>
      <c r="N111" s="148"/>
      <c r="O111" s="150"/>
      <c r="P111" s="150"/>
      <c r="Q111" s="150"/>
      <c r="R111" s="150"/>
      <c r="S111" s="150"/>
      <c r="T111" s="150"/>
      <c r="U111" s="150"/>
      <c r="V111" s="149"/>
      <c r="W111" s="151"/>
      <c r="X111" s="151"/>
      <c r="Y111" s="151"/>
      <c r="Z111" s="151"/>
      <c r="AA111" s="151"/>
    </row>
    <row r="112" spans="1:27" s="30" customFormat="1" ht="19.5" customHeight="1" x14ac:dyDescent="0.15">
      <c r="A112" s="34" t="s">
        <v>83</v>
      </c>
      <c r="C112" s="2"/>
      <c r="D112" s="48"/>
      <c r="E112" s="61"/>
      <c r="G112" s="49"/>
      <c r="H112" s="49"/>
      <c r="I112" s="49"/>
      <c r="L112" s="75"/>
      <c r="M112" s="48"/>
      <c r="N112" s="48"/>
      <c r="O112" s="49"/>
      <c r="P112" s="49"/>
      <c r="Q112" s="49"/>
      <c r="R112" s="49"/>
      <c r="S112" s="49"/>
      <c r="T112" s="49"/>
      <c r="U112" s="49"/>
      <c r="V112" s="61"/>
      <c r="W112" s="82"/>
      <c r="X112" s="82"/>
      <c r="Y112" s="82"/>
      <c r="Z112" s="82"/>
      <c r="AA112" s="82"/>
    </row>
    <row r="113" spans="1:27" s="30" customFormat="1" ht="19.5" customHeight="1" x14ac:dyDescent="0.15">
      <c r="C113" s="40"/>
      <c r="D113" s="40"/>
      <c r="E113" s="61"/>
      <c r="V113" s="61"/>
      <c r="W113" s="82"/>
      <c r="X113" s="82"/>
      <c r="Y113" s="82"/>
      <c r="Z113" s="82"/>
      <c r="AA113" s="82"/>
    </row>
    <row r="114" spans="1:27" s="30" customFormat="1" ht="13.5" customHeight="1" x14ac:dyDescent="0.15">
      <c r="A114" s="35"/>
      <c r="B114" s="39"/>
      <c r="C114" s="43"/>
      <c r="D114" s="50"/>
      <c r="E114" s="158" t="s">
        <v>48</v>
      </c>
      <c r="F114" s="161" t="s">
        <v>65</v>
      </c>
      <c r="G114" s="164" t="s">
        <v>28</v>
      </c>
      <c r="H114" s="165"/>
      <c r="I114" s="164" t="s">
        <v>66</v>
      </c>
      <c r="J114" s="165"/>
      <c r="K114" s="164" t="s">
        <v>49</v>
      </c>
      <c r="L114" s="164"/>
      <c r="M114" s="164" t="s">
        <v>72</v>
      </c>
      <c r="N114" s="164"/>
      <c r="O114" s="164" t="s">
        <v>71</v>
      </c>
      <c r="P114" s="164"/>
      <c r="Q114" s="164" t="s">
        <v>16</v>
      </c>
      <c r="R114" s="164"/>
      <c r="S114" s="164"/>
      <c r="T114" s="155" t="s">
        <v>50</v>
      </c>
      <c r="U114" s="155" t="s">
        <v>53</v>
      </c>
      <c r="V114" s="158" t="s">
        <v>48</v>
      </c>
      <c r="W114" s="82"/>
      <c r="X114" s="82"/>
      <c r="Y114" s="82"/>
      <c r="Z114" s="82"/>
      <c r="AA114" s="82"/>
    </row>
    <row r="115" spans="1:27" s="30" customFormat="1" ht="13.5" customHeight="1" x14ac:dyDescent="0.15">
      <c r="A115" s="36"/>
      <c r="C115" s="42"/>
      <c r="D115" s="51"/>
      <c r="E115" s="159"/>
      <c r="F115" s="169"/>
      <c r="G115" s="161" t="s">
        <v>84</v>
      </c>
      <c r="H115" s="161" t="s">
        <v>68</v>
      </c>
      <c r="I115" s="161" t="s">
        <v>84</v>
      </c>
      <c r="J115" s="161" t="s">
        <v>68</v>
      </c>
      <c r="K115" s="161" t="s">
        <v>69</v>
      </c>
      <c r="L115" s="161" t="s">
        <v>70</v>
      </c>
      <c r="M115" s="161" t="s">
        <v>84</v>
      </c>
      <c r="N115" s="161" t="s">
        <v>31</v>
      </c>
      <c r="O115" s="161" t="s">
        <v>84</v>
      </c>
      <c r="P115" s="161" t="s">
        <v>13</v>
      </c>
      <c r="Q115" s="161" t="s">
        <v>54</v>
      </c>
      <c r="R115" s="164" t="s">
        <v>10</v>
      </c>
      <c r="S115" s="164"/>
      <c r="T115" s="156"/>
      <c r="U115" s="156"/>
      <c r="V115" s="159"/>
      <c r="W115" s="82"/>
      <c r="X115" s="82"/>
      <c r="Y115" s="82"/>
      <c r="Z115" s="82"/>
      <c r="AA115" s="82"/>
    </row>
    <row r="116" spans="1:27" s="30" customFormat="1" ht="13.5" customHeight="1" x14ac:dyDescent="0.15">
      <c r="A116" s="37"/>
      <c r="B116" s="40"/>
      <c r="C116" s="44"/>
      <c r="D116" s="52"/>
      <c r="E116" s="160"/>
      <c r="F116" s="163"/>
      <c r="G116" s="162"/>
      <c r="H116" s="162"/>
      <c r="I116" s="162"/>
      <c r="J116" s="162"/>
      <c r="K116" s="163"/>
      <c r="L116" s="163"/>
      <c r="M116" s="163"/>
      <c r="N116" s="163"/>
      <c r="O116" s="163"/>
      <c r="P116" s="163"/>
      <c r="Q116" s="163"/>
      <c r="R116" s="65" t="s">
        <v>29</v>
      </c>
      <c r="S116" s="69" t="s">
        <v>55</v>
      </c>
      <c r="T116" s="157"/>
      <c r="U116" s="157"/>
      <c r="V116" s="160"/>
      <c r="W116" s="82"/>
      <c r="X116" s="82"/>
      <c r="Y116" s="82"/>
      <c r="Z116" s="82"/>
      <c r="AA116" s="82"/>
    </row>
    <row r="117" spans="1:27" s="30" customFormat="1" ht="13.5" customHeight="1" x14ac:dyDescent="0.15">
      <c r="A117" s="35"/>
      <c r="B117" s="39"/>
      <c r="C117" s="43"/>
      <c r="D117" s="50"/>
      <c r="E117" s="59"/>
      <c r="F117" s="66" t="s">
        <v>12</v>
      </c>
      <c r="G117" s="70" t="s">
        <v>12</v>
      </c>
      <c r="H117" s="66" t="s">
        <v>0</v>
      </c>
      <c r="I117" s="70" t="s">
        <v>12</v>
      </c>
      <c r="J117" s="70" t="s">
        <v>0</v>
      </c>
      <c r="K117" s="70" t="s">
        <v>12</v>
      </c>
      <c r="L117" s="66" t="s">
        <v>0</v>
      </c>
      <c r="M117" s="70" t="s">
        <v>12</v>
      </c>
      <c r="N117" s="66" t="s">
        <v>19</v>
      </c>
      <c r="O117" s="70" t="s">
        <v>12</v>
      </c>
      <c r="P117" s="66" t="s">
        <v>0</v>
      </c>
      <c r="Q117" s="70" t="s">
        <v>2</v>
      </c>
      <c r="R117" s="70" t="s">
        <v>2</v>
      </c>
      <c r="S117" s="66" t="s">
        <v>2</v>
      </c>
      <c r="T117" s="66" t="s">
        <v>2</v>
      </c>
      <c r="U117" s="66" t="s">
        <v>2</v>
      </c>
      <c r="V117" s="59"/>
      <c r="W117" s="82"/>
      <c r="X117" s="82"/>
      <c r="Y117" s="82"/>
      <c r="Z117" s="82"/>
      <c r="AA117" s="82"/>
    </row>
    <row r="118" spans="1:27" s="33" customFormat="1" ht="13.5" customHeight="1" x14ac:dyDescent="0.15">
      <c r="A118" s="166" t="s">
        <v>62</v>
      </c>
      <c r="B118" s="167"/>
      <c r="C118" s="167"/>
      <c r="D118" s="168"/>
      <c r="E118" s="58">
        <v>1</v>
      </c>
      <c r="F118" s="89">
        <v>39637000</v>
      </c>
      <c r="G118" s="67">
        <v>79473422</v>
      </c>
      <c r="H118" s="67">
        <v>13414</v>
      </c>
      <c r="I118" s="67">
        <v>46210032</v>
      </c>
      <c r="J118" s="67">
        <v>12880</v>
      </c>
      <c r="K118" s="67">
        <v>0</v>
      </c>
      <c r="L118" s="89">
        <v>0</v>
      </c>
      <c r="M118" s="67">
        <v>5962355</v>
      </c>
      <c r="N118" s="67">
        <v>131</v>
      </c>
      <c r="O118" s="67">
        <v>27301035</v>
      </c>
      <c r="P118" s="67">
        <v>403</v>
      </c>
      <c r="Q118" s="132">
        <v>116.58307137270731</v>
      </c>
      <c r="R118" s="132">
        <v>58.145265218351874</v>
      </c>
      <c r="S118" s="124">
        <v>55.546883537151558</v>
      </c>
      <c r="T118" s="125">
        <v>73.23</v>
      </c>
      <c r="U118" s="124">
        <v>76.650473816043757</v>
      </c>
      <c r="V118" s="58">
        <v>1</v>
      </c>
      <c r="W118" s="81"/>
      <c r="X118" s="81"/>
      <c r="Y118" s="81"/>
      <c r="Z118" s="81"/>
      <c r="AA118" s="81"/>
    </row>
    <row r="119" spans="1:27" s="30" customFormat="1" ht="13.5" customHeight="1" x14ac:dyDescent="0.15">
      <c r="A119" s="36"/>
      <c r="C119" s="45"/>
      <c r="D119" s="45" t="s">
        <v>63</v>
      </c>
      <c r="E119" s="59">
        <v>2</v>
      </c>
      <c r="F119" s="90"/>
      <c r="G119" s="98">
        <v>52762284</v>
      </c>
      <c r="H119" s="98">
        <v>12808</v>
      </c>
      <c r="I119" s="98">
        <v>42544230</v>
      </c>
      <c r="J119" s="98">
        <v>12701</v>
      </c>
      <c r="K119" s="98">
        <v>0</v>
      </c>
      <c r="L119" s="90">
        <v>0</v>
      </c>
      <c r="M119" s="98">
        <v>0</v>
      </c>
      <c r="N119" s="98">
        <v>0</v>
      </c>
      <c r="O119" s="98">
        <v>10218054</v>
      </c>
      <c r="P119" s="98">
        <v>107</v>
      </c>
      <c r="Q119" s="133"/>
      <c r="R119" s="133">
        <v>80.633791365059182</v>
      </c>
      <c r="S119" s="126">
        <v>93.048109212793534</v>
      </c>
      <c r="T119" s="127">
        <v>94.56</v>
      </c>
      <c r="U119" s="126">
        <v>81.943917873469758</v>
      </c>
      <c r="V119" s="59">
        <v>2</v>
      </c>
      <c r="W119" s="82"/>
      <c r="X119" s="82"/>
      <c r="Y119" s="82"/>
      <c r="Z119" s="82"/>
      <c r="AA119" s="82"/>
    </row>
    <row r="120" spans="1:27" s="30" customFormat="1" ht="13.5" customHeight="1" x14ac:dyDescent="0.15">
      <c r="A120" s="36"/>
      <c r="C120" s="45"/>
      <c r="D120" s="45" t="s">
        <v>7</v>
      </c>
      <c r="E120" s="59">
        <v>3</v>
      </c>
      <c r="F120" s="90"/>
      <c r="G120" s="98">
        <v>26711138</v>
      </c>
      <c r="H120" s="98">
        <v>606</v>
      </c>
      <c r="I120" s="98">
        <v>3665802</v>
      </c>
      <c r="J120" s="98">
        <v>179</v>
      </c>
      <c r="K120" s="98">
        <v>0</v>
      </c>
      <c r="L120" s="90">
        <v>0</v>
      </c>
      <c r="M120" s="98">
        <v>5962355</v>
      </c>
      <c r="N120" s="98">
        <v>131</v>
      </c>
      <c r="O120" s="98">
        <v>17082981</v>
      </c>
      <c r="P120" s="98">
        <v>296</v>
      </c>
      <c r="Q120" s="133"/>
      <c r="R120" s="133">
        <v>13.723870544190216</v>
      </c>
      <c r="S120" s="126">
        <v>15.867885605511667</v>
      </c>
      <c r="T120" s="127">
        <v>50.65</v>
      </c>
      <c r="U120" s="126">
        <v>43.807531860766261</v>
      </c>
      <c r="V120" s="59">
        <v>3</v>
      </c>
      <c r="W120" s="82"/>
      <c r="X120" s="82"/>
      <c r="Y120" s="82"/>
      <c r="Z120" s="82"/>
      <c r="AA120" s="82"/>
    </row>
    <row r="121" spans="1:27" s="30" customFormat="1" ht="7.5" customHeight="1" x14ac:dyDescent="0.15">
      <c r="A121" s="36"/>
      <c r="C121" s="45"/>
      <c r="D121" s="45"/>
      <c r="E121" s="59"/>
      <c r="F121" s="90"/>
      <c r="G121" s="98"/>
      <c r="H121" s="90"/>
      <c r="I121" s="98"/>
      <c r="J121" s="98"/>
      <c r="K121" s="98"/>
      <c r="L121" s="90"/>
      <c r="M121" s="98"/>
      <c r="N121" s="90"/>
      <c r="O121" s="98"/>
      <c r="P121" s="98"/>
      <c r="Q121" s="133"/>
      <c r="R121" s="133"/>
      <c r="S121" s="126"/>
      <c r="T121" s="141"/>
      <c r="U121" s="141"/>
      <c r="V121" s="59"/>
      <c r="W121" s="82"/>
      <c r="X121" s="82"/>
      <c r="Y121" s="82"/>
      <c r="Z121" s="82"/>
      <c r="AA121" s="82"/>
    </row>
    <row r="122" spans="1:27" s="33" customFormat="1" ht="13.5" customHeight="1" x14ac:dyDescent="0.15">
      <c r="A122" s="38"/>
      <c r="B122" s="167" t="s">
        <v>58</v>
      </c>
      <c r="C122" s="167"/>
      <c r="D122" s="168"/>
      <c r="E122" s="58">
        <v>4</v>
      </c>
      <c r="F122" s="89">
        <v>26848000</v>
      </c>
      <c r="G122" s="67">
        <v>62710381</v>
      </c>
      <c r="H122" s="67">
        <v>13060</v>
      </c>
      <c r="I122" s="67">
        <v>37253208</v>
      </c>
      <c r="J122" s="67">
        <v>12581</v>
      </c>
      <c r="K122" s="67">
        <v>0</v>
      </c>
      <c r="L122" s="89">
        <v>0</v>
      </c>
      <c r="M122" s="67">
        <v>5488764</v>
      </c>
      <c r="N122" s="67">
        <v>121</v>
      </c>
      <c r="O122" s="67">
        <v>19968409</v>
      </c>
      <c r="P122" s="67">
        <v>358</v>
      </c>
      <c r="Q122" s="132">
        <v>138.75598927294399</v>
      </c>
      <c r="R122" s="132">
        <v>59.405169297249202</v>
      </c>
      <c r="S122" s="124">
        <v>51.363831023689052</v>
      </c>
      <c r="T122" s="125">
        <v>70.930000000000007</v>
      </c>
      <c r="U122" s="124">
        <v>82.037743361350763</v>
      </c>
      <c r="V122" s="58">
        <v>4</v>
      </c>
      <c r="W122" s="81"/>
      <c r="X122" s="81"/>
      <c r="Y122" s="81"/>
      <c r="Z122" s="81"/>
      <c r="AA122" s="81"/>
    </row>
    <row r="123" spans="1:27" s="30" customFormat="1" ht="13.5" customHeight="1" x14ac:dyDescent="0.15">
      <c r="A123" s="36"/>
      <c r="C123" s="45"/>
      <c r="D123" s="45" t="s">
        <v>63</v>
      </c>
      <c r="E123" s="59">
        <v>5</v>
      </c>
      <c r="F123" s="90"/>
      <c r="G123" s="71">
        <v>39897530</v>
      </c>
      <c r="H123" s="91">
        <v>12517</v>
      </c>
      <c r="I123" s="71">
        <v>33870657</v>
      </c>
      <c r="J123" s="71">
        <v>12416</v>
      </c>
      <c r="K123" s="98">
        <v>0</v>
      </c>
      <c r="L123" s="90">
        <v>0</v>
      </c>
      <c r="M123" s="98">
        <v>0</v>
      </c>
      <c r="N123" s="98">
        <v>0</v>
      </c>
      <c r="O123" s="98">
        <v>6026873</v>
      </c>
      <c r="P123" s="98">
        <v>101</v>
      </c>
      <c r="Q123" s="133"/>
      <c r="R123" s="133">
        <v>84.894120011940586</v>
      </c>
      <c r="S123" s="126">
        <v>93.582167839373071</v>
      </c>
      <c r="T123" s="127">
        <v>100.26</v>
      </c>
      <c r="U123" s="126">
        <v>90.956062602122174</v>
      </c>
      <c r="V123" s="59">
        <v>5</v>
      </c>
      <c r="W123" s="82"/>
      <c r="X123" s="82"/>
      <c r="Y123" s="82"/>
      <c r="Z123" s="82"/>
      <c r="AA123" s="82"/>
    </row>
    <row r="124" spans="1:27" s="30" customFormat="1" ht="13.5" customHeight="1" x14ac:dyDescent="0.15">
      <c r="A124" s="36"/>
      <c r="C124" s="45"/>
      <c r="D124" s="45" t="s">
        <v>7</v>
      </c>
      <c r="E124" s="59">
        <v>6</v>
      </c>
      <c r="F124" s="90"/>
      <c r="G124" s="71">
        <v>22812851</v>
      </c>
      <c r="H124" s="91">
        <v>543</v>
      </c>
      <c r="I124" s="71">
        <v>3382551</v>
      </c>
      <c r="J124" s="71">
        <v>165</v>
      </c>
      <c r="K124" s="98">
        <v>0</v>
      </c>
      <c r="L124" s="90">
        <v>0</v>
      </c>
      <c r="M124" s="71">
        <v>5488764</v>
      </c>
      <c r="N124" s="91">
        <v>121</v>
      </c>
      <c r="O124" s="98">
        <v>13941536</v>
      </c>
      <c r="P124" s="98">
        <v>257</v>
      </c>
      <c r="Q124" s="133"/>
      <c r="R124" s="133">
        <v>14.827392683185456</v>
      </c>
      <c r="S124" s="126">
        <v>16.807988346368603</v>
      </c>
      <c r="T124" s="127">
        <v>46.92</v>
      </c>
      <c r="U124" s="126">
        <v>41.395212399211978</v>
      </c>
      <c r="V124" s="59">
        <v>6</v>
      </c>
      <c r="W124" s="82"/>
      <c r="X124" s="82"/>
      <c r="Y124" s="82"/>
      <c r="Z124" s="82"/>
      <c r="AA124" s="82"/>
    </row>
    <row r="125" spans="1:27" s="30" customFormat="1" ht="7.5" customHeight="1" x14ac:dyDescent="0.15">
      <c r="A125" s="36"/>
      <c r="C125" s="45"/>
      <c r="D125" s="45"/>
      <c r="E125" s="59"/>
      <c r="F125" s="90"/>
      <c r="G125" s="95"/>
      <c r="H125" s="94"/>
      <c r="I125" s="95"/>
      <c r="J125" s="95"/>
      <c r="K125" s="95"/>
      <c r="L125" s="94"/>
      <c r="M125" s="95"/>
      <c r="N125" s="94"/>
      <c r="O125" s="95"/>
      <c r="P125" s="95"/>
      <c r="Q125" s="110"/>
      <c r="R125" s="110"/>
      <c r="S125" s="107"/>
      <c r="T125" s="116"/>
      <c r="U125" s="116"/>
      <c r="V125" s="59"/>
      <c r="W125" s="82"/>
      <c r="X125" s="82"/>
      <c r="Y125" s="82"/>
      <c r="Z125" s="82"/>
      <c r="AA125" s="82"/>
    </row>
    <row r="126" spans="1:27" s="33" customFormat="1" ht="13.5" customHeight="1" x14ac:dyDescent="0.15">
      <c r="A126" s="38"/>
      <c r="B126" s="167" t="s">
        <v>6</v>
      </c>
      <c r="C126" s="167"/>
      <c r="D126" s="168"/>
      <c r="E126" s="58">
        <v>7</v>
      </c>
      <c r="F126" s="89">
        <v>1700000</v>
      </c>
      <c r="G126" s="67">
        <v>1910488</v>
      </c>
      <c r="H126" s="67">
        <v>54</v>
      </c>
      <c r="I126" s="67">
        <v>455885</v>
      </c>
      <c r="J126" s="67">
        <v>50</v>
      </c>
      <c r="K126" s="67">
        <v>0</v>
      </c>
      <c r="L126" s="89">
        <v>0</v>
      </c>
      <c r="M126" s="67">
        <v>3093</v>
      </c>
      <c r="N126" s="67">
        <v>1</v>
      </c>
      <c r="O126" s="67">
        <v>1451510</v>
      </c>
      <c r="P126" s="67">
        <v>3</v>
      </c>
      <c r="Q126" s="132">
        <v>26.816764705882353</v>
      </c>
      <c r="R126" s="132">
        <v>23.862227870575474</v>
      </c>
      <c r="S126" s="124">
        <v>92.610170374276549</v>
      </c>
      <c r="T126" s="125">
        <v>621.89</v>
      </c>
      <c r="U126" s="124">
        <v>160.23852037229705</v>
      </c>
      <c r="V126" s="58">
        <v>7</v>
      </c>
      <c r="W126" s="81"/>
      <c r="X126" s="81"/>
      <c r="Y126" s="81"/>
      <c r="Z126" s="81"/>
      <c r="AA126" s="81"/>
    </row>
    <row r="127" spans="1:27" s="30" customFormat="1" ht="13.5" customHeight="1" x14ac:dyDescent="0.15">
      <c r="A127" s="36"/>
      <c r="C127" s="45"/>
      <c r="D127" s="45" t="s">
        <v>63</v>
      </c>
      <c r="E127" s="59">
        <v>8</v>
      </c>
      <c r="F127" s="90"/>
      <c r="G127" s="71">
        <v>1887786</v>
      </c>
      <c r="H127" s="91">
        <v>51</v>
      </c>
      <c r="I127" s="71">
        <v>455885</v>
      </c>
      <c r="J127" s="71">
        <v>50</v>
      </c>
      <c r="K127" s="98">
        <v>0</v>
      </c>
      <c r="L127" s="90">
        <v>0</v>
      </c>
      <c r="M127" s="98">
        <v>0</v>
      </c>
      <c r="N127" s="90">
        <v>0</v>
      </c>
      <c r="O127" s="98">
        <v>1431901</v>
      </c>
      <c r="P127" s="98">
        <v>1</v>
      </c>
      <c r="Q127" s="133"/>
      <c r="R127" s="133">
        <v>24.149188520308975</v>
      </c>
      <c r="S127" s="126">
        <v>100</v>
      </c>
      <c r="T127" s="127">
        <v>663.54</v>
      </c>
      <c r="U127" s="126">
        <v>160.23852037229705</v>
      </c>
      <c r="V127" s="59">
        <v>8</v>
      </c>
      <c r="W127" s="82"/>
      <c r="X127" s="82"/>
      <c r="Y127" s="82"/>
      <c r="Z127" s="82"/>
      <c r="AA127" s="82"/>
    </row>
    <row r="128" spans="1:27" s="30" customFormat="1" ht="13.5" customHeight="1" x14ac:dyDescent="0.15">
      <c r="A128" s="36"/>
      <c r="C128" s="45"/>
      <c r="D128" s="45" t="s">
        <v>7</v>
      </c>
      <c r="E128" s="59">
        <v>9</v>
      </c>
      <c r="F128" s="90"/>
      <c r="G128" s="71">
        <v>22702</v>
      </c>
      <c r="H128" s="91">
        <v>3</v>
      </c>
      <c r="I128" s="71">
        <v>0</v>
      </c>
      <c r="J128" s="71">
        <v>0</v>
      </c>
      <c r="K128" s="98">
        <v>0</v>
      </c>
      <c r="L128" s="90">
        <v>0</v>
      </c>
      <c r="M128" s="71">
        <v>3093</v>
      </c>
      <c r="N128" s="91">
        <v>1</v>
      </c>
      <c r="O128" s="98">
        <v>19609</v>
      </c>
      <c r="P128" s="98">
        <v>2</v>
      </c>
      <c r="Q128" s="133"/>
      <c r="R128" s="133">
        <v>0</v>
      </c>
      <c r="S128" s="126">
        <v>0</v>
      </c>
      <c r="T128" s="127">
        <v>100</v>
      </c>
      <c r="U128" s="127">
        <v>0</v>
      </c>
      <c r="V128" s="59">
        <v>9</v>
      </c>
      <c r="W128" s="82"/>
      <c r="X128" s="82"/>
      <c r="Y128" s="82"/>
      <c r="Z128" s="82"/>
      <c r="AA128" s="82"/>
    </row>
    <row r="129" spans="1:27" s="30" customFormat="1" ht="7.5" customHeight="1" x14ac:dyDescent="0.15">
      <c r="A129" s="36"/>
      <c r="C129" s="45"/>
      <c r="D129" s="45"/>
      <c r="E129" s="59"/>
      <c r="F129" s="90"/>
      <c r="G129" s="95"/>
      <c r="H129" s="94"/>
      <c r="I129" s="95"/>
      <c r="J129" s="95"/>
      <c r="K129" s="95"/>
      <c r="L129" s="94"/>
      <c r="M129" s="95"/>
      <c r="N129" s="94"/>
      <c r="O129" s="95"/>
      <c r="P129" s="95"/>
      <c r="Q129" s="110"/>
      <c r="R129" s="110"/>
      <c r="S129" s="107"/>
      <c r="T129" s="116"/>
      <c r="U129" s="116"/>
      <c r="V129" s="59"/>
      <c r="W129" s="82"/>
      <c r="X129" s="82"/>
      <c r="Y129" s="82"/>
      <c r="Z129" s="82"/>
      <c r="AA129" s="82"/>
    </row>
    <row r="130" spans="1:27" s="33" customFormat="1" ht="13.5" customHeight="1" x14ac:dyDescent="0.15">
      <c r="A130" s="38"/>
      <c r="B130" s="167" t="s">
        <v>1</v>
      </c>
      <c r="C130" s="167"/>
      <c r="D130" s="168"/>
      <c r="E130" s="58">
        <v>10</v>
      </c>
      <c r="F130" s="89">
        <v>757000</v>
      </c>
      <c r="G130" s="67">
        <v>3963773</v>
      </c>
      <c r="H130" s="67">
        <v>102</v>
      </c>
      <c r="I130" s="67">
        <v>724567</v>
      </c>
      <c r="J130" s="67">
        <v>74</v>
      </c>
      <c r="K130" s="67">
        <v>0</v>
      </c>
      <c r="L130" s="89">
        <v>0</v>
      </c>
      <c r="M130" s="67">
        <v>7000</v>
      </c>
      <c r="N130" s="67">
        <v>1</v>
      </c>
      <c r="O130" s="67">
        <v>3232206</v>
      </c>
      <c r="P130" s="67">
        <v>27</v>
      </c>
      <c r="Q130" s="132">
        <v>95.71558784676354</v>
      </c>
      <c r="R130" s="132">
        <v>18.27972994417188</v>
      </c>
      <c r="S130" s="124">
        <v>57.162177930054206</v>
      </c>
      <c r="T130" s="125">
        <v>233.59</v>
      </c>
      <c r="U130" s="124">
        <v>74.698167924923169</v>
      </c>
      <c r="V130" s="58">
        <v>10</v>
      </c>
      <c r="W130" s="81"/>
      <c r="X130" s="81"/>
      <c r="Y130" s="81"/>
      <c r="Z130" s="81"/>
      <c r="AA130" s="81"/>
    </row>
    <row r="131" spans="1:27" s="30" customFormat="1" ht="13.5" customHeight="1" x14ac:dyDescent="0.15">
      <c r="A131" s="36"/>
      <c r="C131" s="45"/>
      <c r="D131" s="45" t="s">
        <v>63</v>
      </c>
      <c r="E131" s="59">
        <v>11</v>
      </c>
      <c r="F131" s="90"/>
      <c r="G131" s="71">
        <v>3269256</v>
      </c>
      <c r="H131" s="91">
        <v>68</v>
      </c>
      <c r="I131" s="71">
        <v>509976</v>
      </c>
      <c r="J131" s="71">
        <v>63</v>
      </c>
      <c r="K131" s="98">
        <v>0</v>
      </c>
      <c r="L131" s="90">
        <v>0</v>
      </c>
      <c r="M131" s="98">
        <v>0</v>
      </c>
      <c r="N131" s="90">
        <v>0</v>
      </c>
      <c r="O131" s="98">
        <v>2759280</v>
      </c>
      <c r="P131" s="98">
        <v>5</v>
      </c>
      <c r="Q131" s="133"/>
      <c r="R131" s="133">
        <v>15.599145493653602</v>
      </c>
      <c r="S131" s="126">
        <v>84.882860424656087</v>
      </c>
      <c r="T131" s="127">
        <v>355.27</v>
      </c>
      <c r="U131" s="126">
        <v>65.288209802653896</v>
      </c>
      <c r="V131" s="59">
        <v>11</v>
      </c>
      <c r="W131" s="82"/>
      <c r="X131" s="82"/>
      <c r="Y131" s="82"/>
      <c r="Z131" s="82"/>
      <c r="AA131" s="82"/>
    </row>
    <row r="132" spans="1:27" s="30" customFormat="1" ht="13.5" customHeight="1" x14ac:dyDescent="0.15">
      <c r="A132" s="36"/>
      <c r="C132" s="45"/>
      <c r="D132" s="45" t="s">
        <v>7</v>
      </c>
      <c r="E132" s="59">
        <v>12</v>
      </c>
      <c r="F132" s="90"/>
      <c r="G132" s="71">
        <v>694517</v>
      </c>
      <c r="H132" s="91">
        <v>34</v>
      </c>
      <c r="I132" s="71">
        <v>214591</v>
      </c>
      <c r="J132" s="71">
        <v>11</v>
      </c>
      <c r="K132" s="98">
        <v>0</v>
      </c>
      <c r="L132" s="90">
        <v>0</v>
      </c>
      <c r="M132" s="71">
        <v>7000</v>
      </c>
      <c r="N132" s="91">
        <v>1</v>
      </c>
      <c r="O132" s="98">
        <v>472926</v>
      </c>
      <c r="P132" s="98">
        <v>22</v>
      </c>
      <c r="Q132" s="133"/>
      <c r="R132" s="133">
        <v>30.897875789937469</v>
      </c>
      <c r="S132" s="126">
        <v>24.318419131516301</v>
      </c>
      <c r="T132" s="127">
        <v>89.42</v>
      </c>
      <c r="U132" s="126">
        <v>113.61354948697043</v>
      </c>
      <c r="V132" s="59">
        <v>12</v>
      </c>
      <c r="W132" s="82"/>
      <c r="X132" s="82"/>
      <c r="Y132" s="82"/>
      <c r="Z132" s="82"/>
      <c r="AA132" s="82"/>
    </row>
    <row r="133" spans="1:27" s="30" customFormat="1" ht="7.5" customHeight="1" x14ac:dyDescent="0.15">
      <c r="A133" s="36"/>
      <c r="C133" s="45"/>
      <c r="D133" s="45"/>
      <c r="E133" s="59"/>
      <c r="F133" s="90"/>
      <c r="G133" s="95"/>
      <c r="H133" s="94"/>
      <c r="I133" s="95"/>
      <c r="J133" s="95"/>
      <c r="K133" s="95"/>
      <c r="L133" s="94"/>
      <c r="M133" s="95"/>
      <c r="N133" s="94"/>
      <c r="O133" s="95"/>
      <c r="P133" s="95"/>
      <c r="Q133" s="110"/>
      <c r="R133" s="110"/>
      <c r="S133" s="107"/>
      <c r="T133" s="116"/>
      <c r="U133" s="116"/>
      <c r="V133" s="59"/>
      <c r="W133" s="82"/>
      <c r="X133" s="82"/>
      <c r="Y133" s="82"/>
      <c r="Z133" s="82"/>
      <c r="AA133" s="82"/>
    </row>
    <row r="134" spans="1:27" s="33" customFormat="1" ht="13.5" customHeight="1" x14ac:dyDescent="0.15">
      <c r="A134" s="38"/>
      <c r="B134" s="167" t="s">
        <v>14</v>
      </c>
      <c r="C134" s="167"/>
      <c r="D134" s="168"/>
      <c r="E134" s="58">
        <v>13</v>
      </c>
      <c r="F134" s="89">
        <v>9027000</v>
      </c>
      <c r="G134" s="67">
        <v>10725731</v>
      </c>
      <c r="H134" s="67">
        <v>195</v>
      </c>
      <c r="I134" s="67">
        <v>7613323</v>
      </c>
      <c r="J134" s="67">
        <v>172</v>
      </c>
      <c r="K134" s="67">
        <v>0</v>
      </c>
      <c r="L134" s="89">
        <v>0</v>
      </c>
      <c r="M134" s="67">
        <v>463498</v>
      </c>
      <c r="N134" s="67">
        <v>8</v>
      </c>
      <c r="O134" s="67">
        <v>2648910</v>
      </c>
      <c r="P134" s="67">
        <v>15</v>
      </c>
      <c r="Q134" s="132">
        <v>84.339459399579042</v>
      </c>
      <c r="R134" s="132">
        <v>70.981856621241008</v>
      </c>
      <c r="S134" s="124">
        <v>75.089066588575619</v>
      </c>
      <c r="T134" s="125">
        <v>59.4</v>
      </c>
      <c r="U134" s="124">
        <v>56.148551273222978</v>
      </c>
      <c r="V134" s="58">
        <v>13</v>
      </c>
      <c r="W134" s="81"/>
      <c r="X134" s="81"/>
      <c r="Y134" s="81"/>
      <c r="Z134" s="81"/>
      <c r="AA134" s="81"/>
    </row>
    <row r="135" spans="1:27" s="30" customFormat="1" ht="13.5" customHeight="1" x14ac:dyDescent="0.15">
      <c r="A135" s="36"/>
      <c r="C135" s="45"/>
      <c r="D135" s="45" t="s">
        <v>63</v>
      </c>
      <c r="E135" s="59">
        <v>14</v>
      </c>
      <c r="F135" s="90"/>
      <c r="G135" s="71">
        <v>7544663</v>
      </c>
      <c r="H135" s="91">
        <v>169</v>
      </c>
      <c r="I135" s="71">
        <v>7544663</v>
      </c>
      <c r="J135" s="71">
        <v>169</v>
      </c>
      <c r="K135" s="98">
        <v>0</v>
      </c>
      <c r="L135" s="90">
        <v>0</v>
      </c>
      <c r="M135" s="98">
        <v>0</v>
      </c>
      <c r="N135" s="90">
        <v>0</v>
      </c>
      <c r="O135" s="98">
        <v>0</v>
      </c>
      <c r="P135" s="98">
        <v>0</v>
      </c>
      <c r="Q135" s="133"/>
      <c r="R135" s="133">
        <v>100</v>
      </c>
      <c r="S135" s="126">
        <v>91.95199868743866</v>
      </c>
      <c r="T135" s="127">
        <v>51.19</v>
      </c>
      <c r="U135" s="126">
        <v>55.673944942687214</v>
      </c>
      <c r="V135" s="59">
        <v>14</v>
      </c>
      <c r="W135" s="82"/>
      <c r="X135" s="82"/>
      <c r="Y135" s="82"/>
      <c r="Z135" s="82"/>
      <c r="AA135" s="82"/>
    </row>
    <row r="136" spans="1:27" s="30" customFormat="1" ht="13.5" customHeight="1" x14ac:dyDescent="0.15">
      <c r="A136" s="36"/>
      <c r="C136" s="45"/>
      <c r="D136" s="45" t="s">
        <v>7</v>
      </c>
      <c r="E136" s="59">
        <v>15</v>
      </c>
      <c r="F136" s="90"/>
      <c r="G136" s="71">
        <v>3181068</v>
      </c>
      <c r="H136" s="91">
        <v>26</v>
      </c>
      <c r="I136" s="71">
        <v>68660</v>
      </c>
      <c r="J136" s="71">
        <v>3</v>
      </c>
      <c r="K136" s="98">
        <v>0</v>
      </c>
      <c r="L136" s="90">
        <v>0</v>
      </c>
      <c r="M136" s="71">
        <v>463498</v>
      </c>
      <c r="N136" s="91">
        <v>8</v>
      </c>
      <c r="O136" s="98">
        <v>2648910</v>
      </c>
      <c r="P136" s="98">
        <v>15</v>
      </c>
      <c r="Q136" s="133"/>
      <c r="R136" s="133">
        <v>2.158394602064464</v>
      </c>
      <c r="S136" s="126">
        <v>0.23301485560066987</v>
      </c>
      <c r="T136" s="127">
        <v>95.82</v>
      </c>
      <c r="U136" s="126">
        <v>887.53877973112708</v>
      </c>
      <c r="V136" s="59">
        <v>15</v>
      </c>
      <c r="W136" s="82"/>
      <c r="X136" s="82"/>
      <c r="Y136" s="82"/>
      <c r="Z136" s="82"/>
      <c r="AA136" s="82"/>
    </row>
    <row r="137" spans="1:27" s="30" customFormat="1" ht="7.5" customHeight="1" x14ac:dyDescent="0.15">
      <c r="A137" s="36"/>
      <c r="C137" s="45"/>
      <c r="D137" s="45"/>
      <c r="E137" s="59"/>
      <c r="F137" s="90"/>
      <c r="G137" s="95"/>
      <c r="H137" s="94"/>
      <c r="I137" s="95"/>
      <c r="J137" s="95"/>
      <c r="K137" s="95"/>
      <c r="L137" s="94"/>
      <c r="M137" s="95"/>
      <c r="N137" s="94"/>
      <c r="O137" s="95"/>
      <c r="P137" s="95"/>
      <c r="Q137" s="110"/>
      <c r="R137" s="110"/>
      <c r="S137" s="107"/>
      <c r="T137" s="116"/>
      <c r="U137" s="116"/>
      <c r="V137" s="59"/>
      <c r="W137" s="82"/>
      <c r="X137" s="82"/>
      <c r="Y137" s="82"/>
      <c r="Z137" s="82"/>
      <c r="AA137" s="82"/>
    </row>
    <row r="138" spans="1:27" s="33" customFormat="1" ht="13.5" customHeight="1" x14ac:dyDescent="0.15">
      <c r="A138" s="38"/>
      <c r="B138" s="167" t="s">
        <v>64</v>
      </c>
      <c r="C138" s="167"/>
      <c r="D138" s="168"/>
      <c r="E138" s="58">
        <v>16</v>
      </c>
      <c r="F138" s="67">
        <v>1305000</v>
      </c>
      <c r="G138" s="67">
        <v>163049</v>
      </c>
      <c r="H138" s="67">
        <v>3</v>
      </c>
      <c r="I138" s="67">
        <v>163049</v>
      </c>
      <c r="J138" s="67">
        <v>3</v>
      </c>
      <c r="K138" s="67">
        <v>0</v>
      </c>
      <c r="L138" s="89">
        <v>0</v>
      </c>
      <c r="M138" s="67">
        <v>0</v>
      </c>
      <c r="N138" s="89">
        <v>0</v>
      </c>
      <c r="O138" s="67">
        <v>0</v>
      </c>
      <c r="P138" s="67">
        <v>0</v>
      </c>
      <c r="Q138" s="146">
        <v>12.494176245210728</v>
      </c>
      <c r="R138" s="132">
        <v>100</v>
      </c>
      <c r="S138" s="124">
        <v>100</v>
      </c>
      <c r="T138" s="125">
        <v>258.39999999999998</v>
      </c>
      <c r="U138" s="125">
        <v>258.39778129952458</v>
      </c>
      <c r="V138" s="58">
        <v>16</v>
      </c>
      <c r="W138" s="81"/>
      <c r="X138" s="81"/>
      <c r="Y138" s="81"/>
      <c r="Z138" s="81"/>
      <c r="AA138" s="81"/>
    </row>
    <row r="139" spans="1:27" s="30" customFormat="1" ht="13.5" customHeight="1" x14ac:dyDescent="0.15">
      <c r="A139" s="36"/>
      <c r="C139" s="45"/>
      <c r="D139" s="45" t="s">
        <v>63</v>
      </c>
      <c r="E139" s="59">
        <v>17</v>
      </c>
      <c r="F139" s="90"/>
      <c r="G139" s="71">
        <v>163049</v>
      </c>
      <c r="H139" s="91">
        <v>3</v>
      </c>
      <c r="I139" s="71">
        <v>163049</v>
      </c>
      <c r="J139" s="71">
        <v>3</v>
      </c>
      <c r="K139" s="98">
        <v>0</v>
      </c>
      <c r="L139" s="90">
        <v>0</v>
      </c>
      <c r="M139" s="98">
        <v>0</v>
      </c>
      <c r="N139" s="90">
        <v>0</v>
      </c>
      <c r="O139" s="98">
        <v>0</v>
      </c>
      <c r="P139" s="98">
        <v>0</v>
      </c>
      <c r="Q139" s="133"/>
      <c r="R139" s="133">
        <v>100</v>
      </c>
      <c r="S139" s="126">
        <v>100</v>
      </c>
      <c r="T139" s="127">
        <v>258.39999999999998</v>
      </c>
      <c r="U139" s="127">
        <v>258.39778129952458</v>
      </c>
      <c r="V139" s="59">
        <v>17</v>
      </c>
      <c r="W139" s="82"/>
      <c r="X139" s="82"/>
      <c r="Y139" s="82"/>
      <c r="Z139" s="82"/>
      <c r="AA139" s="82"/>
    </row>
    <row r="140" spans="1:27" s="30" customFormat="1" ht="13.5" customHeight="1" x14ac:dyDescent="0.15">
      <c r="A140" s="36"/>
      <c r="C140" s="45"/>
      <c r="D140" s="45" t="s">
        <v>7</v>
      </c>
      <c r="E140" s="59">
        <v>18</v>
      </c>
      <c r="F140" s="94"/>
      <c r="G140" s="71">
        <v>0</v>
      </c>
      <c r="H140" s="91">
        <v>0</v>
      </c>
      <c r="I140" s="71">
        <v>0</v>
      </c>
      <c r="J140" s="71">
        <v>0</v>
      </c>
      <c r="K140" s="98">
        <v>0</v>
      </c>
      <c r="L140" s="90">
        <v>0</v>
      </c>
      <c r="M140" s="98">
        <v>0</v>
      </c>
      <c r="N140" s="90">
        <v>0</v>
      </c>
      <c r="O140" s="98">
        <v>0</v>
      </c>
      <c r="P140" s="98">
        <v>0</v>
      </c>
      <c r="Q140" s="133"/>
      <c r="R140" s="133">
        <v>0</v>
      </c>
      <c r="S140" s="126">
        <v>0</v>
      </c>
      <c r="T140" s="127">
        <v>0</v>
      </c>
      <c r="U140" s="126">
        <v>0</v>
      </c>
      <c r="V140" s="59">
        <v>18</v>
      </c>
      <c r="W140" s="82"/>
      <c r="X140" s="82"/>
      <c r="Y140" s="82"/>
      <c r="Z140" s="82"/>
      <c r="AA140" s="82"/>
    </row>
    <row r="141" spans="1:27" s="30" customFormat="1" ht="7.5" customHeight="1" x14ac:dyDescent="0.15">
      <c r="A141" s="37"/>
      <c r="B141" s="40"/>
      <c r="C141" s="46"/>
      <c r="D141" s="46"/>
      <c r="E141" s="60"/>
      <c r="F141" s="86"/>
      <c r="G141" s="85"/>
      <c r="H141" s="86"/>
      <c r="I141" s="85"/>
      <c r="J141" s="85"/>
      <c r="K141" s="85"/>
      <c r="L141" s="86"/>
      <c r="M141" s="85"/>
      <c r="N141" s="86"/>
      <c r="O141" s="85"/>
      <c r="P141" s="85"/>
      <c r="Q141" s="103"/>
      <c r="R141" s="103"/>
      <c r="S141" s="104"/>
      <c r="T141" s="105"/>
      <c r="U141" s="105"/>
      <c r="V141" s="60"/>
      <c r="W141" s="82"/>
      <c r="X141" s="82"/>
      <c r="Y141" s="82"/>
      <c r="Z141" s="82"/>
      <c r="AA141" s="82"/>
    </row>
    <row r="142" spans="1:27" ht="11.45" customHeight="1" x14ac:dyDescent="0.15">
      <c r="K142" s="73"/>
      <c r="L142" s="73"/>
      <c r="M142" s="73"/>
      <c r="N142" s="73"/>
    </row>
    <row r="143" spans="1:27" ht="11.45" customHeight="1" x14ac:dyDescent="0.15">
      <c r="K143" s="73"/>
      <c r="L143" s="73"/>
      <c r="M143" s="73"/>
      <c r="N143" s="73"/>
    </row>
    <row r="144" spans="1:27" ht="11.45" customHeight="1" x14ac:dyDescent="0.15">
      <c r="K144" s="73"/>
      <c r="L144" s="73"/>
      <c r="M144" s="73"/>
      <c r="N144" s="73"/>
    </row>
    <row r="145" spans="11:14" ht="11.45" customHeight="1" x14ac:dyDescent="0.15">
      <c r="K145" s="73"/>
      <c r="L145" s="73"/>
      <c r="M145" s="73"/>
      <c r="N145" s="73"/>
    </row>
    <row r="146" spans="11:14" ht="11.45" customHeight="1" x14ac:dyDescent="0.15">
      <c r="K146" s="73"/>
      <c r="L146" s="73"/>
      <c r="M146" s="73"/>
      <c r="N146" s="73"/>
    </row>
    <row r="147" spans="11:14" ht="11.45" customHeight="1" x14ac:dyDescent="0.15">
      <c r="K147" s="73"/>
      <c r="L147" s="73"/>
      <c r="M147" s="73"/>
      <c r="N147" s="73"/>
    </row>
    <row r="148" spans="11:14" ht="11.45" customHeight="1" x14ac:dyDescent="0.15">
      <c r="K148" s="73"/>
      <c r="L148" s="73"/>
      <c r="M148" s="73"/>
      <c r="N148" s="73"/>
    </row>
    <row r="149" spans="11:14" ht="11.45" customHeight="1" x14ac:dyDescent="0.15">
      <c r="K149" s="73"/>
      <c r="L149" s="73"/>
      <c r="M149" s="73"/>
      <c r="N149" s="73"/>
    </row>
    <row r="150" spans="11:14" ht="11.45" customHeight="1" x14ac:dyDescent="0.15">
      <c r="K150" s="73"/>
      <c r="L150" s="73"/>
      <c r="M150" s="73"/>
      <c r="N150" s="73"/>
    </row>
    <row r="151" spans="11:14" ht="11.45" customHeight="1" x14ac:dyDescent="0.15">
      <c r="K151" s="73"/>
      <c r="L151" s="73"/>
      <c r="M151" s="73"/>
      <c r="N151" s="73"/>
    </row>
    <row r="152" spans="11:14" ht="11.45" customHeight="1" x14ac:dyDescent="0.15">
      <c r="K152" s="73"/>
      <c r="L152" s="73"/>
      <c r="M152" s="73"/>
      <c r="N152" s="73"/>
    </row>
    <row r="153" spans="11:14" ht="11.45" customHeight="1" x14ac:dyDescent="0.15">
      <c r="K153" s="73"/>
      <c r="L153" s="73"/>
      <c r="M153" s="73"/>
      <c r="N153" s="73"/>
    </row>
    <row r="154" spans="11:14" ht="11.45" customHeight="1" x14ac:dyDescent="0.15">
      <c r="K154" s="73"/>
      <c r="L154" s="73"/>
      <c r="M154" s="73"/>
      <c r="N154" s="73"/>
    </row>
    <row r="155" spans="11:14" ht="11.45" customHeight="1" x14ac:dyDescent="0.15">
      <c r="K155" s="73"/>
      <c r="L155" s="73"/>
      <c r="M155" s="73"/>
      <c r="N155" s="73"/>
    </row>
    <row r="156" spans="11:14" ht="11.45" customHeight="1" x14ac:dyDescent="0.15">
      <c r="K156" s="73"/>
      <c r="L156" s="73"/>
      <c r="M156" s="73"/>
      <c r="N156" s="73"/>
    </row>
    <row r="157" spans="11:14" x14ac:dyDescent="0.15">
      <c r="K157" s="73"/>
      <c r="L157" s="73"/>
      <c r="M157" s="73"/>
      <c r="N157" s="73"/>
    </row>
    <row r="158" spans="11:14" x14ac:dyDescent="0.15">
      <c r="K158" s="73"/>
      <c r="L158" s="73"/>
    </row>
    <row r="159" spans="11:14" x14ac:dyDescent="0.15">
      <c r="K159" s="73"/>
      <c r="L159" s="73"/>
    </row>
    <row r="160" spans="11:14" x14ac:dyDescent="0.15">
      <c r="K160" s="73"/>
      <c r="L160" s="73"/>
    </row>
    <row r="161" spans="11:12" x14ac:dyDescent="0.15">
      <c r="K161" s="73"/>
      <c r="L161" s="73"/>
    </row>
    <row r="162" spans="11:12" x14ac:dyDescent="0.15">
      <c r="K162" s="73"/>
      <c r="L162" s="73"/>
    </row>
    <row r="163" spans="11:12" x14ac:dyDescent="0.15">
      <c r="K163" s="73"/>
      <c r="L163" s="73"/>
    </row>
  </sheetData>
  <mergeCells count="101">
    <mergeCell ref="A7:D7"/>
    <mergeCell ref="B11:D11"/>
    <mergeCell ref="E3:E5"/>
    <mergeCell ref="F3:F5"/>
    <mergeCell ref="C15:D15"/>
    <mergeCell ref="C19:D19"/>
    <mergeCell ref="C23:D23"/>
    <mergeCell ref="C27:D27"/>
    <mergeCell ref="C31:D31"/>
    <mergeCell ref="B35:D35"/>
    <mergeCell ref="C39:D39"/>
    <mergeCell ref="B77:D77"/>
    <mergeCell ref="B89:D89"/>
    <mergeCell ref="B81:D81"/>
    <mergeCell ref="B85:D85"/>
    <mergeCell ref="E73:E75"/>
    <mergeCell ref="F73:F75"/>
    <mergeCell ref="C43:D43"/>
    <mergeCell ref="B47:D47"/>
    <mergeCell ref="B48:D48"/>
    <mergeCell ref="B49:D49"/>
    <mergeCell ref="B51:D51"/>
    <mergeCell ref="B55:D55"/>
    <mergeCell ref="B59:D59"/>
    <mergeCell ref="B63:D63"/>
    <mergeCell ref="B67:D67"/>
    <mergeCell ref="A118:D118"/>
    <mergeCell ref="B122:D122"/>
    <mergeCell ref="B126:D126"/>
    <mergeCell ref="B130:D130"/>
    <mergeCell ref="B134:D134"/>
    <mergeCell ref="B138:D138"/>
    <mergeCell ref="E114:E116"/>
    <mergeCell ref="F114:F116"/>
    <mergeCell ref="B94:D94"/>
    <mergeCell ref="C102:D102"/>
    <mergeCell ref="C106:D106"/>
    <mergeCell ref="C98:D98"/>
    <mergeCell ref="T3:T5"/>
    <mergeCell ref="U3:U5"/>
    <mergeCell ref="V3:V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G3:H3"/>
    <mergeCell ref="I3:J3"/>
    <mergeCell ref="K3:L3"/>
    <mergeCell ref="M3:N3"/>
    <mergeCell ref="O3:P3"/>
    <mergeCell ref="Q3:S3"/>
    <mergeCell ref="R4:S4"/>
    <mergeCell ref="T73:T75"/>
    <mergeCell ref="U73:U75"/>
    <mergeCell ref="V73:V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I73:J73"/>
    <mergeCell ref="K73:L73"/>
    <mergeCell ref="M73:N73"/>
    <mergeCell ref="O73:P73"/>
    <mergeCell ref="Q73:S73"/>
    <mergeCell ref="R74:S74"/>
    <mergeCell ref="G73:H73"/>
    <mergeCell ref="T114:T116"/>
    <mergeCell ref="U114:U116"/>
    <mergeCell ref="V114:V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  <mergeCell ref="O114:P114"/>
    <mergeCell ref="Q114:S114"/>
    <mergeCell ref="R115:S115"/>
    <mergeCell ref="G114:H114"/>
    <mergeCell ref="I114:J114"/>
    <mergeCell ref="K114:L114"/>
    <mergeCell ref="M114:N114"/>
  </mergeCells>
  <phoneticPr fontId="1"/>
  <pageMargins left="0.39370078740157483" right="0.59055118110236227" top="0.59055118110236227" bottom="0.59055118110236227" header="0.19685039370078741" footer="0.39370078740157483"/>
  <pageSetup paperSize="9" scale="89" fitToHeight="0" pageOrder="overThenDown" orientation="portrait" r:id="rId1"/>
  <headerFooter scaleWithDoc="0">
    <oddHeader>&amp;C&amp;"ＭＳ 明朝,標準"&amp;8令和4年度 秋田県税務統計書</oddHeader>
    <oddFooter>&amp;C&amp;"ＭＳ 明朝,標準"&amp;9- &amp;P+5 -</oddFooter>
  </headerFooter>
  <rowBreaks count="2" manualBreakCount="2">
    <brk id="71" max="21" man="1"/>
    <brk id="142" min="2" max="2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円グラフ用データ</vt:lpstr>
      <vt:lpstr>県税決算額・税外収入決算額</vt:lpstr>
      <vt:lpstr>県税決算額・税外収入決算額!Print_Area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総務部税務課</dc:creator>
  <cp:lastModifiedBy>福田 将平</cp:lastModifiedBy>
  <cp:lastPrinted>2023-01-04T23:50:05Z</cp:lastPrinted>
  <dcterms:created xsi:type="dcterms:W3CDTF">1997-07-22T06:46:51Z</dcterms:created>
  <dcterms:modified xsi:type="dcterms:W3CDTF">2023-12-28T01:09:39Z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2018-09-03T08:21:38Z</vt:filetime>
  </property>
</Properties>
</file>