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204AEF8F-DFE8-4274-8730-E5594A24756C}" xr6:coauthVersionLast="46" xr6:coauthVersionMax="46" xr10:uidLastSave="{00000000-0000-0000-0000-000000000000}"/>
  <bookViews>
    <workbookView xWindow="8280" yWindow="1920" windowWidth="15000" windowHeight="13875" firstSheet="1" activeTab="3" xr2:uid="{5DE3DE2A-5E13-4065-9754-BE6687D1687E}"/>
  </bookViews>
  <sheets>
    <sheet name="水道" sheetId="1" r:id="rId1"/>
    <sheet name="簡易水道" sheetId="2" r:id="rId2"/>
    <sheet name="下水道（公共下水道）" sheetId="3" r:id="rId3"/>
    <sheet name="下水道（農業集落排水施設）" sheetId="4" r:id="rId4"/>
  </sheets>
  <externalReferences>
    <externalReference r:id="rId5"/>
    <externalReference r:id="rId6"/>
    <externalReference r:id="rId7"/>
    <externalReference r:id="rId8"/>
  </externalReferences>
  <definedNames>
    <definedName name="_xlnm.Print_Area" localSheetId="2">'下水道（公共下水道）'!$A$1:$BS$315</definedName>
    <definedName name="_xlnm.Print_Area" localSheetId="3">'下水道（農業集落排水施設）'!$A$1:$BS$315</definedName>
    <definedName name="_xlnm.Print_Area" localSheetId="1">簡易水道!$A$1:$BS$315</definedName>
    <definedName name="_xlnm.Print_Area" localSheetId="0">水道!$A$1:$BS$315</definedName>
    <definedName name="業種名" localSheetId="2">[3]選択肢!$K$2:$K$19</definedName>
    <definedName name="業種名" localSheetId="3">[4]選択肢!$K$2:$K$19</definedName>
    <definedName name="業種名" localSheetId="1">[2]選択肢!$K$2:$K$19</definedName>
    <definedName name="業種名">[1]選択肢!$K$2:$K$19</definedName>
  </definedNames>
  <calcPr calcId="191029" iterate="1" iterateCount="1"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<sst xmlns="http://schemas.openxmlformats.org/spreadsheetml/2006/main" count="748" uniqueCount="85">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</sst>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cellXfs>
  <cellStyles count="1">
    <cellStyle name="標準" xfId="0" builtinId="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4.xml" />
  <Relationship Id="rId3" Type="http://schemas.openxmlformats.org/officeDocument/2006/relationships/worksheet" Target="worksheets/sheet3.xml" />
  <Relationship Id="rId7" Type="http://schemas.openxmlformats.org/officeDocument/2006/relationships/externalLink" Target="externalLinks/externalLink3.xml" />
  <Relationship Id="rId12"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2.xml" />
  <Relationship Id="rId11" Type="http://schemas.openxmlformats.org/officeDocument/2006/relationships/sharedStrings" Target="sharedStrings.xml" />
  <Relationship Id="rId5" Type="http://schemas.openxmlformats.org/officeDocument/2006/relationships/externalLink" Target="externalLinks/externalLink1.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9571D3A-6E9E-460D-A222-64CBCB7B39F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A17EE19-B4D5-472A-BE6A-6F98C92A79B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75F05B6-FA53-448B-BF20-C85BB6EE948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DCE8E4D-BADC-4037-8393-884E767667C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6E0DDD3-C62E-427D-85C8-697694D253B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B52A523-2B2C-45CA-91E5-466F9F2E65F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ACB5379-D036-4456-82E8-3A1AA4663B9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F626F7A-448E-40AF-9030-82124D6140D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A9824AB-3AD8-4DDB-9945-54AD8D02D1E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9EDD84D-629D-43DD-8D48-B09624775F9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D535F7C-212E-4837-B637-40A4C44680A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66021B7-0961-413B-A8FF-82165F46122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BF8A4BB-9C09-4BF7-9657-527FC5E92BB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13887F9-68F4-45E5-8831-783C01CC0C0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6E7C908-DB4C-43F6-A479-BC998B2AED3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533CEC4-6FC5-4D1F-82DD-D91162271F4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BCC635F-C65F-45E9-A685-B9D0FE14CF3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FAF7D39-9894-4FAE-9163-6D1417EF620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EAC80E5-3FC5-46E5-AB74-F86E491DE83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410341B-D0BD-4836-8238-EF00F4618B5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0EC193E-8B3C-40C8-9E4D-F4497A7D8DD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CB94942-6CC8-415F-988E-D3302D114D0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84CE15B-35DA-4206-A4A2-0A002AEB611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8738021-492C-4653-860C-B3C650ED33A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00807B7-1625-4E97-9878-8F7FE9B86DA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2250D3A-7AF5-452E-939F-4D30C88EF8E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93CB8C2-7BFA-417E-9785-5BEE6571944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6FCEFFB-283B-4241-A2AD-03F4F47849E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6AF8CE1-BE10-416A-91CC-FA25F96008B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5C7C290-E2E5-4933-9E40-75580EFBB10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EBBA0AA-36CF-4C33-980C-AF6E6B5D466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2CAB6B6-4E23-4F9A-AAC0-A7BF6B31366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DAF3BEC-F1EC-43B9-A06E-522C046FF5D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5C093DF-0207-448F-A00F-BEFA4955AE0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3C51F50-B6C4-42D7-A581-6A8BAC6CB07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6508C05-03A6-4A1D-B77C-D828EED66A2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5D163C6-AA12-421B-B5E5-6F3AD5AE345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C807FE9-49A4-4FA5-A1D9-2930BD39D17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6C53840-DAFC-453E-B27C-0391D1CB680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B766E2A-5A5D-4AB5-9D92-6E7851003D0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C359675-EC35-404E-B76A-6F206DA79F5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E1A4701-0314-47E0-BC83-747D88BBE03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5B7E102-561F-480C-A1D4-ACB15EABCCC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7C22A97-0961-4863-BF32-4FC8E78953D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E41590A-D1F2-4459-B39E-5E1C9F99F3E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6DD215A-74B6-4728-A315-D89E7E9C459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9915FB4-57BC-4DE5-8379-8D458D25E25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89E022E-787A-4140-A768-5478C59F48E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C4D6F3B-70E4-443E-8ECD-58D29C6CA0E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EF21C1D-711C-40E6-A23E-4385B02EC20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2C74EF6-4419-4F77-9A53-9D2E374CA03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DBE115E-C558-4218-AFFE-6E00528ADDB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992D8DB-DF52-4773-9AB5-4B820BAC013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8A6D39E-388A-4E2C-B84D-641D2CE1110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7489806-2985-4FB2-8019-6DF3D1F4287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B5C62E6-7C7F-4F82-AD6B-B3E9BD14D2C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10CED9C-18CC-45A7-ACDC-9C78859A6AB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592D4B0-57B1-49C7-BD6B-5FF7464B06C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F56CB1D-E352-4296-B122-78E1637E22D0}"/>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3ED6DCC-E85E-4AA9-B230-6BF88E20887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2E88FDC-AD79-4AD2-9094-2FBB72AB868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A4F9439-D1C0-4885-BD22-916BEF0FE69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C6572F7-7223-4D86-AC86-82A0C975FCA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86511BF-9A35-4E61-8BA5-B5890FF5D96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A7F8D27-A75F-4DCD-803E-9D3E2BE7AA8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547308A-604A-4434-B260-C39024CC4CD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97E1DAC-9C2A-452E-9A3F-59D3D212C50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14AD9D6-BBB9-4B69-888E-098B09B1D9D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0D81CEC-6608-4444-9582-AC0CC68EE49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184159C-285F-40B2-B608-1AAEF2AD49D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DCA3168-030F-4B8E-9FFC-7A2B6B3BF96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06BB005-1A9E-41BE-BDF8-9938C2932EB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3CF6B8C-A1C2-4F68-AC9A-C26B4546703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BB253D2-C9EF-4281-8434-708CBD02683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1D36880-4E10-4329-960C-6E65EB928A3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95DC2ED-A6ED-4150-AFDC-95D061B7FFC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919BE19-96D7-4E4F-BBA5-CA8C8BDC7F0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799FBBE-06F1-4DF3-A09F-9CDF433865A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27A0E9F-19B2-4644-B4AD-5DB8927B484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2B588FD-0120-4EF2-B1ED-3CB3CDEFEFB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03CA757-6F44-4779-9A25-7E41C78EC15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78FFA5A-E6E3-4EBD-828F-1EDF7B6F6FB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1664AA9-276B-4073-9120-A62C3D8D6C7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FE71744-066A-4BC5-8861-B0D4542D1E6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533ACAA-DC02-47D5-8A2B-496CDEE0511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F617A1E-BFFD-4ED5-A770-A0BD7D538B0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65E8A72-F7F5-4AF5-88AC-40825D0F9C7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C485F4F-0DDA-471B-89EC-C4FC88BCA20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B67BE3E-0C82-48F2-BE82-5B8578AD359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F828640-4B3B-4E52-A900-F1CD0BA80E93}"/>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72C0371-7366-40C8-BA6E-C670B9D1651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D7E8B09-8B53-48FF-A5D5-55FB574DDC3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E6C2799-7A0F-4118-85DE-AF38B48529C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A5B923C-FC36-4D63-A80E-1B25D979A15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11A5C65-B8E1-4609-B5F2-2AB5FA2FE37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8C0526F-37FA-4019-8A7B-838E6681BB1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59D7A00-149C-42FB-B92B-54C56CDE4C7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27334CB-A21E-4900-B42A-1D5F02D62C1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BEA40BD-2855-46C3-A555-3C26DCEE8AF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FDA351E-2B79-4A5F-A61D-0C273C06F11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鹿角市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本市上水道事業では、合理化の観点から平成29年度に簡易水道事業を経営統合しており、一元管理を行っている。
　将来的な展望として、様々な民間活力の検討の必要性は認識しているものの相手先となる候補団体が見当たらず、かつまた現行の体制でも中期的には対応可能との判断から、当面は現行の経営手法を継続していくこととしている。そのために、民間委託業者との委託内容に係る打合せや現業職員の体制に係る話し合いを行い、将来にわたって現行体制を維持することが可能となるよう模索しているところである。
　現在、国が注力している広域連携については、県や近隣市町村の動向を注視しながら情報収集に努め、柔軟な対応を図りたいと考えている。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鹿角市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簡易水道事業を上水道事業に経営統合しており、それにより決算書の印刷製本費30千円が安くなった他、予算編成や決算処理に係る作業が軽減されている。また、経営統合したことで、湯瀬地区簡易水道の事業統合がスムーズに進められた。</v>
          </cell>
        </row>
        <row r="65">
          <cell r="G65" t="str">
            <v>●</v>
          </cell>
          <cell r="S65" t="str">
            <v>平成</v>
          </cell>
          <cell r="V65">
            <v>29</v>
          </cell>
        </row>
        <row r="66">
          <cell r="G66" t="str">
            <v xml:space="preserve"> </v>
          </cell>
          <cell r="V66">
            <v>4</v>
          </cell>
        </row>
        <row r="67">
          <cell r="V67">
            <v>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鹿角市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　汚泥処理については県の臨海処理センターで焼却し埋立処理を行っていたが、秋田市の八橋処理場が流域下水道に接続することになり臨海処理センターでの処理が決定したことに伴い、他地域の受入れが出来ない状況になったことから、県主導による県北地区の関係市町村との広域汚泥資源化施設の建設が実現している。これにより、市単独で建設するよりコストが軽減され、将来の人口減少による施設の維持管理への対策も対応できたものと解している。</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v>
          </cell>
        </row>
        <row r="208">
          <cell r="Y208" t="str">
            <v xml:space="preserve"> </v>
          </cell>
        </row>
        <row r="209">
          <cell r="Y209" t="str">
            <v xml:space="preserve"> </v>
          </cell>
        </row>
        <row r="212">
          <cell r="B212" t="str">
            <v>令和</v>
          </cell>
          <cell r="E212">
            <v>2</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現在、県主導のもと県内を6ブロックに分割し、管路包括管理の可能性を検討しており、本市でもその検討部会に参画している。県では秋田市を中心とした秋田中央ブロックで行っている管路包括管理業務を水平展開したい考えであり、実行可能な業務を探っているところである。</v>
          </cell>
        </row>
        <row r="398">
          <cell r="B398" t="str">
            <v>現在のところ、各団体で対応可能な業務の洗い出しをしているところであるが、本市の考えはコスト重視であれば協力したいという方針である。現在のところ、中核となる大館市が難色を示しており、県の意向通り進むかは不透明な状況にある。</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鹿角市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鹿角市生活排水処理整備構想の策定において農業集落排水の接続検討を行っており、その中で小豆沢地区が接続有利となったことを受けて、農業集落排水小豆沢地区の令和9年度下水道接続を目指すこととしている。これにより、令和50年度までに約3.8億円の節減が期待さ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9</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8175-0B86-440A-98E4-4D3138D2C6CE}">
  <sheetPr>
    <pageSetUpPr fitToPage="1"/>
  </sheetPr>
  <dimension ref="A1:CN315"/>
  <sheetViews>
    <sheetView showZeros="0" view="pageBreakPreview" zoomScale="60" zoomScaleNormal="55" workbookViewId="0">
      <selection activeCell="AM23" sqref="AM23:AS2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鹿角市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本市上水道事業では、合理化の観点から平成29年度に簡易水道事業を経営統合しており、一元管理を行っている。
　将来的な展望として、様々な民間活力の検討の必要性は認識しているものの相手先となる候補団体が見当たらず、かつまた現行の体制でも中期的には対応可能との判断から、当面は現行の経営手法を継続していくこととしている。そのために、民間委託業者との委託内容に係る打合せや現業職員の体制に係る話し合いを行い、将来にわたって現行体制を維持することが可能となるよう模索しているところである。
　現在、国が注力している広域連携については、県や近隣市町村の動向を注視しながら情報収集に努め、柔軟な対応を図りたいと考えている。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1EC0-5176-4DB7-9DD7-4A9CBC25F057}">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鹿角市</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133" t="str">
        <f>IF([2]回答表!X43="●",[2]回答表!B59,IF([2]回答表!AA43="●",[2]回答表!B79,""))</f>
        <v>簡易水道事業を上水道事業に経営統合しており、それにより決算書の印刷製本費30千円が安くなった他、予算編成や決算処理に係る作業が軽減されている。また、経営統合したことで、湯瀬地区簡易水道の事業統合がスムーズに進められた。</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4</v>
      </c>
      <c r="BK39" s="16"/>
      <c r="BL39" s="16"/>
      <c r="BM39" s="17"/>
      <c r="BN39" s="150">
        <f>IF([2]回答表!X43="●",[2]回答表!V67,IF([2]回答表!AA43="●",[2]回答表!V87,""))</f>
        <v>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FB090-9EE8-49F6-B97D-D085BA640619}">
  <sheetPr>
    <pageSetUpPr fitToPage="1"/>
  </sheetPr>
  <dimension ref="A1:CN315"/>
  <sheetViews>
    <sheetView showZeros="0" view="pageBreakPreview" zoomScale="60" zoomScaleNormal="55" workbookViewId="0">
      <selection activeCell="U11" sqref="U11:AN1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鹿角市</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35.25" customHeight="1" x14ac:dyDescent="0.4">
      <c r="C139" s="101"/>
      <c r="D139" s="194" t="s">
        <v>18</v>
      </c>
      <c r="E139" s="194"/>
      <c r="F139" s="194"/>
      <c r="G139" s="194"/>
      <c r="H139" s="194"/>
      <c r="I139" s="194"/>
      <c r="J139" s="194"/>
      <c r="K139" s="194"/>
      <c r="L139" s="194"/>
      <c r="M139" s="194"/>
      <c r="N139" s="130" t="str">
        <f>IF([3]回答表!F17="下水道事業",IF([3]回答表!X45="●","●",""),"")</f>
        <v>●</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汚泥処理については県の臨海処理センターで焼却し埋立処理を行っていたが、秋田市の八橋処理場が流域下水道に接続することになり臨海処理センターでの処理が決定したことに伴い、他地域の受入れが出来ない状況になったことから、県主導による県北地区の関係市町村との広域汚泥資源化施設の建設が実現している。これにより、市単独で建設するよりコストが軽減され、将来の人口減少による施設の維持管理への対策も対応できたものと解してい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令和</v>
      </c>
      <c r="BG139" s="139"/>
      <c r="BH139" s="139"/>
      <c r="BI139" s="139"/>
      <c r="BJ139" s="138"/>
      <c r="BK139" s="139"/>
      <c r="BL139" s="139"/>
      <c r="BM139" s="139"/>
      <c r="BN139" s="138"/>
      <c r="BO139" s="139"/>
      <c r="BP139" s="139"/>
      <c r="BQ139" s="140"/>
      <c r="BR139" s="112"/>
    </row>
    <row r="140" spans="3:92" ht="35.25"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35.2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xml:space="preserve">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35.25"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IF([3]回答表!F17="下水道事業",IF([3]回答表!X45="●",[3]回答表!E212,IF([3]回答表!AA45="●",[3]回答表!E278,"")),"")</f>
        <v>2</v>
      </c>
      <c r="BG142" s="151"/>
      <c r="BH142" s="151"/>
      <c r="BI142" s="151"/>
      <c r="BJ142" s="150">
        <f>IF([3]回答表!F17="下水道事業",IF([3]回答表!X45="●",[3]回答表!E213,IF([3]回答表!AA45="●",[3]回答表!E279,"")),"")</f>
        <v>4</v>
      </c>
      <c r="BK142" s="151"/>
      <c r="BL142" s="151"/>
      <c r="BM142" s="151"/>
      <c r="BN142" s="150">
        <f>IF([3]回答表!F17="下水道事業",IF([3]回答表!X45="●",[3]回答表!E214,IF([3]回答表!AA45="●",[3]回答表!E280,"")),"")</f>
        <v>1</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35.2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35.25"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35.25"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35.25"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35.25"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xml:space="preserve"> </v>
      </c>
      <c r="V147" s="83"/>
      <c r="W147" s="83"/>
      <c r="X147" s="83"/>
      <c r="Y147" s="83"/>
      <c r="Z147" s="83"/>
      <c r="AA147" s="83"/>
      <c r="AB147" s="153"/>
      <c r="AC147" s="82" t="str">
        <f>IF([3]回答表!F17="下水道事業",IF([3]回答表!X45="●",[3]回答表!Y196,IF([3]回答表!AA45="●",[3]回答表!Y262,"")),"")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35.2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xml:space="preserve"> </v>
      </c>
      <c r="V153" s="83"/>
      <c r="W153" s="83"/>
      <c r="X153" s="83"/>
      <c r="Y153" s="83"/>
      <c r="Z153" s="83"/>
      <c r="AA153" s="83"/>
      <c r="AB153" s="153"/>
      <c r="AC153" s="82" t="str">
        <f>IF([3]回答表!F17="下水道事業",IF([3]回答表!X45="●",[3]回答表!Y199,IF([3]回答表!AA45="●",[3]回答表!Y265,"")),"")</f>
        <v xml:space="preserve"> </v>
      </c>
      <c r="AD153" s="83"/>
      <c r="AE153" s="83"/>
      <c r="AF153" s="83"/>
      <c r="AG153" s="83"/>
      <c r="AH153" s="83"/>
      <c r="AI153" s="83"/>
      <c r="AJ153" s="153"/>
      <c r="AK153" s="82" t="str">
        <f>IF([3]回答表!F17="下水道事業",IF([3]回答表!X45="●",[3]回答表!Y200,IF([3]回答表!AA45="●",[3]回答表!Y266,"")),"")</f>
        <v xml:space="preserve"> </v>
      </c>
      <c r="AL153" s="83"/>
      <c r="AM153" s="83"/>
      <c r="AN153" s="83"/>
      <c r="AO153" s="83"/>
      <c r="AP153" s="83"/>
      <c r="AQ153" s="83"/>
      <c r="AR153" s="153"/>
      <c r="AS153" s="82" t="str">
        <f>IF([3]回答表!F17="下水道事業",IF([3]回答表!X45="●",[3]回答表!Y201,IF([3]回答表!AA45="●",[3]回答表!Y267,"")),"")</f>
        <v xml:space="preserve"> </v>
      </c>
      <c r="AT153" s="83"/>
      <c r="AU153" s="83"/>
      <c r="AV153" s="83"/>
      <c r="AW153" s="83"/>
      <c r="AX153" s="83"/>
      <c r="AY153" s="83"/>
      <c r="AZ153" s="153"/>
      <c r="BA153" s="82" t="str">
        <f>IF([3]回答表!F17="下水道事業",IF([3]回答表!X45="●",[3]回答表!Y202,IF([3]回答表!AA45="●",[3]回答表!Y268,"")),"")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v>
      </c>
      <c r="V159" s="83"/>
      <c r="W159" s="83"/>
      <c r="X159" s="83"/>
      <c r="Y159" s="83"/>
      <c r="Z159" s="83"/>
      <c r="AA159" s="83"/>
      <c r="AB159" s="153"/>
      <c r="AC159" s="82" t="str">
        <f>IF([3]回答表!F17="下水道事業",IF([3]回答表!X45="●",[3]回答表!Y208,IF([3]回答表!AA45="●",[3]回答表!Y274,"")),"")</f>
        <v xml:space="preserve"> </v>
      </c>
      <c r="AD159" s="83"/>
      <c r="AE159" s="83"/>
      <c r="AF159" s="83"/>
      <c r="AG159" s="83"/>
      <c r="AH159" s="83"/>
      <c r="AI159" s="83"/>
      <c r="AJ159" s="153"/>
      <c r="AK159" s="82" t="str">
        <f>IF([3]回答表!F17="下水道事業",IF([3]回答表!X45="●",[3]回答表!Y209,IF([3]回答表!AA45="●",[3]回答表!Y275,"")),"")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57.75" customHeight="1" x14ac:dyDescent="0.4">
      <c r="C236" s="101"/>
      <c r="D236" s="105" t="s">
        <v>33</v>
      </c>
      <c r="E236" s="106"/>
      <c r="F236" s="106"/>
      <c r="G236" s="106"/>
      <c r="H236" s="106"/>
      <c r="I236" s="106"/>
      <c r="J236" s="106"/>
      <c r="K236" s="106"/>
      <c r="L236" s="106"/>
      <c r="M236" s="107"/>
      <c r="N236" s="130" t="str">
        <f>IF([3]回答表!AD47="●","●","")</f>
        <v>●</v>
      </c>
      <c r="O236" s="131"/>
      <c r="P236" s="131"/>
      <c r="Q236" s="132"/>
      <c r="R236" s="119"/>
      <c r="S236" s="119"/>
      <c r="T236" s="119"/>
      <c r="U236" s="133" t="str">
        <f>IF([3]回答表!AD47="●",[3]回答表!B392,"")</f>
        <v>現在、県主導のもと県内を6ブロックに分割し、管路包括管理の可能性を検討しており、本市でもその検討部会に参画している。県では秋田市を中心とした秋田中央ブロックで行っている管路包括管理業務を水平展開したい考えであり、実行可能な業務を探っているところである。</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現在のところ、各団体で対応可能な業務の洗い出しをしているところであるが、本市の考えはコスト重視であれば協力したいという方針である。現在のところ、中核となる大館市が難色を示しており、県の意向通り進むかは不透明な状況にある。</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57.75"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57.75"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57.75"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2ED7F-2426-4C98-BD0F-4497C6986B49}">
  <sheetPr>
    <pageSetUpPr fitToPage="1"/>
  </sheetPr>
  <dimension ref="A1:CN315"/>
  <sheetViews>
    <sheetView showZeros="0" tabSelected="1"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鹿角市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農業集落排水施設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鹿角市生活排水処理整備構想の策定において農業集落排水の接続検討を行っており、その中で小豆沢地区が接続有利となったことを受けて、農業集落排水小豆沢地区の令和9年度下水道接続を目指すこととしている。これにより、令和50年度までに約3.8億円の節減が期待され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xml:space="preserve">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IF([4]回答表!F17="下水道事業",IF([4]回答表!X45="●",[4]回答表!E212,IF([4]回答表!AA45="●",[4]回答表!E278,"")),"")</f>
        <v>9</v>
      </c>
      <c r="BG142" s="151"/>
      <c r="BH142" s="151"/>
      <c r="BI142" s="151"/>
      <c r="BJ142" s="150">
        <f>IF([4]回答表!F17="下水道事業",IF([4]回答表!X45="●",[4]回答表!E213,IF([4]回答表!AA45="●",[4]回答表!E279,"")),"")</f>
        <v>4</v>
      </c>
      <c r="BK142" s="151"/>
      <c r="BL142" s="151"/>
      <c r="BM142" s="151"/>
      <c r="BN142" s="150">
        <f>IF([4]回答表!F17="下水道事業",IF([4]回答表!X45="●",[4]回答表!E214,IF([4]回答表!AA45="●",[4]回答表!E280,"")),"")</f>
        <v>1</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v>
      </c>
      <c r="V147" s="83"/>
      <c r="W147" s="83"/>
      <c r="X147" s="83"/>
      <c r="Y147" s="83"/>
      <c r="Z147" s="83"/>
      <c r="AA147" s="83"/>
      <c r="AB147" s="153"/>
      <c r="AC147" s="82" t="str">
        <f>IF([4]回答表!F17="下水道事業",IF([4]回答表!X45="●",[4]回答表!Y196,IF([4]回答表!AA45="●",[4]回答表!Y262,"")),"")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xml:space="preserve"> </v>
      </c>
      <c r="V153" s="83"/>
      <c r="W153" s="83"/>
      <c r="X153" s="83"/>
      <c r="Y153" s="83"/>
      <c r="Z153" s="83"/>
      <c r="AA153" s="83"/>
      <c r="AB153" s="153"/>
      <c r="AC153" s="82" t="str">
        <f>IF([4]回答表!F17="下水道事業",IF([4]回答表!X45="●",[4]回答表!Y199,IF([4]回答表!AA45="●",[4]回答表!Y265,"")),"")</f>
        <v xml:space="preserve"> </v>
      </c>
      <c r="AD153" s="83"/>
      <c r="AE153" s="83"/>
      <c r="AF153" s="83"/>
      <c r="AG153" s="83"/>
      <c r="AH153" s="83"/>
      <c r="AI153" s="83"/>
      <c r="AJ153" s="153"/>
      <c r="AK153" s="82" t="str">
        <f>IF([4]回答表!F17="下水道事業",IF([4]回答表!X45="●",[4]回答表!Y200,IF([4]回答表!AA45="●",[4]回答表!Y266,"")),"")</f>
        <v>●</v>
      </c>
      <c r="AL153" s="83"/>
      <c r="AM153" s="83"/>
      <c r="AN153" s="83"/>
      <c r="AO153" s="83"/>
      <c r="AP153" s="83"/>
      <c r="AQ153" s="83"/>
      <c r="AR153" s="153"/>
      <c r="AS153" s="82" t="str">
        <f>IF([4]回答表!F17="下水道事業",IF([4]回答表!X45="●",[4]回答表!Y201,IF([4]回答表!AA45="●",[4]回答表!Y267,"")),"")</f>
        <v xml:space="preserve"> </v>
      </c>
      <c r="AT153" s="83"/>
      <c r="AU153" s="83"/>
      <c r="AV153" s="83"/>
      <c r="AW153" s="83"/>
      <c r="AX153" s="83"/>
      <c r="AY153" s="83"/>
      <c r="AZ153" s="153"/>
      <c r="BA153" s="82" t="str">
        <f>IF([4]回答表!F17="下水道事業",IF([4]回答表!X45="●",[4]回答表!Y202,IF([4]回答表!AA45="●",[4]回答表!Y268,"")),"")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xml:space="preserve"> </v>
      </c>
      <c r="V159" s="83"/>
      <c r="W159" s="83"/>
      <c r="X159" s="83"/>
      <c r="Y159" s="83"/>
      <c r="Z159" s="83"/>
      <c r="AA159" s="83"/>
      <c r="AB159" s="153"/>
      <c r="AC159" s="82" t="str">
        <f>IF([4]回答表!F17="下水道事業",IF([4]回答表!X45="●",[4]回答表!Y208,IF([4]回答表!AA45="●",[4]回答表!Y274,"")),"")</f>
        <v xml:space="preserve"> </v>
      </c>
      <c r="AD159" s="83"/>
      <c r="AE159" s="83"/>
      <c r="AF159" s="83"/>
      <c r="AG159" s="83"/>
      <c r="AH159" s="83"/>
      <c r="AI159" s="83"/>
      <c r="AJ159" s="153"/>
      <c r="AK159" s="82" t="str">
        <f>IF([4]回答表!F17="下水道事業",IF([4]回答表!X45="●",[4]回答表!Y209,IF([4]回答表!AA45="●",[4]回答表!Y275,"")),"")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