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F34293FC-6E05-4394-AA74-D6EF4B1935CB}" xr6:coauthVersionLast="46" xr6:coauthVersionMax="46" xr10:uidLastSave="{00000000-0000-0000-0000-000000000000}"/>
  <bookViews>
    <workbookView xWindow="4890" yWindow="1155" windowWidth="14895" windowHeight="13875" xr2:uid="{2FAE885B-1F0D-4759-8BA6-07E1A4AAAE56}"/>
  </bookViews>
  <sheets>
    <sheet name="水道" sheetId="1" r:id="rId1"/>
    <sheet name="簡易水道" sheetId="2" r:id="rId2"/>
    <sheet name="ガス" sheetId="3" r:id="rId3"/>
    <sheet name="下水道（公共下水道）" sheetId="4" r:id="rId4"/>
    <sheet name="下水道（農業集落排水施設）" sheetId="5" r:id="rId5"/>
    <sheet name="下水道（小規模集合排水施設）" sheetId="6" r:id="rId6"/>
  </sheets>
  <externalReferences>
    <externalReference r:id="rId7"/>
    <externalReference r:id="rId8"/>
    <externalReference r:id="rId9"/>
    <externalReference r:id="rId10"/>
    <externalReference r:id="rId11"/>
    <externalReference r:id="rId12"/>
  </externalReferences>
  <definedNames>
    <definedName name="_xlnm.Print_Area" localSheetId="2">ガス!$A$1:$BS$315</definedName>
    <definedName name="_xlnm.Print_Area" localSheetId="3">'下水道（公共下水道）'!$A$1:$BS$315</definedName>
    <definedName name="_xlnm.Print_Area" localSheetId="5">'下水道（小規模集合排水施設）'!$A$1:$BS$315</definedName>
    <definedName name="_xlnm.Print_Area" localSheetId="4">'下水道（農業集落排水施設）'!$A$1:$BS$315</definedName>
    <definedName name="_xlnm.Print_Area" localSheetId="1">簡易水道!$A$1:$BS$315</definedName>
    <definedName name="_xlnm.Print_Area" localSheetId="0">水道!$A$1:$BS$315</definedName>
    <definedName name="業種名" localSheetId="2">[3]選択肢!$K$2:$K$19</definedName>
    <definedName name="業種名" localSheetId="3">[4]選択肢!$K$2:$K$19</definedName>
    <definedName name="業種名" localSheetId="5">[6]選択肢!$K$2:$K$19</definedName>
    <definedName name="業種名" localSheetId="4">[5]選択肢!$K$2:$K$19</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<sst xmlns="http://schemas.openxmlformats.org/spreadsheetml/2006/main" count="1122" uniqueCount="85">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</sst>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cellXfs>
  <cellStyles count="1">
    <cellStyle name="標準" xfId="0" builtinId="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2.xml" />
  <Relationship Id="rId13"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externalLink" Target="externalLinks/externalLink1.xml" />
  <Relationship Id="rId12" Type="http://schemas.openxmlformats.org/officeDocument/2006/relationships/externalLink" Target="externalLinks/externalLink6.xml" />
  <Relationship Id="rId2" Type="http://schemas.openxmlformats.org/officeDocument/2006/relationships/worksheet" Target="worksheets/sheet2.xml" />
  <Relationship Id="rId16"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5.xml" />
  <Relationship Id="rId5" Type="http://schemas.openxmlformats.org/officeDocument/2006/relationships/worksheet" Target="worksheets/sheet5.xml" />
  <Relationship Id="rId15" Type="http://schemas.openxmlformats.org/officeDocument/2006/relationships/sharedStrings" Target="sharedStrings.xml" />
  <Relationship Id="rId10" Type="http://schemas.openxmlformats.org/officeDocument/2006/relationships/externalLink" Target="externalLinks/externalLink4.xml" />
  <Relationship Id="rId4" Type="http://schemas.openxmlformats.org/officeDocument/2006/relationships/worksheet" Target="worksheets/sheet4.xml" />
  <Relationship Id="rId9" Type="http://schemas.openxmlformats.org/officeDocument/2006/relationships/externalLink" Target="externalLinks/externalLink3.xml" />
  <Relationship Id="rId1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7DFBE04-D700-4BB9-81C4-4FFFDA7D444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3C7C0D8-7586-475E-A98B-3A829BA2EA6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1B483A0-6F03-4ECC-B55A-F8B0F639D4A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AC204B4-900B-4F8D-85D0-3C6AF19FC6F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E1060D1-9706-402E-BA03-BA4213E40F9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10574AB-67D4-4879-B913-1AD4216741A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BA3EE95-BD69-4B3F-BA44-56C521FE3B6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96144B8-C859-4671-A0E0-A65E034462C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CF1E6D7-13AF-47CC-B80D-72A07D8F08E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27168C8-E40B-46EF-8AD0-77857191864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064C5F3-64E8-4CBC-B77A-4DE14EB7E7F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C1059F3-A6BA-4204-AC88-20BC44428E0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3B86B6A-3981-4571-92A3-949E2B82EA0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F57E274-1495-4542-B428-973C2E1DEC5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91C76928-B1CD-40A8-BB5B-A05934B3665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8B365B3-8E9C-4EA0-B5E4-92384397971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AB8CE24-B96A-4D96-AA6D-95A81CB7130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53E2FE6-0E2E-4B9E-AA90-12E4C2BD35E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5B69B48-DE44-4286-A9E6-D7843A9B182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6F58170-C22A-4985-ADD2-B6683C824FC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D73B12E-F9E3-4EBF-9A4E-997449C0B55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A02B8E3-749C-45D1-A844-8DDCD152D5A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2127597-DD56-4B6A-8F84-6FB6E4E2A20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0EF1750-1D4B-4A55-9162-D482944DBDE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E066B77-D315-4F7A-AC41-15E94EAF62B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23C8995-9C34-40A2-BB91-D0CABC105C7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5B487D6-4E1C-48E6-84FF-B8CEA4E5FAF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6C68676-76CF-48B2-9E21-8D77706F31A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D277B64-9165-4B07-88A2-B8F35243915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4AFFCA8-E2CC-4CBB-A5F9-D0F344FB9A5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245D18B-8A99-467C-B26A-65B25A4D186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E1155D2F-BB94-470B-B96D-C348CB68AAB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ED1E066-6010-45E4-A433-B9EFFA2C6E5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5FADA70-3C28-4F1C-B79A-422982C0695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2BEC483-90D5-402D-8B85-566736A49DF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CFA766D-3A1B-4CBF-80D2-78970A8C127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4543D29-BE48-49A6-8547-F2925E25EA1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AEF5166-C4FB-4644-BAF2-D41D2CC4508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5BC85A0-66E8-46E4-8E76-F168BA1C7E8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957B2E33-2025-48CE-82EB-24DAF320765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E0C9A3D-D35F-4F13-AFBE-8C679A5ACEA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EECD5E2-91BB-4341-8AD2-DE52F588EA23}"/>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795812E-2338-4858-BEC2-07FEBC6D17A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72462CD-E358-4127-BE6B-724046E1E66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B790AEC-8DD9-4E7A-B37B-DC20BD74051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BCE3CC7-F83F-4276-AF0D-01DFE9B0EAD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96525C00-1567-4C28-97F1-18907B62853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5384C05-D5DB-41A4-8D39-D4B49920276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E774AFC-E668-403B-A139-6A7031BE90A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B014297-6270-4BA5-A302-B01DA6890C7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3214E2A-DC80-4F4C-81E4-4E59506E481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646A1E1-BFBF-4F11-9D18-7EB6CB6EC3F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7F4328D-E3A6-4328-8B24-CFDEE90CD76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48AE5DA-245A-41F9-9E27-B9BFA4A8B72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1FAA16E-130A-4799-8809-5ABAC0F09D5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74C3A61-259D-43C2-9C76-055884C5B57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B00C294-E82D-4089-83F5-B1B2A50036C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90D361E-9209-4796-87EC-FCB4F7E996B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5028D1C-40CA-4F13-A3A6-0038FD11458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5304E89-B57F-491D-AE6C-EBC562FF32E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9AB78AB-8A5E-4A8B-97EC-30780213F20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1205123-ED9A-497F-9F5D-84DE12B440D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9F2BD1A-4459-41E0-BCA1-B0B88B38104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F18105B-1A26-44C9-9675-3CA95601736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EB3A241-7E90-485D-B391-74A5D457BDD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305CD79-9378-416D-9214-6E1D4B989F6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BD88AD0-F635-4CD6-A114-897035FDA868}"/>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537E311-0FC3-410F-B165-6003A7A0D2F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6AD41BA-D6CF-4AA8-B057-A99A54E2689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6A9AEEA-70FA-4488-9851-21A7B840D7E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118E73A-CD98-427E-AADB-D8857C7B014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421D83F-4265-4711-9056-C0B8065FCF0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4608B5B-479C-4BD3-ACE1-E0345D4FFCD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1B6F080-DCAB-462B-ABB8-8E620681A56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4C6C25E-0B47-4171-A8CE-8F2BCF06E2C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292EBB5-839E-41C2-9C8C-BDE7F675CEC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F670B3F-DD07-46E2-AA2D-C87DCFCDDD0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1DB2457-5FBB-4606-AF3A-CB25370AD98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9D68CB8-BBCA-456C-8EA2-59F196670A0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6D831A4-AEDF-401A-AB72-5A0AB333E83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4B4D2D5-0DD5-434F-83D1-0149D51F13B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FADCB1F-F41C-478D-B7A6-CBC5FE5894E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3871677B-B303-4A01-B7D5-16998A02E99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DD815D0-3B9B-4EF9-B447-C992AB38696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36CFFEF-2ACD-42C8-953D-B6D7BCC149D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EC7485D-53E5-473C-AFF3-255633184392}"/>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E14D7F0-243B-40C2-A7DD-FB077400B2F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63BD254-803A-4C79-9226-C410BF248ED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12B4C17-E522-4A87-B1A9-16E246A1765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D76381E-F039-44A1-9AAD-A84CB3B08F2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FF4CE07-3A42-4198-850E-10C5E1A3B6A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D61CF06-9A13-47FD-BE8E-98C2CB79092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62D00CA-762B-4CEB-B224-57C7CE0BA87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9BB1DD8-F3A7-466C-BD6C-A0C910CE97E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87F2DE3-0506-4DC5-A89C-A92A14244C4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4ADD530-07CF-4FDC-9FEB-CA83CA9786F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8BFB638-8A2C-4AB0-8D4D-F9C1631D4AB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A6A21CA-6BDB-49E5-9C7D-1CD1FD50307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89A5316-8FF1-4C5C-A28E-E11F4564330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636336C-A9C5-4E65-B9A0-783F0024404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F969CA3-4CBE-4372-9845-6EFFC071344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4B4D906-CE12-4C71-B4D6-DBDF11C6F98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CB9082D-9841-41C1-BD87-C659BC5CB61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57FB357-CC0D-41CD-BF16-EE69E85F35B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5117704-B29D-4D58-A39E-60704029F9F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F979508-02C4-479C-BE3B-C1E18CAD253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161AB16-2C41-4B6D-B8AB-17CF7A516E5E}"/>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3D744B4-9975-4D1F-9D7A-6C05F6AA01E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1EDBFD6C-480E-4B97-ABB3-CA4F78DDE7E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A29CEC2-0931-480E-9164-8DBE4D7ECEE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318C355-B7CC-4490-83CE-CC182E36362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57216AC-43D7-4229-95F3-8DFE6AF9846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0DB95C4-ECF1-4C69-A8C3-77ACC25CF72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E0E6FF0-79F1-467C-B7A7-295E4EB6A8C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731AC4F-95EC-4E5A-A876-E448FDCFE65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338AEEF-FAEE-4EF4-9395-8837D647C2B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7E0779F-EDE7-4812-A4D1-383995331B5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3EBAC56-A3BE-4A22-B57D-F941B273F3E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4968F07-619D-47DF-89B7-A32506BB27A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7FFD57C-42B0-44D1-A812-1BA2286A18D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BCFDCB0-005A-435B-9951-ADFADD1DC2E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76BE7B4-6790-4E7B-B5B9-76C0B48EF8AA}"/>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CE0696C-C97A-4F1B-860D-98C93ABB052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F2ACC66-6EC7-4B58-9EC7-A1C0BE539F6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91F867B-490F-43BC-8735-21409A8FBA5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685BC91-4711-4D4F-B5C8-B6C50F113E1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46C16FB-DFFE-48C0-AE05-A22502B6B5A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05BF980-4F19-4106-AC76-BDA8AE9CAE3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D3A3819-D777-4373-8BD9-4C7ACF641C9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08BF0AC-5244-4772-ABF0-19EAE41C604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8F06D99-F5C2-41E2-A1D3-08B3210B7B3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6490154-2968-42C4-B6A2-CAC48661893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0022985-28F8-4E31-9B16-58D87FAFE8D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32B5747-42F9-4F9B-B114-2177F8C1933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D9759B5-1460-4BC2-BAEC-004AD6D5E2F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6ECEA64-FE3A-45E6-B19A-0EA14D2CB81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056BD63-C85D-4B92-A183-B4DC166D6A9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526B47D-33F8-4042-B26A-A91594A2C15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F89A2FF-05D4-4283-A977-3B33B518B49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8AFF1AA-8F06-450D-B12F-470950E8487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C76BB89-32A5-46B0-AE08-A10F572FABC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76B76E3-8A1B-467C-8187-E97310FC257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7FFDCAB-C86B-4CF7-8641-7CA7A5879257}"/>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B5667C0-8BE1-4070-8869-C553FFD4FC3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1067C0E-97D7-445A-8488-7F14EACBEFB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A12675D-6113-45F7-9691-E00724F8EC0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13E7A72-254E-4DA6-BA78-CEC8A8966D80}"/>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3FBD27E-1909-49FB-95F5-340BAD3FC62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6EB771D-3511-4812-8700-B88F067B76A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A5557E4-6BAF-4B3E-86BA-958459B973A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にかほ市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xml:space="preserve"> 現行の経営体制及び経営手法で健全な事業運営が実施できている。対応可能な業務に関しては、民間へ委託している。今後は、委託内容の精査と検証を行い、より効果的な内容となるよう、適宜業務委託の充実を図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にかほ市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平成29年3月31日、にかほ市簡易水道事業を廃止。平成29年4月1日より、水道事業へ移行し公営企業となった。</v>
          </cell>
        </row>
        <row r="65">
          <cell r="G65" t="str">
            <v>●</v>
          </cell>
          <cell r="S65" t="str">
            <v>平成</v>
          </cell>
          <cell r="V65">
            <v>29</v>
          </cell>
        </row>
        <row r="66">
          <cell r="G66" t="str">
            <v xml:space="preserve"> </v>
          </cell>
          <cell r="V66">
            <v>3</v>
          </cell>
        </row>
        <row r="67">
          <cell r="V67">
            <v>31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にかほ市</v>
          </cell>
        </row>
        <row r="17">
          <cell r="F17" t="str">
            <v>ガス事業</v>
          </cell>
          <cell r="W17" t="str">
            <v>―</v>
          </cell>
          <cell r="BD17" t="str">
            <v>●</v>
          </cell>
        </row>
        <row r="19">
          <cell r="F19" t="str">
            <v>ー</v>
          </cell>
        </row>
        <row r="43">
          <cell r="R43" t="str">
            <v>●</v>
          </cell>
          <cell r="X43" t="str">
            <v>●</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　平成22年度に民営化すべきとの答申を受けており、平成29年度に公募を行い、平成30年度において優先交渉権者と仮契約を結び、令和元年度で本契約を締結し、令和2年度4月1日から民間へ事業譲渡する運びとなった。
　また、民営化により、これまで公営企業としては難しかった営業活動やお客様へのサービスが手厚くなりスピード感を持った料金サービスの提供ができるようになった。</v>
          </cell>
        </row>
        <row r="65">
          <cell r="G65" t="str">
            <v>●</v>
          </cell>
          <cell r="S65" t="str">
            <v>令和</v>
          </cell>
          <cell r="V65">
            <v>2</v>
          </cell>
        </row>
        <row r="66">
          <cell r="G66" t="str">
            <v xml:space="preserve"> </v>
          </cell>
          <cell r="V66">
            <v>3</v>
          </cell>
        </row>
        <row r="67">
          <cell r="V67">
            <v>31</v>
          </cell>
        </row>
        <row r="71">
          <cell r="O71" t="str">
            <v xml:space="preserve"> </v>
          </cell>
          <cell r="AG71" t="str">
            <v xml:space="preserve"> </v>
          </cell>
        </row>
        <row r="72">
          <cell r="O72" t="str">
            <v xml:space="preserve"> </v>
          </cell>
          <cell r="AG72" t="str">
            <v xml:space="preserve"> </v>
          </cell>
        </row>
        <row r="73">
          <cell r="O73" t="str">
            <v xml:space="preserve"> </v>
          </cell>
        </row>
        <row r="74">
          <cell r="O74" t="str">
            <v>●</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　平成22年度に民営化すべきとの答申を受けており、平成29年度に公募を行い、平成30年度において優先交渉権者と仮契約を結び、令和元年度で本契約を締結し、令和2年度4月1日から民間へ事業譲渡する運びとなった。
　また、民営化により、これまで公営企業としては難しかった営業活動やお客様へのサービスが手厚くなりスピード感を持った料金サービスの提供ができるようになり、令和7年度までの投資・財政計画ベースでは、令和2年度時点の累積欠損金942,372千円が解消され、公営企業債1,126,450千円も全て繰上償還した。</v>
          </cell>
        </row>
        <row r="121">
          <cell r="J121" t="str">
            <v>●</v>
          </cell>
          <cell r="S121" t="str">
            <v>令和</v>
          </cell>
          <cell r="V121">
            <v>2</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にかほ市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　人口減少により今後使用料の収入減が見込まれることから、公共下水道処理区域と農業集落排水処理区域を統合し、農業集落排水処理区域の汚水を公共下水道処理施設で併せて一括処理することにより、汚水処理施設の統廃合を推進し、維持管理経費の縮減を図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 xml:space="preserve"> </v>
          </cell>
        </row>
        <row r="262">
          <cell r="Y262" t="str">
            <v>●</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18</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にかほ市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　人口減少により今後使用料の収入減が見込まれることから、公共下水道処理区域と農業集落排水処理区域を統合し、農業集落排水処理区域の汚水を公共下水道処理施設で併せて一括処理することにより、汚水処理施設の統廃合を推進し、維持管理経費の縮減を図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18</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にかほ市</v>
          </cell>
        </row>
        <row r="17">
          <cell r="F17" t="str">
            <v>下水道事業</v>
          </cell>
          <cell r="W17" t="str">
            <v>小規模集合排水施設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本来は経営努力による独立採算での運営を行うべきであるが、人口減少等地域の事情により現状の料金収入のみで採算をとることは極めて困難であることから、使用料改定について検討を行うとともに、維持管理経費についてコスト削減を図り、適正かつ必要最低限の管理に努め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A648-34C1-4935-A31C-A0ABECA89B16}">
  <sheetPr>
    <pageSetUpPr fitToPage="1"/>
  </sheetPr>
  <dimension ref="A1:CN315"/>
  <sheetViews>
    <sheetView showZeros="0" tabSelected="1" view="pageBreakPreview" zoomScale="60" zoomScaleNormal="55" workbookViewId="0">
      <selection activeCell="D18" sqref="D18:AZ1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にかほ市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xml:space="preserve"> 現行の経営体制及び経営手法で健全な事業運営が実施できている。対応可能な業務に関しては、民間へ委託している。今後は、委託内容の精査と検証を行い、より効果的な内容となるよう、適宜業務委託の充実を図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AAE5-0A6B-454A-955E-C0AF7E6DCC27}">
  <sheetPr>
    <pageSetUpPr fitToPage="1"/>
  </sheetPr>
  <dimension ref="A1:CN315"/>
  <sheetViews>
    <sheetView showZeros="0" view="pageBreakPreview" topLeftCell="A16"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にかほ市</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133" t="str">
        <f>IF([2]回答表!X43="●",[2]回答表!B59,IF([2]回答表!AA43="●",[2]回答表!B79,""))</f>
        <v>平成29年3月31日、にかほ市簡易水道事業を廃止。平成29年4月1日より、水道事業へ移行し公営企業となった。</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29</v>
      </c>
      <c r="BG39" s="16"/>
      <c r="BH39" s="16"/>
      <c r="BI39" s="17"/>
      <c r="BJ39" s="150">
        <f>IF([2]回答表!X43="●",[2]回答表!V66,IF([2]回答表!AA43="●",[2]回答表!V86,""))</f>
        <v>3</v>
      </c>
      <c r="BK39" s="16"/>
      <c r="BL39" s="16"/>
      <c r="BM39" s="17"/>
      <c r="BN39" s="150">
        <f>IF([2]回答表!X43="●",[2]回答表!V67,IF([2]回答表!AA43="●",[2]回答表!V87,""))</f>
        <v>31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AE619-A01D-494C-8FB9-A8AF03A22C14}">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にかほ市</v>
      </c>
      <c r="D11" s="8"/>
      <c r="E11" s="8"/>
      <c r="F11" s="8"/>
      <c r="G11" s="8"/>
      <c r="H11" s="8"/>
      <c r="I11" s="8"/>
      <c r="J11" s="8"/>
      <c r="K11" s="8"/>
      <c r="L11" s="8"/>
      <c r="M11" s="8"/>
      <c r="N11" s="8"/>
      <c r="O11" s="8"/>
      <c r="P11" s="8"/>
      <c r="Q11" s="8"/>
      <c r="R11" s="8"/>
      <c r="S11" s="8"/>
      <c r="T11" s="8"/>
      <c r="U11" s="22" t="str">
        <f>IF(COUNTIF([3]回答表!F17,"*")&gt;0,[3]回答表!F17,"")</f>
        <v>ガス事業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v>
      </c>
      <c r="E24" s="80"/>
      <c r="F24" s="80"/>
      <c r="G24" s="80"/>
      <c r="H24" s="80"/>
      <c r="I24" s="80"/>
      <c r="J24" s="81"/>
      <c r="K24" s="79" t="str">
        <f>IF([3]回答表!R44="●","●","")</f>
        <v>●</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v>
      </c>
      <c r="O36" s="131"/>
      <c r="P36" s="131"/>
      <c r="Q36" s="132"/>
      <c r="R36" s="119"/>
      <c r="S36" s="119"/>
      <c r="T36" s="119"/>
      <c r="U36" s="133" t="str">
        <f>IF([3]回答表!X43="●",[3]回答表!B59,IF([3]回答表!AA43="●",[3]回答表!B79,""))</f>
        <v>　平成22年度に民営化すべきとの答申を受けており、平成29年度に公募を行い、平成30年度において優先交渉権者と仮契約を結び、令和元年度で本契約を締結し、令和2年度4月1日から民間へ事業譲渡する運びとなった。
　また、民営化により、これまで公営企業としては難しかった営業活動やお客様へのサービスが手厚くなりスピード感を持った料金サービスの提供ができるようになった。</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令和</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v>
      </c>
      <c r="AN38" s="83"/>
      <c r="AO38" s="83"/>
      <c r="AP38" s="83"/>
      <c r="AQ38" s="83"/>
      <c r="AR38" s="83"/>
      <c r="AS38" s="83"/>
      <c r="AT38" s="153"/>
      <c r="AU38" s="82" t="str">
        <f>IF([3]回答表!X43="●",[3]回答表!G66,IF([3]回答表!AA43="●",[3]回答表!G86,""))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IF([3]回答表!X43="●",[3]回答表!V65,IF([3]回答表!AA43="●",[3]回答表!V85,""))</f>
        <v>2</v>
      </c>
      <c r="BG39" s="16"/>
      <c r="BH39" s="16"/>
      <c r="BI39" s="17"/>
      <c r="BJ39" s="150">
        <f>IF([3]回答表!X43="●",[3]回答表!V66,IF([3]回答表!AA43="●",[3]回答表!V86,""))</f>
        <v>3</v>
      </c>
      <c r="BK39" s="16"/>
      <c r="BL39" s="16"/>
      <c r="BM39" s="17"/>
      <c r="BN39" s="150">
        <f>IF([3]回答表!X43="●",[3]回答表!V67,IF([3]回答表!AA43="●",[3]回答表!V87,""))</f>
        <v>31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xml:space="preserve">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39" customHeight="1" x14ac:dyDescent="0.4">
      <c r="C62" s="101"/>
      <c r="D62" s="105" t="s">
        <v>18</v>
      </c>
      <c r="E62" s="106"/>
      <c r="F62" s="106"/>
      <c r="G62" s="106"/>
      <c r="H62" s="106"/>
      <c r="I62" s="106"/>
      <c r="J62" s="106"/>
      <c r="K62" s="106"/>
      <c r="L62" s="106"/>
      <c r="M62" s="107"/>
      <c r="N62" s="130" t="str">
        <f>IF([3]回答表!X44="●","●","")</f>
        <v>●</v>
      </c>
      <c r="O62" s="131"/>
      <c r="P62" s="131"/>
      <c r="Q62" s="132"/>
      <c r="R62" s="119"/>
      <c r="S62" s="119"/>
      <c r="T62" s="119"/>
      <c r="U62" s="313" t="str">
        <f>IF([3]回答表!X44="●",[3]回答表!B115,IF([3]回答表!AA44="●",[3]回答表!B127,""))</f>
        <v>　平成22年度に民営化すべきとの答申を受けており、平成29年度に公募を行い、平成30年度において優先交渉権者と仮契約を結び、令和元年度で本契約を締結し、令和2年度4月1日から民間へ事業譲渡する運びとなった。
　また、民営化により、これまで公営企業としては難しかった営業活動やお客様へのサービスが手厚くなりスピード感を持った料金サービスの提供ができるようになり、令和7年度までの投資・財政計画ベースでは、令和2年度時点の累積欠損金942,372千円が解消され、公営企業債1,126,450千円も全て繰上償還した。</v>
      </c>
      <c r="V62" s="314"/>
      <c r="W62" s="314"/>
      <c r="X62" s="314"/>
      <c r="Y62" s="314"/>
      <c r="Z62" s="314"/>
      <c r="AA62" s="314"/>
      <c r="AB62" s="314"/>
      <c r="AC62" s="314"/>
      <c r="AD62" s="314"/>
      <c r="AE62" s="314"/>
      <c r="AF62" s="314"/>
      <c r="AG62" s="314"/>
      <c r="AH62" s="314"/>
      <c r="AI62" s="314"/>
      <c r="AJ62" s="31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令和</v>
      </c>
      <c r="BG62" s="139"/>
      <c r="BH62" s="139"/>
      <c r="BI62" s="139"/>
      <c r="BJ62" s="138"/>
      <c r="BK62" s="139"/>
      <c r="BL62" s="139"/>
      <c r="BM62" s="139"/>
      <c r="BN62" s="138"/>
      <c r="BO62" s="139"/>
      <c r="BP62" s="139"/>
      <c r="BQ62" s="140"/>
      <c r="BR62" s="112"/>
      <c r="BS62" s="92"/>
    </row>
    <row r="63" spans="1:71" ht="39" customHeight="1" x14ac:dyDescent="0.4">
      <c r="C63" s="101"/>
      <c r="D63" s="141"/>
      <c r="E63" s="142"/>
      <c r="F63" s="142"/>
      <c r="G63" s="142"/>
      <c r="H63" s="142"/>
      <c r="I63" s="142"/>
      <c r="J63" s="142"/>
      <c r="K63" s="142"/>
      <c r="L63" s="142"/>
      <c r="M63" s="143"/>
      <c r="N63" s="144"/>
      <c r="O63" s="145"/>
      <c r="P63" s="145"/>
      <c r="Q63" s="146"/>
      <c r="R63" s="119"/>
      <c r="S63" s="119"/>
      <c r="T63" s="119"/>
      <c r="U63" s="316"/>
      <c r="V63" s="317"/>
      <c r="W63" s="317"/>
      <c r="X63" s="317"/>
      <c r="Y63" s="317"/>
      <c r="Z63" s="317"/>
      <c r="AA63" s="317"/>
      <c r="AB63" s="317"/>
      <c r="AC63" s="317"/>
      <c r="AD63" s="317"/>
      <c r="AE63" s="317"/>
      <c r="AF63" s="317"/>
      <c r="AG63" s="317"/>
      <c r="AH63" s="317"/>
      <c r="AI63" s="317"/>
      <c r="AJ63" s="318"/>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39" customHeight="1" x14ac:dyDescent="0.4">
      <c r="C64" s="101"/>
      <c r="D64" s="141"/>
      <c r="E64" s="142"/>
      <c r="F64" s="142"/>
      <c r="G64" s="142"/>
      <c r="H64" s="142"/>
      <c r="I64" s="142"/>
      <c r="J64" s="142"/>
      <c r="K64" s="142"/>
      <c r="L64" s="142"/>
      <c r="M64" s="143"/>
      <c r="N64" s="144"/>
      <c r="O64" s="145"/>
      <c r="P64" s="145"/>
      <c r="Q64" s="146"/>
      <c r="R64" s="119"/>
      <c r="S64" s="119"/>
      <c r="T64" s="119"/>
      <c r="U64" s="316"/>
      <c r="V64" s="317"/>
      <c r="W64" s="317"/>
      <c r="X64" s="317"/>
      <c r="Y64" s="317"/>
      <c r="Z64" s="317"/>
      <c r="AA64" s="317"/>
      <c r="AB64" s="317"/>
      <c r="AC64" s="317"/>
      <c r="AD64" s="317"/>
      <c r="AE64" s="317"/>
      <c r="AF64" s="317"/>
      <c r="AG64" s="317"/>
      <c r="AH64" s="317"/>
      <c r="AI64" s="317"/>
      <c r="AJ64" s="318"/>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39" customHeight="1" x14ac:dyDescent="0.4">
      <c r="C65" s="101"/>
      <c r="D65" s="116"/>
      <c r="E65" s="117"/>
      <c r="F65" s="117"/>
      <c r="G65" s="117"/>
      <c r="H65" s="117"/>
      <c r="I65" s="117"/>
      <c r="J65" s="117"/>
      <c r="K65" s="117"/>
      <c r="L65" s="117"/>
      <c r="M65" s="118"/>
      <c r="N65" s="154"/>
      <c r="O65" s="155"/>
      <c r="P65" s="155"/>
      <c r="Q65" s="156"/>
      <c r="R65" s="119"/>
      <c r="S65" s="119"/>
      <c r="T65" s="119"/>
      <c r="U65" s="316"/>
      <c r="V65" s="317"/>
      <c r="W65" s="317"/>
      <c r="X65" s="317"/>
      <c r="Y65" s="317"/>
      <c r="Z65" s="317"/>
      <c r="AA65" s="317"/>
      <c r="AB65" s="317"/>
      <c r="AC65" s="317"/>
      <c r="AD65" s="317"/>
      <c r="AE65" s="317"/>
      <c r="AF65" s="317"/>
      <c r="AG65" s="317"/>
      <c r="AH65" s="317"/>
      <c r="AI65" s="317"/>
      <c r="AJ65" s="318"/>
      <c r="AK65" s="136"/>
      <c r="AL65" s="136"/>
      <c r="AM65" s="82" t="str">
        <f>IF([3]回答表!X44="●",[3]回答表!J121,IF([3]回答表!AA44="●",[3]回答表!J133,""))</f>
        <v>●</v>
      </c>
      <c r="AN65" s="83"/>
      <c r="AO65" s="83"/>
      <c r="AP65" s="83"/>
      <c r="AQ65" s="83"/>
      <c r="AR65" s="83"/>
      <c r="AS65" s="83"/>
      <c r="AT65" s="153"/>
      <c r="AU65" s="82" t="str">
        <f>IF([3]回答表!X44="●",[3]回答表!J122,IF([3]回答表!AA44="●",[3]回答表!J134,""))</f>
        <v xml:space="preserve"> </v>
      </c>
      <c r="AV65" s="83"/>
      <c r="AW65" s="83"/>
      <c r="AX65" s="83"/>
      <c r="AY65" s="83"/>
      <c r="AZ65" s="83"/>
      <c r="BA65" s="83"/>
      <c r="BB65" s="153"/>
      <c r="BC65" s="120"/>
      <c r="BD65" s="109"/>
      <c r="BE65" s="109"/>
      <c r="BF65" s="150">
        <f>IF([3]回答表!X44="●",[3]回答表!V121,IF([3]回答表!AA44="●",[3]回答表!V133,""))</f>
        <v>2</v>
      </c>
      <c r="BG65" s="151"/>
      <c r="BH65" s="151"/>
      <c r="BI65" s="151"/>
      <c r="BJ65" s="150">
        <f>IF([3]回答表!X44="●",[3]回答表!V122,IF([3]回答表!AA44="●",[3]回答表!V134,""))</f>
        <v>4</v>
      </c>
      <c r="BK65" s="151"/>
      <c r="BL65" s="151"/>
      <c r="BM65" s="151"/>
      <c r="BN65" s="150">
        <f>IF([3]回答表!X44="●",[3]回答表!V123,IF([3]回答表!AA44="●",[3]回答表!V135,""))</f>
        <v>1</v>
      </c>
      <c r="BO65" s="151"/>
      <c r="BP65" s="151"/>
      <c r="BQ65" s="152"/>
      <c r="BR65" s="112"/>
      <c r="BS65" s="92"/>
    </row>
    <row r="66" spans="1:71" ht="39" customHeight="1" x14ac:dyDescent="0.4">
      <c r="C66" s="101"/>
      <c r="D66" s="157"/>
      <c r="E66" s="157"/>
      <c r="F66" s="157"/>
      <c r="G66" s="157"/>
      <c r="H66" s="157"/>
      <c r="I66" s="157"/>
      <c r="J66" s="157"/>
      <c r="K66" s="157"/>
      <c r="L66" s="157"/>
      <c r="M66" s="157"/>
      <c r="N66" s="158"/>
      <c r="O66" s="158"/>
      <c r="P66" s="158"/>
      <c r="Q66" s="158"/>
      <c r="R66" s="159"/>
      <c r="S66" s="159"/>
      <c r="T66" s="159"/>
      <c r="U66" s="316"/>
      <c r="V66" s="317"/>
      <c r="W66" s="317"/>
      <c r="X66" s="317"/>
      <c r="Y66" s="317"/>
      <c r="Z66" s="317"/>
      <c r="AA66" s="317"/>
      <c r="AB66" s="317"/>
      <c r="AC66" s="317"/>
      <c r="AD66" s="317"/>
      <c r="AE66" s="317"/>
      <c r="AF66" s="317"/>
      <c r="AG66" s="317"/>
      <c r="AH66" s="317"/>
      <c r="AI66" s="317"/>
      <c r="AJ66" s="318"/>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39" customHeight="1" x14ac:dyDescent="0.4">
      <c r="C67" s="101"/>
      <c r="D67" s="157"/>
      <c r="E67" s="157"/>
      <c r="F67" s="157"/>
      <c r="G67" s="157"/>
      <c r="H67" s="157"/>
      <c r="I67" s="157"/>
      <c r="J67" s="157"/>
      <c r="K67" s="157"/>
      <c r="L67" s="157"/>
      <c r="M67" s="157"/>
      <c r="N67" s="158"/>
      <c r="O67" s="158"/>
      <c r="P67" s="158"/>
      <c r="Q67" s="158"/>
      <c r="R67" s="159"/>
      <c r="S67" s="159"/>
      <c r="T67" s="159"/>
      <c r="U67" s="316"/>
      <c r="V67" s="317"/>
      <c r="W67" s="317"/>
      <c r="X67" s="317"/>
      <c r="Y67" s="317"/>
      <c r="Z67" s="317"/>
      <c r="AA67" s="317"/>
      <c r="AB67" s="317"/>
      <c r="AC67" s="317"/>
      <c r="AD67" s="317"/>
      <c r="AE67" s="317"/>
      <c r="AF67" s="317"/>
      <c r="AG67" s="317"/>
      <c r="AH67" s="317"/>
      <c r="AI67" s="317"/>
      <c r="AJ67" s="318"/>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39"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316"/>
      <c r="V68" s="317"/>
      <c r="W68" s="317"/>
      <c r="X68" s="317"/>
      <c r="Y68" s="317"/>
      <c r="Z68" s="317"/>
      <c r="AA68" s="317"/>
      <c r="AB68" s="317"/>
      <c r="AC68" s="317"/>
      <c r="AD68" s="317"/>
      <c r="AE68" s="317"/>
      <c r="AF68" s="317"/>
      <c r="AG68" s="317"/>
      <c r="AH68" s="317"/>
      <c r="AI68" s="317"/>
      <c r="AJ68" s="318"/>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39" customHeight="1" x14ac:dyDescent="0.4">
      <c r="C69" s="101"/>
      <c r="D69" s="173"/>
      <c r="E69" s="174"/>
      <c r="F69" s="174"/>
      <c r="G69" s="174"/>
      <c r="H69" s="174"/>
      <c r="I69" s="174"/>
      <c r="J69" s="174"/>
      <c r="K69" s="174"/>
      <c r="L69" s="174"/>
      <c r="M69" s="175"/>
      <c r="N69" s="144"/>
      <c r="O69" s="145"/>
      <c r="P69" s="145"/>
      <c r="Q69" s="146"/>
      <c r="R69" s="119"/>
      <c r="S69" s="119"/>
      <c r="T69" s="119"/>
      <c r="U69" s="316"/>
      <c r="V69" s="317"/>
      <c r="W69" s="317"/>
      <c r="X69" s="317"/>
      <c r="Y69" s="317"/>
      <c r="Z69" s="317"/>
      <c r="AA69" s="317"/>
      <c r="AB69" s="317"/>
      <c r="AC69" s="317"/>
      <c r="AD69" s="317"/>
      <c r="AE69" s="317"/>
      <c r="AF69" s="317"/>
      <c r="AG69" s="317"/>
      <c r="AH69" s="317"/>
      <c r="AI69" s="317"/>
      <c r="AJ69" s="318"/>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39" customHeight="1" x14ac:dyDescent="0.4">
      <c r="C70" s="101"/>
      <c r="D70" s="173"/>
      <c r="E70" s="174"/>
      <c r="F70" s="174"/>
      <c r="G70" s="174"/>
      <c r="H70" s="174"/>
      <c r="I70" s="174"/>
      <c r="J70" s="174"/>
      <c r="K70" s="174"/>
      <c r="L70" s="174"/>
      <c r="M70" s="175"/>
      <c r="N70" s="144"/>
      <c r="O70" s="145"/>
      <c r="P70" s="145"/>
      <c r="Q70" s="146"/>
      <c r="R70" s="119"/>
      <c r="S70" s="119"/>
      <c r="T70" s="119"/>
      <c r="U70" s="316"/>
      <c r="V70" s="317"/>
      <c r="W70" s="317"/>
      <c r="X70" s="317"/>
      <c r="Y70" s="317"/>
      <c r="Z70" s="317"/>
      <c r="AA70" s="317"/>
      <c r="AB70" s="317"/>
      <c r="AC70" s="317"/>
      <c r="AD70" s="317"/>
      <c r="AE70" s="317"/>
      <c r="AF70" s="317"/>
      <c r="AG70" s="317"/>
      <c r="AH70" s="317"/>
      <c r="AI70" s="317"/>
      <c r="AJ70" s="318"/>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39" customHeight="1" x14ac:dyDescent="0.4">
      <c r="C71" s="101"/>
      <c r="D71" s="176"/>
      <c r="E71" s="177"/>
      <c r="F71" s="177"/>
      <c r="G71" s="177"/>
      <c r="H71" s="177"/>
      <c r="I71" s="177"/>
      <c r="J71" s="177"/>
      <c r="K71" s="177"/>
      <c r="L71" s="177"/>
      <c r="M71" s="178"/>
      <c r="N71" s="154"/>
      <c r="O71" s="155"/>
      <c r="P71" s="155"/>
      <c r="Q71" s="156"/>
      <c r="R71" s="119"/>
      <c r="S71" s="119"/>
      <c r="T71" s="119"/>
      <c r="U71" s="319"/>
      <c r="V71" s="320"/>
      <c r="W71" s="320"/>
      <c r="X71" s="320"/>
      <c r="Y71" s="320"/>
      <c r="Z71" s="320"/>
      <c r="AA71" s="320"/>
      <c r="AB71" s="320"/>
      <c r="AC71" s="320"/>
      <c r="AD71" s="320"/>
      <c r="AE71" s="320"/>
      <c r="AF71" s="320"/>
      <c r="AG71" s="320"/>
      <c r="AH71" s="320"/>
      <c r="AI71" s="320"/>
      <c r="AJ71" s="32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BD7A8-5F4A-4CDB-B937-53EEA12E7B72}">
  <sheetPr>
    <pageSetUpPr fitToPage="1"/>
  </sheetPr>
  <dimension ref="A1:CN315"/>
  <sheetViews>
    <sheetView showZeros="0"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にかほ市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22" t="str">
        <f>IF([4]回答表!F17="下水道事業",IF([4]回答表!X45="●",[4]回答表!B158,IF([4]回答表!AA45="●",[4]回答表!B223,"")),"")</f>
        <v>　人口減少により今後使用料の収入減が見込まれることから、公共下水道処理区域と農業集落排水処理区域を統合し、農業集落排水処理区域の汚水を公共下水道処理施設で併せて一括処理することにより、汚水処理施設の統廃合を推進し、維持管理経費の縮減を図る。</v>
      </c>
      <c r="AN139" s="323"/>
      <c r="AO139" s="323"/>
      <c r="AP139" s="323"/>
      <c r="AQ139" s="323"/>
      <c r="AR139" s="323"/>
      <c r="AS139" s="323"/>
      <c r="AT139" s="323"/>
      <c r="AU139" s="323"/>
      <c r="AV139" s="323"/>
      <c r="AW139" s="323"/>
      <c r="AX139" s="323"/>
      <c r="AY139" s="323"/>
      <c r="AZ139" s="323"/>
      <c r="BA139" s="323"/>
      <c r="BB139" s="323"/>
      <c r="BC139" s="324"/>
      <c r="BD139" s="109"/>
      <c r="BE139" s="109"/>
      <c r="BF139" s="138" t="str">
        <f>IF([4]回答表!F17="下水道事業",IF([4]回答表!X45="●",[4]回答表!B212,IF([4]回答表!AA45="●",[4]回答表!B278,"")),"")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25"/>
      <c r="AN140" s="326"/>
      <c r="AO140" s="326"/>
      <c r="AP140" s="326"/>
      <c r="AQ140" s="326"/>
      <c r="AR140" s="326"/>
      <c r="AS140" s="326"/>
      <c r="AT140" s="326"/>
      <c r="AU140" s="326"/>
      <c r="AV140" s="326"/>
      <c r="AW140" s="326"/>
      <c r="AX140" s="326"/>
      <c r="AY140" s="326"/>
      <c r="AZ140" s="326"/>
      <c r="BA140" s="326"/>
      <c r="BB140" s="326"/>
      <c r="BC140" s="327"/>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v>
      </c>
      <c r="V141" s="83"/>
      <c r="W141" s="83"/>
      <c r="X141" s="83"/>
      <c r="Y141" s="83"/>
      <c r="Z141" s="83"/>
      <c r="AA141" s="83"/>
      <c r="AB141" s="153"/>
      <c r="AC141" s="68"/>
      <c r="AD141" s="68"/>
      <c r="AE141" s="68"/>
      <c r="AF141" s="68"/>
      <c r="AG141" s="68"/>
      <c r="AH141" s="68"/>
      <c r="AI141" s="68"/>
      <c r="AJ141" s="68"/>
      <c r="AK141" s="136"/>
      <c r="AL141" s="68"/>
      <c r="AM141" s="325"/>
      <c r="AN141" s="326"/>
      <c r="AO141" s="326"/>
      <c r="AP141" s="326"/>
      <c r="AQ141" s="326"/>
      <c r="AR141" s="326"/>
      <c r="AS141" s="326"/>
      <c r="AT141" s="326"/>
      <c r="AU141" s="326"/>
      <c r="AV141" s="326"/>
      <c r="AW141" s="326"/>
      <c r="AX141" s="326"/>
      <c r="AY141" s="326"/>
      <c r="AZ141" s="326"/>
      <c r="BA141" s="326"/>
      <c r="BB141" s="326"/>
      <c r="BC141" s="327"/>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25"/>
      <c r="AN142" s="326"/>
      <c r="AO142" s="326"/>
      <c r="AP142" s="326"/>
      <c r="AQ142" s="326"/>
      <c r="AR142" s="326"/>
      <c r="AS142" s="326"/>
      <c r="AT142" s="326"/>
      <c r="AU142" s="326"/>
      <c r="AV142" s="326"/>
      <c r="AW142" s="326"/>
      <c r="AX142" s="326"/>
      <c r="AY142" s="326"/>
      <c r="AZ142" s="326"/>
      <c r="BA142" s="326"/>
      <c r="BB142" s="326"/>
      <c r="BC142" s="327"/>
      <c r="BD142" s="109"/>
      <c r="BE142" s="109"/>
      <c r="BF142" s="150">
        <f>IF([4]回答表!F17="下水道事業",IF([4]回答表!X45="●",[4]回答表!E212,IF([4]回答表!AA45="●",[4]回答表!E278,"")),"")</f>
        <v>18</v>
      </c>
      <c r="BG142" s="151"/>
      <c r="BH142" s="151"/>
      <c r="BI142" s="151"/>
      <c r="BJ142" s="150">
        <f>IF([4]回答表!F17="下水道事業",IF([4]回答表!X45="●",[4]回答表!E213,IF([4]回答表!AA45="●",[4]回答表!E279,"")),"")</f>
        <v>4</v>
      </c>
      <c r="BK142" s="151"/>
      <c r="BL142" s="151"/>
      <c r="BM142" s="151"/>
      <c r="BN142" s="150">
        <f>IF([4]回答表!F17="下水道事業",IF([4]回答表!X45="●",[4]回答表!E214,IF([4]回答表!AA45="●",[4]回答表!E280,"")),"")</f>
        <v>1</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25"/>
      <c r="AN143" s="326"/>
      <c r="AO143" s="326"/>
      <c r="AP143" s="326"/>
      <c r="AQ143" s="326"/>
      <c r="AR143" s="326"/>
      <c r="AS143" s="326"/>
      <c r="AT143" s="326"/>
      <c r="AU143" s="326"/>
      <c r="AV143" s="326"/>
      <c r="AW143" s="326"/>
      <c r="AX143" s="326"/>
      <c r="AY143" s="326"/>
      <c r="AZ143" s="326"/>
      <c r="BA143" s="326"/>
      <c r="BB143" s="326"/>
      <c r="BC143" s="327"/>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25"/>
      <c r="AN144" s="326"/>
      <c r="AO144" s="326"/>
      <c r="AP144" s="326"/>
      <c r="AQ144" s="326"/>
      <c r="AR144" s="326"/>
      <c r="AS144" s="326"/>
      <c r="AT144" s="326"/>
      <c r="AU144" s="326"/>
      <c r="AV144" s="326"/>
      <c r="AW144" s="326"/>
      <c r="AX144" s="326"/>
      <c r="AY144" s="326"/>
      <c r="AZ144" s="326"/>
      <c r="BA144" s="326"/>
      <c r="BB144" s="326"/>
      <c r="BC144" s="327"/>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25"/>
      <c r="AN145" s="326"/>
      <c r="AO145" s="326"/>
      <c r="AP145" s="326"/>
      <c r="AQ145" s="326"/>
      <c r="AR145" s="326"/>
      <c r="AS145" s="326"/>
      <c r="AT145" s="326"/>
      <c r="AU145" s="326"/>
      <c r="AV145" s="326"/>
      <c r="AW145" s="326"/>
      <c r="AX145" s="326"/>
      <c r="AY145" s="326"/>
      <c r="AZ145" s="326"/>
      <c r="BA145" s="326"/>
      <c r="BB145" s="326"/>
      <c r="BC145" s="327"/>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25"/>
      <c r="AN146" s="326"/>
      <c r="AO146" s="326"/>
      <c r="AP146" s="326"/>
      <c r="AQ146" s="326"/>
      <c r="AR146" s="326"/>
      <c r="AS146" s="326"/>
      <c r="AT146" s="326"/>
      <c r="AU146" s="326"/>
      <c r="AV146" s="326"/>
      <c r="AW146" s="326"/>
      <c r="AX146" s="326"/>
      <c r="AY146" s="326"/>
      <c r="AZ146" s="326"/>
      <c r="BA146" s="326"/>
      <c r="BB146" s="326"/>
      <c r="BC146" s="327"/>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xml:space="preserve"> </v>
      </c>
      <c r="V147" s="83"/>
      <c r="W147" s="83"/>
      <c r="X147" s="83"/>
      <c r="Y147" s="83"/>
      <c r="Z147" s="83"/>
      <c r="AA147" s="83"/>
      <c r="AB147" s="153"/>
      <c r="AC147" s="82" t="str">
        <f>IF([4]回答表!F17="下水道事業",IF([4]回答表!X45="●",[4]回答表!Y196,IF([4]回答表!AA45="●",[4]回答表!Y262,"")),"")</f>
        <v>●</v>
      </c>
      <c r="AD147" s="83"/>
      <c r="AE147" s="83"/>
      <c r="AF147" s="83"/>
      <c r="AG147" s="83"/>
      <c r="AH147" s="83"/>
      <c r="AI147" s="83"/>
      <c r="AJ147" s="153"/>
      <c r="AK147" s="136"/>
      <c r="AL147" s="109"/>
      <c r="AM147" s="325"/>
      <c r="AN147" s="326"/>
      <c r="AO147" s="326"/>
      <c r="AP147" s="326"/>
      <c r="AQ147" s="326"/>
      <c r="AR147" s="326"/>
      <c r="AS147" s="326"/>
      <c r="AT147" s="326"/>
      <c r="AU147" s="326"/>
      <c r="AV147" s="326"/>
      <c r="AW147" s="326"/>
      <c r="AX147" s="326"/>
      <c r="AY147" s="326"/>
      <c r="AZ147" s="326"/>
      <c r="BA147" s="326"/>
      <c r="BB147" s="326"/>
      <c r="BC147" s="327"/>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28"/>
      <c r="AN148" s="329"/>
      <c r="AO148" s="329"/>
      <c r="AP148" s="329"/>
      <c r="AQ148" s="329"/>
      <c r="AR148" s="329"/>
      <c r="AS148" s="329"/>
      <c r="AT148" s="329"/>
      <c r="AU148" s="329"/>
      <c r="AV148" s="329"/>
      <c r="AW148" s="329"/>
      <c r="AX148" s="329"/>
      <c r="AY148" s="329"/>
      <c r="AZ148" s="329"/>
      <c r="BA148" s="329"/>
      <c r="BB148" s="329"/>
      <c r="BC148" s="330"/>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xml:space="preserve"> </v>
      </c>
      <c r="V153" s="83"/>
      <c r="W153" s="83"/>
      <c r="X153" s="83"/>
      <c r="Y153" s="83"/>
      <c r="Z153" s="83"/>
      <c r="AA153" s="83"/>
      <c r="AB153" s="153"/>
      <c r="AC153" s="82" t="str">
        <f>IF([4]回答表!F17="下水道事業",IF([4]回答表!X45="●",[4]回答表!Y199,IF([4]回答表!AA45="●",[4]回答表!Y265,"")),"")</f>
        <v xml:space="preserve"> </v>
      </c>
      <c r="AD153" s="83"/>
      <c r="AE153" s="83"/>
      <c r="AF153" s="83"/>
      <c r="AG153" s="83"/>
      <c r="AH153" s="83"/>
      <c r="AI153" s="83"/>
      <c r="AJ153" s="153"/>
      <c r="AK153" s="82" t="str">
        <f>IF([4]回答表!F17="下水道事業",IF([4]回答表!X45="●",[4]回答表!Y200,IF([4]回答表!AA45="●",[4]回答表!Y266,"")),"")</f>
        <v>●</v>
      </c>
      <c r="AL153" s="83"/>
      <c r="AM153" s="83"/>
      <c r="AN153" s="83"/>
      <c r="AO153" s="83"/>
      <c r="AP153" s="83"/>
      <c r="AQ153" s="83"/>
      <c r="AR153" s="153"/>
      <c r="AS153" s="82" t="str">
        <f>IF([4]回答表!F17="下水道事業",IF([4]回答表!X45="●",[4]回答表!Y201,IF([4]回答表!AA45="●",[4]回答表!Y267,"")),"")</f>
        <v xml:space="preserve"> </v>
      </c>
      <c r="AT153" s="83"/>
      <c r="AU153" s="83"/>
      <c r="AV153" s="83"/>
      <c r="AW153" s="83"/>
      <c r="AX153" s="83"/>
      <c r="AY153" s="83"/>
      <c r="AZ153" s="153"/>
      <c r="BA153" s="82" t="str">
        <f>IF([4]回答表!F17="下水道事業",IF([4]回答表!X45="●",[4]回答表!Y202,IF([4]回答表!AA45="●",[4]回答表!Y268,"")),"")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xml:space="preserve"> </v>
      </c>
      <c r="V159" s="83"/>
      <c r="W159" s="83"/>
      <c r="X159" s="83"/>
      <c r="Y159" s="83"/>
      <c r="Z159" s="83"/>
      <c r="AA159" s="83"/>
      <c r="AB159" s="153"/>
      <c r="AC159" s="82" t="str">
        <f>IF([4]回答表!F17="下水道事業",IF([4]回答表!X45="●",[4]回答表!Y208,IF([4]回答表!AA45="●",[4]回答表!Y274,"")),"")</f>
        <v xml:space="preserve"> </v>
      </c>
      <c r="AD159" s="83"/>
      <c r="AE159" s="83"/>
      <c r="AF159" s="83"/>
      <c r="AG159" s="83"/>
      <c r="AH159" s="83"/>
      <c r="AI159" s="83"/>
      <c r="AJ159" s="153"/>
      <c r="AK159" s="82" t="str">
        <f>IF([4]回答表!F17="下水道事業",IF([4]回答表!X45="●",[4]回答表!Y209,IF([4]回答表!AA45="●",[4]回答表!Y275,"")),"")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84B9-4385-4B0E-9415-B3449CD94540}">
  <sheetPr>
    <pageSetUpPr fitToPage="1"/>
  </sheetPr>
  <dimension ref="A1:CN315"/>
  <sheetViews>
    <sheetView showZeros="0" view="pageBreakPreview" zoomScale="60" zoomScaleNormal="55" workbookViewId="0">
      <selection activeCell="AM139" sqref="AM139:BC14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にかほ市</v>
      </c>
      <c r="D11" s="8"/>
      <c r="E11" s="8"/>
      <c r="F11" s="8"/>
      <c r="G11" s="8"/>
      <c r="H11" s="8"/>
      <c r="I11" s="8"/>
      <c r="J11" s="8"/>
      <c r="K11" s="8"/>
      <c r="L11" s="8"/>
      <c r="M11" s="8"/>
      <c r="N11" s="8"/>
      <c r="O11" s="8"/>
      <c r="P11" s="8"/>
      <c r="Q11" s="8"/>
      <c r="R11" s="8"/>
      <c r="S11" s="8"/>
      <c r="T11" s="8"/>
      <c r="U11" s="22" t="str">
        <f>IF(COUNTIF([5]回答表!F17,"*")&gt;0,[5]回答表!F17,"")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農業集落排水施設</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22" t="str">
        <f>IF([5]回答表!F17="下水道事業",IF([5]回答表!X45="●",[5]回答表!B158,IF([5]回答表!AA45="●",[5]回答表!B223,"")),"")</f>
        <v>　人口減少により今後使用料の収入減が見込まれることから、公共下水道処理区域と農業集落排水処理区域を統合し、農業集落排水処理区域の汚水を公共下水道処理施設で併せて一括処理することにより、汚水処理施設の統廃合を推進し、維持管理経費の縮減を図る。</v>
      </c>
      <c r="AN139" s="323"/>
      <c r="AO139" s="323"/>
      <c r="AP139" s="323"/>
      <c r="AQ139" s="323"/>
      <c r="AR139" s="323"/>
      <c r="AS139" s="323"/>
      <c r="AT139" s="323"/>
      <c r="AU139" s="323"/>
      <c r="AV139" s="323"/>
      <c r="AW139" s="323"/>
      <c r="AX139" s="323"/>
      <c r="AY139" s="323"/>
      <c r="AZ139" s="323"/>
      <c r="BA139" s="323"/>
      <c r="BB139" s="323"/>
      <c r="BC139" s="324"/>
      <c r="BD139" s="109"/>
      <c r="BE139" s="109"/>
      <c r="BF139" s="138" t="str">
        <f>IF([5]回答表!F17="下水道事業",IF([5]回答表!X45="●",[5]回答表!B212,IF([5]回答表!AA45="●",[5]回答表!B278,"")),"")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25"/>
      <c r="AN140" s="326"/>
      <c r="AO140" s="326"/>
      <c r="AP140" s="326"/>
      <c r="AQ140" s="326"/>
      <c r="AR140" s="326"/>
      <c r="AS140" s="326"/>
      <c r="AT140" s="326"/>
      <c r="AU140" s="326"/>
      <c r="AV140" s="326"/>
      <c r="AW140" s="326"/>
      <c r="AX140" s="326"/>
      <c r="AY140" s="326"/>
      <c r="AZ140" s="326"/>
      <c r="BA140" s="326"/>
      <c r="BB140" s="326"/>
      <c r="BC140" s="327"/>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v>
      </c>
      <c r="V141" s="83"/>
      <c r="W141" s="83"/>
      <c r="X141" s="83"/>
      <c r="Y141" s="83"/>
      <c r="Z141" s="83"/>
      <c r="AA141" s="83"/>
      <c r="AB141" s="153"/>
      <c r="AC141" s="68"/>
      <c r="AD141" s="68"/>
      <c r="AE141" s="68"/>
      <c r="AF141" s="68"/>
      <c r="AG141" s="68"/>
      <c r="AH141" s="68"/>
      <c r="AI141" s="68"/>
      <c r="AJ141" s="68"/>
      <c r="AK141" s="136"/>
      <c r="AL141" s="68"/>
      <c r="AM141" s="325"/>
      <c r="AN141" s="326"/>
      <c r="AO141" s="326"/>
      <c r="AP141" s="326"/>
      <c r="AQ141" s="326"/>
      <c r="AR141" s="326"/>
      <c r="AS141" s="326"/>
      <c r="AT141" s="326"/>
      <c r="AU141" s="326"/>
      <c r="AV141" s="326"/>
      <c r="AW141" s="326"/>
      <c r="AX141" s="326"/>
      <c r="AY141" s="326"/>
      <c r="AZ141" s="326"/>
      <c r="BA141" s="326"/>
      <c r="BB141" s="326"/>
      <c r="BC141" s="327"/>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25"/>
      <c r="AN142" s="326"/>
      <c r="AO142" s="326"/>
      <c r="AP142" s="326"/>
      <c r="AQ142" s="326"/>
      <c r="AR142" s="326"/>
      <c r="AS142" s="326"/>
      <c r="AT142" s="326"/>
      <c r="AU142" s="326"/>
      <c r="AV142" s="326"/>
      <c r="AW142" s="326"/>
      <c r="AX142" s="326"/>
      <c r="AY142" s="326"/>
      <c r="AZ142" s="326"/>
      <c r="BA142" s="326"/>
      <c r="BB142" s="326"/>
      <c r="BC142" s="327"/>
      <c r="BD142" s="109"/>
      <c r="BE142" s="109"/>
      <c r="BF142" s="150">
        <f>IF([5]回答表!F17="下水道事業",IF([5]回答表!X45="●",[5]回答表!E212,IF([5]回答表!AA45="●",[5]回答表!E278,"")),"")</f>
        <v>18</v>
      </c>
      <c r="BG142" s="151"/>
      <c r="BH142" s="151"/>
      <c r="BI142" s="151"/>
      <c r="BJ142" s="150">
        <f>IF([5]回答表!F17="下水道事業",IF([5]回答表!X45="●",[5]回答表!E213,IF([5]回答表!AA45="●",[5]回答表!E279,"")),"")</f>
        <v>4</v>
      </c>
      <c r="BK142" s="151"/>
      <c r="BL142" s="151"/>
      <c r="BM142" s="151"/>
      <c r="BN142" s="150">
        <f>IF([5]回答表!F17="下水道事業",IF([5]回答表!X45="●",[5]回答表!E214,IF([5]回答表!AA45="●",[5]回答表!E280,"")),"")</f>
        <v>1</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25"/>
      <c r="AN143" s="326"/>
      <c r="AO143" s="326"/>
      <c r="AP143" s="326"/>
      <c r="AQ143" s="326"/>
      <c r="AR143" s="326"/>
      <c r="AS143" s="326"/>
      <c r="AT143" s="326"/>
      <c r="AU143" s="326"/>
      <c r="AV143" s="326"/>
      <c r="AW143" s="326"/>
      <c r="AX143" s="326"/>
      <c r="AY143" s="326"/>
      <c r="AZ143" s="326"/>
      <c r="BA143" s="326"/>
      <c r="BB143" s="326"/>
      <c r="BC143" s="327"/>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25"/>
      <c r="AN144" s="326"/>
      <c r="AO144" s="326"/>
      <c r="AP144" s="326"/>
      <c r="AQ144" s="326"/>
      <c r="AR144" s="326"/>
      <c r="AS144" s="326"/>
      <c r="AT144" s="326"/>
      <c r="AU144" s="326"/>
      <c r="AV144" s="326"/>
      <c r="AW144" s="326"/>
      <c r="AX144" s="326"/>
      <c r="AY144" s="326"/>
      <c r="AZ144" s="326"/>
      <c r="BA144" s="326"/>
      <c r="BB144" s="326"/>
      <c r="BC144" s="327"/>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25"/>
      <c r="AN145" s="326"/>
      <c r="AO145" s="326"/>
      <c r="AP145" s="326"/>
      <c r="AQ145" s="326"/>
      <c r="AR145" s="326"/>
      <c r="AS145" s="326"/>
      <c r="AT145" s="326"/>
      <c r="AU145" s="326"/>
      <c r="AV145" s="326"/>
      <c r="AW145" s="326"/>
      <c r="AX145" s="326"/>
      <c r="AY145" s="326"/>
      <c r="AZ145" s="326"/>
      <c r="BA145" s="326"/>
      <c r="BB145" s="326"/>
      <c r="BC145" s="327"/>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25"/>
      <c r="AN146" s="326"/>
      <c r="AO146" s="326"/>
      <c r="AP146" s="326"/>
      <c r="AQ146" s="326"/>
      <c r="AR146" s="326"/>
      <c r="AS146" s="326"/>
      <c r="AT146" s="326"/>
      <c r="AU146" s="326"/>
      <c r="AV146" s="326"/>
      <c r="AW146" s="326"/>
      <c r="AX146" s="326"/>
      <c r="AY146" s="326"/>
      <c r="AZ146" s="326"/>
      <c r="BA146" s="326"/>
      <c r="BB146" s="326"/>
      <c r="BC146" s="327"/>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v>
      </c>
      <c r="V147" s="83"/>
      <c r="W147" s="83"/>
      <c r="X147" s="83"/>
      <c r="Y147" s="83"/>
      <c r="Z147" s="83"/>
      <c r="AA147" s="83"/>
      <c r="AB147" s="153"/>
      <c r="AC147" s="82" t="str">
        <f>IF([5]回答表!F17="下水道事業",IF([5]回答表!X45="●",[5]回答表!Y196,IF([5]回答表!AA45="●",[5]回答表!Y262,"")),"")</f>
        <v xml:space="preserve"> </v>
      </c>
      <c r="AD147" s="83"/>
      <c r="AE147" s="83"/>
      <c r="AF147" s="83"/>
      <c r="AG147" s="83"/>
      <c r="AH147" s="83"/>
      <c r="AI147" s="83"/>
      <c r="AJ147" s="153"/>
      <c r="AK147" s="136"/>
      <c r="AL147" s="109"/>
      <c r="AM147" s="325"/>
      <c r="AN147" s="326"/>
      <c r="AO147" s="326"/>
      <c r="AP147" s="326"/>
      <c r="AQ147" s="326"/>
      <c r="AR147" s="326"/>
      <c r="AS147" s="326"/>
      <c r="AT147" s="326"/>
      <c r="AU147" s="326"/>
      <c r="AV147" s="326"/>
      <c r="AW147" s="326"/>
      <c r="AX147" s="326"/>
      <c r="AY147" s="326"/>
      <c r="AZ147" s="326"/>
      <c r="BA147" s="326"/>
      <c r="BB147" s="326"/>
      <c r="BC147" s="327"/>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28"/>
      <c r="AN148" s="329"/>
      <c r="AO148" s="329"/>
      <c r="AP148" s="329"/>
      <c r="AQ148" s="329"/>
      <c r="AR148" s="329"/>
      <c r="AS148" s="329"/>
      <c r="AT148" s="329"/>
      <c r="AU148" s="329"/>
      <c r="AV148" s="329"/>
      <c r="AW148" s="329"/>
      <c r="AX148" s="329"/>
      <c r="AY148" s="329"/>
      <c r="AZ148" s="329"/>
      <c r="BA148" s="329"/>
      <c r="BB148" s="329"/>
      <c r="BC148" s="330"/>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xml:space="preserve"> </v>
      </c>
      <c r="V153" s="83"/>
      <c r="W153" s="83"/>
      <c r="X153" s="83"/>
      <c r="Y153" s="83"/>
      <c r="Z153" s="83"/>
      <c r="AA153" s="83"/>
      <c r="AB153" s="153"/>
      <c r="AC153" s="82" t="str">
        <f>IF([5]回答表!F17="下水道事業",IF([5]回答表!X45="●",[5]回答表!Y199,IF([5]回答表!AA45="●",[5]回答表!Y265,"")),"")</f>
        <v xml:space="preserve"> </v>
      </c>
      <c r="AD153" s="83"/>
      <c r="AE153" s="83"/>
      <c r="AF153" s="83"/>
      <c r="AG153" s="83"/>
      <c r="AH153" s="83"/>
      <c r="AI153" s="83"/>
      <c r="AJ153" s="153"/>
      <c r="AK153" s="82" t="str">
        <f>IF([5]回答表!F17="下水道事業",IF([5]回答表!X45="●",[5]回答表!Y200,IF([5]回答表!AA45="●",[5]回答表!Y266,"")),"")</f>
        <v>●</v>
      </c>
      <c r="AL153" s="83"/>
      <c r="AM153" s="83"/>
      <c r="AN153" s="83"/>
      <c r="AO153" s="83"/>
      <c r="AP153" s="83"/>
      <c r="AQ153" s="83"/>
      <c r="AR153" s="153"/>
      <c r="AS153" s="82" t="str">
        <f>IF([5]回答表!F17="下水道事業",IF([5]回答表!X45="●",[5]回答表!Y201,IF([5]回答表!AA45="●",[5]回答表!Y267,"")),"")</f>
        <v xml:space="preserve"> </v>
      </c>
      <c r="AT153" s="83"/>
      <c r="AU153" s="83"/>
      <c r="AV153" s="83"/>
      <c r="AW153" s="83"/>
      <c r="AX153" s="83"/>
      <c r="AY153" s="83"/>
      <c r="AZ153" s="153"/>
      <c r="BA153" s="82" t="str">
        <f>IF([5]回答表!F17="下水道事業",IF([5]回答表!X45="●",[5]回答表!Y202,IF([5]回答表!AA45="●",[5]回答表!Y268,"")),"")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xml:space="preserve"> </v>
      </c>
      <c r="V159" s="83"/>
      <c r="W159" s="83"/>
      <c r="X159" s="83"/>
      <c r="Y159" s="83"/>
      <c r="Z159" s="83"/>
      <c r="AA159" s="83"/>
      <c r="AB159" s="153"/>
      <c r="AC159" s="82" t="str">
        <f>IF([5]回答表!F17="下水道事業",IF([5]回答表!X45="●",[5]回答表!Y208,IF([5]回答表!AA45="●",[5]回答表!Y274,"")),"")</f>
        <v xml:space="preserve"> </v>
      </c>
      <c r="AD159" s="83"/>
      <c r="AE159" s="83"/>
      <c r="AF159" s="83"/>
      <c r="AG159" s="83"/>
      <c r="AH159" s="83"/>
      <c r="AI159" s="83"/>
      <c r="AJ159" s="153"/>
      <c r="AK159" s="82" t="str">
        <f>IF([5]回答表!F17="下水道事業",IF([5]回答表!X45="●",[5]回答表!Y209,IF([5]回答表!AA45="●",[5]回答表!Y275,"")),"")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26EA-7010-4B97-A79A-361E5DEB607F}">
  <sheetPr>
    <pageSetUpPr fitToPage="1"/>
  </sheetPr>
  <dimension ref="A1:CN315"/>
  <sheetViews>
    <sheetView showZeros="0"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にかほ市</v>
      </c>
      <c r="D11" s="8"/>
      <c r="E11" s="8"/>
      <c r="F11" s="8"/>
      <c r="G11" s="8"/>
      <c r="H11" s="8"/>
      <c r="I11" s="8"/>
      <c r="J11" s="8"/>
      <c r="K11" s="8"/>
      <c r="L11" s="8"/>
      <c r="M11" s="8"/>
      <c r="N11" s="8"/>
      <c r="O11" s="8"/>
      <c r="P11" s="8"/>
      <c r="Q11" s="8"/>
      <c r="R11" s="8"/>
      <c r="S11" s="8"/>
      <c r="T11" s="8"/>
      <c r="U11" s="22" t="str">
        <f>IF(COUNTIF([6]回答表!F17,"*")&gt;0,[6]回答表!F17,"")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小規模集合排水施設</v>
      </c>
      <c r="AP11" s="10"/>
      <c r="AQ11" s="10"/>
      <c r="AR11" s="10"/>
      <c r="AS11" s="10"/>
      <c r="AT11" s="10"/>
      <c r="AU11" s="10"/>
      <c r="AV11" s="10"/>
      <c r="AW11" s="10"/>
      <c r="AX11" s="10"/>
      <c r="AY11" s="10"/>
      <c r="AZ11" s="10"/>
      <c r="BA11" s="10"/>
      <c r="BB11" s="10"/>
      <c r="BC11" s="10"/>
      <c r="BD11" s="10"/>
      <c r="BE11" s="10"/>
      <c r="BF11" s="11"/>
      <c r="BG11" s="21" t="str">
        <f>IF(COUNTIF([6]回答表!F19,"*")&gt;0,[6]回答表!F19,"")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
      </c>
      <c r="L24" s="80"/>
      <c r="M24" s="80"/>
      <c r="N24" s="80"/>
      <c r="O24" s="80"/>
      <c r="P24" s="80"/>
      <c r="Q24" s="81"/>
      <c r="R24" s="79" t="str">
        <f>IF([6]回答表!R45="●","●","")</f>
        <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IF([6]回答表!F17="下水道事業",IF([6]回答表!X45="●",[6]回答表!E212,IF([6]回答表!AA45="●",[6]回答表!E278,"")),"")</f>
        <v/>
      </c>
      <c r="BG142" s="151"/>
      <c r="BH142" s="151"/>
      <c r="BI142" s="151"/>
      <c r="BJ142" s="150" t="str">
        <f>IF([6]回答表!F17="下水道事業",IF([6]回答表!X45="●",[6]回答表!E213,IF([6]回答表!AA45="●",[6]回答表!E279,"")),"")</f>
        <v/>
      </c>
      <c r="BK142" s="151"/>
      <c r="BL142" s="151"/>
      <c r="BM142" s="151"/>
      <c r="BN142" s="150" t="str">
        <f>IF([6]回答表!F17="下水道事業",IF([6]回答表!X45="●",[6]回答表!E214,IF([6]回答表!AA45="●",[6]回答表!E280,"")),"")</f>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
      </c>
      <c r="V147" s="83"/>
      <c r="W147" s="83"/>
      <c r="X147" s="83"/>
      <c r="Y147" s="83"/>
      <c r="Z147" s="83"/>
      <c r="AA147" s="83"/>
      <c r="AB147" s="153"/>
      <c r="AC147" s="82" t="str">
        <f>IF([6]回答表!F17="下水道事業",IF([6]回答表!X45="●",[6]回答表!Y196,IF([6]回答表!AA45="●",[6]回答表!Y262,"")),"")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c>
      <c r="V153" s="83"/>
      <c r="W153" s="83"/>
      <c r="X153" s="83"/>
      <c r="Y153" s="83"/>
      <c r="Z153" s="83"/>
      <c r="AA153" s="83"/>
      <c r="AB153" s="153"/>
      <c r="AC153" s="82" t="str">
        <f>IF([6]回答表!F17="下水道事業",IF([6]回答表!X45="●",[6]回答表!Y199,IF([6]回答表!AA45="●",[6]回答表!Y265,"")),"")</f>
        <v/>
      </c>
      <c r="AD153" s="83"/>
      <c r="AE153" s="83"/>
      <c r="AF153" s="83"/>
      <c r="AG153" s="83"/>
      <c r="AH153" s="83"/>
      <c r="AI153" s="83"/>
      <c r="AJ153" s="153"/>
      <c r="AK153" s="82" t="str">
        <f>IF([6]回答表!F17="下水道事業",IF([6]回答表!X45="●",[6]回答表!Y200,IF([6]回答表!AA45="●",[6]回答表!Y266,"")),"")</f>
        <v/>
      </c>
      <c r="AL153" s="83"/>
      <c r="AM153" s="83"/>
      <c r="AN153" s="83"/>
      <c r="AO153" s="83"/>
      <c r="AP153" s="83"/>
      <c r="AQ153" s="83"/>
      <c r="AR153" s="153"/>
      <c r="AS153" s="82" t="str">
        <f>IF([6]回答表!F17="下水道事業",IF([6]回答表!X45="●",[6]回答表!Y201,IF([6]回答表!AA45="●",[6]回答表!Y267,"")),"")</f>
        <v/>
      </c>
      <c r="AT153" s="83"/>
      <c r="AU153" s="83"/>
      <c r="AV153" s="83"/>
      <c r="AW153" s="83"/>
      <c r="AX153" s="83"/>
      <c r="AY153" s="83"/>
      <c r="AZ153" s="153"/>
      <c r="BA153" s="82" t="str">
        <f>IF([6]回答表!F17="下水道事業",IF([6]回答表!X45="●",[6]回答表!Y202,IF([6]回答表!AA45="●",[6]回答表!Y268,"")),"")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c>
      <c r="V159" s="83"/>
      <c r="W159" s="83"/>
      <c r="X159" s="83"/>
      <c r="Y159" s="83"/>
      <c r="Z159" s="83"/>
      <c r="AA159" s="83"/>
      <c r="AB159" s="153"/>
      <c r="AC159" s="82" t="str">
        <f>IF([6]回答表!F17="下水道事業",IF([6]回答表!X45="●",[6]回答表!Y208,IF([6]回答表!AA45="●",[6]回答表!Y274,"")),"")</f>
        <v/>
      </c>
      <c r="AD159" s="83"/>
      <c r="AE159" s="83"/>
      <c r="AF159" s="83"/>
      <c r="AG159" s="83"/>
      <c r="AH159" s="83"/>
      <c r="AI159" s="83"/>
      <c r="AJ159" s="153"/>
      <c r="AK159" s="82" t="str">
        <f>IF([6]回答表!F17="下水道事業",IF([6]回答表!X45="●",[6]回答表!Y209,IF([6]回答表!AA45="●",[6]回答表!Y275,"")),"")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
      </c>
      <c r="O164" s="131"/>
      <c r="P164" s="131"/>
      <c r="Q164" s="132"/>
      <c r="R164" s="119"/>
      <c r="S164" s="119"/>
      <c r="T164" s="119"/>
      <c r="U164" s="133" t="str">
        <f>IF([6]回答表!F17="下水道事業",IF([6]回答表!AD45="●",[6]回答表!B289,""),"")</f>
        <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本来は経営努力による独立採算での運営を行うべきであるが、人口減少等地域の事情により現状の料金収入のみで採算をとることは極めて困難であることから、使用料改定について検討を行うとともに、維持管理経費についてコスト削減を図り、適正かつ必要最低限の管理に努め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