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2.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36.3.1\share\令和６年度\Ｆ_市町村税政チーム\01_一般\14_市町村税政の概要\★掲載用データ\02_課税状況調\オープンデータカタログサイト、データラボ用\"/>
    </mc:Choice>
  </mc:AlternateContent>
  <xr:revisionPtr revIDLastSave="0" documentId="8_{F43778E3-817A-45D5-A5BB-E0CF4087B79C}" xr6:coauthVersionLast="47" xr6:coauthVersionMax="47" xr10:uidLastSave="{00000000-0000-0000-0000-000000000000}"/>
  <bookViews>
    <workbookView xWindow="4605" yWindow="1920" windowWidth="17460" windowHeight="13365" tabRatio="710" xr2:uid="{00000000-000D-0000-FFFF-FFFF00000000}"/>
  </bookViews>
  <sheets>
    <sheet name="目次" sheetId="25" r:id="rId1"/>
    <sheet name="1(p.1-3)" sheetId="1" r:id="rId2"/>
    <sheet name="2(p.4-7)" sheetId="2" r:id="rId3"/>
    <sheet name="3(p.8-11)" sheetId="3" r:id="rId4"/>
    <sheet name="4(p.12)" sheetId="4" r:id="rId5"/>
    <sheet name="5(p.13)" sheetId="29" r:id="rId6"/>
    <sheet name="6(p.14-15)" sheetId="5" r:id="rId7"/>
    <sheet name="7(p.16-19)" sheetId="6" r:id="rId8"/>
    <sheet name="8(p.20-25)" sheetId="7" r:id="rId9"/>
    <sheet name="9(p.26-31)" sheetId="31" r:id="rId10"/>
    <sheet name="10(p.32-37)" sheetId="32" r:id="rId11"/>
    <sheet name="11(p.38-43)" sheetId="33" r:id="rId12"/>
    <sheet name="12(p.44-45)" sheetId="11" r:id="rId13"/>
    <sheet name="13(p.46)" sheetId="12" r:id="rId14"/>
    <sheet name="14(p.47)" sheetId="13" r:id="rId15"/>
    <sheet name="15(p.48-49)" sheetId="14" r:id="rId16"/>
    <sheet name="16(p.50)" sheetId="26" r:id="rId17"/>
    <sheet name="17(p.51)" sheetId="15" r:id="rId18"/>
    <sheet name="18(p.52-59)" sheetId="16" r:id="rId19"/>
    <sheet name="19(p.60-67)" sheetId="34" r:id="rId20"/>
    <sheet name="20(p.68-73)" sheetId="35" r:id="rId21"/>
    <sheet name="21(p74-76)" sheetId="18" r:id="rId22"/>
    <sheet name="22(p.77-79)" sheetId="28" r:id="rId23"/>
    <sheet name="23(p.80-82)" sheetId="19" r:id="rId24"/>
    <sheet name="24(p.83-87)" sheetId="30" r:id="rId25"/>
  </sheets>
  <definedNames>
    <definedName name="_xlnm.Print_Area" localSheetId="1">'1(p.1-3)'!$A$1:$W$34</definedName>
    <definedName name="_xlnm.Print_Area" localSheetId="10">'10(p.32-37)'!$A$1:$BI$36</definedName>
    <definedName name="_xlnm.Print_Area" localSheetId="11">'11(p.38-43)'!$A$1:$BI$36</definedName>
    <definedName name="_xlnm.Print_Area" localSheetId="12">'12(p.44-45)'!$A$1:$P$29</definedName>
    <definedName name="_xlnm.Print_Area" localSheetId="13">'13(p.46)'!$A$1:$D$34</definedName>
    <definedName name="_xlnm.Print_Area" localSheetId="18">'18(p.52-59)'!$A$1:$BV$36</definedName>
    <definedName name="_xlnm.Print_Area" localSheetId="19">'19(p.60-67)'!$A$1:$BV$36</definedName>
    <definedName name="_xlnm.Print_Area" localSheetId="20">'20(p.68-73)'!$A$1:$BD$36</definedName>
    <definedName name="_xlnm.Print_Area" localSheetId="21">'21(p74-76)'!$A$1:$Y$34</definedName>
    <definedName name="_xlnm.Print_Area" localSheetId="22">'22(p.77-79)'!$A$1:$X$34</definedName>
    <definedName name="_xlnm.Print_Area" localSheetId="23">'23(p.80-82)'!$A$1:$V$34</definedName>
    <definedName name="_xlnm.Print_Area" localSheetId="3">'3(p.8-11)'!$A$1:$AD$35</definedName>
    <definedName name="_xlnm.Print_Area" localSheetId="8">'8(p.20-25)'!$A$1:$BI$36</definedName>
    <definedName name="_xlnm.Print_Area" localSheetId="9">'9(p.26-31)'!$A$1:$BI$36</definedName>
    <definedName name="_xlnm.Print_Area" localSheetId="0">目次!$A$1:$D$40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H9" i="1"/>
  <c r="M9" i="1"/>
  <c r="W9" i="1"/>
  <c r="H10" i="1"/>
  <c r="M10" i="1"/>
  <c r="W10" i="1"/>
  <c r="H11" i="1"/>
  <c r="M11" i="1"/>
  <c r="W11" i="1"/>
  <c r="H12" i="1"/>
  <c r="M12" i="1"/>
  <c r="W12" i="1"/>
  <c r="H13" i="1"/>
  <c r="M13" i="1"/>
  <c r="W13" i="1"/>
  <c r="H14" i="1"/>
  <c r="M14" i="1"/>
  <c r="W14" i="1"/>
  <c r="H15" i="1"/>
  <c r="M15" i="1"/>
  <c r="W15" i="1"/>
  <c r="H16" i="1"/>
  <c r="M16" i="1"/>
  <c r="W16" i="1"/>
  <c r="H17" i="1"/>
  <c r="M17" i="1"/>
  <c r="W17" i="1"/>
  <c r="H18" i="1"/>
  <c r="M18" i="1"/>
  <c r="W18" i="1"/>
  <c r="H19" i="1"/>
  <c r="M19" i="1"/>
  <c r="W19" i="1"/>
  <c r="H20" i="1"/>
  <c r="M20" i="1"/>
  <c r="W20" i="1"/>
  <c r="H21" i="1"/>
  <c r="M21" i="1"/>
  <c r="W21" i="1"/>
  <c r="H22" i="1"/>
  <c r="M22" i="1"/>
  <c r="W22" i="1"/>
  <c r="H23" i="1"/>
  <c r="M23" i="1"/>
  <c r="W23" i="1"/>
  <c r="H24" i="1"/>
  <c r="M24" i="1"/>
  <c r="W24" i="1"/>
  <c r="H25" i="1"/>
  <c r="M25" i="1"/>
  <c r="W25" i="1"/>
  <c r="H26" i="1"/>
  <c r="M26" i="1"/>
  <c r="W26" i="1"/>
  <c r="H27" i="1"/>
  <c r="M27" i="1"/>
  <c r="W27" i="1"/>
  <c r="H28" i="1"/>
  <c r="M28" i="1"/>
  <c r="W28" i="1"/>
  <c r="H29" i="1"/>
  <c r="M29" i="1"/>
  <c r="W29" i="1"/>
  <c r="H30" i="1"/>
  <c r="M30" i="1"/>
  <c r="W30" i="1"/>
  <c r="H31" i="1"/>
  <c r="M31" i="1"/>
  <c r="W31" i="1"/>
  <c r="H32" i="1"/>
  <c r="M32" i="1"/>
  <c r="W32" i="1"/>
  <c r="H33" i="1"/>
  <c r="M33" i="1"/>
  <c r="W33" i="1"/>
  <c r="C34" i="1"/>
  <c r="D34" i="1"/>
  <c r="E34" i="1"/>
  <c r="F34" i="1"/>
  <c r="G34" i="1"/>
  <c r="H34" i="1"/>
  <c r="I34" i="1"/>
  <c r="J34" i="1"/>
  <c r="K34" i="1"/>
  <c r="L34" i="1"/>
  <c r="M34" i="1"/>
  <c r="N34" i="1"/>
  <c r="O34" i="1"/>
  <c r="T34" i="1"/>
  <c r="U34" i="1"/>
  <c r="V34" i="1"/>
  <c r="W34" i="1"/>
  <c r="BE11" i="33" l="1"/>
  <c r="BC36" i="33"/>
  <c r="BF36" i="32"/>
  <c r="BD36" i="32"/>
  <c r="BC36" i="32"/>
  <c r="BB36" i="32"/>
  <c r="AY36" i="32"/>
  <c r="AX36" i="32"/>
  <c r="AW36" i="32"/>
  <c r="AV36" i="32"/>
  <c r="AT36" i="32"/>
  <c r="AS36" i="32"/>
  <c r="AR36" i="32"/>
  <c r="AQ36" i="32"/>
  <c r="AZ35" i="32"/>
  <c r="AU35" i="32"/>
  <c r="AZ34" i="32"/>
  <c r="AU34" i="32"/>
  <c r="AZ33" i="32"/>
  <c r="AU33" i="32"/>
  <c r="AZ32" i="32"/>
  <c r="AU32" i="32"/>
  <c r="AZ31" i="32"/>
  <c r="AU31" i="32"/>
  <c r="AZ30" i="32"/>
  <c r="AU30" i="32"/>
  <c r="AZ29" i="32"/>
  <c r="AU29" i="32"/>
  <c r="AZ28" i="32"/>
  <c r="AU28" i="32"/>
  <c r="BG27" i="32"/>
  <c r="AZ27" i="32"/>
  <c r="AU27" i="32"/>
  <c r="AZ26" i="32"/>
  <c r="AU26" i="32"/>
  <c r="AZ25" i="32"/>
  <c r="AU25" i="32"/>
  <c r="AZ24" i="32"/>
  <c r="AU24" i="32"/>
  <c r="BG23" i="32"/>
  <c r="AZ23" i="32"/>
  <c r="AU23" i="32"/>
  <c r="AZ22" i="32"/>
  <c r="AU22" i="32"/>
  <c r="AZ21" i="32"/>
  <c r="AU21" i="32"/>
  <c r="AZ20" i="32"/>
  <c r="AU20" i="32"/>
  <c r="AZ19" i="32"/>
  <c r="AU19" i="32"/>
  <c r="AZ18" i="32"/>
  <c r="AU18" i="32"/>
  <c r="AZ17" i="32"/>
  <c r="AU17" i="32"/>
  <c r="AZ16" i="32"/>
  <c r="AU16" i="32"/>
  <c r="AZ15" i="32"/>
  <c r="AU15" i="32"/>
  <c r="AZ14" i="32"/>
  <c r="AU14" i="32"/>
  <c r="AZ13" i="32"/>
  <c r="AU13" i="32"/>
  <c r="AZ12" i="32"/>
  <c r="AU12" i="32"/>
  <c r="AZ11" i="32"/>
  <c r="AU11" i="32"/>
  <c r="AU36" i="32" s="1"/>
  <c r="BF36" i="33"/>
  <c r="BD36" i="33"/>
  <c r="BB36" i="33"/>
  <c r="AY36" i="33"/>
  <c r="AX36" i="33"/>
  <c r="AW36" i="33"/>
  <c r="AV36" i="33"/>
  <c r="AT36" i="33"/>
  <c r="AS36" i="33"/>
  <c r="AR36" i="33"/>
  <c r="AQ36" i="33"/>
  <c r="AL36" i="33"/>
  <c r="AK36" i="33"/>
  <c r="AJ36" i="33"/>
  <c r="AI36" i="33"/>
  <c r="AG36" i="33"/>
  <c r="AF36" i="33"/>
  <c r="AE36" i="33"/>
  <c r="AD36" i="33"/>
  <c r="AB36" i="33"/>
  <c r="AA36" i="33"/>
  <c r="Z36" i="33"/>
  <c r="Y36" i="33"/>
  <c r="T36" i="33"/>
  <c r="S36" i="33"/>
  <c r="R36" i="33"/>
  <c r="Q36" i="33"/>
  <c r="O36" i="33"/>
  <c r="N36" i="33"/>
  <c r="M36" i="33"/>
  <c r="L36" i="33"/>
  <c r="K36" i="33"/>
  <c r="J36" i="33"/>
  <c r="I36" i="33"/>
  <c r="G36" i="33"/>
  <c r="F36" i="33"/>
  <c r="E36" i="33"/>
  <c r="D36" i="33"/>
  <c r="C36" i="33"/>
  <c r="AZ35" i="33"/>
  <c r="AU35" i="33"/>
  <c r="AM35" i="33"/>
  <c r="AH35" i="33"/>
  <c r="AC35" i="33"/>
  <c r="X35" i="33"/>
  <c r="P35" i="33"/>
  <c r="H35" i="33"/>
  <c r="BG35" i="33" s="1"/>
  <c r="AZ34" i="33"/>
  <c r="AU34" i="33"/>
  <c r="AM34" i="33"/>
  <c r="AH34" i="33"/>
  <c r="AC34" i="33"/>
  <c r="X34" i="33"/>
  <c r="P34" i="33"/>
  <c r="H34" i="33"/>
  <c r="BG34" i="33" s="1"/>
  <c r="AZ33" i="33"/>
  <c r="AU33" i="33"/>
  <c r="AM33" i="33"/>
  <c r="AH33" i="33"/>
  <c r="AC33" i="33"/>
  <c r="X33" i="33"/>
  <c r="P33" i="33"/>
  <c r="H33" i="33"/>
  <c r="BG33" i="33" s="1"/>
  <c r="AZ32" i="33"/>
  <c r="AU32" i="33"/>
  <c r="AM32" i="33"/>
  <c r="AH32" i="33"/>
  <c r="AC32" i="33"/>
  <c r="X32" i="33"/>
  <c r="P32" i="33"/>
  <c r="H32" i="33"/>
  <c r="BG32" i="33" s="1"/>
  <c r="AZ31" i="33"/>
  <c r="AU31" i="33"/>
  <c r="AM31" i="33"/>
  <c r="AH31" i="33"/>
  <c r="AC31" i="33"/>
  <c r="X31" i="33"/>
  <c r="P31" i="33"/>
  <c r="H31" i="33"/>
  <c r="BG31" i="33" s="1"/>
  <c r="AZ30" i="33"/>
  <c r="AU30" i="33"/>
  <c r="AM30" i="33"/>
  <c r="AH30" i="33"/>
  <c r="AC30" i="33"/>
  <c r="X30" i="33"/>
  <c r="P30" i="33"/>
  <c r="H30" i="33"/>
  <c r="BG30" i="33" s="1"/>
  <c r="AZ29" i="33"/>
  <c r="AU29" i="33"/>
  <c r="AM29" i="33"/>
  <c r="AH29" i="33"/>
  <c r="AC29" i="33"/>
  <c r="X29" i="33"/>
  <c r="P29" i="33"/>
  <c r="H29" i="33"/>
  <c r="BG29" i="33" s="1"/>
  <c r="AZ28" i="33"/>
  <c r="AU28" i="33"/>
  <c r="AM28" i="33"/>
  <c r="AH28" i="33"/>
  <c r="AC28" i="33"/>
  <c r="X28" i="33"/>
  <c r="P28" i="33"/>
  <c r="H28" i="33"/>
  <c r="BG28" i="33" s="1"/>
  <c r="AZ27" i="33"/>
  <c r="AU27" i="33"/>
  <c r="AM27" i="33"/>
  <c r="AH27" i="33"/>
  <c r="AC27" i="33"/>
  <c r="X27" i="33"/>
  <c r="P27" i="33"/>
  <c r="H27" i="33"/>
  <c r="BG27" i="33" s="1"/>
  <c r="AZ26" i="33"/>
  <c r="AU26" i="33"/>
  <c r="AM26" i="33"/>
  <c r="AH26" i="33"/>
  <c r="AC26" i="33"/>
  <c r="X26" i="33"/>
  <c r="P26" i="33"/>
  <c r="H26" i="33"/>
  <c r="BG26" i="33" s="1"/>
  <c r="BG25" i="33"/>
  <c r="AZ25" i="33"/>
  <c r="AU25" i="33"/>
  <c r="AM25" i="33"/>
  <c r="AH25" i="33"/>
  <c r="AC25" i="33"/>
  <c r="X25" i="33"/>
  <c r="P25" i="33"/>
  <c r="H25" i="33"/>
  <c r="AZ24" i="33"/>
  <c r="AU24" i="33"/>
  <c r="AM24" i="33"/>
  <c r="AH24" i="33"/>
  <c r="AC24" i="33"/>
  <c r="X24" i="33"/>
  <c r="P24" i="33"/>
  <c r="H24" i="33"/>
  <c r="BG24" i="33" s="1"/>
  <c r="AZ23" i="33"/>
  <c r="AU23" i="33"/>
  <c r="AM23" i="33"/>
  <c r="AH23" i="33"/>
  <c r="AC23" i="33"/>
  <c r="X23" i="33"/>
  <c r="P23" i="33"/>
  <c r="H23" i="33"/>
  <c r="BG23" i="33" s="1"/>
  <c r="AZ22" i="33"/>
  <c r="AU22" i="33"/>
  <c r="AM22" i="33"/>
  <c r="AH22" i="33"/>
  <c r="AC22" i="33"/>
  <c r="X22" i="33"/>
  <c r="P22" i="33"/>
  <c r="H22" i="33"/>
  <c r="BG22" i="33" s="1"/>
  <c r="AZ21" i="33"/>
  <c r="AU21" i="33"/>
  <c r="AM21" i="33"/>
  <c r="AH21" i="33"/>
  <c r="AC21" i="33"/>
  <c r="X21" i="33"/>
  <c r="P21" i="33"/>
  <c r="H21" i="33"/>
  <c r="BG21" i="33" s="1"/>
  <c r="AZ20" i="33"/>
  <c r="AU20" i="33"/>
  <c r="AM20" i="33"/>
  <c r="AH20" i="33"/>
  <c r="AC20" i="33"/>
  <c r="X20" i="33"/>
  <c r="P20" i="33"/>
  <c r="H20" i="33"/>
  <c r="BG20" i="33" s="1"/>
  <c r="AZ19" i="33"/>
  <c r="AU19" i="33"/>
  <c r="AM19" i="33"/>
  <c r="AH19" i="33"/>
  <c r="AC19" i="33"/>
  <c r="X19" i="33"/>
  <c r="P19" i="33"/>
  <c r="H19" i="33"/>
  <c r="BG19" i="33" s="1"/>
  <c r="AZ18" i="33"/>
  <c r="AU18" i="33"/>
  <c r="AM18" i="33"/>
  <c r="AH18" i="33"/>
  <c r="AC18" i="33"/>
  <c r="X18" i="33"/>
  <c r="P18" i="33"/>
  <c r="H18" i="33"/>
  <c r="BG18" i="33" s="1"/>
  <c r="AZ17" i="33"/>
  <c r="AU17" i="33"/>
  <c r="AM17" i="33"/>
  <c r="AH17" i="33"/>
  <c r="AC17" i="33"/>
  <c r="X17" i="33"/>
  <c r="P17" i="33"/>
  <c r="H17" i="33"/>
  <c r="BG17" i="33" s="1"/>
  <c r="AZ16" i="33"/>
  <c r="AU16" i="33"/>
  <c r="AM16" i="33"/>
  <c r="AH16" i="33"/>
  <c r="AC16" i="33"/>
  <c r="X16" i="33"/>
  <c r="P16" i="33"/>
  <c r="H16" i="33"/>
  <c r="BG16" i="33" s="1"/>
  <c r="AZ15" i="33"/>
  <c r="AU15" i="33"/>
  <c r="AM15" i="33"/>
  <c r="AH15" i="33"/>
  <c r="AC15" i="33"/>
  <c r="X15" i="33"/>
  <c r="P15" i="33"/>
  <c r="H15" i="33"/>
  <c r="BG15" i="33" s="1"/>
  <c r="AZ14" i="33"/>
  <c r="AU14" i="33"/>
  <c r="AM14" i="33"/>
  <c r="AH14" i="33"/>
  <c r="AC14" i="33"/>
  <c r="X14" i="33"/>
  <c r="P14" i="33"/>
  <c r="H14" i="33"/>
  <c r="BG14" i="33" s="1"/>
  <c r="AZ13" i="33"/>
  <c r="AU13" i="33"/>
  <c r="AM13" i="33"/>
  <c r="AH13" i="33"/>
  <c r="AC13" i="33"/>
  <c r="X13" i="33"/>
  <c r="P13" i="33"/>
  <c r="H13" i="33"/>
  <c r="BG13" i="33" s="1"/>
  <c r="AZ12" i="33"/>
  <c r="AU12" i="33"/>
  <c r="AM12" i="33"/>
  <c r="AH12" i="33"/>
  <c r="AC12" i="33"/>
  <c r="X12" i="33"/>
  <c r="P12" i="33"/>
  <c r="H12" i="33"/>
  <c r="BG12" i="33" s="1"/>
  <c r="AZ11" i="33"/>
  <c r="AU11" i="33"/>
  <c r="AM11" i="33"/>
  <c r="AH11" i="33"/>
  <c r="AC11" i="33"/>
  <c r="X11" i="33"/>
  <c r="P11" i="33"/>
  <c r="H11" i="33"/>
  <c r="BG11" i="33" s="1"/>
  <c r="AL36" i="32"/>
  <c r="AK36" i="32"/>
  <c r="AJ36" i="32"/>
  <c r="AI36" i="32"/>
  <c r="AG36" i="32"/>
  <c r="AF36" i="32"/>
  <c r="AE36" i="32"/>
  <c r="AD36" i="32"/>
  <c r="AB36" i="32"/>
  <c r="AA36" i="32"/>
  <c r="Z36" i="32"/>
  <c r="Y36" i="32"/>
  <c r="T36" i="32"/>
  <c r="S36" i="32"/>
  <c r="R36" i="32"/>
  <c r="Q36" i="32"/>
  <c r="O36" i="32"/>
  <c r="N36" i="32"/>
  <c r="M36" i="32"/>
  <c r="L36" i="32"/>
  <c r="K36" i="32"/>
  <c r="J36" i="32"/>
  <c r="I36" i="32"/>
  <c r="G36" i="32"/>
  <c r="F36" i="32"/>
  <c r="E36" i="32"/>
  <c r="D36" i="32"/>
  <c r="C36" i="32"/>
  <c r="AM35" i="32"/>
  <c r="AH35" i="32"/>
  <c r="AC35" i="32"/>
  <c r="X35" i="32"/>
  <c r="P35" i="32"/>
  <c r="H35" i="32"/>
  <c r="BG35" i="32" s="1"/>
  <c r="AM34" i="32"/>
  <c r="AH34" i="32"/>
  <c r="AC34" i="32"/>
  <c r="X34" i="32"/>
  <c r="P34" i="32"/>
  <c r="H34" i="32"/>
  <c r="BG34" i="32" s="1"/>
  <c r="AM33" i="32"/>
  <c r="AH33" i="32"/>
  <c r="AC33" i="32"/>
  <c r="X33" i="32"/>
  <c r="P33" i="32"/>
  <c r="H33" i="32"/>
  <c r="BG33" i="32" s="1"/>
  <c r="AM32" i="32"/>
  <c r="AH32" i="32"/>
  <c r="AC32" i="32"/>
  <c r="X32" i="32"/>
  <c r="P32" i="32"/>
  <c r="H32" i="32"/>
  <c r="BG32" i="32" s="1"/>
  <c r="AM31" i="32"/>
  <c r="AH31" i="32"/>
  <c r="AC31" i="32"/>
  <c r="X31" i="32"/>
  <c r="P31" i="32"/>
  <c r="H31" i="32"/>
  <c r="BG31" i="32" s="1"/>
  <c r="AM30" i="32"/>
  <c r="AH30" i="32"/>
  <c r="AC30" i="32"/>
  <c r="X30" i="32"/>
  <c r="P30" i="32"/>
  <c r="H30" i="32"/>
  <c r="BG30" i="32" s="1"/>
  <c r="AM29" i="32"/>
  <c r="AH29" i="32"/>
  <c r="AC29" i="32"/>
  <c r="X29" i="32"/>
  <c r="P29" i="32"/>
  <c r="H29" i="32"/>
  <c r="BG29" i="32" s="1"/>
  <c r="AM28" i="32"/>
  <c r="AH28" i="32"/>
  <c r="AC28" i="32"/>
  <c r="X28" i="32"/>
  <c r="P28" i="32"/>
  <c r="H28" i="32"/>
  <c r="BG28" i="32" s="1"/>
  <c r="AM27" i="32"/>
  <c r="AH27" i="32"/>
  <c r="AC27" i="32"/>
  <c r="X27" i="32"/>
  <c r="P27" i="32"/>
  <c r="H27" i="32"/>
  <c r="AM26" i="32"/>
  <c r="AH26" i="32"/>
  <c r="AC26" i="32"/>
  <c r="X26" i="32"/>
  <c r="P26" i="32"/>
  <c r="H26" i="32"/>
  <c r="BG26" i="32" s="1"/>
  <c r="AM25" i="32"/>
  <c r="AH25" i="32"/>
  <c r="AC25" i="32"/>
  <c r="X25" i="32"/>
  <c r="P25" i="32"/>
  <c r="H25" i="32"/>
  <c r="BG25" i="32" s="1"/>
  <c r="AM24" i="32"/>
  <c r="AH24" i="32"/>
  <c r="AC24" i="32"/>
  <c r="X24" i="32"/>
  <c r="P24" i="32"/>
  <c r="H24" i="32"/>
  <c r="BG24" i="32" s="1"/>
  <c r="AM23" i="32"/>
  <c r="AH23" i="32"/>
  <c r="AC23" i="32"/>
  <c r="X23" i="32"/>
  <c r="P23" i="32"/>
  <c r="H23" i="32"/>
  <c r="AM22" i="32"/>
  <c r="AH22" i="32"/>
  <c r="AC22" i="32"/>
  <c r="X22" i="32"/>
  <c r="P22" i="32"/>
  <c r="H22" i="32"/>
  <c r="BG22" i="32" s="1"/>
  <c r="AM21" i="32"/>
  <c r="AH21" i="32"/>
  <c r="AC21" i="32"/>
  <c r="X21" i="32"/>
  <c r="P21" i="32"/>
  <c r="H21" i="32"/>
  <c r="BG21" i="32" s="1"/>
  <c r="AM20" i="32"/>
  <c r="AH20" i="32"/>
  <c r="AC20" i="32"/>
  <c r="X20" i="32"/>
  <c r="P20" i="32"/>
  <c r="H20" i="32"/>
  <c r="BG20" i="32" s="1"/>
  <c r="AM19" i="32"/>
  <c r="AH19" i="32"/>
  <c r="AC19" i="32"/>
  <c r="X19" i="32"/>
  <c r="P19" i="32"/>
  <c r="H19" i="32"/>
  <c r="BG19" i="32" s="1"/>
  <c r="AM18" i="32"/>
  <c r="AH18" i="32"/>
  <c r="AC18" i="32"/>
  <c r="X18" i="32"/>
  <c r="P18" i="32"/>
  <c r="H18" i="32"/>
  <c r="BG18" i="32" s="1"/>
  <c r="AM17" i="32"/>
  <c r="AH17" i="32"/>
  <c r="AC17" i="32"/>
  <c r="X17" i="32"/>
  <c r="P17" i="32"/>
  <c r="H17" i="32"/>
  <c r="BG17" i="32" s="1"/>
  <c r="AM16" i="32"/>
  <c r="AH16" i="32"/>
  <c r="AC16" i="32"/>
  <c r="X16" i="32"/>
  <c r="P16" i="32"/>
  <c r="H16" i="32"/>
  <c r="BG16" i="32" s="1"/>
  <c r="AM15" i="32"/>
  <c r="AH15" i="32"/>
  <c r="AC15" i="32"/>
  <c r="X15" i="32"/>
  <c r="P15" i="32"/>
  <c r="H15" i="32"/>
  <c r="BG15" i="32" s="1"/>
  <c r="AM14" i="32"/>
  <c r="AH14" i="32"/>
  <c r="AC14" i="32"/>
  <c r="X14" i="32"/>
  <c r="P14" i="32"/>
  <c r="H14" i="32"/>
  <c r="BG14" i="32" s="1"/>
  <c r="AM13" i="32"/>
  <c r="AH13" i="32"/>
  <c r="AC13" i="32"/>
  <c r="X13" i="32"/>
  <c r="P13" i="32"/>
  <c r="H13" i="32"/>
  <c r="BG13" i="32" s="1"/>
  <c r="AM12" i="32"/>
  <c r="AH12" i="32"/>
  <c r="AC12" i="32"/>
  <c r="X12" i="32"/>
  <c r="P12" i="32"/>
  <c r="H12" i="32"/>
  <c r="AM11" i="32"/>
  <c r="AH11" i="32"/>
  <c r="AC11" i="32"/>
  <c r="X11" i="32"/>
  <c r="P11" i="32"/>
  <c r="P36" i="32" s="1"/>
  <c r="H11" i="32"/>
  <c r="BG11" i="32" s="1"/>
  <c r="BF36" i="31"/>
  <c r="BD36" i="31"/>
  <c r="BC36" i="31"/>
  <c r="BB36" i="31"/>
  <c r="AY36" i="31"/>
  <c r="AX36" i="31"/>
  <c r="AW36" i="31"/>
  <c r="AV36" i="31"/>
  <c r="AT36" i="31"/>
  <c r="AS36" i="31"/>
  <c r="AR36" i="31"/>
  <c r="AQ36" i="31"/>
  <c r="AL36" i="31"/>
  <c r="AK36" i="31"/>
  <c r="AJ36" i="31"/>
  <c r="AI36" i="31"/>
  <c r="AG36" i="31"/>
  <c r="AF36" i="31"/>
  <c r="AE36" i="31"/>
  <c r="AD36" i="31"/>
  <c r="AB36" i="31"/>
  <c r="AA36" i="31"/>
  <c r="Z36" i="31"/>
  <c r="Y36" i="31"/>
  <c r="T36" i="31"/>
  <c r="S36" i="31"/>
  <c r="R36" i="31"/>
  <c r="Q36" i="31"/>
  <c r="O36" i="31"/>
  <c r="N36" i="31"/>
  <c r="M36" i="31"/>
  <c r="L36" i="31"/>
  <c r="K36" i="31"/>
  <c r="J36" i="31"/>
  <c r="I36" i="31"/>
  <c r="G36" i="31"/>
  <c r="F36" i="31"/>
  <c r="E36" i="31"/>
  <c r="D36" i="31"/>
  <c r="C36" i="31"/>
  <c r="AZ35" i="31"/>
  <c r="AU35" i="31"/>
  <c r="AM35" i="31"/>
  <c r="AH35" i="31"/>
  <c r="AC35" i="31"/>
  <c r="X35" i="31"/>
  <c r="P35" i="31"/>
  <c r="H35" i="31"/>
  <c r="BG35" i="31" s="1"/>
  <c r="AZ34" i="31"/>
  <c r="AU34" i="31"/>
  <c r="AM34" i="31"/>
  <c r="AH34" i="31"/>
  <c r="AC34" i="31"/>
  <c r="X34" i="31"/>
  <c r="P34" i="31"/>
  <c r="H34" i="31"/>
  <c r="BG34" i="31" s="1"/>
  <c r="AZ33" i="31"/>
  <c r="AU33" i="31"/>
  <c r="AM33" i="31"/>
  <c r="AH33" i="31"/>
  <c r="AC33" i="31"/>
  <c r="X33" i="31"/>
  <c r="P33" i="31"/>
  <c r="H33" i="31"/>
  <c r="BG33" i="31" s="1"/>
  <c r="AZ32" i="31"/>
  <c r="AU32" i="31"/>
  <c r="AM32" i="31"/>
  <c r="AH32" i="31"/>
  <c r="AC32" i="31"/>
  <c r="X32" i="31"/>
  <c r="P32" i="31"/>
  <c r="H32" i="31"/>
  <c r="BG32" i="31" s="1"/>
  <c r="AZ31" i="31"/>
  <c r="AU31" i="31"/>
  <c r="AM31" i="31"/>
  <c r="AH31" i="31"/>
  <c r="AC31" i="31"/>
  <c r="X31" i="31"/>
  <c r="P31" i="31"/>
  <c r="H31" i="31"/>
  <c r="BG31" i="31" s="1"/>
  <c r="AZ30" i="31"/>
  <c r="AU30" i="31"/>
  <c r="AM30" i="31"/>
  <c r="AH30" i="31"/>
  <c r="AC30" i="31"/>
  <c r="X30" i="31"/>
  <c r="P30" i="31"/>
  <c r="H30" i="31"/>
  <c r="BG30" i="31" s="1"/>
  <c r="AZ29" i="31"/>
  <c r="AU29" i="31"/>
  <c r="AM29" i="31"/>
  <c r="AH29" i="31"/>
  <c r="AC29" i="31"/>
  <c r="X29" i="31"/>
  <c r="P29" i="31"/>
  <c r="H29" i="31"/>
  <c r="BG29" i="31" s="1"/>
  <c r="AZ28" i="31"/>
  <c r="AU28" i="31"/>
  <c r="AM28" i="31"/>
  <c r="AH28" i="31"/>
  <c r="AC28" i="31"/>
  <c r="X28" i="31"/>
  <c r="P28" i="31"/>
  <c r="H28" i="31"/>
  <c r="BG28" i="31" s="1"/>
  <c r="AZ27" i="31"/>
  <c r="AU27" i="31"/>
  <c r="AM27" i="31"/>
  <c r="AH27" i="31"/>
  <c r="AC27" i="31"/>
  <c r="X27" i="31"/>
  <c r="P27" i="31"/>
  <c r="H27" i="31"/>
  <c r="BG27" i="31" s="1"/>
  <c r="AZ26" i="31"/>
  <c r="AU26" i="31"/>
  <c r="AM26" i="31"/>
  <c r="AH26" i="31"/>
  <c r="AC26" i="31"/>
  <c r="X26" i="31"/>
  <c r="P26" i="31"/>
  <c r="H26" i="31"/>
  <c r="BG26" i="31" s="1"/>
  <c r="AZ25" i="31"/>
  <c r="AU25" i="31"/>
  <c r="AM25" i="31"/>
  <c r="AH25" i="31"/>
  <c r="AC25" i="31"/>
  <c r="X25" i="31"/>
  <c r="P25" i="31"/>
  <c r="H25" i="31"/>
  <c r="BG25" i="31" s="1"/>
  <c r="AZ24" i="31"/>
  <c r="AU24" i="31"/>
  <c r="AM24" i="31"/>
  <c r="AH24" i="31"/>
  <c r="AC24" i="31"/>
  <c r="X24" i="31"/>
  <c r="P24" i="31"/>
  <c r="H24" i="31"/>
  <c r="BG24" i="31" s="1"/>
  <c r="AZ23" i="31"/>
  <c r="AU23" i="31"/>
  <c r="AM23" i="31"/>
  <c r="AH23" i="31"/>
  <c r="AC23" i="31"/>
  <c r="X23" i="31"/>
  <c r="P23" i="31"/>
  <c r="H23" i="31"/>
  <c r="BG23" i="31" s="1"/>
  <c r="AZ22" i="31"/>
  <c r="AU22" i="31"/>
  <c r="AM22" i="31"/>
  <c r="AH22" i="31"/>
  <c r="AC22" i="31"/>
  <c r="X22" i="31"/>
  <c r="P22" i="31"/>
  <c r="H22" i="31"/>
  <c r="BG22" i="31" s="1"/>
  <c r="AZ21" i="31"/>
  <c r="AU21" i="31"/>
  <c r="AM21" i="31"/>
  <c r="AH21" i="31"/>
  <c r="AC21" i="31"/>
  <c r="X21" i="31"/>
  <c r="P21" i="31"/>
  <c r="H21" i="31"/>
  <c r="BG21" i="31" s="1"/>
  <c r="AZ20" i="31"/>
  <c r="AU20" i="31"/>
  <c r="AM20" i="31"/>
  <c r="AH20" i="31"/>
  <c r="AC20" i="31"/>
  <c r="X20" i="31"/>
  <c r="P20" i="31"/>
  <c r="H20" i="31"/>
  <c r="BG20" i="31" s="1"/>
  <c r="AZ19" i="31"/>
  <c r="AU19" i="31"/>
  <c r="AM19" i="31"/>
  <c r="AH19" i="31"/>
  <c r="AC19" i="31"/>
  <c r="X19" i="31"/>
  <c r="P19" i="31"/>
  <c r="H19" i="31"/>
  <c r="BG19" i="31" s="1"/>
  <c r="AZ18" i="31"/>
  <c r="AU18" i="31"/>
  <c r="AM18" i="31"/>
  <c r="AH18" i="31"/>
  <c r="AC18" i="31"/>
  <c r="X18" i="31"/>
  <c r="P18" i="31"/>
  <c r="H18" i="31"/>
  <c r="BG18" i="31" s="1"/>
  <c r="AZ17" i="31"/>
  <c r="AU17" i="31"/>
  <c r="AM17" i="31"/>
  <c r="AH17" i="31"/>
  <c r="AC17" i="31"/>
  <c r="X17" i="31"/>
  <c r="P17" i="31"/>
  <c r="H17" i="31"/>
  <c r="BG17" i="31" s="1"/>
  <c r="AZ16" i="31"/>
  <c r="AU16" i="31"/>
  <c r="AM16" i="31"/>
  <c r="AH16" i="31"/>
  <c r="AC16" i="31"/>
  <c r="X16" i="31"/>
  <c r="P16" i="31"/>
  <c r="H16" i="31"/>
  <c r="BG16" i="31" s="1"/>
  <c r="AZ15" i="31"/>
  <c r="AU15" i="31"/>
  <c r="AM15" i="31"/>
  <c r="AH15" i="31"/>
  <c r="AC15" i="31"/>
  <c r="X15" i="31"/>
  <c r="P15" i="31"/>
  <c r="H15" i="31"/>
  <c r="BG15" i="31" s="1"/>
  <c r="AZ14" i="31"/>
  <c r="AU14" i="31"/>
  <c r="AM14" i="31"/>
  <c r="AH14" i="31"/>
  <c r="AC14" i="31"/>
  <c r="X14" i="31"/>
  <c r="P14" i="31"/>
  <c r="H14" i="31"/>
  <c r="BG14" i="31" s="1"/>
  <c r="AZ13" i="31"/>
  <c r="AU13" i="31"/>
  <c r="AM13" i="31"/>
  <c r="AH13" i="31"/>
  <c r="AC13" i="31"/>
  <c r="X13" i="31"/>
  <c r="P13" i="31"/>
  <c r="H13" i="31"/>
  <c r="BG13" i="31" s="1"/>
  <c r="AZ12" i="31"/>
  <c r="AU12" i="31"/>
  <c r="AM12" i="31"/>
  <c r="AH12" i="31"/>
  <c r="AC12" i="31"/>
  <c r="X12" i="31"/>
  <c r="P12" i="31"/>
  <c r="H12" i="31"/>
  <c r="BG12" i="31" s="1"/>
  <c r="AZ11" i="31"/>
  <c r="AU11" i="31"/>
  <c r="AU36" i="31" s="1"/>
  <c r="AM11" i="31"/>
  <c r="AH11" i="31"/>
  <c r="AC11" i="31"/>
  <c r="X11" i="31"/>
  <c r="P11" i="31"/>
  <c r="H11" i="31"/>
  <c r="BG11" i="31" s="1"/>
  <c r="AC36" i="33" l="1"/>
  <c r="X36" i="33"/>
  <c r="AZ36" i="32"/>
  <c r="AM36" i="32"/>
  <c r="BA12" i="32"/>
  <c r="BE12" i="32" s="1"/>
  <c r="BA16" i="32"/>
  <c r="BE16" i="32" s="1"/>
  <c r="BA18" i="32"/>
  <c r="BE18" i="32" s="1"/>
  <c r="BA20" i="32"/>
  <c r="BE20" i="32" s="1"/>
  <c r="BH20" i="32" s="1"/>
  <c r="BA22" i="32"/>
  <c r="BE22" i="32" s="1"/>
  <c r="BH22" i="32" s="1"/>
  <c r="BA26" i="32"/>
  <c r="BE26" i="32" s="1"/>
  <c r="BH26" i="32" s="1"/>
  <c r="BA28" i="32"/>
  <c r="BE28" i="32" s="1"/>
  <c r="BH28" i="32" s="1"/>
  <c r="BA30" i="32"/>
  <c r="BE30" i="32" s="1"/>
  <c r="BH30" i="32" s="1"/>
  <c r="BA32" i="32"/>
  <c r="BE32" i="32" s="1"/>
  <c r="BH32" i="32" s="1"/>
  <c r="BA14" i="32"/>
  <c r="BE14" i="32" s="1"/>
  <c r="BH14" i="32" s="1"/>
  <c r="BA34" i="32"/>
  <c r="BE34" i="32" s="1"/>
  <c r="BH34" i="32" s="1"/>
  <c r="BA24" i="32"/>
  <c r="BE24" i="32" s="1"/>
  <c r="BH24" i="32" s="1"/>
  <c r="AC36" i="32"/>
  <c r="BA21" i="32"/>
  <c r="BE21" i="32" s="1"/>
  <c r="BH21" i="32" s="1"/>
  <c r="BA27" i="32"/>
  <c r="BE27" i="32" s="1"/>
  <c r="BH27" i="32" s="1"/>
  <c r="BA23" i="32"/>
  <c r="BE23" i="32" s="1"/>
  <c r="BH23" i="32" s="1"/>
  <c r="BA33" i="32"/>
  <c r="BE33" i="32" s="1"/>
  <c r="BH33" i="32" s="1"/>
  <c r="X36" i="32"/>
  <c r="BA15" i="32"/>
  <c r="BE15" i="32" s="1"/>
  <c r="BH15" i="32" s="1"/>
  <c r="BA31" i="32"/>
  <c r="BE31" i="32" s="1"/>
  <c r="BH31" i="32" s="1"/>
  <c r="BA13" i="32"/>
  <c r="BE13" i="32" s="1"/>
  <c r="BH13" i="32" s="1"/>
  <c r="BA19" i="32"/>
  <c r="BE19" i="32" s="1"/>
  <c r="BH19" i="32" s="1"/>
  <c r="BA35" i="32"/>
  <c r="BE35" i="32" s="1"/>
  <c r="BH35" i="32" s="1"/>
  <c r="BA25" i="32"/>
  <c r="BE25" i="32" s="1"/>
  <c r="BH25" i="32" s="1"/>
  <c r="BA29" i="32"/>
  <c r="BE29" i="32" s="1"/>
  <c r="BH29" i="32" s="1"/>
  <c r="BA17" i="32"/>
  <c r="BE17" i="32" s="1"/>
  <c r="BH17" i="32" s="1"/>
  <c r="H36" i="32"/>
  <c r="BG12" i="32"/>
  <c r="BH16" i="32"/>
  <c r="BH18" i="32"/>
  <c r="AZ36" i="31"/>
  <c r="AH36" i="31"/>
  <c r="AC36" i="31"/>
  <c r="BA11" i="31"/>
  <c r="BA14" i="31"/>
  <c r="BE14" i="31" s="1"/>
  <c r="BH14" i="31" s="1"/>
  <c r="BA23" i="31"/>
  <c r="BA32" i="31"/>
  <c r="BA20" i="31"/>
  <c r="BE20" i="31" s="1"/>
  <c r="BH20" i="31" s="1"/>
  <c r="BA26" i="31"/>
  <c r="BA17" i="31"/>
  <c r="BE17" i="31" s="1"/>
  <c r="BH17" i="31" s="1"/>
  <c r="BA29" i="31"/>
  <c r="BE29" i="31" s="1"/>
  <c r="BH29" i="31" s="1"/>
  <c r="X36" i="31"/>
  <c r="BA12" i="31"/>
  <c r="BE12" i="31" s="1"/>
  <c r="BH12" i="31" s="1"/>
  <c r="BA15" i="31"/>
  <c r="BE15" i="31" s="1"/>
  <c r="BH15" i="31" s="1"/>
  <c r="BA18" i="31"/>
  <c r="BE18" i="31" s="1"/>
  <c r="BH18" i="31" s="1"/>
  <c r="BA21" i="31"/>
  <c r="BA24" i="31"/>
  <c r="BE24" i="31" s="1"/>
  <c r="BH24" i="31" s="1"/>
  <c r="BA27" i="31"/>
  <c r="BE27" i="31" s="1"/>
  <c r="BH27" i="31" s="1"/>
  <c r="BA30" i="31"/>
  <c r="BE30" i="31" s="1"/>
  <c r="BH30" i="31" s="1"/>
  <c r="BE32" i="31"/>
  <c r="BH32" i="31" s="1"/>
  <c r="BA33" i="31"/>
  <c r="BE33" i="31" s="1"/>
  <c r="BH33" i="31" s="1"/>
  <c r="BE26" i="31"/>
  <c r="BH26" i="31" s="1"/>
  <c r="BE23" i="31"/>
  <c r="BH23" i="31" s="1"/>
  <c r="BA35" i="31"/>
  <c r="BE35" i="31" s="1"/>
  <c r="BH35" i="31" s="1"/>
  <c r="BA13" i="31"/>
  <c r="BE13" i="31" s="1"/>
  <c r="BH13" i="31" s="1"/>
  <c r="BA16" i="31"/>
  <c r="BE16" i="31" s="1"/>
  <c r="BH16" i="31" s="1"/>
  <c r="BA19" i="31"/>
  <c r="BE19" i="31" s="1"/>
  <c r="BH19" i="31" s="1"/>
  <c r="BE21" i="31"/>
  <c r="BH21" i="31" s="1"/>
  <c r="BA22" i="31"/>
  <c r="BE22" i="31" s="1"/>
  <c r="BH22" i="31" s="1"/>
  <c r="BA25" i="31"/>
  <c r="BE25" i="31" s="1"/>
  <c r="BH25" i="31" s="1"/>
  <c r="BA28" i="31"/>
  <c r="BE28" i="31" s="1"/>
  <c r="BH28" i="31" s="1"/>
  <c r="BA31" i="31"/>
  <c r="BE31" i="31" s="1"/>
  <c r="BH31" i="31" s="1"/>
  <c r="BA34" i="31"/>
  <c r="BE34" i="31" s="1"/>
  <c r="BH34" i="31" s="1"/>
  <c r="P36" i="31"/>
  <c r="H36" i="31"/>
  <c r="BG36" i="31"/>
  <c r="BG36" i="33"/>
  <c r="BA13" i="33"/>
  <c r="BE13" i="33" s="1"/>
  <c r="BH13" i="33" s="1"/>
  <c r="BA21" i="33"/>
  <c r="BE21" i="33" s="1"/>
  <c r="BH21" i="33" s="1"/>
  <c r="BA25" i="33"/>
  <c r="BE25" i="33" s="1"/>
  <c r="BH25" i="33" s="1"/>
  <c r="BA29" i="33"/>
  <c r="BE29" i="33" s="1"/>
  <c r="BH29" i="33" s="1"/>
  <c r="BA33" i="33"/>
  <c r="BE33" i="33" s="1"/>
  <c r="BH33" i="33" s="1"/>
  <c r="P36" i="33"/>
  <c r="BA16" i="33"/>
  <c r="BE16" i="33" s="1"/>
  <c r="BH16" i="33" s="1"/>
  <c r="BA20" i="33"/>
  <c r="BE20" i="33" s="1"/>
  <c r="BH20" i="33" s="1"/>
  <c r="BA28" i="33"/>
  <c r="BE28" i="33" s="1"/>
  <c r="BH28" i="33" s="1"/>
  <c r="BA32" i="33"/>
  <c r="BE32" i="33" s="1"/>
  <c r="BH32" i="33" s="1"/>
  <c r="H36" i="33"/>
  <c r="BA15" i="33"/>
  <c r="BE15" i="33" s="1"/>
  <c r="BH15" i="33" s="1"/>
  <c r="BA23" i="33"/>
  <c r="BE23" i="33" s="1"/>
  <c r="BH23" i="33" s="1"/>
  <c r="BA27" i="33"/>
  <c r="BE27" i="33" s="1"/>
  <c r="BH27" i="33" s="1"/>
  <c r="BA31" i="33"/>
  <c r="BE31" i="33" s="1"/>
  <c r="BH31" i="33" s="1"/>
  <c r="BA35" i="33"/>
  <c r="BE35" i="33" s="1"/>
  <c r="BH35" i="33" s="1"/>
  <c r="BA12" i="33"/>
  <c r="BE12" i="33" s="1"/>
  <c r="BH12" i="33" s="1"/>
  <c r="BA19" i="33"/>
  <c r="BE19" i="33" s="1"/>
  <c r="BH19" i="33" s="1"/>
  <c r="AU36" i="33"/>
  <c r="BA24" i="33"/>
  <c r="BE24" i="33" s="1"/>
  <c r="BH24" i="33" s="1"/>
  <c r="BA11" i="33"/>
  <c r="BH11" i="33" s="1"/>
  <c r="AM36" i="33"/>
  <c r="AZ36" i="33"/>
  <c r="BA14" i="33"/>
  <c r="BE14" i="33" s="1"/>
  <c r="BH14" i="33" s="1"/>
  <c r="BA18" i="33"/>
  <c r="BE18" i="33" s="1"/>
  <c r="BH18" i="33" s="1"/>
  <c r="BA22" i="33"/>
  <c r="BE22" i="33" s="1"/>
  <c r="BH22" i="33" s="1"/>
  <c r="BA26" i="33"/>
  <c r="BE26" i="33" s="1"/>
  <c r="BH26" i="33" s="1"/>
  <c r="BA30" i="33"/>
  <c r="BE30" i="33" s="1"/>
  <c r="BH30" i="33" s="1"/>
  <c r="BA34" i="33"/>
  <c r="BE34" i="33" s="1"/>
  <c r="BH34" i="33" s="1"/>
  <c r="BA17" i="33"/>
  <c r="BE17" i="33" s="1"/>
  <c r="BH17" i="33" s="1"/>
  <c r="BA11" i="32"/>
  <c r="AH36" i="33"/>
  <c r="AH36" i="32"/>
  <c r="BE11" i="31"/>
  <c r="AM36" i="31"/>
  <c r="BH36" i="33" l="1"/>
  <c r="BH12" i="32"/>
  <c r="BG36" i="32"/>
  <c r="BA36" i="31"/>
  <c r="BA36" i="33"/>
  <c r="BA36" i="32"/>
  <c r="BE11" i="32"/>
  <c r="BE36" i="33"/>
  <c r="BE36" i="31"/>
  <c r="BH11" i="31"/>
  <c r="BH36" i="31" s="1"/>
  <c r="BE36" i="32" l="1"/>
  <c r="BH11" i="32"/>
  <c r="BH36" i="32" s="1"/>
  <c r="Y35" i="3" l="1"/>
  <c r="AE36" i="35" l="1"/>
  <c r="AF36" i="35"/>
  <c r="BC36" i="35" l="1"/>
  <c r="BB36" i="35"/>
  <c r="BA36" i="35"/>
  <c r="AZ36" i="35"/>
  <c r="AY36" i="35"/>
  <c r="AT36" i="35"/>
  <c r="AS36" i="35"/>
  <c r="AR36" i="35"/>
  <c r="AQ36" i="35"/>
  <c r="AP36" i="35"/>
  <c r="AL4" i="35"/>
  <c r="AH36" i="35"/>
  <c r="AG36" i="35"/>
  <c r="AD36" i="35"/>
  <c r="AC36" i="35"/>
  <c r="AB36" i="35"/>
  <c r="AA36" i="35"/>
  <c r="Z36" i="35"/>
  <c r="Y36" i="35"/>
  <c r="BU36" i="34"/>
  <c r="BT36" i="34"/>
  <c r="BS36" i="34"/>
  <c r="BR36" i="34"/>
  <c r="BQ36" i="34"/>
  <c r="BP36" i="34"/>
  <c r="BO36" i="34"/>
  <c r="BN36" i="34"/>
  <c r="BM36" i="34"/>
  <c r="BL36" i="34"/>
  <c r="BK36" i="34"/>
  <c r="BJ36" i="34"/>
  <c r="BI36" i="34"/>
  <c r="BH36" i="34"/>
  <c r="BG36" i="34"/>
  <c r="BF36" i="34"/>
  <c r="BB36" i="34"/>
  <c r="BA36" i="34"/>
  <c r="AZ36" i="34"/>
  <c r="AY36" i="34"/>
  <c r="AX36" i="34"/>
  <c r="AW36" i="34"/>
  <c r="AV36" i="34"/>
  <c r="AU36" i="34"/>
  <c r="AT36" i="34"/>
  <c r="AS36" i="34"/>
  <c r="AR36" i="34"/>
  <c r="AQ36" i="34"/>
  <c r="AP36" i="34"/>
  <c r="AO36" i="34"/>
  <c r="AN36" i="34"/>
  <c r="AM36" i="34"/>
  <c r="AL36" i="34"/>
  <c r="BD4" i="34"/>
  <c r="BT36" i="16"/>
  <c r="BK36" i="16"/>
  <c r="BU36" i="16"/>
  <c r="BS36" i="16"/>
  <c r="BR36" i="16"/>
  <c r="BQ36" i="16"/>
  <c r="BL36" i="16"/>
  <c r="BJ36" i="16"/>
  <c r="BI36" i="16"/>
  <c r="BH36" i="16"/>
  <c r="BD4" i="16"/>
  <c r="AU36" i="16"/>
  <c r="AT36" i="16"/>
  <c r="AS36" i="16"/>
  <c r="AR36" i="16"/>
  <c r="AQ36" i="16"/>
  <c r="AP36" i="16"/>
  <c r="AO36" i="16"/>
  <c r="AN36" i="16"/>
  <c r="AM36" i="16"/>
  <c r="AL36" i="16"/>
  <c r="X11" i="7"/>
  <c r="D36" i="7"/>
  <c r="E36" i="7"/>
  <c r="K36" i="30" l="1"/>
  <c r="S4" i="35" l="1"/>
  <c r="AJ4" i="34"/>
  <c r="S4" i="34"/>
  <c r="AX36" i="35" l="1"/>
  <c r="AW36" i="35"/>
  <c r="AV36" i="35"/>
  <c r="AU36" i="35"/>
  <c r="AO36" i="35"/>
  <c r="AN36" i="35"/>
  <c r="AJ36" i="35"/>
  <c r="AI36" i="35"/>
  <c r="B4" i="35"/>
  <c r="B4" i="34"/>
  <c r="X36" i="35"/>
  <c r="W36" i="35"/>
  <c r="V36" i="35"/>
  <c r="U36" i="35"/>
  <c r="P36" i="35"/>
  <c r="O36" i="35"/>
  <c r="N36" i="35"/>
  <c r="M36" i="35"/>
  <c r="I36" i="35"/>
  <c r="H36" i="35"/>
  <c r="G36" i="35"/>
  <c r="F36" i="35"/>
  <c r="E36" i="35"/>
  <c r="D36" i="35"/>
  <c r="C36" i="35"/>
  <c r="AH36" i="34"/>
  <c r="AG36" i="34"/>
  <c r="AF36" i="34"/>
  <c r="AE36" i="34"/>
  <c r="AD36" i="34"/>
  <c r="AC36" i="34"/>
  <c r="AB36" i="34"/>
  <c r="AA36" i="34"/>
  <c r="Z36" i="34"/>
  <c r="Y36" i="34"/>
  <c r="X36" i="34"/>
  <c r="W36" i="34"/>
  <c r="V36" i="34"/>
  <c r="U36" i="34"/>
  <c r="P36" i="34"/>
  <c r="O36" i="34"/>
  <c r="N36" i="34"/>
  <c r="M36" i="34"/>
  <c r="I36" i="34"/>
  <c r="H36" i="34"/>
  <c r="G36" i="34"/>
  <c r="F36" i="34"/>
  <c r="E36" i="34"/>
  <c r="D36" i="34"/>
  <c r="C36" i="34"/>
  <c r="BF36" i="16"/>
  <c r="Y36" i="16"/>
  <c r="Z36" i="16"/>
  <c r="AA36" i="16"/>
  <c r="AB36" i="16"/>
  <c r="AC36" i="16"/>
  <c r="AD36" i="16"/>
  <c r="AE36" i="16"/>
  <c r="AF36" i="16"/>
  <c r="AG36" i="16"/>
  <c r="AH36" i="16"/>
  <c r="BG36" i="16"/>
  <c r="BB36" i="16"/>
  <c r="BA36" i="16"/>
  <c r="AZ36" i="16"/>
  <c r="AJ4" i="16"/>
  <c r="A1" i="35" l="1"/>
  <c r="A1" i="34"/>
  <c r="L18" i="11" l="1"/>
  <c r="L9" i="5" l="1"/>
  <c r="L10" i="5"/>
  <c r="L11" i="5"/>
  <c r="L12" i="5"/>
  <c r="L13" i="5"/>
  <c r="L14" i="5"/>
  <c r="L15" i="5"/>
  <c r="L16" i="5"/>
  <c r="L17" i="5"/>
  <c r="L18" i="5"/>
  <c r="L19" i="5"/>
  <c r="L20" i="5"/>
  <c r="L21" i="5"/>
  <c r="L22" i="5"/>
  <c r="L23" i="5"/>
  <c r="L24" i="5"/>
  <c r="L25" i="5"/>
  <c r="L26" i="5"/>
  <c r="L27" i="5"/>
  <c r="L28" i="5"/>
  <c r="L29" i="5"/>
  <c r="L30" i="5"/>
  <c r="L31" i="5"/>
  <c r="L32" i="5"/>
  <c r="L33" i="5"/>
  <c r="AE10" i="2"/>
  <c r="AE11" i="2"/>
  <c r="AE12" i="2"/>
  <c r="D12" i="2" s="1"/>
  <c r="AE13" i="2"/>
  <c r="AE14" i="2"/>
  <c r="AE15" i="2"/>
  <c r="AE16" i="2"/>
  <c r="AE17" i="2"/>
  <c r="AE18" i="2"/>
  <c r="AE19" i="2"/>
  <c r="AE20" i="2"/>
  <c r="AE21" i="2"/>
  <c r="AE22" i="2"/>
  <c r="AE23" i="2"/>
  <c r="AE24" i="2"/>
  <c r="AE25" i="2"/>
  <c r="AE26" i="2"/>
  <c r="AE27" i="2"/>
  <c r="AE28" i="2"/>
  <c r="AE29" i="2"/>
  <c r="AE30" i="2"/>
  <c r="AE31" i="2"/>
  <c r="AE32" i="2"/>
  <c r="AE33" i="2"/>
  <c r="AE9" i="2"/>
  <c r="AC34" i="2"/>
  <c r="AA34" i="2"/>
  <c r="Y34" i="2"/>
  <c r="E10" i="26"/>
  <c r="M10" i="14"/>
  <c r="L10" i="14"/>
  <c r="E20" i="13"/>
  <c r="G20" i="13"/>
  <c r="H20" i="13"/>
  <c r="D20" i="13"/>
  <c r="D11" i="13"/>
  <c r="C11" i="13"/>
  <c r="AZ11" i="7"/>
  <c r="AU11" i="7"/>
  <c r="AM11" i="7"/>
  <c r="AH11" i="7"/>
  <c r="AC11" i="7"/>
  <c r="P11" i="7"/>
  <c r="BA11" i="7" l="1"/>
  <c r="BE11" i="7" s="1"/>
  <c r="B4" i="30" l="1"/>
  <c r="B4" i="19"/>
  <c r="B4" i="28"/>
  <c r="B4" i="18"/>
  <c r="B4" i="16"/>
  <c r="B4" i="12"/>
  <c r="B4" i="15"/>
  <c r="B4" i="26"/>
  <c r="B4" i="14"/>
  <c r="B4" i="13"/>
  <c r="B4" i="11"/>
  <c r="AP36" i="30"/>
  <c r="AO36" i="30"/>
  <c r="AN36" i="30"/>
  <c r="AM36" i="30"/>
  <c r="AL36" i="30"/>
  <c r="AE36" i="30"/>
  <c r="AD36" i="30"/>
  <c r="AC36" i="30"/>
  <c r="AB36" i="30"/>
  <c r="AA36" i="30"/>
  <c r="Z36" i="30"/>
  <c r="Y36" i="30"/>
  <c r="X36" i="30"/>
  <c r="W36" i="30"/>
  <c r="V36" i="30"/>
  <c r="U36" i="30"/>
  <c r="T36" i="30"/>
  <c r="S36" i="30"/>
  <c r="O36" i="30"/>
  <c r="N36" i="30"/>
  <c r="M36" i="30"/>
  <c r="L36" i="30"/>
  <c r="J36" i="30"/>
  <c r="I36" i="30"/>
  <c r="H36" i="30"/>
  <c r="G36" i="30"/>
  <c r="F36" i="30"/>
  <c r="E36" i="30"/>
  <c r="D36" i="30"/>
  <c r="C36" i="30"/>
  <c r="AK35" i="30"/>
  <c r="AJ35" i="30"/>
  <c r="AK34" i="30"/>
  <c r="AJ34" i="30"/>
  <c r="AK33" i="30"/>
  <c r="AJ33" i="30"/>
  <c r="AK32" i="30"/>
  <c r="AJ32" i="30"/>
  <c r="AK31" i="30"/>
  <c r="AJ31" i="30"/>
  <c r="AK30" i="30"/>
  <c r="AJ30" i="30"/>
  <c r="AK29" i="30"/>
  <c r="AJ29" i="30"/>
  <c r="AK28" i="30"/>
  <c r="AJ28" i="30"/>
  <c r="AK27" i="30"/>
  <c r="AJ27" i="30"/>
  <c r="AK26" i="30"/>
  <c r="AJ26" i="30"/>
  <c r="AK25" i="30"/>
  <c r="AJ25" i="30"/>
  <c r="AK24" i="30"/>
  <c r="AJ24" i="30"/>
  <c r="AK23" i="30"/>
  <c r="AJ23" i="30"/>
  <c r="AK22" i="30"/>
  <c r="AJ22" i="30"/>
  <c r="AK21" i="30"/>
  <c r="AJ21" i="30"/>
  <c r="AK20" i="30"/>
  <c r="AJ20" i="30"/>
  <c r="AK19" i="30"/>
  <c r="AJ19" i="30"/>
  <c r="AK18" i="30"/>
  <c r="AJ18" i="30"/>
  <c r="AK17" i="30"/>
  <c r="AJ17" i="30"/>
  <c r="AK16" i="30"/>
  <c r="AJ16" i="30"/>
  <c r="AK15" i="30"/>
  <c r="AJ15" i="30"/>
  <c r="AK14" i="30"/>
  <c r="AJ14" i="30"/>
  <c r="AK13" i="30"/>
  <c r="AJ13" i="30"/>
  <c r="AK12" i="30"/>
  <c r="AJ12" i="30"/>
  <c r="AK11" i="30"/>
  <c r="AJ11" i="30"/>
  <c r="AH4" i="30"/>
  <c r="Q4" i="30"/>
  <c r="Q4" i="19"/>
  <c r="Q4" i="28"/>
  <c r="P4" i="18"/>
  <c r="BP36" i="16"/>
  <c r="BO36" i="16"/>
  <c r="BN36" i="16"/>
  <c r="BM36" i="16"/>
  <c r="AY36" i="16"/>
  <c r="AX36" i="16"/>
  <c r="AW36" i="16"/>
  <c r="AV36" i="16"/>
  <c r="X36" i="16"/>
  <c r="W36" i="16"/>
  <c r="V36" i="16"/>
  <c r="U36" i="16"/>
  <c r="P36" i="16"/>
  <c r="O36" i="16"/>
  <c r="N36" i="16"/>
  <c r="M36" i="16"/>
  <c r="I36" i="16"/>
  <c r="H36" i="16"/>
  <c r="G36" i="16"/>
  <c r="F36" i="16"/>
  <c r="E36" i="16"/>
  <c r="D36" i="16"/>
  <c r="C36" i="16"/>
  <c r="S4" i="16"/>
  <c r="I35" i="15"/>
  <c r="H35" i="15"/>
  <c r="F35" i="15"/>
  <c r="D35" i="15"/>
  <c r="C35" i="15"/>
  <c r="J34" i="15"/>
  <c r="E34" i="15"/>
  <c r="G34" i="15" s="1"/>
  <c r="J33" i="15"/>
  <c r="E33" i="15"/>
  <c r="G33" i="15" s="1"/>
  <c r="J32" i="15"/>
  <c r="E32" i="15"/>
  <c r="G32" i="15" s="1"/>
  <c r="J31" i="15"/>
  <c r="E31" i="15"/>
  <c r="G31" i="15" s="1"/>
  <c r="J30" i="15"/>
  <c r="E30" i="15"/>
  <c r="G30" i="15" s="1"/>
  <c r="J29" i="15"/>
  <c r="E29" i="15"/>
  <c r="G29" i="15" s="1"/>
  <c r="J28" i="15"/>
  <c r="E28" i="15"/>
  <c r="G28" i="15" s="1"/>
  <c r="J27" i="15"/>
  <c r="E27" i="15"/>
  <c r="G27" i="15" s="1"/>
  <c r="J26" i="15"/>
  <c r="E26" i="15"/>
  <c r="G26" i="15" s="1"/>
  <c r="J25" i="15"/>
  <c r="E25" i="15"/>
  <c r="G25" i="15" s="1"/>
  <c r="J24" i="15"/>
  <c r="E24" i="15"/>
  <c r="G24" i="15" s="1"/>
  <c r="J23" i="15"/>
  <c r="E23" i="15"/>
  <c r="G23" i="15" s="1"/>
  <c r="J22" i="15"/>
  <c r="E22" i="15"/>
  <c r="G22" i="15" s="1"/>
  <c r="J21" i="15"/>
  <c r="E21" i="15"/>
  <c r="G21" i="15" s="1"/>
  <c r="J20" i="15"/>
  <c r="E20" i="15"/>
  <c r="G20" i="15" s="1"/>
  <c r="J19" i="15"/>
  <c r="E19" i="15"/>
  <c r="G19" i="15" s="1"/>
  <c r="J18" i="15"/>
  <c r="E18" i="15"/>
  <c r="G18" i="15" s="1"/>
  <c r="J17" i="15"/>
  <c r="E17" i="15"/>
  <c r="G17" i="15" s="1"/>
  <c r="J16" i="15"/>
  <c r="E16" i="15"/>
  <c r="G16" i="15" s="1"/>
  <c r="J15" i="15"/>
  <c r="E15" i="15"/>
  <c r="G15" i="15" s="1"/>
  <c r="J14" i="15"/>
  <c r="E14" i="15"/>
  <c r="G14" i="15" s="1"/>
  <c r="J13" i="15"/>
  <c r="E13" i="15"/>
  <c r="G13" i="15" s="1"/>
  <c r="J12" i="15"/>
  <c r="E12" i="15"/>
  <c r="G12" i="15" s="1"/>
  <c r="J11" i="15"/>
  <c r="E11" i="15"/>
  <c r="G11" i="15" s="1"/>
  <c r="J10" i="15"/>
  <c r="E10" i="15"/>
  <c r="I35" i="26"/>
  <c r="H35" i="26"/>
  <c r="F35" i="26"/>
  <c r="D35" i="26"/>
  <c r="C35" i="26"/>
  <c r="J34" i="26"/>
  <c r="E34" i="26"/>
  <c r="G34" i="26" s="1"/>
  <c r="J33" i="26"/>
  <c r="E33" i="26"/>
  <c r="G33" i="26" s="1"/>
  <c r="J32" i="26"/>
  <c r="E32" i="26"/>
  <c r="G32" i="26" s="1"/>
  <c r="J31" i="26"/>
  <c r="E31" i="26"/>
  <c r="G31" i="26" s="1"/>
  <c r="J30" i="26"/>
  <c r="E30" i="26"/>
  <c r="G30" i="26" s="1"/>
  <c r="J29" i="26"/>
  <c r="E29" i="26"/>
  <c r="G29" i="26" s="1"/>
  <c r="J28" i="26"/>
  <c r="E28" i="26"/>
  <c r="G28" i="26" s="1"/>
  <c r="J27" i="26"/>
  <c r="E27" i="26"/>
  <c r="G27" i="26" s="1"/>
  <c r="J26" i="26"/>
  <c r="E26" i="26"/>
  <c r="G26" i="26" s="1"/>
  <c r="J25" i="26"/>
  <c r="E25" i="26"/>
  <c r="G25" i="26" s="1"/>
  <c r="J24" i="26"/>
  <c r="E24" i="26"/>
  <c r="G24" i="26" s="1"/>
  <c r="J23" i="26"/>
  <c r="E23" i="26"/>
  <c r="G23" i="26" s="1"/>
  <c r="J22" i="26"/>
  <c r="E22" i="26"/>
  <c r="G22" i="26" s="1"/>
  <c r="J21" i="26"/>
  <c r="E21" i="26"/>
  <c r="G21" i="26" s="1"/>
  <c r="J20" i="26"/>
  <c r="E20" i="26"/>
  <c r="G20" i="26" s="1"/>
  <c r="J19" i="26"/>
  <c r="E19" i="26"/>
  <c r="G19" i="26" s="1"/>
  <c r="J18" i="26"/>
  <c r="E18" i="26"/>
  <c r="G18" i="26" s="1"/>
  <c r="J17" i="26"/>
  <c r="E17" i="26"/>
  <c r="G17" i="26" s="1"/>
  <c r="J16" i="26"/>
  <c r="E16" i="26"/>
  <c r="G16" i="26" s="1"/>
  <c r="J15" i="26"/>
  <c r="E15" i="26"/>
  <c r="G15" i="26" s="1"/>
  <c r="J14" i="26"/>
  <c r="E14" i="26"/>
  <c r="G14" i="26" s="1"/>
  <c r="J13" i="26"/>
  <c r="E13" i="26"/>
  <c r="G13" i="26" s="1"/>
  <c r="J12" i="26"/>
  <c r="E12" i="26"/>
  <c r="G12" i="26" s="1"/>
  <c r="J11" i="26"/>
  <c r="E11" i="26"/>
  <c r="G11" i="26" s="1"/>
  <c r="J10" i="26"/>
  <c r="K35" i="14"/>
  <c r="J35" i="14"/>
  <c r="I35" i="14"/>
  <c r="H35" i="14"/>
  <c r="F35" i="14"/>
  <c r="D35" i="14"/>
  <c r="C35" i="14"/>
  <c r="L34" i="14"/>
  <c r="M34" i="14" s="1"/>
  <c r="E34" i="14"/>
  <c r="G34" i="14" s="1"/>
  <c r="L33" i="14"/>
  <c r="M33" i="14" s="1"/>
  <c r="E33" i="14"/>
  <c r="G33" i="14" s="1"/>
  <c r="L32" i="14"/>
  <c r="M32" i="14" s="1"/>
  <c r="E32" i="14"/>
  <c r="G32" i="14" s="1"/>
  <c r="L31" i="14"/>
  <c r="M31" i="14" s="1"/>
  <c r="E31" i="14"/>
  <c r="G31" i="14" s="1"/>
  <c r="M30" i="14"/>
  <c r="L30" i="14"/>
  <c r="E30" i="14"/>
  <c r="G30" i="14" s="1"/>
  <c r="L29" i="14"/>
  <c r="M29" i="14" s="1"/>
  <c r="E29" i="14"/>
  <c r="G29" i="14" s="1"/>
  <c r="L28" i="14"/>
  <c r="M28" i="14" s="1"/>
  <c r="E28" i="14"/>
  <c r="G28" i="14" s="1"/>
  <c r="L27" i="14"/>
  <c r="M27" i="14" s="1"/>
  <c r="E27" i="14"/>
  <c r="G27" i="14" s="1"/>
  <c r="L26" i="14"/>
  <c r="M26" i="14" s="1"/>
  <c r="E26" i="14"/>
  <c r="G26" i="14" s="1"/>
  <c r="L25" i="14"/>
  <c r="M25" i="14" s="1"/>
  <c r="E25" i="14"/>
  <c r="G25" i="14" s="1"/>
  <c r="L24" i="14"/>
  <c r="M24" i="14" s="1"/>
  <c r="E24" i="14"/>
  <c r="G24" i="14" s="1"/>
  <c r="L23" i="14"/>
  <c r="M23" i="14" s="1"/>
  <c r="E23" i="14"/>
  <c r="G23" i="14" s="1"/>
  <c r="L22" i="14"/>
  <c r="M22" i="14" s="1"/>
  <c r="E22" i="14"/>
  <c r="G22" i="14" s="1"/>
  <c r="L21" i="14"/>
  <c r="M21" i="14" s="1"/>
  <c r="E21" i="14"/>
  <c r="G21" i="14" s="1"/>
  <c r="L20" i="14"/>
  <c r="M20" i="14" s="1"/>
  <c r="E20" i="14"/>
  <c r="G20" i="14" s="1"/>
  <c r="L19" i="14"/>
  <c r="M19" i="14" s="1"/>
  <c r="E19" i="14"/>
  <c r="G19" i="14" s="1"/>
  <c r="M18" i="14"/>
  <c r="L18" i="14"/>
  <c r="E18" i="14"/>
  <c r="G18" i="14" s="1"/>
  <c r="L17" i="14"/>
  <c r="M17" i="14" s="1"/>
  <c r="E17" i="14"/>
  <c r="G17" i="14" s="1"/>
  <c r="L16" i="14"/>
  <c r="M16" i="14" s="1"/>
  <c r="E16" i="14"/>
  <c r="G16" i="14" s="1"/>
  <c r="L15" i="14"/>
  <c r="M15" i="14" s="1"/>
  <c r="E15" i="14"/>
  <c r="G15" i="14" s="1"/>
  <c r="L14" i="14"/>
  <c r="M14" i="14" s="1"/>
  <c r="E14" i="14"/>
  <c r="G14" i="14" s="1"/>
  <c r="L13" i="14"/>
  <c r="M13" i="14" s="1"/>
  <c r="E13" i="14"/>
  <c r="G13" i="14" s="1"/>
  <c r="L12" i="14"/>
  <c r="M12" i="14" s="1"/>
  <c r="E12" i="14"/>
  <c r="G12" i="14" s="1"/>
  <c r="L11" i="14"/>
  <c r="M11" i="14" s="1"/>
  <c r="E11" i="14"/>
  <c r="G11" i="14" s="1"/>
  <c r="E10" i="14"/>
  <c r="G10" i="14" s="1"/>
  <c r="I19" i="13"/>
  <c r="F19" i="13"/>
  <c r="I18" i="13"/>
  <c r="F18" i="13"/>
  <c r="D34" i="12"/>
  <c r="C34" i="12"/>
  <c r="N27" i="11"/>
  <c r="K27" i="11"/>
  <c r="G27" i="11"/>
  <c r="E27" i="11"/>
  <c r="N26" i="11"/>
  <c r="K26" i="11"/>
  <c r="G26" i="11"/>
  <c r="E26" i="11"/>
  <c r="N25" i="11"/>
  <c r="K25" i="11"/>
  <c r="G25" i="11"/>
  <c r="E25" i="11"/>
  <c r="N24" i="11"/>
  <c r="K24" i="11"/>
  <c r="G24" i="11"/>
  <c r="E24" i="11"/>
  <c r="O22" i="11"/>
  <c r="L22" i="11"/>
  <c r="I22" i="11"/>
  <c r="N21" i="11"/>
  <c r="M21" i="11"/>
  <c r="K21" i="11"/>
  <c r="J21" i="11"/>
  <c r="H21" i="11"/>
  <c r="G21" i="11"/>
  <c r="F21" i="11"/>
  <c r="E21" i="11"/>
  <c r="O20" i="11"/>
  <c r="L20" i="11"/>
  <c r="I20" i="11"/>
  <c r="O19" i="11"/>
  <c r="L19" i="11"/>
  <c r="I19" i="11"/>
  <c r="O18" i="11"/>
  <c r="I18" i="11"/>
  <c r="O17" i="11"/>
  <c r="L17" i="11"/>
  <c r="I17" i="11"/>
  <c r="N16" i="11"/>
  <c r="M16" i="11"/>
  <c r="M23" i="11" s="1"/>
  <c r="K16" i="11"/>
  <c r="J16" i="11"/>
  <c r="H16" i="11"/>
  <c r="G16" i="11"/>
  <c r="F16" i="11"/>
  <c r="E16" i="11"/>
  <c r="O15" i="11"/>
  <c r="L15" i="11"/>
  <c r="L27" i="11" s="1"/>
  <c r="I15" i="11"/>
  <c r="O14" i="11"/>
  <c r="L14" i="11"/>
  <c r="I14" i="11"/>
  <c r="O13" i="11"/>
  <c r="L13" i="11"/>
  <c r="I13" i="11"/>
  <c r="O12" i="11"/>
  <c r="L12" i="11"/>
  <c r="L24" i="11" s="1"/>
  <c r="I12" i="11"/>
  <c r="O11" i="11"/>
  <c r="L11" i="11"/>
  <c r="I11" i="11"/>
  <c r="O10" i="11"/>
  <c r="L10" i="11"/>
  <c r="I10" i="11"/>
  <c r="O9" i="11"/>
  <c r="L9" i="11"/>
  <c r="I9" i="11"/>
  <c r="AO4" i="33"/>
  <c r="V4" i="33"/>
  <c r="AO4" i="32"/>
  <c r="V4" i="32"/>
  <c r="AO4" i="31"/>
  <c r="V4" i="31"/>
  <c r="BF36" i="7"/>
  <c r="BD36" i="7"/>
  <c r="BC36" i="7"/>
  <c r="BB36" i="7"/>
  <c r="AY36" i="7"/>
  <c r="AX36" i="7"/>
  <c r="AW36" i="7"/>
  <c r="AV36" i="7"/>
  <c r="AT36" i="7"/>
  <c r="AS36" i="7"/>
  <c r="AR36" i="7"/>
  <c r="AQ36" i="7"/>
  <c r="AL36" i="7"/>
  <c r="AK36" i="7"/>
  <c r="AJ36" i="7"/>
  <c r="AI36" i="7"/>
  <c r="AG36" i="7"/>
  <c r="AF36" i="7"/>
  <c r="AE36" i="7"/>
  <c r="AD36" i="7"/>
  <c r="AB36" i="7"/>
  <c r="AA36" i="7"/>
  <c r="Z36" i="7"/>
  <c r="Y36" i="7"/>
  <c r="T36" i="7"/>
  <c r="S36" i="7"/>
  <c r="R36" i="7"/>
  <c r="Q36" i="7"/>
  <c r="O36" i="7"/>
  <c r="N36" i="7"/>
  <c r="M36" i="7"/>
  <c r="L36" i="7"/>
  <c r="K36" i="7"/>
  <c r="J36" i="7"/>
  <c r="I36" i="7"/>
  <c r="G36" i="7"/>
  <c r="F36" i="7"/>
  <c r="C36" i="7"/>
  <c r="AZ35" i="7"/>
  <c r="AU35" i="7"/>
  <c r="AM35" i="7"/>
  <c r="AH35" i="7"/>
  <c r="AC35" i="7"/>
  <c r="X35" i="7"/>
  <c r="P35" i="7"/>
  <c r="H35" i="7"/>
  <c r="BG35" i="7" s="1"/>
  <c r="AZ34" i="7"/>
  <c r="AU34" i="7"/>
  <c r="AM34" i="7"/>
  <c r="AH34" i="7"/>
  <c r="AC34" i="7"/>
  <c r="X34" i="7"/>
  <c r="P34" i="7"/>
  <c r="H34" i="7"/>
  <c r="BG34" i="7" s="1"/>
  <c r="AZ33" i="7"/>
  <c r="AU33" i="7"/>
  <c r="AM33" i="7"/>
  <c r="AH33" i="7"/>
  <c r="AC33" i="7"/>
  <c r="X33" i="7"/>
  <c r="P33" i="7"/>
  <c r="H33" i="7"/>
  <c r="BG33" i="7" s="1"/>
  <c r="AZ32" i="7"/>
  <c r="AU32" i="7"/>
  <c r="AM32" i="7"/>
  <c r="AH32" i="7"/>
  <c r="AC32" i="7"/>
  <c r="X32" i="7"/>
  <c r="P32" i="7"/>
  <c r="H32" i="7"/>
  <c r="BG32" i="7" s="1"/>
  <c r="AZ31" i="7"/>
  <c r="AU31" i="7"/>
  <c r="AM31" i="7"/>
  <c r="AH31" i="7"/>
  <c r="AC31" i="7"/>
  <c r="X31" i="7"/>
  <c r="P31" i="7"/>
  <c r="H31" i="7"/>
  <c r="BG31" i="7" s="1"/>
  <c r="AZ30" i="7"/>
  <c r="AU30" i="7"/>
  <c r="AM30" i="7"/>
  <c r="AH30" i="7"/>
  <c r="AC30" i="7"/>
  <c r="X30" i="7"/>
  <c r="P30" i="7"/>
  <c r="H30" i="7"/>
  <c r="BG30" i="7" s="1"/>
  <c r="AZ29" i="7"/>
  <c r="AU29" i="7"/>
  <c r="AM29" i="7"/>
  <c r="AH29" i="7"/>
  <c r="AC29" i="7"/>
  <c r="X29" i="7"/>
  <c r="P29" i="7"/>
  <c r="H29" i="7"/>
  <c r="BG29" i="7" s="1"/>
  <c r="AZ28" i="7"/>
  <c r="AU28" i="7"/>
  <c r="AM28" i="7"/>
  <c r="AH28" i="7"/>
  <c r="AC28" i="7"/>
  <c r="X28" i="7"/>
  <c r="P28" i="7"/>
  <c r="H28" i="7"/>
  <c r="BG28" i="7" s="1"/>
  <c r="AZ27" i="7"/>
  <c r="AU27" i="7"/>
  <c r="AM27" i="7"/>
  <c r="AH27" i="7"/>
  <c r="AC27" i="7"/>
  <c r="X27" i="7"/>
  <c r="P27" i="7"/>
  <c r="H27" i="7"/>
  <c r="BG27" i="7" s="1"/>
  <c r="AZ26" i="7"/>
  <c r="AU26" i="7"/>
  <c r="AM26" i="7"/>
  <c r="AH26" i="7"/>
  <c r="AC26" i="7"/>
  <c r="X26" i="7"/>
  <c r="P26" i="7"/>
  <c r="H26" i="7"/>
  <c r="BG26" i="7" s="1"/>
  <c r="AZ25" i="7"/>
  <c r="AU25" i="7"/>
  <c r="AM25" i="7"/>
  <c r="AH25" i="7"/>
  <c r="AC25" i="7"/>
  <c r="X25" i="7"/>
  <c r="P25" i="7"/>
  <c r="H25" i="7"/>
  <c r="BG25" i="7" s="1"/>
  <c r="AZ24" i="7"/>
  <c r="AU24" i="7"/>
  <c r="AM24" i="7"/>
  <c r="AH24" i="7"/>
  <c r="AC24" i="7"/>
  <c r="X24" i="7"/>
  <c r="P24" i="7"/>
  <c r="H24" i="7"/>
  <c r="BG24" i="7" s="1"/>
  <c r="AZ23" i="7"/>
  <c r="AU23" i="7"/>
  <c r="AM23" i="7"/>
  <c r="AH23" i="7"/>
  <c r="AC23" i="7"/>
  <c r="X23" i="7"/>
  <c r="P23" i="7"/>
  <c r="H23" i="7"/>
  <c r="BG23" i="7" s="1"/>
  <c r="AZ22" i="7"/>
  <c r="AU22" i="7"/>
  <c r="AM22" i="7"/>
  <c r="AH22" i="7"/>
  <c r="AC22" i="7"/>
  <c r="X22" i="7"/>
  <c r="P22" i="7"/>
  <c r="H22" i="7"/>
  <c r="BG22" i="7" s="1"/>
  <c r="AZ21" i="7"/>
  <c r="AU21" i="7"/>
  <c r="AM21" i="7"/>
  <c r="AH21" i="7"/>
  <c r="AC21" i="7"/>
  <c r="X21" i="7"/>
  <c r="P21" i="7"/>
  <c r="H21" i="7"/>
  <c r="BG21" i="7" s="1"/>
  <c r="AZ20" i="7"/>
  <c r="AU20" i="7"/>
  <c r="AM20" i="7"/>
  <c r="AH20" i="7"/>
  <c r="AC20" i="7"/>
  <c r="X20" i="7"/>
  <c r="P20" i="7"/>
  <c r="H20" i="7"/>
  <c r="BG20" i="7" s="1"/>
  <c r="AZ19" i="7"/>
  <c r="AU19" i="7"/>
  <c r="AM19" i="7"/>
  <c r="AH19" i="7"/>
  <c r="AC19" i="7"/>
  <c r="X19" i="7"/>
  <c r="P19" i="7"/>
  <c r="H19" i="7"/>
  <c r="BG19" i="7" s="1"/>
  <c r="AZ18" i="7"/>
  <c r="AU18" i="7"/>
  <c r="AM18" i="7"/>
  <c r="AH18" i="7"/>
  <c r="AC18" i="7"/>
  <c r="X18" i="7"/>
  <c r="P18" i="7"/>
  <c r="H18" i="7"/>
  <c r="BG18" i="7" s="1"/>
  <c r="AZ17" i="7"/>
  <c r="AU17" i="7"/>
  <c r="AM17" i="7"/>
  <c r="AH17" i="7"/>
  <c r="AC17" i="7"/>
  <c r="X17" i="7"/>
  <c r="P17" i="7"/>
  <c r="H17" i="7"/>
  <c r="BG17" i="7" s="1"/>
  <c r="AZ16" i="7"/>
  <c r="AU16" i="7"/>
  <c r="AM16" i="7"/>
  <c r="AH16" i="7"/>
  <c r="AC16" i="7"/>
  <c r="X16" i="7"/>
  <c r="P16" i="7"/>
  <c r="H16" i="7"/>
  <c r="BG16" i="7" s="1"/>
  <c r="AZ15" i="7"/>
  <c r="AU15" i="7"/>
  <c r="AM15" i="7"/>
  <c r="AH15" i="7"/>
  <c r="AC15" i="7"/>
  <c r="X15" i="7"/>
  <c r="P15" i="7"/>
  <c r="H15" i="7"/>
  <c r="BG15" i="7" s="1"/>
  <c r="AZ14" i="7"/>
  <c r="AU14" i="7"/>
  <c r="AM14" i="7"/>
  <c r="AH14" i="7"/>
  <c r="AC14" i="7"/>
  <c r="X14" i="7"/>
  <c r="P14" i="7"/>
  <c r="H14" i="7"/>
  <c r="BG14" i="7" s="1"/>
  <c r="AZ13" i="7"/>
  <c r="AU13" i="7"/>
  <c r="AM13" i="7"/>
  <c r="AH13" i="7"/>
  <c r="AC13" i="7"/>
  <c r="X13" i="7"/>
  <c r="P13" i="7"/>
  <c r="H13" i="7"/>
  <c r="BG13" i="7" s="1"/>
  <c r="AZ12" i="7"/>
  <c r="AU12" i="7"/>
  <c r="AM12" i="7"/>
  <c r="AH12" i="7"/>
  <c r="AC12" i="7"/>
  <c r="X12" i="7"/>
  <c r="P12" i="7"/>
  <c r="H12" i="7"/>
  <c r="BG12" i="7" s="1"/>
  <c r="H11" i="7"/>
  <c r="BG11" i="7" s="1"/>
  <c r="BH11" i="7" s="1"/>
  <c r="AO4" i="7"/>
  <c r="V4" i="7"/>
  <c r="N34" i="5"/>
  <c r="M34" i="5"/>
  <c r="K34" i="5"/>
  <c r="J34" i="5"/>
  <c r="I34" i="5"/>
  <c r="H34" i="5"/>
  <c r="G34" i="5"/>
  <c r="F34" i="5"/>
  <c r="E34" i="5"/>
  <c r="D34" i="5"/>
  <c r="C34" i="5"/>
  <c r="H34" i="29"/>
  <c r="G34" i="29"/>
  <c r="F34" i="29"/>
  <c r="E34" i="29"/>
  <c r="D34" i="29"/>
  <c r="C34" i="29"/>
  <c r="H34" i="4"/>
  <c r="G34" i="4"/>
  <c r="F34" i="4"/>
  <c r="E34" i="4"/>
  <c r="D34" i="4"/>
  <c r="C34" i="4"/>
  <c r="AB35" i="3"/>
  <c r="AA35" i="3"/>
  <c r="Z35" i="3"/>
  <c r="X35" i="3"/>
  <c r="W35" i="3"/>
  <c r="V35" i="3"/>
  <c r="T35" i="3"/>
  <c r="S35" i="3"/>
  <c r="O35" i="3"/>
  <c r="N35" i="3"/>
  <c r="M35" i="3"/>
  <c r="L35" i="3"/>
  <c r="K35" i="3"/>
  <c r="J35" i="3"/>
  <c r="I35" i="3"/>
  <c r="H35" i="3"/>
  <c r="G35" i="3"/>
  <c r="F35" i="3"/>
  <c r="E35" i="3"/>
  <c r="D35" i="3"/>
  <c r="C35" i="3"/>
  <c r="AC34" i="3"/>
  <c r="U34" i="3"/>
  <c r="AC33" i="3"/>
  <c r="U33" i="3"/>
  <c r="AC32" i="3"/>
  <c r="U32" i="3"/>
  <c r="AC31" i="3"/>
  <c r="U31" i="3"/>
  <c r="AC30" i="3"/>
  <c r="U30" i="3"/>
  <c r="AC29" i="3"/>
  <c r="U29" i="3"/>
  <c r="AC28" i="3"/>
  <c r="U28" i="3"/>
  <c r="AC27" i="3"/>
  <c r="U27" i="3"/>
  <c r="AC26" i="3"/>
  <c r="U26" i="3"/>
  <c r="AC25" i="3"/>
  <c r="U25" i="3"/>
  <c r="AC24" i="3"/>
  <c r="U24" i="3"/>
  <c r="AC23" i="3"/>
  <c r="U23" i="3"/>
  <c r="AC22" i="3"/>
  <c r="U22" i="3"/>
  <c r="AC21" i="3"/>
  <c r="U21" i="3"/>
  <c r="AC20" i="3"/>
  <c r="U20" i="3"/>
  <c r="AC19" i="3"/>
  <c r="U19" i="3"/>
  <c r="AC18" i="3"/>
  <c r="U18" i="3"/>
  <c r="AC17" i="3"/>
  <c r="U17" i="3"/>
  <c r="AC16" i="3"/>
  <c r="U16" i="3"/>
  <c r="AC15" i="3"/>
  <c r="U15" i="3"/>
  <c r="AC14" i="3"/>
  <c r="U14" i="3"/>
  <c r="AC13" i="3"/>
  <c r="U13" i="3"/>
  <c r="AC12" i="3"/>
  <c r="U12" i="3"/>
  <c r="AC11" i="3"/>
  <c r="U11" i="3"/>
  <c r="AC10" i="3"/>
  <c r="U10" i="3"/>
  <c r="W34" i="2"/>
  <c r="Q34" i="2"/>
  <c r="O34" i="2"/>
  <c r="M34" i="2"/>
  <c r="K34" i="2"/>
  <c r="I34" i="2"/>
  <c r="G34" i="2"/>
  <c r="E34" i="2"/>
  <c r="C34" i="2"/>
  <c r="AD9" i="2"/>
  <c r="A1" i="7"/>
  <c r="O27" i="11" l="1"/>
  <c r="I26" i="11"/>
  <c r="I24" i="11"/>
  <c r="O26" i="11"/>
  <c r="AK36" i="30"/>
  <c r="L35" i="14"/>
  <c r="I20" i="13"/>
  <c r="F20" i="13"/>
  <c r="I27" i="11"/>
  <c r="K23" i="11"/>
  <c r="H23" i="11"/>
  <c r="E23" i="11"/>
  <c r="N23" i="11"/>
  <c r="O25" i="11"/>
  <c r="L16" i="11"/>
  <c r="AB12" i="2"/>
  <c r="AD12" i="2"/>
  <c r="AB20" i="2"/>
  <c r="AD20" i="2"/>
  <c r="AB24" i="2"/>
  <c r="AD24" i="2"/>
  <c r="AB13" i="2"/>
  <c r="AD13" i="2"/>
  <c r="AB17" i="2"/>
  <c r="AD17" i="2"/>
  <c r="AB21" i="2"/>
  <c r="AD21" i="2"/>
  <c r="AB25" i="2"/>
  <c r="AD25" i="2"/>
  <c r="AB33" i="2"/>
  <c r="AD33" i="2"/>
  <c r="AB10" i="2"/>
  <c r="AD10" i="2"/>
  <c r="AB14" i="2"/>
  <c r="AD14" i="2"/>
  <c r="AB18" i="2"/>
  <c r="AD18" i="2"/>
  <c r="AB22" i="2"/>
  <c r="AD22" i="2"/>
  <c r="AB26" i="2"/>
  <c r="AD26" i="2"/>
  <c r="AB30" i="2"/>
  <c r="AD30" i="2"/>
  <c r="AB11" i="2"/>
  <c r="AD11" i="2"/>
  <c r="AB15" i="2"/>
  <c r="AD15" i="2"/>
  <c r="AB19" i="2"/>
  <c r="AD19" i="2"/>
  <c r="AB23" i="2"/>
  <c r="AD23" i="2"/>
  <c r="AB27" i="2"/>
  <c r="AD27" i="2"/>
  <c r="AB31" i="2"/>
  <c r="AD31" i="2"/>
  <c r="AB16" i="2"/>
  <c r="AD16" i="2"/>
  <c r="AB28" i="2"/>
  <c r="AD28" i="2"/>
  <c r="AB32" i="2"/>
  <c r="AD32" i="2"/>
  <c r="AB29" i="2"/>
  <c r="AD29" i="2"/>
  <c r="AB9" i="2"/>
  <c r="Z9" i="2"/>
  <c r="R12" i="2"/>
  <c r="Z12" i="2"/>
  <c r="X20" i="2"/>
  <c r="Z20" i="2"/>
  <c r="X28" i="2"/>
  <c r="Z28" i="2"/>
  <c r="X32" i="2"/>
  <c r="Z32" i="2"/>
  <c r="X13" i="2"/>
  <c r="Z13" i="2"/>
  <c r="X17" i="2"/>
  <c r="Z17" i="2"/>
  <c r="X21" i="2"/>
  <c r="Z21" i="2"/>
  <c r="X25" i="2"/>
  <c r="Z25" i="2"/>
  <c r="X29" i="2"/>
  <c r="Z29" i="2"/>
  <c r="X11" i="2"/>
  <c r="Z11" i="2"/>
  <c r="P14" i="2"/>
  <c r="Z14" i="2"/>
  <c r="P18" i="2"/>
  <c r="Z18" i="2"/>
  <c r="X22" i="2"/>
  <c r="Z22" i="2"/>
  <c r="P26" i="2"/>
  <c r="Z26" i="2"/>
  <c r="X30" i="2"/>
  <c r="Z30" i="2"/>
  <c r="X15" i="2"/>
  <c r="Z15" i="2"/>
  <c r="X19" i="2"/>
  <c r="Z19" i="2"/>
  <c r="X23" i="2"/>
  <c r="Z23" i="2"/>
  <c r="X27" i="2"/>
  <c r="Z27" i="2"/>
  <c r="X31" i="2"/>
  <c r="Z31" i="2"/>
  <c r="X24" i="2"/>
  <c r="Z24" i="2"/>
  <c r="R16" i="2"/>
  <c r="Z16" i="2"/>
  <c r="P10" i="2"/>
  <c r="Z10" i="2"/>
  <c r="X33" i="2"/>
  <c r="Z33" i="2"/>
  <c r="P9" i="2"/>
  <c r="R9" i="2"/>
  <c r="X9" i="2"/>
  <c r="X12" i="2"/>
  <c r="J35" i="15"/>
  <c r="J35" i="26"/>
  <c r="M35" i="14"/>
  <c r="AJ36" i="30"/>
  <c r="O21" i="11"/>
  <c r="L21" i="11"/>
  <c r="O24" i="11"/>
  <c r="L25" i="11"/>
  <c r="O16" i="11"/>
  <c r="I16" i="11"/>
  <c r="AZ36" i="7"/>
  <c r="BA23" i="7"/>
  <c r="BE23" i="7" s="1"/>
  <c r="BH23" i="7" s="1"/>
  <c r="BA25" i="7"/>
  <c r="BE25" i="7" s="1"/>
  <c r="BH25" i="7" s="1"/>
  <c r="BA26" i="7"/>
  <c r="BE26" i="7" s="1"/>
  <c r="BH26" i="7" s="1"/>
  <c r="AC36" i="7"/>
  <c r="BA12" i="7"/>
  <c r="BE12" i="7" s="1"/>
  <c r="BH12" i="7" s="1"/>
  <c r="BA13" i="7"/>
  <c r="BE13" i="7" s="1"/>
  <c r="BH13" i="7" s="1"/>
  <c r="BA14" i="7"/>
  <c r="BE14" i="7" s="1"/>
  <c r="BH14" i="7" s="1"/>
  <c r="BA15" i="7"/>
  <c r="BE15" i="7" s="1"/>
  <c r="BH15" i="7" s="1"/>
  <c r="BA16" i="7"/>
  <c r="BE16" i="7" s="1"/>
  <c r="BH16" i="7" s="1"/>
  <c r="BA17" i="7"/>
  <c r="BE17" i="7" s="1"/>
  <c r="BH17" i="7" s="1"/>
  <c r="BA18" i="7"/>
  <c r="BE18" i="7" s="1"/>
  <c r="BH18" i="7" s="1"/>
  <c r="BA19" i="7"/>
  <c r="BE19" i="7" s="1"/>
  <c r="BH19" i="7" s="1"/>
  <c r="BA20" i="7"/>
  <c r="BE20" i="7" s="1"/>
  <c r="BH20" i="7" s="1"/>
  <c r="BA21" i="7"/>
  <c r="BE21" i="7" s="1"/>
  <c r="BH21" i="7" s="1"/>
  <c r="BA22" i="7"/>
  <c r="BE22" i="7" s="1"/>
  <c r="BH22" i="7" s="1"/>
  <c r="BA24" i="7"/>
  <c r="BE24" i="7" s="1"/>
  <c r="BH24" i="7" s="1"/>
  <c r="BA27" i="7"/>
  <c r="BE27" i="7" s="1"/>
  <c r="BH27" i="7" s="1"/>
  <c r="BA28" i="7"/>
  <c r="BE28" i="7" s="1"/>
  <c r="BH28" i="7" s="1"/>
  <c r="BA29" i="7"/>
  <c r="BE29" i="7" s="1"/>
  <c r="BH29" i="7" s="1"/>
  <c r="BA30" i="7"/>
  <c r="BE30" i="7" s="1"/>
  <c r="BH30" i="7" s="1"/>
  <c r="BA31" i="7"/>
  <c r="BE31" i="7" s="1"/>
  <c r="BH31" i="7" s="1"/>
  <c r="BA32" i="7"/>
  <c r="BE32" i="7" s="1"/>
  <c r="BH32" i="7" s="1"/>
  <c r="BA33" i="7"/>
  <c r="BE33" i="7" s="1"/>
  <c r="BH33" i="7" s="1"/>
  <c r="BA34" i="7"/>
  <c r="BE34" i="7" s="1"/>
  <c r="BH34" i="7" s="1"/>
  <c r="BA35" i="7"/>
  <c r="BE35" i="7" s="1"/>
  <c r="BH35" i="7" s="1"/>
  <c r="L34" i="5"/>
  <c r="AC35" i="3"/>
  <c r="U35" i="3"/>
  <c r="P30" i="2"/>
  <c r="F16" i="2"/>
  <c r="R18" i="2"/>
  <c r="P11" i="2"/>
  <c r="L12" i="2"/>
  <c r="P13" i="2"/>
  <c r="P15" i="2"/>
  <c r="P16" i="2"/>
  <c r="X16" i="2"/>
  <c r="F11" i="2"/>
  <c r="N11" i="2"/>
  <c r="F12" i="2"/>
  <c r="F13" i="2"/>
  <c r="F15" i="2"/>
  <c r="H16" i="2"/>
  <c r="N24" i="2"/>
  <c r="D28" i="2"/>
  <c r="L16" i="2"/>
  <c r="H11" i="2"/>
  <c r="D16" i="2"/>
  <c r="N16" i="2"/>
  <c r="F24" i="2"/>
  <c r="L26" i="2"/>
  <c r="L28" i="2"/>
  <c r="F21" i="2"/>
  <c r="P23" i="2"/>
  <c r="F27" i="2"/>
  <c r="F33" i="2"/>
  <c r="F17" i="2"/>
  <c r="P19" i="2"/>
  <c r="P21" i="2"/>
  <c r="N29" i="2"/>
  <c r="F31" i="2"/>
  <c r="D32" i="2"/>
  <c r="H24" i="2"/>
  <c r="P24" i="2"/>
  <c r="H27" i="2"/>
  <c r="F32" i="2"/>
  <c r="N32" i="2"/>
  <c r="F18" i="2"/>
  <c r="F19" i="2"/>
  <c r="D20" i="2"/>
  <c r="J24" i="2"/>
  <c r="R24" i="2"/>
  <c r="N27" i="2"/>
  <c r="F30" i="2"/>
  <c r="H32" i="2"/>
  <c r="P32" i="2"/>
  <c r="L32" i="2"/>
  <c r="F9" i="2"/>
  <c r="F14" i="2"/>
  <c r="L18" i="2"/>
  <c r="H19" i="2"/>
  <c r="N20" i="2"/>
  <c r="D24" i="2"/>
  <c r="L24" i="2"/>
  <c r="P27" i="2"/>
  <c r="H30" i="2"/>
  <c r="J32" i="2"/>
  <c r="R32" i="2"/>
  <c r="F22" i="2"/>
  <c r="L10" i="2"/>
  <c r="N12" i="2"/>
  <c r="N13" i="2"/>
  <c r="N14" i="2"/>
  <c r="J16" i="2"/>
  <c r="H17" i="2"/>
  <c r="J18" i="2"/>
  <c r="X18" i="2"/>
  <c r="N19" i="2"/>
  <c r="F20" i="2"/>
  <c r="N21" i="2"/>
  <c r="H22" i="2"/>
  <c r="F23" i="2"/>
  <c r="D26" i="2"/>
  <c r="N26" i="2"/>
  <c r="N28" i="2"/>
  <c r="P29" i="2"/>
  <c r="N30" i="2"/>
  <c r="P31" i="2"/>
  <c r="H33" i="2"/>
  <c r="J10" i="2"/>
  <c r="R10" i="2"/>
  <c r="N22" i="2"/>
  <c r="F25" i="2"/>
  <c r="F26" i="2"/>
  <c r="R26" i="2"/>
  <c r="D10" i="2"/>
  <c r="F10" i="2"/>
  <c r="X10" i="2"/>
  <c r="D18" i="2"/>
  <c r="N18" i="2"/>
  <c r="P22" i="2"/>
  <c r="H25" i="2"/>
  <c r="J26" i="2"/>
  <c r="X26" i="2"/>
  <c r="F28" i="2"/>
  <c r="F29" i="2"/>
  <c r="H9" i="2"/>
  <c r="H14" i="2"/>
  <c r="N9" i="2"/>
  <c r="N10" i="2"/>
  <c r="H12" i="2"/>
  <c r="P12" i="2"/>
  <c r="J14" i="2"/>
  <c r="R14" i="2"/>
  <c r="H15" i="2"/>
  <c r="N17" i="2"/>
  <c r="H20" i="2"/>
  <c r="P20" i="2"/>
  <c r="J22" i="2"/>
  <c r="R22" i="2"/>
  <c r="H23" i="2"/>
  <c r="N25" i="2"/>
  <c r="H28" i="2"/>
  <c r="P28" i="2"/>
  <c r="J30" i="2"/>
  <c r="R30" i="2"/>
  <c r="H31" i="2"/>
  <c r="N33" i="2"/>
  <c r="H10" i="2"/>
  <c r="J12" i="2"/>
  <c r="H13" i="2"/>
  <c r="D14" i="2"/>
  <c r="L14" i="2"/>
  <c r="X14" i="2"/>
  <c r="N15" i="2"/>
  <c r="P17" i="2"/>
  <c r="H18" i="2"/>
  <c r="J20" i="2"/>
  <c r="R20" i="2"/>
  <c r="H21" i="2"/>
  <c r="D22" i="2"/>
  <c r="L22" i="2"/>
  <c r="N23" i="2"/>
  <c r="P25" i="2"/>
  <c r="H26" i="2"/>
  <c r="J28" i="2"/>
  <c r="R28" i="2"/>
  <c r="H29" i="2"/>
  <c r="D30" i="2"/>
  <c r="L30" i="2"/>
  <c r="N31" i="2"/>
  <c r="P33" i="2"/>
  <c r="AE34" i="2"/>
  <c r="D9" i="2"/>
  <c r="L20" i="2"/>
  <c r="A1" i="2"/>
  <c r="J9" i="2"/>
  <c r="J11" i="2"/>
  <c r="R11" i="2"/>
  <c r="J13" i="2"/>
  <c r="R13" i="2"/>
  <c r="J15" i="2"/>
  <c r="R15" i="2"/>
  <c r="J17" i="2"/>
  <c r="R17" i="2"/>
  <c r="J19" i="2"/>
  <c r="R19" i="2"/>
  <c r="J21" i="2"/>
  <c r="R21" i="2"/>
  <c r="J23" i="2"/>
  <c r="R23" i="2"/>
  <c r="J25" i="2"/>
  <c r="R25" i="2"/>
  <c r="J27" i="2"/>
  <c r="R27" i="2"/>
  <c r="J29" i="2"/>
  <c r="R29" i="2"/>
  <c r="J31" i="2"/>
  <c r="R31" i="2"/>
  <c r="J33" i="2"/>
  <c r="R33" i="2"/>
  <c r="A1" i="4"/>
  <c r="A1" i="6"/>
  <c r="H36" i="7"/>
  <c r="AH36" i="7"/>
  <c r="A1" i="29"/>
  <c r="L9" i="2"/>
  <c r="D11" i="2"/>
  <c r="L11" i="2"/>
  <c r="D13" i="2"/>
  <c r="L13" i="2"/>
  <c r="D15" i="2"/>
  <c r="L15" i="2"/>
  <c r="D17" i="2"/>
  <c r="L17" i="2"/>
  <c r="D19" i="2"/>
  <c r="L19" i="2"/>
  <c r="D21" i="2"/>
  <c r="L21" i="2"/>
  <c r="D23" i="2"/>
  <c r="L23" i="2"/>
  <c r="D25" i="2"/>
  <c r="L25" i="2"/>
  <c r="D27" i="2"/>
  <c r="L27" i="2"/>
  <c r="D29" i="2"/>
  <c r="L29" i="2"/>
  <c r="D31" i="2"/>
  <c r="L31" i="2"/>
  <c r="D33" i="2"/>
  <c r="L33" i="2"/>
  <c r="P36" i="7"/>
  <c r="AM36" i="7"/>
  <c r="A1" i="19"/>
  <c r="A1" i="18"/>
  <c r="A1" i="33"/>
  <c r="A1" i="12"/>
  <c r="A1" i="30"/>
  <c r="A1" i="28"/>
  <c r="A1" i="16"/>
  <c r="A1" i="15"/>
  <c r="A1" i="26"/>
  <c r="A1" i="14"/>
  <c r="A1" i="31"/>
  <c r="A1" i="13"/>
  <c r="A1" i="32"/>
  <c r="A1" i="11"/>
  <c r="A1" i="3"/>
  <c r="A1" i="5"/>
  <c r="X36" i="7"/>
  <c r="AU36" i="7"/>
  <c r="BG36" i="7"/>
  <c r="G23" i="11"/>
  <c r="E35" i="14"/>
  <c r="G35" i="14"/>
  <c r="E35" i="26"/>
  <c r="G10" i="26"/>
  <c r="G35" i="26" s="1"/>
  <c r="I25" i="11"/>
  <c r="L26" i="11"/>
  <c r="I21" i="11"/>
  <c r="E35" i="15"/>
  <c r="G10" i="15"/>
  <c r="G35" i="15" s="1"/>
  <c r="J23" i="11"/>
  <c r="O23" i="11" l="1"/>
  <c r="L23" i="11"/>
  <c r="AB34" i="2"/>
  <c r="AD34" i="2"/>
  <c r="H34" i="2"/>
  <c r="Z34" i="2"/>
  <c r="I23" i="11"/>
  <c r="BA36" i="7"/>
  <c r="X34" i="2"/>
  <c r="F34" i="2"/>
  <c r="J34" i="2"/>
  <c r="L34" i="2"/>
  <c r="N34" i="2"/>
  <c r="P34" i="2"/>
  <c r="D34" i="2"/>
  <c r="R34" i="2"/>
  <c r="BE36" i="7"/>
  <c r="BH3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K42" authorId="0" shapeId="0" xr:uid="{9F97C3C6-C993-4F4E-9C6A-4E8BEC7CF2E2}">
      <text>
        <r>
          <rPr>
            <b/>
            <sz val="9"/>
            <color indexed="81"/>
            <rFont val="ＭＳ Ｐゴシック"/>
            <family val="3"/>
            <charset val="128"/>
          </rPr>
          <t>5列</t>
        </r>
      </text>
    </comment>
    <comment ref="L42" authorId="0" shapeId="0" xr:uid="{39681A5C-BEE7-4F5B-B90D-31E971E1EA89}">
      <text>
        <r>
          <rPr>
            <b/>
            <sz val="9"/>
            <color indexed="81"/>
            <rFont val="ＭＳ Ｐゴシック"/>
            <family val="3"/>
            <charset val="128"/>
          </rPr>
          <t>6列</t>
        </r>
      </text>
    </comment>
    <comment ref="M42" authorId="0" shapeId="0" xr:uid="{273287DE-7506-48FB-98CA-E5B9ACE530FC}">
      <text>
        <r>
          <rPr>
            <b/>
            <sz val="9"/>
            <color indexed="81"/>
            <rFont val="ＭＳ Ｐゴシック"/>
            <family val="3"/>
            <charset val="128"/>
          </rPr>
          <t>7列</t>
        </r>
      </text>
    </comment>
    <comment ref="G43" authorId="0" shapeId="0" xr:uid="{EC577871-03E1-4E0A-BA61-263BCA62177D}">
      <text>
        <r>
          <rPr>
            <b/>
            <sz val="9"/>
            <color indexed="81"/>
            <rFont val="ＭＳ Ｐゴシック"/>
            <family val="3"/>
            <charset val="128"/>
          </rPr>
          <t>1列</t>
        </r>
      </text>
    </comment>
    <comment ref="H43" authorId="0" shapeId="0" xr:uid="{40C78F4D-F375-45C1-8E05-73C0B3C60DA4}">
      <text>
        <r>
          <rPr>
            <b/>
            <sz val="9"/>
            <color indexed="81"/>
            <rFont val="ＭＳ Ｐゴシック"/>
            <family val="3"/>
            <charset val="128"/>
          </rPr>
          <t>2列</t>
        </r>
      </text>
    </comment>
    <comment ref="I43" authorId="0" shapeId="0" xr:uid="{89209B3A-2BDD-4A9D-8483-3F28D1EE13F5}">
      <text>
        <r>
          <rPr>
            <b/>
            <sz val="9"/>
            <color indexed="81"/>
            <rFont val="ＭＳ Ｐゴシック"/>
            <family val="3"/>
            <charset val="128"/>
          </rPr>
          <t>3列</t>
        </r>
      </text>
    </comment>
    <comment ref="N43" authorId="0" shapeId="0" xr:uid="{79CA6C6F-06E4-4E80-A515-BFAAFDFD13AB}">
      <text>
        <r>
          <rPr>
            <b/>
            <sz val="9"/>
            <color indexed="81"/>
            <rFont val="ＭＳ Ｐゴシック"/>
            <family val="3"/>
            <charset val="128"/>
          </rPr>
          <t>8列</t>
        </r>
      </text>
    </comment>
    <comment ref="P43" authorId="0" shapeId="0" xr:uid="{68429B02-F596-4EF3-AA09-2DCE96675E7E}">
      <text>
        <r>
          <rPr>
            <b/>
            <sz val="9"/>
            <color indexed="81"/>
            <rFont val="ＭＳ Ｐゴシック"/>
            <family val="3"/>
            <charset val="128"/>
          </rPr>
          <t>10列</t>
        </r>
      </text>
    </comment>
    <comment ref="Q43" authorId="0" shapeId="0" xr:uid="{9EC7C296-E58E-4836-AFB2-D0476B45A99A}">
      <text>
        <r>
          <rPr>
            <b/>
            <sz val="9"/>
            <color indexed="81"/>
            <rFont val="ＭＳ Ｐゴシック"/>
            <family val="3"/>
            <charset val="128"/>
          </rPr>
          <t>11列</t>
        </r>
      </text>
    </comment>
    <comment ref="R43" authorId="0" shapeId="0" xr:uid="{519F4946-929D-442E-A2C3-96A90A425359}">
      <text>
        <r>
          <rPr>
            <b/>
            <sz val="9"/>
            <color indexed="81"/>
            <rFont val="ＭＳ Ｐゴシック"/>
            <family val="3"/>
            <charset val="128"/>
          </rPr>
          <t>12列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R7" authorId="0" shapeId="0" xr:uid="{0B31F0FF-0F2F-46EC-9154-2D39FF3492DE}">
      <text>
        <r>
          <rPr>
            <b/>
            <sz val="9"/>
            <color indexed="81"/>
            <rFont val="ＭＳ Ｐゴシック"/>
            <family val="3"/>
            <charset val="128"/>
          </rPr>
          <t>15列</t>
        </r>
      </text>
    </comment>
    <comment ref="S7" authorId="0" shapeId="0" xr:uid="{BC71CF67-97AD-4A0A-9155-CE61C9DF2B85}">
      <text>
        <r>
          <rPr>
            <b/>
            <sz val="9"/>
            <color indexed="81"/>
            <rFont val="ＭＳ Ｐゴシック"/>
            <family val="3"/>
            <charset val="128"/>
          </rPr>
          <t>16列</t>
        </r>
      </text>
    </comment>
    <comment ref="T7" authorId="0" shapeId="0" xr:uid="{FE4F6F8D-5260-4F92-B91B-BF980126AFF9}">
      <text>
        <r>
          <rPr>
            <b/>
            <sz val="9"/>
            <color indexed="81"/>
            <rFont val="ＭＳ Ｐゴシック"/>
            <family val="3"/>
            <charset val="128"/>
          </rPr>
          <t>17列</t>
        </r>
      </text>
    </comment>
    <comment ref="U7" authorId="0" shapeId="0" xr:uid="{310FA4EF-1AF4-487E-8532-509AA6A751FB}">
      <text>
        <r>
          <rPr>
            <b/>
            <sz val="9"/>
            <color indexed="81"/>
            <rFont val="ＭＳ Ｐゴシック"/>
            <family val="3"/>
            <charset val="128"/>
          </rPr>
          <t>18列</t>
        </r>
      </text>
    </comment>
    <comment ref="V7" authorId="0" shapeId="0" xr:uid="{A12915D6-2BF6-4120-907B-1103368B99E6}">
      <text>
        <r>
          <rPr>
            <b/>
            <sz val="9"/>
            <color indexed="81"/>
            <rFont val="ＭＳ Ｐゴシック"/>
            <family val="3"/>
            <charset val="128"/>
          </rPr>
          <t>19列</t>
        </r>
      </text>
    </comment>
    <comment ref="W8" authorId="0" shapeId="0" xr:uid="{82927EB7-A66E-407C-AA7A-EE5268DC7FE6}">
      <text>
        <r>
          <rPr>
            <b/>
            <sz val="9"/>
            <color indexed="81"/>
            <rFont val="ＭＳ Ｐゴシック"/>
            <family val="3"/>
            <charset val="128"/>
          </rPr>
          <t>20列</t>
        </r>
      </text>
    </comment>
    <comment ref="X8" authorId="0" shapeId="0" xr:uid="{46C18ACD-8E06-4B39-8D4C-76EC73748892}">
      <text>
        <r>
          <rPr>
            <b/>
            <sz val="9"/>
            <color indexed="81"/>
            <rFont val="ＭＳ Ｐゴシック"/>
            <family val="3"/>
            <charset val="128"/>
          </rPr>
          <t>21列</t>
        </r>
      </text>
    </comment>
    <comment ref="Y8" authorId="0" shapeId="0" xr:uid="{CEDA4C8A-DE2A-4D42-8040-AC0F727AADD5}">
      <text>
        <r>
          <rPr>
            <b/>
            <sz val="9"/>
            <color indexed="81"/>
            <rFont val="ＭＳ Ｐゴシック"/>
            <family val="3"/>
            <charset val="128"/>
          </rPr>
          <t>22列</t>
        </r>
      </text>
    </comment>
  </commentList>
</comments>
</file>

<file path=xl/sharedStrings.xml><?xml version="1.0" encoding="utf-8"?>
<sst xmlns="http://schemas.openxmlformats.org/spreadsheetml/2006/main" count="3086" uniqueCount="477">
  <si>
    <t>軽自動車及び小型特殊自動車</t>
    <rPh sb="0" eb="4">
      <t>ケイジドウシャ</t>
    </rPh>
    <rPh sb="4" eb="5">
      <t>オヨ</t>
    </rPh>
    <rPh sb="6" eb="8">
      <t>コガタ</t>
    </rPh>
    <rPh sb="8" eb="10">
      <t>トクシュ</t>
    </rPh>
    <rPh sb="10" eb="13">
      <t>ジドウシャ</t>
    </rPh>
    <phoneticPr fontId="2"/>
  </si>
  <si>
    <t>(A)のうち非課税台数　(F)</t>
    <rPh sb="6" eb="9">
      <t>ヒカゼイ</t>
    </rPh>
    <rPh sb="9" eb="11">
      <t>ダイスウ</t>
    </rPh>
    <phoneticPr fontId="16"/>
  </si>
  <si>
    <t>混合世帯数</t>
    <rPh sb="0" eb="2">
      <t>コンゴウ</t>
    </rPh>
    <rPh sb="2" eb="5">
      <t>セタイスウ</t>
    </rPh>
    <phoneticPr fontId="16"/>
  </si>
  <si>
    <t>分離長期譲渡所得金額に係る所得金額</t>
    <rPh sb="0" eb="2">
      <t>ブンリ</t>
    </rPh>
    <rPh sb="2" eb="4">
      <t>チョウキ</t>
    </rPh>
    <rPh sb="4" eb="6">
      <t>ジョウト</t>
    </rPh>
    <rPh sb="6" eb="8">
      <t>ショトク</t>
    </rPh>
    <rPh sb="8" eb="10">
      <t>キンガク</t>
    </rPh>
    <rPh sb="11" eb="12">
      <t>カカ</t>
    </rPh>
    <rPh sb="13" eb="15">
      <t>ショトク</t>
    </rPh>
    <rPh sb="15" eb="17">
      <t>キンガク</t>
    </rPh>
    <phoneticPr fontId="16"/>
  </si>
  <si>
    <t>頁</t>
    <rPh sb="0" eb="1">
      <t>ページ</t>
    </rPh>
    <phoneticPr fontId="2"/>
  </si>
  <si>
    <t>個人の市町村民税</t>
    <rPh sb="0" eb="2">
      <t>コジン</t>
    </rPh>
    <rPh sb="3" eb="6">
      <t>シチョウソン</t>
    </rPh>
    <rPh sb="6" eb="7">
      <t>ミン</t>
    </rPh>
    <rPh sb="7" eb="8">
      <t>ゼイ</t>
    </rPh>
    <phoneticPr fontId="2"/>
  </si>
  <si>
    <t>納税義務者数</t>
    <rPh sb="0" eb="2">
      <t>ノウゼイ</t>
    </rPh>
    <rPh sb="2" eb="5">
      <t>ギムシャ</t>
    </rPh>
    <rPh sb="5" eb="6">
      <t>スウ</t>
    </rPh>
    <phoneticPr fontId="2"/>
  </si>
  <si>
    <t>所得控除額</t>
    <rPh sb="0" eb="2">
      <t>ショトク</t>
    </rPh>
    <rPh sb="2" eb="4">
      <t>コウジョ</t>
    </rPh>
    <rPh sb="4" eb="5">
      <t>ガク</t>
    </rPh>
    <phoneticPr fontId="16"/>
  </si>
  <si>
    <t>差引課税台数</t>
    <rPh sb="0" eb="2">
      <t>サシヒキ</t>
    </rPh>
    <rPh sb="2" eb="4">
      <t>カゼイ</t>
    </rPh>
    <rPh sb="4" eb="6">
      <t>ダイスウ</t>
    </rPh>
    <phoneticPr fontId="2"/>
  </si>
  <si>
    <t>区　　分</t>
    <rPh sb="0" eb="1">
      <t>ク</t>
    </rPh>
    <rPh sb="3" eb="4">
      <t>ブン</t>
    </rPh>
    <phoneticPr fontId="16"/>
  </si>
  <si>
    <t>平等割総額</t>
  </si>
  <si>
    <t>法人の市町村民税</t>
    <rPh sb="0" eb="2">
      <t>ホウジン</t>
    </rPh>
    <rPh sb="3" eb="8">
      <t>シチョウソンミンゼイ</t>
    </rPh>
    <phoneticPr fontId="2"/>
  </si>
  <si>
    <t>東成瀬村</t>
  </si>
  <si>
    <t>営業等所得者</t>
    <rPh sb="2" eb="3">
      <t>ナド</t>
    </rPh>
    <phoneticPr fontId="2"/>
  </si>
  <si>
    <t>300万円超
400万円
以下</t>
    <rPh sb="3" eb="5">
      <t>マンエン</t>
    </rPh>
    <rPh sb="5" eb="6">
      <t>コ</t>
    </rPh>
    <rPh sb="10" eb="12">
      <t>マンエン</t>
    </rPh>
    <rPh sb="13" eb="15">
      <t>イカ</t>
    </rPh>
    <phoneticPr fontId="16"/>
  </si>
  <si>
    <t>計</t>
    <rPh sb="0" eb="1">
      <t>ケイ</t>
    </rPh>
    <phoneticPr fontId="2"/>
  </si>
  <si>
    <t>550万円超
700万円
以下</t>
    <rPh sb="3" eb="5">
      <t>マンエン</t>
    </rPh>
    <rPh sb="5" eb="6">
      <t>コ</t>
    </rPh>
    <rPh sb="10" eb="12">
      <t>マンエン</t>
    </rPh>
    <rPh sb="13" eb="15">
      <t>イカ</t>
    </rPh>
    <phoneticPr fontId="16"/>
  </si>
  <si>
    <t>調定済額</t>
    <rPh sb="0" eb="1">
      <t>チョウ</t>
    </rPh>
    <rPh sb="1" eb="2">
      <t>サダム</t>
    </rPh>
    <rPh sb="2" eb="3">
      <t>ズミ</t>
    </rPh>
    <rPh sb="3" eb="4">
      <t>ガク</t>
    </rPh>
    <phoneticPr fontId="2"/>
  </si>
  <si>
    <t>給与所得者</t>
    <rPh sb="0" eb="2">
      <t>キュウヨ</t>
    </rPh>
    <rPh sb="2" eb="5">
      <t>ショトクシャ</t>
    </rPh>
    <phoneticPr fontId="2"/>
  </si>
  <si>
    <t>由利本荘市</t>
    <rPh sb="0" eb="2">
      <t>ユリ</t>
    </rPh>
    <rPh sb="2" eb="5">
      <t>ホンジョウシ</t>
    </rPh>
    <phoneticPr fontId="2"/>
  </si>
  <si>
    <t>区　　　　　分</t>
    <rPh sb="0" eb="1">
      <t>ク</t>
    </rPh>
    <rPh sb="6" eb="7">
      <t>ブン</t>
    </rPh>
    <phoneticPr fontId="2"/>
  </si>
  <si>
    <t>現年課税分</t>
    <rPh sb="0" eb="2">
      <t>ゲンネン</t>
    </rPh>
    <rPh sb="2" eb="5">
      <t>カゼイブン</t>
    </rPh>
    <phoneticPr fontId="16"/>
  </si>
  <si>
    <r>
      <t>三　輪　車</t>
    </r>
    <r>
      <rPr>
        <sz val="6"/>
        <color theme="1"/>
        <rFont val="ＭＳ Ｐ明朝"/>
        <family val="1"/>
        <charset val="128"/>
      </rPr>
      <t>（25％軽課適用分）</t>
    </r>
    <rPh sb="0" eb="1">
      <t>サン</t>
    </rPh>
    <rPh sb="2" eb="3">
      <t>ワ</t>
    </rPh>
    <rPh sb="4" eb="5">
      <t>クルマ</t>
    </rPh>
    <rPh sb="9" eb="11">
      <t>ケイカ</t>
    </rPh>
    <rPh sb="11" eb="13">
      <t>テキヨウ</t>
    </rPh>
    <rPh sb="13" eb="14">
      <t>ブン</t>
    </rPh>
    <phoneticPr fontId="2"/>
  </si>
  <si>
    <t>農業所得者</t>
  </si>
  <si>
    <t>その他の
所得者</t>
    <rPh sb="2" eb="3">
      <t>タ</t>
    </rPh>
    <phoneticPr fontId="16"/>
  </si>
  <si>
    <t>人</t>
    <rPh sb="0" eb="1">
      <t>ニン</t>
    </rPh>
    <phoneticPr fontId="2"/>
  </si>
  <si>
    <t>市町村名</t>
    <rPh sb="0" eb="3">
      <t>シチョウソン</t>
    </rPh>
    <rPh sb="3" eb="4">
      <t>メイ</t>
    </rPh>
    <phoneticPr fontId="2"/>
  </si>
  <si>
    <t>50cc ～
90cc</t>
  </si>
  <si>
    <t>特別徴収税額の内訳</t>
    <rPh sb="0" eb="2">
      <t>トクベツ</t>
    </rPh>
    <rPh sb="2" eb="4">
      <t>チョウシュウ</t>
    </rPh>
    <rPh sb="4" eb="6">
      <t>ゼイガク</t>
    </rPh>
    <rPh sb="7" eb="9">
      <t>ウチワケ</t>
    </rPh>
    <phoneticPr fontId="2"/>
  </si>
  <si>
    <t>世帯</t>
    <rPh sb="0" eb="2">
      <t>セタイ</t>
    </rPh>
    <phoneticPr fontId="2"/>
  </si>
  <si>
    <t>200万円超
300万円
以下</t>
    <rPh sb="3" eb="5">
      <t>マンエン</t>
    </rPh>
    <rPh sb="5" eb="6">
      <t>コ</t>
    </rPh>
    <rPh sb="10" eb="12">
      <t>マンエン</t>
    </rPh>
    <rPh sb="13" eb="15">
      <t>イカ</t>
    </rPh>
    <phoneticPr fontId="16"/>
  </si>
  <si>
    <t>第３表</t>
    <rPh sb="0" eb="1">
      <t>ダイ</t>
    </rPh>
    <rPh sb="2" eb="3">
      <t>ヒョウ</t>
    </rPh>
    <phoneticPr fontId="2"/>
  </si>
  <si>
    <t>自　家　用</t>
    <rPh sb="0" eb="1">
      <t>ジ</t>
    </rPh>
    <rPh sb="2" eb="3">
      <t>イエ</t>
    </rPh>
    <rPh sb="4" eb="5">
      <t>ヨウ</t>
    </rPh>
    <phoneticPr fontId="2"/>
  </si>
  <si>
    <t>左のうち身体障害者等の減免台数</t>
    <rPh sb="0" eb="1">
      <t>ヒダリ</t>
    </rPh>
    <rPh sb="4" eb="6">
      <t>シンタイ</t>
    </rPh>
    <rPh sb="6" eb="9">
      <t>ショウガイシャ</t>
    </rPh>
    <rPh sb="9" eb="10">
      <t>トウ</t>
    </rPh>
    <rPh sb="11" eb="13">
      <t>ゲンメン</t>
    </rPh>
    <rPh sb="13" eb="15">
      <t>ダイスウ</t>
    </rPh>
    <phoneticPr fontId="16"/>
  </si>
  <si>
    <t>外国税額控除</t>
    <rPh sb="0" eb="2">
      <t>ガイコク</t>
    </rPh>
    <rPh sb="2" eb="4">
      <t>ゼイガク</t>
    </rPh>
    <rPh sb="4" eb="6">
      <t>コウジョ</t>
    </rPh>
    <phoneticPr fontId="2"/>
  </si>
  <si>
    <t>(A)のうち課税標準の特例対象に係る控除分</t>
    <rPh sb="6" eb="8">
      <t>カゼイ</t>
    </rPh>
    <rPh sb="8" eb="10">
      <t>ヒョウジュン</t>
    </rPh>
    <rPh sb="11" eb="13">
      <t>トクレイ</t>
    </rPh>
    <rPh sb="13" eb="15">
      <t>タイショウ</t>
    </rPh>
    <rPh sb="16" eb="17">
      <t>カカ</t>
    </rPh>
    <rPh sb="18" eb="21">
      <t>コウジョブン</t>
    </rPh>
    <phoneticPr fontId="2"/>
  </si>
  <si>
    <t>400万円超
550万円
以下</t>
    <rPh sb="3" eb="5">
      <t>マンエン</t>
    </rPh>
    <rPh sb="5" eb="6">
      <t>コ</t>
    </rPh>
    <rPh sb="10" eb="12">
      <t>マンエン</t>
    </rPh>
    <rPh sb="13" eb="15">
      <t>イカ</t>
    </rPh>
    <phoneticPr fontId="16"/>
  </si>
  <si>
    <t>亜炭・石炭</t>
    <rPh sb="0" eb="1">
      <t>ア</t>
    </rPh>
    <rPh sb="1" eb="2">
      <t>タン</t>
    </rPh>
    <rPh sb="3" eb="4">
      <t>イシ</t>
    </rPh>
    <rPh sb="4" eb="5">
      <t>スミ</t>
    </rPh>
    <phoneticPr fontId="2"/>
  </si>
  <si>
    <t>専ら雪上を走行するもの</t>
    <rPh sb="0" eb="1">
      <t>モッパ</t>
    </rPh>
    <rPh sb="2" eb="4">
      <t>セツジョウ</t>
    </rPh>
    <rPh sb="5" eb="7">
      <t>ソウコウ</t>
    </rPh>
    <phoneticPr fontId="2"/>
  </si>
  <si>
    <t>納税者数</t>
    <rPh sb="0" eb="3">
      <t>ノウゼイシャ</t>
    </rPh>
    <rPh sb="3" eb="4">
      <t>スウ</t>
    </rPh>
    <phoneticPr fontId="2"/>
  </si>
  <si>
    <t>特定世帯
・特定継
続世帯
以外</t>
    <rPh sb="0" eb="2">
      <t>トクテイ</t>
    </rPh>
    <rPh sb="2" eb="4">
      <t>セタイ</t>
    </rPh>
    <rPh sb="6" eb="8">
      <t>トクテイ</t>
    </rPh>
    <rPh sb="8" eb="9">
      <t>ツギ</t>
    </rPh>
    <rPh sb="10" eb="11">
      <t>ツヅケル</t>
    </rPh>
    <rPh sb="11" eb="13">
      <t>セタイ</t>
    </rPh>
    <rPh sb="14" eb="16">
      <t>イガイ</t>
    </rPh>
    <phoneticPr fontId="2"/>
  </si>
  <si>
    <t>700万円超
1000万円
以下</t>
    <rPh sb="3" eb="5">
      <t>マンエン</t>
    </rPh>
    <rPh sb="5" eb="6">
      <t>コ</t>
    </rPh>
    <rPh sb="11" eb="13">
      <t>マンエン</t>
    </rPh>
    <rPh sb="14" eb="16">
      <t>イカ</t>
    </rPh>
    <phoneticPr fontId="16"/>
  </si>
  <si>
    <t>総所得金額等</t>
    <rPh sb="0" eb="1">
      <t>ソウ</t>
    </rPh>
    <rPh sb="1" eb="3">
      <t>ショトク</t>
    </rPh>
    <rPh sb="3" eb="5">
      <t>キンガク</t>
    </rPh>
    <rPh sb="5" eb="6">
      <t>トウ</t>
    </rPh>
    <phoneticPr fontId="16"/>
  </si>
  <si>
    <r>
      <t>四輪車</t>
    </r>
    <r>
      <rPr>
        <sz val="6"/>
        <color theme="1"/>
        <rFont val="ＭＳ Ｐ明朝"/>
        <family val="1"/>
        <charset val="128"/>
      </rPr>
      <t>（75％軽課適用分）</t>
    </r>
    <rPh sb="0" eb="1">
      <t>ヨン</t>
    </rPh>
    <rPh sb="1" eb="2">
      <t>ワ</t>
    </rPh>
    <rPh sb="2" eb="3">
      <t>クルマ</t>
    </rPh>
    <rPh sb="7" eb="9">
      <t>ケイカ</t>
    </rPh>
    <rPh sb="9" eb="11">
      <t>テキヨウ</t>
    </rPh>
    <rPh sb="11" eb="12">
      <t>ブン</t>
    </rPh>
    <phoneticPr fontId="2"/>
  </si>
  <si>
    <t>法人の市町村民税</t>
  </si>
  <si>
    <t>月産200万円超</t>
    <rPh sb="0" eb="2">
      <t>ゲッサン</t>
    </rPh>
    <rPh sb="5" eb="7">
      <t>マンエン</t>
    </rPh>
    <rPh sb="7" eb="8">
      <t>コ</t>
    </rPh>
    <phoneticPr fontId="16"/>
  </si>
  <si>
    <t>千円 (M)</t>
    <rPh sb="0" eb="2">
      <t>センエン</t>
    </rPh>
    <phoneticPr fontId="2"/>
  </si>
  <si>
    <t>営業用</t>
    <rPh sb="0" eb="3">
      <t>エイギョウヨウ</t>
    </rPh>
    <phoneticPr fontId="2"/>
  </si>
  <si>
    <t>分離短期譲渡所得金額に係る所得金額</t>
    <rPh sb="0" eb="2">
      <t>ブンリ</t>
    </rPh>
    <rPh sb="2" eb="4">
      <t>タンキ</t>
    </rPh>
    <rPh sb="4" eb="6">
      <t>ジョウト</t>
    </rPh>
    <rPh sb="6" eb="8">
      <t>ショトク</t>
    </rPh>
    <rPh sb="8" eb="10">
      <t>キンガク</t>
    </rPh>
    <rPh sb="11" eb="12">
      <t>カカ</t>
    </rPh>
    <rPh sb="13" eb="15">
      <t>ショトク</t>
    </rPh>
    <rPh sb="15" eb="17">
      <t>キンガク</t>
    </rPh>
    <phoneticPr fontId="16"/>
  </si>
  <si>
    <t>課税標準額</t>
    <rPh sb="0" eb="2">
      <t>カゼイ</t>
    </rPh>
    <rPh sb="2" eb="5">
      <t>ヒョウジュンガク</t>
    </rPh>
    <phoneticPr fontId="16"/>
  </si>
  <si>
    <t>算出税額</t>
    <rPh sb="0" eb="2">
      <t>サンシュツ</t>
    </rPh>
    <rPh sb="2" eb="4">
      <t>ゼイガク</t>
    </rPh>
    <phoneticPr fontId="16"/>
  </si>
  <si>
    <t>減免税額</t>
    <rPh sb="0" eb="2">
      <t>ゲンメン</t>
    </rPh>
    <rPh sb="2" eb="4">
      <t>ゼイガク</t>
    </rPh>
    <phoneticPr fontId="16"/>
  </si>
  <si>
    <t>計</t>
    <rPh sb="0" eb="1">
      <t>ケイ</t>
    </rPh>
    <phoneticPr fontId="16"/>
  </si>
  <si>
    <t>第１７表</t>
    <rPh sb="0" eb="1">
      <t>ダイ</t>
    </rPh>
    <rPh sb="3" eb="4">
      <t>ヒョウ</t>
    </rPh>
    <phoneticPr fontId="2"/>
  </si>
  <si>
    <t>税額調整額</t>
    <rPh sb="0" eb="2">
      <t>ゼイガク</t>
    </rPh>
    <rPh sb="2" eb="5">
      <t>チョウセイガク</t>
    </rPh>
    <phoneticPr fontId="16"/>
  </si>
  <si>
    <t>※　県内における事業所税の課税団体は、秋田市（平成３年度より課税）のみ。</t>
    <rPh sb="2" eb="4">
      <t>ケンナイ</t>
    </rPh>
    <rPh sb="8" eb="11">
      <t>ジギョウショ</t>
    </rPh>
    <rPh sb="11" eb="12">
      <t>ゼイ</t>
    </rPh>
    <rPh sb="13" eb="15">
      <t>カゼイ</t>
    </rPh>
    <rPh sb="15" eb="17">
      <t>ダンタイ</t>
    </rPh>
    <rPh sb="19" eb="22">
      <t>アキタシ</t>
    </rPh>
    <rPh sb="23" eb="25">
      <t>ヘイセイ</t>
    </rPh>
    <rPh sb="26" eb="28">
      <t>ネンド</t>
    </rPh>
    <rPh sb="30" eb="32">
      <t>カゼイ</t>
    </rPh>
    <phoneticPr fontId="2"/>
  </si>
  <si>
    <t>千円</t>
    <rPh sb="0" eb="2">
      <t>センエン</t>
    </rPh>
    <phoneticPr fontId="2"/>
  </si>
  <si>
    <t>納税義務者数</t>
    <rPh sb="0" eb="2">
      <t>ノウゼイ</t>
    </rPh>
    <rPh sb="2" eb="4">
      <t>ギム</t>
    </rPh>
    <rPh sb="4" eb="5">
      <t>シャ</t>
    </rPh>
    <rPh sb="5" eb="6">
      <t>スウ</t>
    </rPh>
    <phoneticPr fontId="16"/>
  </si>
  <si>
    <t>特別徴収税額
(B) + (C)   (A)</t>
    <rPh sb="0" eb="2">
      <t>トクベツ</t>
    </rPh>
    <rPh sb="2" eb="4">
      <t>チョウシュウ</t>
    </rPh>
    <rPh sb="4" eb="6">
      <t>ゼイガク</t>
    </rPh>
    <phoneticPr fontId="16"/>
  </si>
  <si>
    <r>
      <t>四輪車</t>
    </r>
    <r>
      <rPr>
        <sz val="6"/>
        <color theme="1"/>
        <rFont val="ＭＳ Ｐ明朝"/>
        <family val="1"/>
        <charset val="128"/>
      </rPr>
      <t>（25％軽課適用分）</t>
    </r>
    <rPh sb="0" eb="1">
      <t>ヨン</t>
    </rPh>
    <rPh sb="1" eb="2">
      <t>ワ</t>
    </rPh>
    <rPh sb="2" eb="3">
      <t>クルマ</t>
    </rPh>
    <rPh sb="7" eb="9">
      <t>ケイカ</t>
    </rPh>
    <rPh sb="9" eb="11">
      <t>テキヨウ</t>
    </rPh>
    <rPh sb="11" eb="12">
      <t>ブン</t>
    </rPh>
    <phoneticPr fontId="2"/>
  </si>
  <si>
    <t>旅　費</t>
    <rPh sb="0" eb="1">
      <t>タビ</t>
    </rPh>
    <rPh sb="2" eb="3">
      <t>ヒ</t>
    </rPh>
    <phoneticPr fontId="2"/>
  </si>
  <si>
    <t>所得割額
(B)</t>
    <rPh sb="0" eb="4">
      <t>ショトクワリガク</t>
    </rPh>
    <phoneticPr fontId="16"/>
  </si>
  <si>
    <t>計　(D)</t>
    <rPh sb="0" eb="1">
      <t>ケイ</t>
    </rPh>
    <phoneticPr fontId="16"/>
  </si>
  <si>
    <t>農耕用</t>
    <rPh sb="0" eb="3">
      <t>ノウコウヨウ</t>
    </rPh>
    <phoneticPr fontId="2"/>
  </si>
  <si>
    <t>均等割額
(C)</t>
    <rPh sb="0" eb="3">
      <t>キントウワリ</t>
    </rPh>
    <rPh sb="3" eb="4">
      <t>ガク</t>
    </rPh>
    <phoneticPr fontId="16"/>
  </si>
  <si>
    <t>均等割</t>
    <rPh sb="0" eb="3">
      <t>キントウワリ</t>
    </rPh>
    <phoneticPr fontId="2"/>
  </si>
  <si>
    <t>小　計</t>
  </si>
  <si>
    <t>一般　(A)</t>
    <rPh sb="0" eb="2">
      <t>イッパン</t>
    </rPh>
    <phoneticPr fontId="16"/>
  </si>
  <si>
    <t>合衆国軍隊の構成員等　(B)</t>
    <rPh sb="0" eb="3">
      <t>ガッシュウコク</t>
    </rPh>
    <rPh sb="3" eb="5">
      <t>グンタイ</t>
    </rPh>
    <rPh sb="6" eb="9">
      <t>コウセイイン</t>
    </rPh>
    <rPh sb="9" eb="10">
      <t>トウ</t>
    </rPh>
    <phoneticPr fontId="16"/>
  </si>
  <si>
    <t>納税義務者数</t>
    <rPh sb="0" eb="2">
      <t>ノウゼイ</t>
    </rPh>
    <rPh sb="2" eb="5">
      <t>ギムシャ</t>
    </rPh>
    <rPh sb="5" eb="6">
      <t>スウ</t>
    </rPh>
    <phoneticPr fontId="16"/>
  </si>
  <si>
    <t>第４表</t>
    <rPh sb="0" eb="1">
      <t>ダイ</t>
    </rPh>
    <rPh sb="2" eb="3">
      <t>ヒョウ</t>
    </rPh>
    <phoneticPr fontId="2"/>
  </si>
  <si>
    <t>官公署　(C)</t>
    <rPh sb="0" eb="1">
      <t>カン</t>
    </rPh>
    <rPh sb="1" eb="2">
      <t>コウ</t>
    </rPh>
    <rPh sb="2" eb="3">
      <t>ショ</t>
    </rPh>
    <phoneticPr fontId="16"/>
  </si>
  <si>
    <t>上場株式等
に係る譲渡
所得等の金額</t>
    <rPh sb="0" eb="2">
      <t>ジョウジョウ</t>
    </rPh>
    <rPh sb="2" eb="4">
      <t>カブシキ</t>
    </rPh>
    <rPh sb="4" eb="5">
      <t>トウ</t>
    </rPh>
    <rPh sb="7" eb="8">
      <t>カカ</t>
    </rPh>
    <rPh sb="9" eb="11">
      <t>ジョウト</t>
    </rPh>
    <rPh sb="12" eb="14">
      <t>ショトク</t>
    </rPh>
    <rPh sb="14" eb="15">
      <t>トウ</t>
    </rPh>
    <rPh sb="16" eb="18">
      <t>キンガク</t>
    </rPh>
    <phoneticPr fontId="16"/>
  </si>
  <si>
    <t>(C)のうち非課税台数（官公署分）　(E)</t>
    <rPh sb="6" eb="9">
      <t>ヒカゼイ</t>
    </rPh>
    <rPh sb="9" eb="11">
      <t>ダイスウ</t>
    </rPh>
    <rPh sb="12" eb="15">
      <t>カンコウショ</t>
    </rPh>
    <rPh sb="15" eb="16">
      <t>ブン</t>
    </rPh>
    <phoneticPr fontId="16"/>
  </si>
  <si>
    <t>市町村別計</t>
    <rPh sb="0" eb="3">
      <t>シチョウソン</t>
    </rPh>
    <rPh sb="3" eb="4">
      <t>ベツ</t>
    </rPh>
    <rPh sb="4" eb="5">
      <t>ケイ</t>
    </rPh>
    <phoneticPr fontId="2"/>
  </si>
  <si>
    <t>資産割総額</t>
    <rPh sb="0" eb="3">
      <t>シサンワリ</t>
    </rPh>
    <rPh sb="3" eb="5">
      <t>ソウガク</t>
    </rPh>
    <phoneticPr fontId="2"/>
  </si>
  <si>
    <t>合衆国軍隊の構成員等</t>
    <rPh sb="0" eb="3">
      <t>ガッシュウコク</t>
    </rPh>
    <rPh sb="3" eb="5">
      <t>グンタイ</t>
    </rPh>
    <rPh sb="6" eb="9">
      <t>コウセイイン</t>
    </rPh>
    <rPh sb="9" eb="10">
      <t>トウ</t>
    </rPh>
    <phoneticPr fontId="2"/>
  </si>
  <si>
    <t>官公署
(C)-(E)</t>
    <rPh sb="0" eb="1">
      <t>カン</t>
    </rPh>
    <rPh sb="1" eb="2">
      <t>コウ</t>
    </rPh>
    <rPh sb="2" eb="3">
      <t>ショ</t>
    </rPh>
    <phoneticPr fontId="2"/>
  </si>
  <si>
    <t>課税台数</t>
  </si>
  <si>
    <t>三輪車</t>
    <rPh sb="0" eb="3">
      <t>サンリンシャ</t>
    </rPh>
    <phoneticPr fontId="16"/>
  </si>
  <si>
    <t>第８表</t>
    <rPh sb="0" eb="1">
      <t>ダイ</t>
    </rPh>
    <rPh sb="2" eb="3">
      <t>ヒョウ</t>
    </rPh>
    <phoneticPr fontId="2"/>
  </si>
  <si>
    <t>二輪の小型自動車</t>
    <rPh sb="0" eb="2">
      <t>ニリン</t>
    </rPh>
    <rPh sb="3" eb="5">
      <t>コガタ</t>
    </rPh>
    <rPh sb="5" eb="8">
      <t>ジドウシャ</t>
    </rPh>
    <phoneticPr fontId="2"/>
  </si>
  <si>
    <t>その他の手当</t>
    <rPh sb="2" eb="3">
      <t>タ</t>
    </rPh>
    <rPh sb="4" eb="6">
      <t>テアテ</t>
    </rPh>
    <phoneticPr fontId="2"/>
  </si>
  <si>
    <t>台</t>
    <rPh sb="0" eb="1">
      <t>ダイ</t>
    </rPh>
    <phoneticPr fontId="2"/>
  </si>
  <si>
    <t>千円 (B)</t>
    <rPh sb="0" eb="2">
      <t>センエン</t>
    </rPh>
    <phoneticPr fontId="2"/>
  </si>
  <si>
    <t>特別徴収
義務者数</t>
    <rPh sb="0" eb="2">
      <t>トクベツ</t>
    </rPh>
    <rPh sb="2" eb="4">
      <t>チョウシュウ</t>
    </rPh>
    <rPh sb="5" eb="8">
      <t>ギムシャ</t>
    </rPh>
    <rPh sb="8" eb="9">
      <t>スウ</t>
    </rPh>
    <phoneticPr fontId="2"/>
  </si>
  <si>
    <t>原動機付自転車</t>
    <rPh sb="0" eb="4">
      <t>ゲンドウキツ</t>
    </rPh>
    <rPh sb="4" eb="7">
      <t>ジテンシャ</t>
    </rPh>
    <phoneticPr fontId="2"/>
  </si>
  <si>
    <t>均等割総額</t>
    <rPh sb="0" eb="3">
      <t>キントウワリ</t>
    </rPh>
    <rPh sb="3" eb="5">
      <t>ソウガク</t>
    </rPh>
    <phoneticPr fontId="2"/>
  </si>
  <si>
    <t>自家用</t>
    <rPh sb="0" eb="3">
      <t>ジカヨウ</t>
    </rPh>
    <phoneticPr fontId="2"/>
  </si>
  <si>
    <t>第４表　　特別徴収義務者数、特別徴収税額（給与特徴に係る分）</t>
    <rPh sb="0" eb="1">
      <t>ダイ</t>
    </rPh>
    <rPh sb="2" eb="3">
      <t>ヒョウ</t>
    </rPh>
    <rPh sb="5" eb="7">
      <t>トクベツ</t>
    </rPh>
    <rPh sb="7" eb="9">
      <t>チョウシュウ</t>
    </rPh>
    <rPh sb="9" eb="12">
      <t>ギムシャ</t>
    </rPh>
    <rPh sb="12" eb="13">
      <t>スウ</t>
    </rPh>
    <rPh sb="14" eb="16">
      <t>トクベツ</t>
    </rPh>
    <rPh sb="16" eb="18">
      <t>チョウシュウ</t>
    </rPh>
    <rPh sb="18" eb="20">
      <t>ゼイガク</t>
    </rPh>
    <rPh sb="21" eb="23">
      <t>キュウヨ</t>
    </rPh>
    <rPh sb="23" eb="25">
      <t>トクチョウ</t>
    </rPh>
    <rPh sb="26" eb="27">
      <t>カカ</t>
    </rPh>
    <rPh sb="28" eb="29">
      <t>ブン</t>
    </rPh>
    <phoneticPr fontId="2"/>
  </si>
  <si>
    <t>貨物用</t>
    <rPh sb="0" eb="3">
      <t>カモツヨウ</t>
    </rPh>
    <phoneticPr fontId="2"/>
  </si>
  <si>
    <t>鉱産税</t>
    <rPh sb="0" eb="2">
      <t>コウサン</t>
    </rPh>
    <rPh sb="2" eb="3">
      <t>ゼイ</t>
    </rPh>
    <phoneticPr fontId="2"/>
  </si>
  <si>
    <t>課税市町村</t>
    <rPh sb="0" eb="2">
      <t>カゼイ</t>
    </rPh>
    <rPh sb="2" eb="5">
      <t>シチョウソン</t>
    </rPh>
    <phoneticPr fontId="16"/>
  </si>
  <si>
    <t>配当控除</t>
    <rPh sb="0" eb="2">
      <t>ハイトウ</t>
    </rPh>
    <rPh sb="2" eb="4">
      <t>コウジョ</t>
    </rPh>
    <phoneticPr fontId="16"/>
  </si>
  <si>
    <t>滞納繰越分</t>
    <rPh sb="0" eb="2">
      <t>タイノウ</t>
    </rPh>
    <rPh sb="2" eb="4">
      <t>クリコシ</t>
    </rPh>
    <rPh sb="4" eb="5">
      <t>ブン</t>
    </rPh>
    <phoneticPr fontId="2"/>
  </si>
  <si>
    <t>可燃性天然ガス</t>
    <rPh sb="0" eb="3">
      <t>カネンセイ</t>
    </rPh>
    <rPh sb="3" eb="5">
      <t>テンネン</t>
    </rPh>
    <phoneticPr fontId="2"/>
  </si>
  <si>
    <t>小　計</t>
    <rPh sb="0" eb="1">
      <t>ショウ</t>
    </rPh>
    <rPh sb="2" eb="3">
      <t>ケイ</t>
    </rPh>
    <phoneticPr fontId="16"/>
  </si>
  <si>
    <t>入湯税</t>
    <rPh sb="0" eb="3">
      <t>ニュウトウゼイ</t>
    </rPh>
    <phoneticPr fontId="2"/>
  </si>
  <si>
    <t>入湯客数</t>
    <rPh sb="0" eb="2">
      <t>ニュウトウ</t>
    </rPh>
    <rPh sb="2" eb="4">
      <t>キャクスウ</t>
    </rPh>
    <phoneticPr fontId="16"/>
  </si>
  <si>
    <t>事業所税</t>
    <rPh sb="0" eb="3">
      <t>ジギョウショ</t>
    </rPh>
    <rPh sb="3" eb="4">
      <t>ゼイ</t>
    </rPh>
    <phoneticPr fontId="2"/>
  </si>
  <si>
    <t>１　法第703条の4第23項の総所得金額等（市町村民税の旧ただし書方式）
２　地方税法等の一部を改正する法律（平成23年法律第30号）による改正前の法第703条の4第26項の総所得金額等（市町村民税の旧本文方式）
３　市町村民税の所得割額
４　その他</t>
  </si>
  <si>
    <t>千円 (ﾊ)</t>
    <rPh sb="0" eb="2">
      <t>センエン</t>
    </rPh>
    <phoneticPr fontId="2"/>
  </si>
  <si>
    <t>課税標準額
(A)-(B)-(C)
-(D)</t>
    <rPh sb="0" eb="2">
      <t>カゼイ</t>
    </rPh>
    <rPh sb="2" eb="5">
      <t>ヒョウジュンガク</t>
    </rPh>
    <phoneticPr fontId="2"/>
  </si>
  <si>
    <t>うち資産割について月割計算により課税されないこととなる床面積相当分</t>
    <rPh sb="2" eb="5">
      <t>シサンワリ</t>
    </rPh>
    <rPh sb="9" eb="11">
      <t>ツキワ</t>
    </rPh>
    <rPh sb="11" eb="13">
      <t>ケイサン</t>
    </rPh>
    <rPh sb="16" eb="18">
      <t>カゼイ</t>
    </rPh>
    <rPh sb="27" eb="30">
      <t>ユカメンセキ</t>
    </rPh>
    <rPh sb="30" eb="33">
      <t>ソウトウブン</t>
    </rPh>
    <phoneticPr fontId="2"/>
  </si>
  <si>
    <t>現年課税分</t>
    <rPh sb="0" eb="2">
      <t>ゲンネン</t>
    </rPh>
    <rPh sb="2" eb="5">
      <t>カゼイブン</t>
    </rPh>
    <phoneticPr fontId="2"/>
  </si>
  <si>
    <t>50cc ～ 90cc</t>
  </si>
  <si>
    <t>千円, ㎡ (A)</t>
    <rPh sb="0" eb="2">
      <t>センエン</t>
    </rPh>
    <phoneticPr fontId="2"/>
  </si>
  <si>
    <t>(V)/(A)</t>
  </si>
  <si>
    <t>千円, ㎡ (B)</t>
    <rPh sb="0" eb="2">
      <t>センエン</t>
    </rPh>
    <phoneticPr fontId="2"/>
  </si>
  <si>
    <t>千円, ㎡ (C)</t>
    <rPh sb="0" eb="2">
      <t>センエン</t>
    </rPh>
    <phoneticPr fontId="2"/>
  </si>
  <si>
    <t>つづき</t>
  </si>
  <si>
    <t>千円, ㎡ (D)</t>
    <rPh sb="0" eb="2">
      <t>センエン</t>
    </rPh>
    <phoneticPr fontId="2"/>
  </si>
  <si>
    <t>千円, ㎡ (E)</t>
    <rPh sb="0" eb="2">
      <t>センエン</t>
    </rPh>
    <phoneticPr fontId="2"/>
  </si>
  <si>
    <t>資産割</t>
    <rPh sb="0" eb="3">
      <t>シサンワリ</t>
    </rPh>
    <phoneticPr fontId="2"/>
  </si>
  <si>
    <t>従業者割</t>
    <rPh sb="0" eb="3">
      <t>ジュウギョウシャ</t>
    </rPh>
    <rPh sb="3" eb="4">
      <t>ワ</t>
    </rPh>
    <phoneticPr fontId="2"/>
  </si>
  <si>
    <t>千円 (N)</t>
    <rPh sb="0" eb="2">
      <t>センエン</t>
    </rPh>
    <phoneticPr fontId="2"/>
  </si>
  <si>
    <t>合　　　　　計</t>
    <rPh sb="0" eb="1">
      <t>ゴウ</t>
    </rPh>
    <rPh sb="6" eb="7">
      <t>ケイ</t>
    </rPh>
    <phoneticPr fontId="2"/>
  </si>
  <si>
    <t>特別徴収義務者数、特別徴収税額（給与特徴に係る分）</t>
    <rPh sb="16" eb="18">
      <t>キュウヨ</t>
    </rPh>
    <rPh sb="18" eb="20">
      <t>トクチョウ</t>
    </rPh>
    <rPh sb="21" eb="22">
      <t>カカ</t>
    </rPh>
    <rPh sb="23" eb="24">
      <t>ブン</t>
    </rPh>
    <phoneticPr fontId="2"/>
  </si>
  <si>
    <t>㎡</t>
  </si>
  <si>
    <t>国民健康保険税</t>
    <rPh sb="0" eb="2">
      <t>コクミン</t>
    </rPh>
    <rPh sb="2" eb="4">
      <t>ケンコウ</t>
    </rPh>
    <rPh sb="4" eb="7">
      <t>ホケンゼイ</t>
    </rPh>
    <phoneticPr fontId="2"/>
  </si>
  <si>
    <t>被保険者数</t>
    <rPh sb="0" eb="4">
      <t>ヒホケンシャ</t>
    </rPh>
    <rPh sb="4" eb="5">
      <t>スウ</t>
    </rPh>
    <phoneticPr fontId="2"/>
  </si>
  <si>
    <t>割合</t>
    <rPh sb="0" eb="2">
      <t>ワリアイ</t>
    </rPh>
    <phoneticPr fontId="16"/>
  </si>
  <si>
    <t>退職被保険者世帯数</t>
    <rPh sb="0" eb="2">
      <t>タイショク</t>
    </rPh>
    <rPh sb="2" eb="6">
      <t>ヒホケンシャ</t>
    </rPh>
    <rPh sb="6" eb="9">
      <t>セタイスウ</t>
    </rPh>
    <phoneticPr fontId="2"/>
  </si>
  <si>
    <t>資産割</t>
    <rPh sb="0" eb="1">
      <t>シ</t>
    </rPh>
    <rPh sb="1" eb="2">
      <t>サン</t>
    </rPh>
    <rPh sb="2" eb="3">
      <t>ワリ</t>
    </rPh>
    <phoneticPr fontId="2"/>
  </si>
  <si>
    <t>所得区分１</t>
    <rPh sb="0" eb="2">
      <t>ショトク</t>
    </rPh>
    <rPh sb="2" eb="4">
      <t>クブン</t>
    </rPh>
    <phoneticPr fontId="2"/>
  </si>
  <si>
    <t>一般被保険者数</t>
    <rPh sb="0" eb="2">
      <t>イッパン</t>
    </rPh>
    <rPh sb="2" eb="6">
      <t>ヒホケンシャ</t>
    </rPh>
    <rPh sb="6" eb="7">
      <t>スウ</t>
    </rPh>
    <phoneticPr fontId="2"/>
  </si>
  <si>
    <t>一般
(A)-(F)-(G)</t>
    <rPh sb="0" eb="1">
      <t>イチ</t>
    </rPh>
    <rPh sb="1" eb="2">
      <t>パン</t>
    </rPh>
    <phoneticPr fontId="16"/>
  </si>
  <si>
    <t>退職被保険者等数</t>
    <rPh sb="0" eb="2">
      <t>タイショク</t>
    </rPh>
    <rPh sb="2" eb="6">
      <t>ヒホケンシャ</t>
    </rPh>
    <rPh sb="6" eb="7">
      <t>トウ</t>
    </rPh>
    <rPh sb="7" eb="8">
      <t>スウ</t>
    </rPh>
    <phoneticPr fontId="2"/>
  </si>
  <si>
    <t>一般被保険者世帯数</t>
    <rPh sb="0" eb="2">
      <t>イッパン</t>
    </rPh>
    <rPh sb="2" eb="6">
      <t>ヒホケンシャ</t>
    </rPh>
    <rPh sb="6" eb="9">
      <t>セタイスウ</t>
    </rPh>
    <phoneticPr fontId="2"/>
  </si>
  <si>
    <t>所得区分２</t>
    <rPh sb="0" eb="2">
      <t>ショトク</t>
    </rPh>
    <rPh sb="2" eb="4">
      <t>クブン</t>
    </rPh>
    <phoneticPr fontId="2"/>
  </si>
  <si>
    <t>計
 (D)+(E)+(F)</t>
    <rPh sb="0" eb="1">
      <t>ケイ</t>
    </rPh>
    <phoneticPr fontId="2"/>
  </si>
  <si>
    <t>所得区分３</t>
    <rPh sb="0" eb="2">
      <t>ショトク</t>
    </rPh>
    <rPh sb="2" eb="4">
      <t>クブン</t>
    </rPh>
    <phoneticPr fontId="2"/>
  </si>
  <si>
    <t>世帯数</t>
    <rPh sb="0" eb="3">
      <t>セタイスウ</t>
    </rPh>
    <phoneticPr fontId="2"/>
  </si>
  <si>
    <t>割</t>
    <rPh sb="0" eb="1">
      <t>ワリ</t>
    </rPh>
    <phoneticPr fontId="2"/>
  </si>
  <si>
    <t>寄付金
税額控除</t>
    <rPh sb="0" eb="3">
      <t>キフキン</t>
    </rPh>
    <rPh sb="4" eb="6">
      <t>ゼイガク</t>
    </rPh>
    <rPh sb="6" eb="8">
      <t>コウジョ</t>
    </rPh>
    <phoneticPr fontId="2"/>
  </si>
  <si>
    <t>五城目町</t>
  </si>
  <si>
    <t>納期の回数</t>
    <rPh sb="0" eb="2">
      <t>ノウキ</t>
    </rPh>
    <rPh sb="3" eb="5">
      <t>カイスウ</t>
    </rPh>
    <phoneticPr fontId="2"/>
  </si>
  <si>
    <t>課税限度額</t>
    <rPh sb="0" eb="2">
      <t>カゼイ</t>
    </rPh>
    <rPh sb="2" eb="5">
      <t>ゲンドガク</t>
    </rPh>
    <phoneticPr fontId="2"/>
  </si>
  <si>
    <t>課税方法</t>
    <rPh sb="0" eb="2">
      <t>カゼイ</t>
    </rPh>
    <rPh sb="2" eb="4">
      <t>ホウホウ</t>
    </rPh>
    <phoneticPr fontId="2"/>
  </si>
  <si>
    <t>税額控除額</t>
    <rPh sb="0" eb="1">
      <t>ゼイ</t>
    </rPh>
    <rPh sb="1" eb="2">
      <t>ガク</t>
    </rPh>
    <rPh sb="2" eb="3">
      <t>ヒカエ</t>
    </rPh>
    <rPh sb="3" eb="4">
      <t>ジョ</t>
    </rPh>
    <rPh sb="4" eb="5">
      <t>ガク</t>
    </rPh>
    <phoneticPr fontId="2"/>
  </si>
  <si>
    <t>１　所得割、資産割、均等割及び平等割
２　所得割、均等割及び平等割
３　所得割及び均等割
４　その他</t>
    <rPh sb="2" eb="5">
      <t>ショトクワリ</t>
    </rPh>
    <rPh sb="6" eb="9">
      <t>シサンワリ</t>
    </rPh>
    <rPh sb="10" eb="13">
      <t>キントウワリ</t>
    </rPh>
    <rPh sb="13" eb="14">
      <t>オヨ</t>
    </rPh>
    <rPh sb="15" eb="18">
      <t>ビョウドウワ</t>
    </rPh>
    <rPh sb="21" eb="24">
      <t>ショトクワリ</t>
    </rPh>
    <rPh sb="25" eb="28">
      <t>キントウワリ</t>
    </rPh>
    <rPh sb="28" eb="29">
      <t>オヨ</t>
    </rPh>
    <rPh sb="30" eb="33">
      <t>ビョウドウワ</t>
    </rPh>
    <rPh sb="36" eb="39">
      <t>ショトクワリ</t>
    </rPh>
    <rPh sb="39" eb="40">
      <t>オヨ</t>
    </rPh>
    <rPh sb="41" eb="44">
      <t>キントウワリ</t>
    </rPh>
    <rPh sb="49" eb="50">
      <t>タ</t>
    </rPh>
    <phoneticPr fontId="2"/>
  </si>
  <si>
    <t>１　固定資産税額
２　固定資産税額のうち土地及び家屋に係る税額
３　資産割を課税していない
４　その他</t>
    <rPh sb="2" eb="4">
      <t>コテイ</t>
    </rPh>
    <rPh sb="4" eb="7">
      <t>シサンゼイ</t>
    </rPh>
    <rPh sb="7" eb="8">
      <t>ガク</t>
    </rPh>
    <rPh sb="11" eb="15">
      <t>コテイシサン</t>
    </rPh>
    <rPh sb="15" eb="17">
      <t>ゼイガク</t>
    </rPh>
    <rPh sb="20" eb="22">
      <t>トチ</t>
    </rPh>
    <rPh sb="22" eb="23">
      <t>オヨ</t>
    </rPh>
    <rPh sb="24" eb="26">
      <t>カオク</t>
    </rPh>
    <rPh sb="27" eb="28">
      <t>カカ</t>
    </rPh>
    <rPh sb="29" eb="31">
      <t>ゼイガク</t>
    </rPh>
    <rPh sb="34" eb="37">
      <t>シサンワリ</t>
    </rPh>
    <rPh sb="38" eb="40">
      <t>カゼイ</t>
    </rPh>
    <rPh sb="50" eb="51">
      <t>タ</t>
    </rPh>
    <phoneticPr fontId="2"/>
  </si>
  <si>
    <t>所得割</t>
    <rPh sb="0" eb="3">
      <t>ショトクワリ</t>
    </rPh>
    <phoneticPr fontId="2"/>
  </si>
  <si>
    <t>区　　　分</t>
    <rPh sb="0" eb="1">
      <t>ク</t>
    </rPh>
    <rPh sb="4" eb="5">
      <t>フン</t>
    </rPh>
    <phoneticPr fontId="2"/>
  </si>
  <si>
    <t>平等割</t>
    <rPh sb="0" eb="3">
      <t>ビョウドウワ</t>
    </rPh>
    <phoneticPr fontId="2"/>
  </si>
  <si>
    <t>徴収関係</t>
    <rPh sb="0" eb="2">
      <t>チョウシュウ</t>
    </rPh>
    <rPh sb="2" eb="4">
      <t>カンケイ</t>
    </rPh>
    <phoneticPr fontId="2"/>
  </si>
  <si>
    <t>所得割総額</t>
    <rPh sb="0" eb="3">
      <t>ショトクワリ</t>
    </rPh>
    <rPh sb="3" eb="5">
      <t>ソウガク</t>
    </rPh>
    <phoneticPr fontId="2"/>
  </si>
  <si>
    <t>その他</t>
    <rPh sb="2" eb="3">
      <t>タ</t>
    </rPh>
    <phoneticPr fontId="2"/>
  </si>
  <si>
    <t>被扶養者数</t>
    <rPh sb="0" eb="4">
      <t>ヒフヨウシャ</t>
    </rPh>
    <rPh sb="4" eb="5">
      <t>スウ</t>
    </rPh>
    <phoneticPr fontId="2"/>
  </si>
  <si>
    <t>平等割総額</t>
    <rPh sb="0" eb="3">
      <t>ビョウドウワ</t>
    </rPh>
    <rPh sb="3" eb="5">
      <t>ソウガク</t>
    </rPh>
    <phoneticPr fontId="2"/>
  </si>
  <si>
    <t>回</t>
    <rPh sb="0" eb="1">
      <t>カイ</t>
    </rPh>
    <phoneticPr fontId="2"/>
  </si>
  <si>
    <t>円</t>
    <rPh sb="0" eb="1">
      <t>エン</t>
    </rPh>
    <phoneticPr fontId="2"/>
  </si>
  <si>
    <t>総務関係</t>
    <rPh sb="0" eb="2">
      <t>ソウム</t>
    </rPh>
    <rPh sb="2" eb="4">
      <t>カンケイ</t>
    </rPh>
    <phoneticPr fontId="2"/>
  </si>
  <si>
    <t>課税関係</t>
    <rPh sb="0" eb="2">
      <t>カゼイ</t>
    </rPh>
    <rPh sb="2" eb="4">
      <t>カンケイ</t>
    </rPh>
    <phoneticPr fontId="2"/>
  </si>
  <si>
    <t>住民税</t>
    <rPh sb="0" eb="3">
      <t>ジュウミンゼイ</t>
    </rPh>
    <phoneticPr fontId="2"/>
  </si>
  <si>
    <t>秋田市</t>
  </si>
  <si>
    <t>第１８表</t>
    <rPh sb="0" eb="1">
      <t>ダイ</t>
    </rPh>
    <rPh sb="3" eb="4">
      <t>ヒョウ</t>
    </rPh>
    <phoneticPr fontId="2"/>
  </si>
  <si>
    <t>第６表　　納税義務者数</t>
    <rPh sb="0" eb="1">
      <t>ダイ</t>
    </rPh>
    <rPh sb="2" eb="3">
      <t>ヒョウ</t>
    </rPh>
    <rPh sb="5" eb="7">
      <t>ノウゼイ</t>
    </rPh>
    <rPh sb="7" eb="10">
      <t>ギムシャ</t>
    </rPh>
    <rPh sb="10" eb="11">
      <t>スウ</t>
    </rPh>
    <phoneticPr fontId="2"/>
  </si>
  <si>
    <t>特別徴収義務者数</t>
    <rPh sb="0" eb="2">
      <t>トクベツ</t>
    </rPh>
    <rPh sb="2" eb="4">
      <t>チョウシュウ</t>
    </rPh>
    <rPh sb="4" eb="7">
      <t>ギムシャ</t>
    </rPh>
    <rPh sb="7" eb="8">
      <t>スウ</t>
    </rPh>
    <phoneticPr fontId="16"/>
  </si>
  <si>
    <t>能代市</t>
  </si>
  <si>
    <t>横手市</t>
  </si>
  <si>
    <t>大館市</t>
  </si>
  <si>
    <t>徴税費</t>
  </si>
  <si>
    <t>非金属</t>
    <rPh sb="0" eb="1">
      <t>ヒ</t>
    </rPh>
    <rPh sb="1" eb="2">
      <t>キン</t>
    </rPh>
    <rPh sb="2" eb="3">
      <t>ゾク</t>
    </rPh>
    <phoneticPr fontId="2"/>
  </si>
  <si>
    <t>男鹿市</t>
  </si>
  <si>
    <r>
      <t>四輪車</t>
    </r>
    <r>
      <rPr>
        <sz val="6"/>
        <color theme="1"/>
        <rFont val="ＭＳ Ｐ明朝"/>
        <family val="1"/>
        <charset val="128"/>
      </rPr>
      <t>（重課適用分）</t>
    </r>
    <rPh sb="0" eb="1">
      <t>ヨン</t>
    </rPh>
    <rPh sb="1" eb="2">
      <t>ワ</t>
    </rPh>
    <rPh sb="2" eb="3">
      <t>クルマ</t>
    </rPh>
    <rPh sb="4" eb="6">
      <t>ジュウカ</t>
    </rPh>
    <rPh sb="6" eb="8">
      <t>テキヨウ</t>
    </rPh>
    <rPh sb="8" eb="9">
      <t>ブン</t>
    </rPh>
    <phoneticPr fontId="2"/>
  </si>
  <si>
    <t>湯沢市</t>
  </si>
  <si>
    <t>鹿角市</t>
  </si>
  <si>
    <t>(A)のうち課税免除及び減免台数　(G)</t>
    <rPh sb="6" eb="8">
      <t>カゼイ</t>
    </rPh>
    <rPh sb="8" eb="10">
      <t>メンジョ</t>
    </rPh>
    <rPh sb="10" eb="11">
      <t>オヨ</t>
    </rPh>
    <rPh sb="12" eb="14">
      <t>ゲンメン</t>
    </rPh>
    <rPh sb="14" eb="16">
      <t>ダイスウ</t>
    </rPh>
    <phoneticPr fontId="16"/>
  </si>
  <si>
    <t>千円 (R)</t>
    <rPh sb="0" eb="2">
      <t>センエン</t>
    </rPh>
    <phoneticPr fontId="2"/>
  </si>
  <si>
    <t>由利本荘市</t>
  </si>
  <si>
    <t>乗　用</t>
    <rPh sb="0" eb="1">
      <t>ジョウ</t>
    </rPh>
    <rPh sb="2" eb="3">
      <t>ヨウ</t>
    </rPh>
    <phoneticPr fontId="2"/>
  </si>
  <si>
    <t>潟上市</t>
  </si>
  <si>
    <t>大仙市</t>
  </si>
  <si>
    <t>北秋田市</t>
  </si>
  <si>
    <t>小坂町</t>
  </si>
  <si>
    <t>第１０表</t>
    <rPh sb="0" eb="1">
      <t>ダイ</t>
    </rPh>
    <rPh sb="3" eb="4">
      <t>ヒョウ</t>
    </rPh>
    <phoneticPr fontId="2"/>
  </si>
  <si>
    <t>上小阿仁村</t>
  </si>
  <si>
    <t>藤里町</t>
  </si>
  <si>
    <t>事業所
床面積等</t>
    <rPh sb="0" eb="1">
      <t>コト</t>
    </rPh>
    <rPh sb="1" eb="2">
      <t>ギョウ</t>
    </rPh>
    <rPh sb="2" eb="3">
      <t>ショ</t>
    </rPh>
    <rPh sb="4" eb="7">
      <t>ユカメンセキ</t>
    </rPh>
    <rPh sb="7" eb="8">
      <t>トウ</t>
    </rPh>
    <phoneticPr fontId="2"/>
  </si>
  <si>
    <t>八郎潟町</t>
  </si>
  <si>
    <t>井川町</t>
  </si>
  <si>
    <t>大潟村</t>
  </si>
  <si>
    <t>特定世帯</t>
    <rPh sb="0" eb="2">
      <t>トクテイ</t>
    </rPh>
    <rPh sb="2" eb="4">
      <t>セタイ</t>
    </rPh>
    <phoneticPr fontId="2"/>
  </si>
  <si>
    <t>美郷町</t>
  </si>
  <si>
    <t>羽後町</t>
  </si>
  <si>
    <t>(R)/(C)</t>
  </si>
  <si>
    <r>
      <t>二　輪　車</t>
    </r>
    <r>
      <rPr>
        <sz val="6"/>
        <color indexed="8"/>
        <rFont val="ＭＳ Ｐ明朝"/>
        <family val="1"/>
        <charset val="128"/>
      </rPr>
      <t>（側車付のものを含む）</t>
    </r>
    <rPh sb="0" eb="1">
      <t>ニ</t>
    </rPh>
    <rPh sb="2" eb="3">
      <t>ワ</t>
    </rPh>
    <rPh sb="4" eb="5">
      <t>クルマ</t>
    </rPh>
    <rPh sb="6" eb="7">
      <t>ソク</t>
    </rPh>
    <rPh sb="7" eb="8">
      <t>シャ</t>
    </rPh>
    <rPh sb="8" eb="9">
      <t>ツ</t>
    </rPh>
    <rPh sb="13" eb="14">
      <t>フク</t>
    </rPh>
    <phoneticPr fontId="2"/>
  </si>
  <si>
    <t>課税免除台数</t>
  </si>
  <si>
    <t>％</t>
  </si>
  <si>
    <t>四輪車
計</t>
    <rPh sb="0" eb="3">
      <t>ヨンリンシャ</t>
    </rPh>
    <rPh sb="4" eb="5">
      <t>ケイ</t>
    </rPh>
    <phoneticPr fontId="2"/>
  </si>
  <si>
    <t>所得割総額</t>
  </si>
  <si>
    <t>配当割額の
控除額</t>
    <rPh sb="0" eb="2">
      <t>ハイトウ</t>
    </rPh>
    <rPh sb="2" eb="3">
      <t>ワ</t>
    </rPh>
    <rPh sb="3" eb="4">
      <t>ガク</t>
    </rPh>
    <rPh sb="6" eb="8">
      <t>コウジョ</t>
    </rPh>
    <rPh sb="8" eb="9">
      <t>ガク</t>
    </rPh>
    <phoneticPr fontId="2"/>
  </si>
  <si>
    <r>
      <t>三　輪　車</t>
    </r>
    <r>
      <rPr>
        <sz val="6"/>
        <color theme="1"/>
        <rFont val="ＭＳ Ｐ明朝"/>
        <family val="1"/>
        <charset val="128"/>
      </rPr>
      <t>（重課適用分）</t>
    </r>
    <rPh sb="0" eb="1">
      <t>サン</t>
    </rPh>
    <rPh sb="2" eb="3">
      <t>ワ</t>
    </rPh>
    <rPh sb="4" eb="5">
      <t>クルマ</t>
    </rPh>
    <rPh sb="6" eb="8">
      <t>ジュウカ</t>
    </rPh>
    <rPh sb="8" eb="10">
      <t>テキヨウ</t>
    </rPh>
    <rPh sb="10" eb="11">
      <t>ブン</t>
    </rPh>
    <phoneticPr fontId="2"/>
  </si>
  <si>
    <t>資産割総額</t>
  </si>
  <si>
    <t>均等割総額</t>
  </si>
  <si>
    <t>報奨金の額に相当する金額</t>
    <rPh sb="0" eb="3">
      <t>ホウショウキン</t>
    </rPh>
    <rPh sb="4" eb="5">
      <t>ガク</t>
    </rPh>
    <rPh sb="6" eb="8">
      <t>ソウトウ</t>
    </rPh>
    <rPh sb="10" eb="12">
      <t>キンガク</t>
    </rPh>
    <phoneticPr fontId="2"/>
  </si>
  <si>
    <t>課税総額</t>
  </si>
  <si>
    <t>鉄金属</t>
    <rPh sb="0" eb="1">
      <t>テツ</t>
    </rPh>
    <rPh sb="1" eb="2">
      <t>キン</t>
    </rPh>
    <rPh sb="2" eb="3">
      <t>ゾク</t>
    </rPh>
    <phoneticPr fontId="2"/>
  </si>
  <si>
    <t>90cc ～</t>
  </si>
  <si>
    <t>ミニカー</t>
  </si>
  <si>
    <t>一般被保険者世帯等数</t>
    <rPh sb="2" eb="3">
      <t>ヒ</t>
    </rPh>
    <rPh sb="3" eb="6">
      <t>ホケンシャ</t>
    </rPh>
    <rPh sb="8" eb="9">
      <t>トウ</t>
    </rPh>
    <rPh sb="9" eb="10">
      <t>スウ</t>
    </rPh>
    <phoneticPr fontId="2"/>
  </si>
  <si>
    <t>一般被保険者世帯等数</t>
    <rPh sb="2" eb="3">
      <t>ヒ</t>
    </rPh>
    <rPh sb="8" eb="9">
      <t>トウ</t>
    </rPh>
    <rPh sb="9" eb="10">
      <t>スウ</t>
    </rPh>
    <phoneticPr fontId="2"/>
  </si>
  <si>
    <t>第２表　所得割課税標準段階別納税義務者数</t>
    <rPh sb="0" eb="1">
      <t>ダイ</t>
    </rPh>
    <rPh sb="2" eb="3">
      <t>ヒョウ</t>
    </rPh>
    <rPh sb="4" eb="7">
      <t>ショトクワリ</t>
    </rPh>
    <rPh sb="7" eb="9">
      <t>カゼイ</t>
    </rPh>
    <rPh sb="9" eb="11">
      <t>ヒョウジュン</t>
    </rPh>
    <rPh sb="11" eb="14">
      <t>ダンカイベツ</t>
    </rPh>
    <rPh sb="14" eb="16">
      <t>ノウゼイ</t>
    </rPh>
    <rPh sb="16" eb="19">
      <t>ギムシャ</t>
    </rPh>
    <rPh sb="19" eb="20">
      <t>スウ</t>
    </rPh>
    <phoneticPr fontId="2"/>
  </si>
  <si>
    <t>第３表　　所得割額</t>
    <rPh sb="0" eb="1">
      <t>ダイ</t>
    </rPh>
    <rPh sb="2" eb="3">
      <t>ヒョウ</t>
    </rPh>
    <rPh sb="5" eb="9">
      <t>ショトクワリガク</t>
    </rPh>
    <phoneticPr fontId="2"/>
  </si>
  <si>
    <t>第１４表</t>
    <rPh sb="0" eb="1">
      <t>ダイ</t>
    </rPh>
    <rPh sb="3" eb="4">
      <t>ヒョウ</t>
    </rPh>
    <phoneticPr fontId="2"/>
  </si>
  <si>
    <t>第１表　　納税義務者数</t>
    <rPh sb="0" eb="1">
      <t>ダイ</t>
    </rPh>
    <rPh sb="2" eb="3">
      <t>ヒョウ</t>
    </rPh>
    <rPh sb="5" eb="7">
      <t>ノウゼイ</t>
    </rPh>
    <rPh sb="7" eb="10">
      <t>ギムシャ</t>
    </rPh>
    <rPh sb="10" eb="11">
      <t>スウ</t>
    </rPh>
    <phoneticPr fontId="2"/>
  </si>
  <si>
    <t>資本金等の金額が10億円を超え50億円以下である法人で、従業者数の合計数が50人を超えるもの(B)</t>
    <rPh sb="0" eb="3">
      <t>シホンキン</t>
    </rPh>
    <rPh sb="3" eb="4">
      <t>トウ</t>
    </rPh>
    <rPh sb="5" eb="7">
      <t>キンガク</t>
    </rPh>
    <rPh sb="10" eb="12">
      <t>オクエン</t>
    </rPh>
    <rPh sb="13" eb="14">
      <t>コ</t>
    </rPh>
    <rPh sb="17" eb="18">
      <t>オク</t>
    </rPh>
    <rPh sb="18" eb="21">
      <t>エンイカ</t>
    </rPh>
    <rPh sb="24" eb="26">
      <t>ホウジン</t>
    </rPh>
    <rPh sb="28" eb="30">
      <t>ジュウギョウ</t>
    </rPh>
    <rPh sb="30" eb="31">
      <t>シャ</t>
    </rPh>
    <rPh sb="31" eb="32">
      <t>カズ</t>
    </rPh>
    <rPh sb="33" eb="35">
      <t>ゴウケイ</t>
    </rPh>
    <rPh sb="35" eb="36">
      <t>スウ</t>
    </rPh>
    <rPh sb="39" eb="40">
      <t>ニン</t>
    </rPh>
    <rPh sb="41" eb="42">
      <t>コ</t>
    </rPh>
    <phoneticPr fontId="16"/>
  </si>
  <si>
    <t>第２表　　所得割課税標準段階別納税義務者数</t>
    <rPh sb="0" eb="1">
      <t>ダイ</t>
    </rPh>
    <rPh sb="2" eb="3">
      <t>ヒョウ</t>
    </rPh>
    <rPh sb="5" eb="8">
      <t>ショトクワリ</t>
    </rPh>
    <rPh sb="8" eb="10">
      <t>カゼイ</t>
    </rPh>
    <rPh sb="10" eb="12">
      <t>ヒョウジュン</t>
    </rPh>
    <rPh sb="12" eb="15">
      <t>ダンカイベツ</t>
    </rPh>
    <rPh sb="15" eb="17">
      <t>ノウゼイ</t>
    </rPh>
    <rPh sb="17" eb="20">
      <t>ギムシャ</t>
    </rPh>
    <rPh sb="20" eb="21">
      <t>スウ</t>
    </rPh>
    <phoneticPr fontId="2"/>
  </si>
  <si>
    <t>県　　計</t>
    <rPh sb="0" eb="1">
      <t>ケン</t>
    </rPh>
    <rPh sb="3" eb="4">
      <t>ケイ</t>
    </rPh>
    <phoneticPr fontId="2"/>
  </si>
  <si>
    <t>うち均等割のみ</t>
    <rPh sb="2" eb="5">
      <t>キントウワリ</t>
    </rPh>
    <phoneticPr fontId="16"/>
  </si>
  <si>
    <t>法　人　税　割</t>
    <rPh sb="0" eb="1">
      <t>ホウ</t>
    </rPh>
    <rPh sb="2" eb="3">
      <t>ジン</t>
    </rPh>
    <rPh sb="4" eb="5">
      <t>ゼイ</t>
    </rPh>
    <rPh sb="6" eb="7">
      <t>ワリ</t>
    </rPh>
    <phoneticPr fontId="2"/>
  </si>
  <si>
    <t>合　計
(A)+(B)</t>
    <rPh sb="0" eb="1">
      <t>ゴウ</t>
    </rPh>
    <rPh sb="2" eb="3">
      <t>ケイ</t>
    </rPh>
    <phoneticPr fontId="2"/>
  </si>
  <si>
    <t>車　　種</t>
    <rPh sb="0" eb="1">
      <t>クルマ</t>
    </rPh>
    <rPh sb="3" eb="4">
      <t>タネ</t>
    </rPh>
    <phoneticPr fontId="2"/>
  </si>
  <si>
    <t>小　　　計</t>
    <rPh sb="0" eb="1">
      <t>ショウ</t>
    </rPh>
    <rPh sb="4" eb="5">
      <t>ケイ</t>
    </rPh>
    <phoneticPr fontId="2"/>
  </si>
  <si>
    <t>軽自動車税（種別割)</t>
    <rPh sb="6" eb="8">
      <t>シュベツ</t>
    </rPh>
    <rPh sb="8" eb="9">
      <t>ワ</t>
    </rPh>
    <phoneticPr fontId="2"/>
  </si>
  <si>
    <t>区　　　　分</t>
    <rPh sb="0" eb="1">
      <t>ク</t>
    </rPh>
    <rPh sb="5" eb="6">
      <t>ブン</t>
    </rPh>
    <phoneticPr fontId="2"/>
  </si>
  <si>
    <t>　計</t>
    <rPh sb="1" eb="2">
      <t>ケイ</t>
    </rPh>
    <phoneticPr fontId="2"/>
  </si>
  <si>
    <t>四輪車（重課適用分）</t>
    <rPh sb="0" eb="1">
      <t>ヨン</t>
    </rPh>
    <rPh sb="1" eb="2">
      <t>ワ</t>
    </rPh>
    <rPh sb="2" eb="3">
      <t>クルマ</t>
    </rPh>
    <rPh sb="4" eb="6">
      <t>ジュウカ</t>
    </rPh>
    <rPh sb="6" eb="8">
      <t>テキヨウ</t>
    </rPh>
    <rPh sb="8" eb="9">
      <t>ブン</t>
    </rPh>
    <phoneticPr fontId="2"/>
  </si>
  <si>
    <t>合　計</t>
    <rPh sb="0" eb="1">
      <t>ゴウ</t>
    </rPh>
    <rPh sb="2" eb="3">
      <t>ケイ</t>
    </rPh>
    <phoneticPr fontId="2"/>
  </si>
  <si>
    <t>一般被保
険者数</t>
    <rPh sb="0" eb="1">
      <t>イチ</t>
    </rPh>
    <rPh sb="1" eb="2">
      <t>パン</t>
    </rPh>
    <rPh sb="2" eb="3">
      <t>ヒ</t>
    </rPh>
    <rPh sb="3" eb="4">
      <t>タモツ</t>
    </rPh>
    <rPh sb="5" eb="6">
      <t>ケン</t>
    </rPh>
    <rPh sb="6" eb="7">
      <t>シャ</t>
    </rPh>
    <rPh sb="7" eb="8">
      <t>スウ</t>
    </rPh>
    <phoneticPr fontId="2"/>
  </si>
  <si>
    <t>合計</t>
    <rPh sb="0" eb="2">
      <t>ゴウケイ</t>
    </rPh>
    <phoneticPr fontId="2"/>
  </si>
  <si>
    <t>非鉄金属</t>
    <rPh sb="0" eb="1">
      <t>ヒ</t>
    </rPh>
    <rPh sb="1" eb="2">
      <t>テツ</t>
    </rPh>
    <rPh sb="2" eb="3">
      <t>キン</t>
    </rPh>
    <rPh sb="3" eb="4">
      <t>ゾク</t>
    </rPh>
    <phoneticPr fontId="2"/>
  </si>
  <si>
    <t>退職被保
険者数</t>
    <rPh sb="0" eb="2">
      <t>タイショク</t>
    </rPh>
    <rPh sb="2" eb="3">
      <t>ヒ</t>
    </rPh>
    <rPh sb="3" eb="4">
      <t>タモツ</t>
    </rPh>
    <rPh sb="5" eb="6">
      <t>ケン</t>
    </rPh>
    <rPh sb="6" eb="7">
      <t>シャ</t>
    </rPh>
    <rPh sb="7" eb="8">
      <t>スウ</t>
    </rPh>
    <phoneticPr fontId="2"/>
  </si>
  <si>
    <t>所得割総額
あん分の基礎</t>
    <rPh sb="0" eb="3">
      <t>ショトクワリ</t>
    </rPh>
    <rPh sb="3" eb="5">
      <t>ソウガク</t>
    </rPh>
    <rPh sb="8" eb="9">
      <t>ブン</t>
    </rPh>
    <rPh sb="10" eb="12">
      <t>キソ</t>
    </rPh>
    <phoneticPr fontId="2"/>
  </si>
  <si>
    <t>資産割総額
あん分の基礎</t>
    <rPh sb="0" eb="3">
      <t>シサンワリ</t>
    </rPh>
    <rPh sb="3" eb="5">
      <t>ソウガク</t>
    </rPh>
    <rPh sb="8" eb="9">
      <t>ブン</t>
    </rPh>
    <rPh sb="10" eb="12">
      <t>キソ</t>
    </rPh>
    <phoneticPr fontId="2"/>
  </si>
  <si>
    <t>均　　　　　　　　　　　　　等　　　　　　　　　　　　　割</t>
    <rPh sb="0" eb="1">
      <t>タモツ</t>
    </rPh>
    <rPh sb="14" eb="15">
      <t>トウ</t>
    </rPh>
    <rPh sb="28" eb="29">
      <t>ワリ</t>
    </rPh>
    <phoneticPr fontId="2"/>
  </si>
  <si>
    <t>家屋敷等のみ</t>
    <rPh sb="0" eb="3">
      <t>イエヤシキ</t>
    </rPh>
    <rPh sb="3" eb="4">
      <t>トウ</t>
    </rPh>
    <phoneticPr fontId="2"/>
  </si>
  <si>
    <t>一　　　　　般</t>
    <rPh sb="0" eb="1">
      <t>イチ</t>
    </rPh>
    <rPh sb="6" eb="7">
      <t>パン</t>
    </rPh>
    <phoneticPr fontId="2"/>
  </si>
  <si>
    <t>四　輪　車</t>
    <rPh sb="0" eb="1">
      <t>ヨン</t>
    </rPh>
    <rPh sb="2" eb="3">
      <t>ワ</t>
    </rPh>
    <rPh sb="4" eb="5">
      <t>クルマ</t>
    </rPh>
    <phoneticPr fontId="2"/>
  </si>
  <si>
    <t>三　輪　車</t>
    <rPh sb="0" eb="1">
      <t>サン</t>
    </rPh>
    <rPh sb="2" eb="3">
      <t>ワ</t>
    </rPh>
    <rPh sb="4" eb="5">
      <t>クルマ</t>
    </rPh>
    <phoneticPr fontId="2"/>
  </si>
  <si>
    <t>営　業　用</t>
    <rPh sb="0" eb="1">
      <t>エイ</t>
    </rPh>
    <rPh sb="2" eb="3">
      <t>ギョウ</t>
    </rPh>
    <rPh sb="4" eb="5">
      <t>ヨウ</t>
    </rPh>
    <phoneticPr fontId="2"/>
  </si>
  <si>
    <t>うち実人員</t>
    <rPh sb="2" eb="5">
      <t>ジツジンイン</t>
    </rPh>
    <phoneticPr fontId="2"/>
  </si>
  <si>
    <t>みなす
世帯主数</t>
    <rPh sb="4" eb="7">
      <t>セタイヌシ</t>
    </rPh>
    <rPh sb="7" eb="8">
      <t>スウ</t>
    </rPh>
    <phoneticPr fontId="2"/>
  </si>
  <si>
    <t>課税限度額で課税
された世帯数等</t>
    <rPh sb="15" eb="16">
      <t>トウ</t>
    </rPh>
    <phoneticPr fontId="2"/>
  </si>
  <si>
    <t>課税限度額で課税された世帯数</t>
  </si>
  <si>
    <t>千円 (E)</t>
    <rPh sb="0" eb="2">
      <t>センエン</t>
    </rPh>
    <phoneticPr fontId="2"/>
  </si>
  <si>
    <t>課税限度額を超える金額</t>
  </si>
  <si>
    <t>県計</t>
    <rPh sb="0" eb="1">
      <t>ケン</t>
    </rPh>
    <rPh sb="1" eb="2">
      <t>ケイ</t>
    </rPh>
    <phoneticPr fontId="2"/>
  </si>
  <si>
    <t>左の内訳</t>
    <rPh sb="0" eb="1">
      <t>ヒダリ</t>
    </rPh>
    <rPh sb="2" eb="3">
      <t>ナイ</t>
    </rPh>
    <rPh sb="3" eb="4">
      <t>ヤク</t>
    </rPh>
    <phoneticPr fontId="2"/>
  </si>
  <si>
    <t>人　　　     　　　　　　　件　　　　     　　　　　　費</t>
    <rPh sb="0" eb="1">
      <t>ヒト</t>
    </rPh>
    <rPh sb="16" eb="17">
      <t>ケン</t>
    </rPh>
    <rPh sb="32" eb="33">
      <t>ヒ</t>
    </rPh>
    <phoneticPr fontId="2"/>
  </si>
  <si>
    <t>10万円超
100万円
以下</t>
    <rPh sb="2" eb="4">
      <t>マンエン</t>
    </rPh>
    <rPh sb="4" eb="5">
      <t>コ</t>
    </rPh>
    <rPh sb="9" eb="11">
      <t>マンエン</t>
    </rPh>
    <rPh sb="12" eb="14">
      <t>イカ</t>
    </rPh>
    <phoneticPr fontId="16"/>
  </si>
  <si>
    <t>納税貯蓄組合補助金</t>
    <rPh sb="0" eb="2">
      <t>ノウゼイ</t>
    </rPh>
    <rPh sb="2" eb="4">
      <t>チョチク</t>
    </rPh>
    <rPh sb="4" eb="6">
      <t>クミアイ</t>
    </rPh>
    <rPh sb="6" eb="9">
      <t>ホジョキン</t>
    </rPh>
    <phoneticPr fontId="2"/>
  </si>
  <si>
    <t>市町村税</t>
    <rPh sb="0" eb="3">
      <t>シチョウソン</t>
    </rPh>
    <rPh sb="3" eb="4">
      <t>ゼイ</t>
    </rPh>
    <phoneticPr fontId="2"/>
  </si>
  <si>
    <t>千円 (A)</t>
    <rPh sb="0" eb="2">
      <t>センエン</t>
    </rPh>
    <phoneticPr fontId="2"/>
  </si>
  <si>
    <t>千円 (C)</t>
    <rPh sb="0" eb="2">
      <t>センエン</t>
    </rPh>
    <phoneticPr fontId="2"/>
  </si>
  <si>
    <t>基本給</t>
    <rPh sb="0" eb="3">
      <t>キホンキュウ</t>
    </rPh>
    <phoneticPr fontId="2"/>
  </si>
  <si>
    <t>第１５表</t>
    <rPh sb="0" eb="1">
      <t>ダイ</t>
    </rPh>
    <rPh sb="3" eb="4">
      <t>ヒョウ</t>
    </rPh>
    <phoneticPr fontId="2"/>
  </si>
  <si>
    <t>千円 (D)</t>
    <rPh sb="0" eb="2">
      <t>センエン</t>
    </rPh>
    <phoneticPr fontId="2"/>
  </si>
  <si>
    <r>
      <t xml:space="preserve">三輪車
</t>
    </r>
    <r>
      <rPr>
        <sz val="8"/>
        <color theme="1"/>
        <rFont val="ＭＳ Ｐ明朝"/>
        <family val="1"/>
        <charset val="128"/>
      </rPr>
      <t>（25％軽課適用分）</t>
    </r>
    <rPh sb="0" eb="3">
      <t>サンリンシャ</t>
    </rPh>
    <rPh sb="8" eb="10">
      <t>ケイカ</t>
    </rPh>
    <rPh sb="10" eb="12">
      <t>テキヨウ</t>
    </rPh>
    <rPh sb="12" eb="13">
      <t>ブン</t>
    </rPh>
    <phoneticPr fontId="16"/>
  </si>
  <si>
    <t>超過勤務手当</t>
    <rPh sb="0" eb="2">
      <t>チョウカ</t>
    </rPh>
    <rPh sb="2" eb="4">
      <t>キンム</t>
    </rPh>
    <rPh sb="4" eb="6">
      <t>テアテ</t>
    </rPh>
    <phoneticPr fontId="2"/>
  </si>
  <si>
    <t>所得割課税標準段階別納税義務者数</t>
  </si>
  <si>
    <t>第８表　　賦課期日現在台数</t>
    <rPh sb="0" eb="1">
      <t>ダイ</t>
    </rPh>
    <rPh sb="2" eb="3">
      <t>ヒョウ</t>
    </rPh>
    <rPh sb="5" eb="9">
      <t>フカキジツ</t>
    </rPh>
    <rPh sb="9" eb="11">
      <t>ゲンザイ</t>
    </rPh>
    <rPh sb="11" eb="13">
      <t>ダイスウ</t>
    </rPh>
    <phoneticPr fontId="2"/>
  </si>
  <si>
    <t>千円 (ｲ)</t>
    <rPh sb="0" eb="2">
      <t>センエン</t>
    </rPh>
    <phoneticPr fontId="2"/>
  </si>
  <si>
    <t>税務特別手当</t>
    <rPh sb="0" eb="2">
      <t>ゼイム</t>
    </rPh>
    <rPh sb="2" eb="4">
      <t>トクベツ</t>
    </rPh>
    <rPh sb="4" eb="6">
      <t>テアテ</t>
    </rPh>
    <phoneticPr fontId="2"/>
  </si>
  <si>
    <t>特定継続世帯</t>
    <rPh sb="0" eb="2">
      <t>トクテイ</t>
    </rPh>
    <rPh sb="2" eb="4">
      <t>ケイゾク</t>
    </rPh>
    <rPh sb="4" eb="6">
      <t>セタイ</t>
    </rPh>
    <phoneticPr fontId="2"/>
  </si>
  <si>
    <t>千円　(ﾛ)</t>
    <rPh sb="0" eb="2">
      <t>センエン</t>
    </rPh>
    <phoneticPr fontId="2"/>
  </si>
  <si>
    <t>千円 (F)</t>
    <rPh sb="0" eb="2">
      <t>センエン</t>
    </rPh>
    <phoneticPr fontId="2"/>
  </si>
  <si>
    <t>軽自動車及び小型特殊自動車</t>
  </si>
  <si>
    <t>千円 (G)</t>
    <rPh sb="0" eb="2">
      <t>センエン</t>
    </rPh>
    <phoneticPr fontId="2"/>
  </si>
  <si>
    <t>千円 (U)</t>
    <rPh sb="0" eb="2">
      <t>センエン</t>
    </rPh>
    <phoneticPr fontId="2"/>
  </si>
  <si>
    <t>千円 (H)</t>
    <rPh sb="0" eb="2">
      <t>センエン</t>
    </rPh>
    <phoneticPr fontId="2"/>
  </si>
  <si>
    <t>千円 (I)</t>
    <rPh sb="0" eb="2">
      <t>センエン</t>
    </rPh>
    <phoneticPr fontId="2"/>
  </si>
  <si>
    <t>第１表</t>
    <rPh sb="0" eb="1">
      <t>ダイ</t>
    </rPh>
    <rPh sb="2" eb="3">
      <t>ヒョウ</t>
    </rPh>
    <phoneticPr fontId="2"/>
  </si>
  <si>
    <t>千円 (K)</t>
    <rPh sb="0" eb="2">
      <t>センエン</t>
    </rPh>
    <phoneticPr fontId="2"/>
  </si>
  <si>
    <t>千円 (L)</t>
    <rPh sb="0" eb="2">
      <t>センエン</t>
    </rPh>
    <phoneticPr fontId="2"/>
  </si>
  <si>
    <t>均等割を納める者</t>
    <rPh sb="0" eb="1">
      <t>タモツ</t>
    </rPh>
    <rPh sb="1" eb="2">
      <t>トウ</t>
    </rPh>
    <rPh sb="2" eb="3">
      <t>ワ</t>
    </rPh>
    <rPh sb="4" eb="5">
      <t>オサ</t>
    </rPh>
    <rPh sb="7" eb="8">
      <t>モノ</t>
    </rPh>
    <phoneticPr fontId="16"/>
  </si>
  <si>
    <t>納税奨励金</t>
    <rPh sb="0" eb="2">
      <t>ノウゼイ</t>
    </rPh>
    <rPh sb="2" eb="5">
      <t>ショウレイキン</t>
    </rPh>
    <phoneticPr fontId="2"/>
  </si>
  <si>
    <t>諸手　 当</t>
    <rPh sb="0" eb="1">
      <t>モロ</t>
    </rPh>
    <rPh sb="1" eb="2">
      <t>テ</t>
    </rPh>
    <rPh sb="4" eb="5">
      <t>トウ</t>
    </rPh>
    <phoneticPr fontId="2"/>
  </si>
  <si>
    <t>千円 (O)</t>
    <rPh sb="0" eb="2">
      <t>センエン</t>
    </rPh>
    <phoneticPr fontId="2"/>
  </si>
  <si>
    <t>千円 (P)</t>
    <rPh sb="0" eb="2">
      <t>センエン</t>
    </rPh>
    <phoneticPr fontId="2"/>
  </si>
  <si>
    <t>千円 (Q)</t>
    <rPh sb="0" eb="2">
      <t>センエン</t>
    </rPh>
    <phoneticPr fontId="2"/>
  </si>
  <si>
    <t>第２２表</t>
    <rPh sb="0" eb="1">
      <t>ダイ</t>
    </rPh>
    <rPh sb="3" eb="4">
      <t>ヒョウ</t>
    </rPh>
    <phoneticPr fontId="2"/>
  </si>
  <si>
    <t>千円 (S)</t>
    <rPh sb="0" eb="2">
      <t>センエン</t>
    </rPh>
    <phoneticPr fontId="2"/>
  </si>
  <si>
    <t>千円 (V)</t>
    <rPh sb="0" eb="2">
      <t>センエン</t>
    </rPh>
    <phoneticPr fontId="2"/>
  </si>
  <si>
    <t>納税義務者数</t>
  </si>
  <si>
    <t>所得割額</t>
  </si>
  <si>
    <t>総括表</t>
    <rPh sb="0" eb="2">
      <t>ソウカツ</t>
    </rPh>
    <rPh sb="2" eb="3">
      <t>ヒョウ</t>
    </rPh>
    <phoneticPr fontId="2"/>
  </si>
  <si>
    <t>株式等譲渡割額の控除額</t>
    <rPh sb="0" eb="2">
      <t>カブシキ</t>
    </rPh>
    <rPh sb="2" eb="3">
      <t>トウ</t>
    </rPh>
    <rPh sb="3" eb="5">
      <t>ジョウト</t>
    </rPh>
    <rPh sb="5" eb="6">
      <t>ワ</t>
    </rPh>
    <rPh sb="6" eb="7">
      <t>ガク</t>
    </rPh>
    <rPh sb="8" eb="10">
      <t>コウジョ</t>
    </rPh>
    <rPh sb="10" eb="11">
      <t>ガク</t>
    </rPh>
    <phoneticPr fontId="2"/>
  </si>
  <si>
    <t>賦課期日現在台数</t>
  </si>
  <si>
    <t>計 (B)</t>
    <rPh sb="0" eb="1">
      <t>ケイ</t>
    </rPh>
    <phoneticPr fontId="2"/>
  </si>
  <si>
    <t>非課税台数</t>
  </si>
  <si>
    <t>資本金等の金額が1,000万円以下である法人で、従業者数の合計数が50人を超えるもの(H)</t>
    <rPh sb="0" eb="3">
      <t>シホンキン</t>
    </rPh>
    <rPh sb="3" eb="4">
      <t>トウ</t>
    </rPh>
    <rPh sb="5" eb="7">
      <t>キンガク</t>
    </rPh>
    <rPh sb="13" eb="14">
      <t>マン</t>
    </rPh>
    <rPh sb="14" eb="15">
      <t>エン</t>
    </rPh>
    <rPh sb="15" eb="17">
      <t>イカ</t>
    </rPh>
    <rPh sb="20" eb="22">
      <t>ホウジン</t>
    </rPh>
    <rPh sb="24" eb="26">
      <t>ジュウギョウ</t>
    </rPh>
    <rPh sb="26" eb="27">
      <t>シャ</t>
    </rPh>
    <rPh sb="27" eb="28">
      <t>カズ</t>
    </rPh>
    <rPh sb="29" eb="31">
      <t>ゴウケイ</t>
    </rPh>
    <rPh sb="31" eb="32">
      <t>スウ</t>
    </rPh>
    <rPh sb="35" eb="36">
      <t>ニン</t>
    </rPh>
    <rPh sb="37" eb="38">
      <t>コ</t>
    </rPh>
    <phoneticPr fontId="16"/>
  </si>
  <si>
    <t>入湯税</t>
  </si>
  <si>
    <t>事業所税</t>
  </si>
  <si>
    <t>10万円
以下の
金額</t>
    <rPh sb="2" eb="4">
      <t>マンエン</t>
    </rPh>
    <rPh sb="5" eb="7">
      <t>イカ</t>
    </rPh>
    <rPh sb="9" eb="11">
      <t>キンガク</t>
    </rPh>
    <phoneticPr fontId="16"/>
  </si>
  <si>
    <t>国民健康保険税</t>
  </si>
  <si>
    <t>表　　　　　　　　　　題</t>
    <rPh sb="0" eb="1">
      <t>ヒョウ</t>
    </rPh>
    <rPh sb="11" eb="12">
      <t>ダイ</t>
    </rPh>
    <phoneticPr fontId="2"/>
  </si>
  <si>
    <t>-</t>
  </si>
  <si>
    <t>均等割と所得割を納める者</t>
    <rPh sb="0" eb="3">
      <t>キントウワリ</t>
    </rPh>
    <rPh sb="4" eb="7">
      <t>ショトクワリ</t>
    </rPh>
    <rPh sb="8" eb="9">
      <t>オサ</t>
    </rPh>
    <rPh sb="11" eb="12">
      <t>モノ</t>
    </rPh>
    <phoneticPr fontId="16"/>
  </si>
  <si>
    <t>　 基礎課税総額の構成割合</t>
    <rPh sb="2" eb="3">
      <t>モト</t>
    </rPh>
    <rPh sb="3" eb="4">
      <t>イシズエ</t>
    </rPh>
    <rPh sb="4" eb="5">
      <t>カ</t>
    </rPh>
    <rPh sb="5" eb="6">
      <t>ゼイ</t>
    </rPh>
    <rPh sb="6" eb="7">
      <t>フサ</t>
    </rPh>
    <rPh sb="7" eb="8">
      <t>ガク</t>
    </rPh>
    <rPh sb="9" eb="10">
      <t>カマエ</t>
    </rPh>
    <rPh sb="10" eb="11">
      <t>シゲル</t>
    </rPh>
    <rPh sb="11" eb="12">
      <t>ワリ</t>
    </rPh>
    <rPh sb="12" eb="13">
      <t>ゴウ</t>
    </rPh>
    <phoneticPr fontId="2"/>
  </si>
  <si>
    <t>資本金等の金額が1億円を超え10億円以下である法人で、従業者数の合計数が50人を超えるもの(D)</t>
    <rPh sb="0" eb="3">
      <t>シホンキン</t>
    </rPh>
    <rPh sb="3" eb="4">
      <t>トウ</t>
    </rPh>
    <rPh sb="5" eb="7">
      <t>キンガク</t>
    </rPh>
    <rPh sb="9" eb="11">
      <t>オクエン</t>
    </rPh>
    <rPh sb="12" eb="13">
      <t>コ</t>
    </rPh>
    <rPh sb="16" eb="17">
      <t>オク</t>
    </rPh>
    <rPh sb="17" eb="20">
      <t>エンイカ</t>
    </rPh>
    <rPh sb="23" eb="25">
      <t>ホウジン</t>
    </rPh>
    <rPh sb="27" eb="29">
      <t>ジュウギョウ</t>
    </rPh>
    <rPh sb="29" eb="30">
      <t>シャ</t>
    </rPh>
    <rPh sb="30" eb="31">
      <t>カズ</t>
    </rPh>
    <rPh sb="32" eb="34">
      <t>ゴウケイ</t>
    </rPh>
    <rPh sb="34" eb="35">
      <t>スウ</t>
    </rPh>
    <rPh sb="38" eb="39">
      <t>ニン</t>
    </rPh>
    <rPh sb="40" eb="41">
      <t>コ</t>
    </rPh>
    <phoneticPr fontId="16"/>
  </si>
  <si>
    <t>（参考）均等割のみを納める者</t>
    <rPh sb="1" eb="3">
      <t>サンコウ</t>
    </rPh>
    <rPh sb="4" eb="5">
      <t>タモツ</t>
    </rPh>
    <rPh sb="5" eb="6">
      <t>トウ</t>
    </rPh>
    <rPh sb="6" eb="7">
      <t>ワ</t>
    </rPh>
    <rPh sb="10" eb="11">
      <t>オサ</t>
    </rPh>
    <rPh sb="13" eb="14">
      <t>モノ</t>
    </rPh>
    <phoneticPr fontId="16"/>
  </si>
  <si>
    <t>計 (A)</t>
    <rPh sb="0" eb="1">
      <t>ケイ</t>
    </rPh>
    <phoneticPr fontId="2"/>
  </si>
  <si>
    <t>（参考）均等割のみを納める者（つづき）</t>
  </si>
  <si>
    <t>先物取引に係る雑所得金額</t>
    <rPh sb="0" eb="2">
      <t>サキモノ</t>
    </rPh>
    <rPh sb="2" eb="4">
      <t>トリヒキ</t>
    </rPh>
    <rPh sb="5" eb="6">
      <t>カカ</t>
    </rPh>
    <rPh sb="7" eb="8">
      <t>ザツ</t>
    </rPh>
    <rPh sb="8" eb="10">
      <t>ショトク</t>
    </rPh>
    <rPh sb="10" eb="12">
      <t>キンガク</t>
    </rPh>
    <phoneticPr fontId="16"/>
  </si>
  <si>
    <t>あり</t>
  </si>
  <si>
    <t>なし</t>
  </si>
  <si>
    <t>(A)のうち非課税対象分</t>
  </si>
  <si>
    <t>収入済額</t>
    <rPh sb="0" eb="1">
      <t>オサム</t>
    </rPh>
    <rPh sb="1" eb="2">
      <t>イリ</t>
    </rPh>
    <rPh sb="2" eb="3">
      <t>ズミ</t>
    </rPh>
    <rPh sb="3" eb="4">
      <t>ガク</t>
    </rPh>
    <phoneticPr fontId="2"/>
  </si>
  <si>
    <t>潟上市</t>
    <rPh sb="0" eb="1">
      <t>カタ</t>
    </rPh>
    <rPh sb="1" eb="2">
      <t>ウエ</t>
    </rPh>
    <rPh sb="2" eb="3">
      <t>シ</t>
    </rPh>
    <phoneticPr fontId="2"/>
  </si>
  <si>
    <t>にかほ市</t>
  </si>
  <si>
    <t>仙北市</t>
  </si>
  <si>
    <t>三種町</t>
  </si>
  <si>
    <t>八峰町</t>
  </si>
  <si>
    <t>100万円超
200万円
以下</t>
    <rPh sb="3" eb="5">
      <t>マンエン</t>
    </rPh>
    <rPh sb="5" eb="6">
      <t>コ</t>
    </rPh>
    <rPh sb="10" eb="12">
      <t>マンエン</t>
    </rPh>
    <rPh sb="13" eb="15">
      <t>イカ</t>
    </rPh>
    <phoneticPr fontId="16"/>
  </si>
  <si>
    <t>加入者世帯数</t>
    <rPh sb="0" eb="1">
      <t>カ</t>
    </rPh>
    <rPh sb="1" eb="2">
      <t>イリ</t>
    </rPh>
    <rPh sb="2" eb="3">
      <t>シャ</t>
    </rPh>
    <rPh sb="3" eb="4">
      <t>ヨ</t>
    </rPh>
    <rPh sb="4" eb="5">
      <t>オビ</t>
    </rPh>
    <rPh sb="5" eb="6">
      <t>カズ</t>
    </rPh>
    <phoneticPr fontId="2"/>
  </si>
  <si>
    <t>表題一覧</t>
    <rPh sb="0" eb="2">
      <t>ヒョウダイ</t>
    </rPh>
    <rPh sb="2" eb="4">
      <t>イチラン</t>
    </rPh>
    <phoneticPr fontId="2"/>
  </si>
  <si>
    <t xml:space="preserve">固定資産税（都計税含む） </t>
    <rPh sb="0" eb="2">
      <t>コテイ</t>
    </rPh>
    <rPh sb="2" eb="5">
      <t>シサンゼイ</t>
    </rPh>
    <rPh sb="6" eb="7">
      <t>ミヤコ</t>
    </rPh>
    <rPh sb="7" eb="8">
      <t>ケイ</t>
    </rPh>
    <rPh sb="8" eb="9">
      <t>ゼイ</t>
    </rPh>
    <rPh sb="9" eb="10">
      <t>フク</t>
    </rPh>
    <phoneticPr fontId="2"/>
  </si>
  <si>
    <t>住宅借入金等特別税額控除</t>
    <rPh sb="0" eb="2">
      <t>ジュウタク</t>
    </rPh>
    <rPh sb="2" eb="5">
      <t>カリイレキン</t>
    </rPh>
    <rPh sb="5" eb="6">
      <t>トウ</t>
    </rPh>
    <rPh sb="6" eb="9">
      <t>トクベツゼイ</t>
    </rPh>
    <rPh sb="9" eb="10">
      <t>ガク</t>
    </rPh>
    <rPh sb="10" eb="12">
      <t>コウジョ</t>
    </rPh>
    <phoneticPr fontId="2"/>
  </si>
  <si>
    <r>
      <t>三　輪　車</t>
    </r>
    <r>
      <rPr>
        <sz val="6"/>
        <color theme="1"/>
        <rFont val="ＭＳ Ｐ明朝"/>
        <family val="1"/>
        <charset val="128"/>
      </rPr>
      <t>（75％軽課適用分）</t>
    </r>
    <rPh sb="0" eb="1">
      <t>サン</t>
    </rPh>
    <rPh sb="2" eb="3">
      <t>ワ</t>
    </rPh>
    <rPh sb="4" eb="5">
      <t>クルマ</t>
    </rPh>
    <rPh sb="9" eb="11">
      <t>ケイカ</t>
    </rPh>
    <rPh sb="11" eb="13">
      <t>テキヨウ</t>
    </rPh>
    <rPh sb="13" eb="14">
      <t>ブン</t>
    </rPh>
    <phoneticPr fontId="2"/>
  </si>
  <si>
    <t>平等割</t>
    <rPh sb="0" eb="2">
      <t>ビョウドウ</t>
    </rPh>
    <rPh sb="2" eb="3">
      <t>ワリ</t>
    </rPh>
    <phoneticPr fontId="2"/>
  </si>
  <si>
    <t>調整控除</t>
    <rPh sb="0" eb="2">
      <t>チョウセイ</t>
    </rPh>
    <rPh sb="2" eb="4">
      <t>コウジョ</t>
    </rPh>
    <phoneticPr fontId="16"/>
  </si>
  <si>
    <t>四輪車（75％軽課適用分）</t>
    <rPh sb="0" eb="1">
      <t>ヨン</t>
    </rPh>
    <rPh sb="1" eb="2">
      <t>ワ</t>
    </rPh>
    <rPh sb="2" eb="3">
      <t>クルマ</t>
    </rPh>
    <rPh sb="7" eb="9">
      <t>ケイカ</t>
    </rPh>
    <rPh sb="9" eb="11">
      <t>テキヨウ</t>
    </rPh>
    <rPh sb="11" eb="12">
      <t>ブン</t>
    </rPh>
    <phoneticPr fontId="2"/>
  </si>
  <si>
    <t>四輪車
（つづき）</t>
    <rPh sb="0" eb="3">
      <t>ヨンリンシャ</t>
    </rPh>
    <phoneticPr fontId="2"/>
  </si>
  <si>
    <t>資本金等の金額が50億円を超える法人で、従業者数の合計数が50人を超えるもの(A)</t>
    <rPh sb="0" eb="3">
      <t>シホンキン</t>
    </rPh>
    <rPh sb="3" eb="4">
      <t>トウ</t>
    </rPh>
    <rPh sb="5" eb="7">
      <t>キンガク</t>
    </rPh>
    <rPh sb="10" eb="12">
      <t>オクエン</t>
    </rPh>
    <rPh sb="13" eb="14">
      <t>コ</t>
    </rPh>
    <rPh sb="16" eb="18">
      <t>ホウジン</t>
    </rPh>
    <rPh sb="20" eb="22">
      <t>ジュウギョウ</t>
    </rPh>
    <rPh sb="22" eb="23">
      <t>シャ</t>
    </rPh>
    <rPh sb="23" eb="24">
      <t>カズ</t>
    </rPh>
    <rPh sb="25" eb="27">
      <t>ゴウケイ</t>
    </rPh>
    <rPh sb="27" eb="28">
      <t>スウ</t>
    </rPh>
    <rPh sb="31" eb="32">
      <t>ニン</t>
    </rPh>
    <rPh sb="33" eb="34">
      <t>コ</t>
    </rPh>
    <phoneticPr fontId="16"/>
  </si>
  <si>
    <t>資本金等の金額が10億円を超える法人で、従業者数の合計数が50人以下であるもの(C)</t>
    <rPh sb="0" eb="3">
      <t>シホンキン</t>
    </rPh>
    <rPh sb="3" eb="4">
      <t>トウ</t>
    </rPh>
    <rPh sb="5" eb="7">
      <t>キンガク</t>
    </rPh>
    <rPh sb="10" eb="12">
      <t>オクエン</t>
    </rPh>
    <rPh sb="13" eb="14">
      <t>コ</t>
    </rPh>
    <rPh sb="16" eb="18">
      <t>ホウジン</t>
    </rPh>
    <rPh sb="20" eb="22">
      <t>ジュウギョウ</t>
    </rPh>
    <rPh sb="22" eb="23">
      <t>シャ</t>
    </rPh>
    <rPh sb="23" eb="24">
      <t>カズ</t>
    </rPh>
    <rPh sb="25" eb="27">
      <t>ゴウケイ</t>
    </rPh>
    <rPh sb="27" eb="28">
      <t>スウ</t>
    </rPh>
    <rPh sb="31" eb="32">
      <t>ニン</t>
    </rPh>
    <rPh sb="32" eb="34">
      <t>イカ</t>
    </rPh>
    <phoneticPr fontId="16"/>
  </si>
  <si>
    <t>第１２表</t>
    <rPh sb="0" eb="1">
      <t>ダイ</t>
    </rPh>
    <rPh sb="3" eb="4">
      <t>ヒョウ</t>
    </rPh>
    <phoneticPr fontId="2"/>
  </si>
  <si>
    <t>二輪車等計</t>
    <rPh sb="0" eb="3">
      <t>ニリンシャ</t>
    </rPh>
    <rPh sb="3" eb="4">
      <t>ナド</t>
    </rPh>
    <rPh sb="4" eb="5">
      <t>ケイ</t>
    </rPh>
    <phoneticPr fontId="2"/>
  </si>
  <si>
    <t>資本金等の金額が1億円を超え10億円以下である法人で、従業者数の合計数が50人以下であるもの(E)</t>
    <rPh sb="0" eb="3">
      <t>シホンキン</t>
    </rPh>
    <rPh sb="3" eb="4">
      <t>トウ</t>
    </rPh>
    <rPh sb="5" eb="7">
      <t>キンガク</t>
    </rPh>
    <rPh sb="9" eb="11">
      <t>オクエン</t>
    </rPh>
    <rPh sb="12" eb="13">
      <t>コ</t>
    </rPh>
    <rPh sb="16" eb="17">
      <t>オク</t>
    </rPh>
    <rPh sb="17" eb="20">
      <t>エンイカ</t>
    </rPh>
    <rPh sb="23" eb="25">
      <t>ホウジン</t>
    </rPh>
    <rPh sb="27" eb="29">
      <t>ジュウギョウ</t>
    </rPh>
    <rPh sb="29" eb="30">
      <t>シャ</t>
    </rPh>
    <rPh sb="30" eb="31">
      <t>カズ</t>
    </rPh>
    <rPh sb="32" eb="34">
      <t>ゴウケイ</t>
    </rPh>
    <rPh sb="34" eb="35">
      <t>スウ</t>
    </rPh>
    <rPh sb="38" eb="39">
      <t>ニン</t>
    </rPh>
    <rPh sb="39" eb="41">
      <t>イカ</t>
    </rPh>
    <phoneticPr fontId="16"/>
  </si>
  <si>
    <r>
      <t xml:space="preserve">三輪車
</t>
    </r>
    <r>
      <rPr>
        <sz val="8"/>
        <color theme="1"/>
        <rFont val="ＭＳ Ｐ明朝"/>
        <family val="1"/>
        <charset val="128"/>
      </rPr>
      <t>（新税率適用分）</t>
    </r>
    <rPh sb="0" eb="3">
      <t>サンリンシャ</t>
    </rPh>
    <rPh sb="5" eb="8">
      <t>シンゼイリツ</t>
    </rPh>
    <rPh sb="8" eb="10">
      <t>テキヨウ</t>
    </rPh>
    <rPh sb="10" eb="11">
      <t>ブン</t>
    </rPh>
    <phoneticPr fontId="16"/>
  </si>
  <si>
    <t>第７表　　総括表</t>
    <rPh sb="0" eb="1">
      <t>ダイ</t>
    </rPh>
    <rPh sb="2" eb="3">
      <t>ヒョウ</t>
    </rPh>
    <rPh sb="5" eb="7">
      <t>ソウカツ</t>
    </rPh>
    <rPh sb="7" eb="8">
      <t>ヒョウ</t>
    </rPh>
    <phoneticPr fontId="2"/>
  </si>
  <si>
    <t>資本金等の金額が1,000万円を超え1億円以下である法人で、従業者数の合計数が50人を超えるもの(F)</t>
    <rPh sb="0" eb="3">
      <t>シホンキン</t>
    </rPh>
    <rPh sb="3" eb="4">
      <t>トウ</t>
    </rPh>
    <rPh sb="5" eb="7">
      <t>キンガク</t>
    </rPh>
    <rPh sb="13" eb="14">
      <t>マン</t>
    </rPh>
    <rPh sb="14" eb="15">
      <t>エン</t>
    </rPh>
    <rPh sb="16" eb="17">
      <t>コ</t>
    </rPh>
    <rPh sb="19" eb="20">
      <t>オク</t>
    </rPh>
    <rPh sb="20" eb="23">
      <t>エンイカ</t>
    </rPh>
    <rPh sb="26" eb="28">
      <t>ホウジン</t>
    </rPh>
    <rPh sb="30" eb="32">
      <t>ジュウギョウ</t>
    </rPh>
    <rPh sb="32" eb="33">
      <t>シャ</t>
    </rPh>
    <rPh sb="33" eb="34">
      <t>カズ</t>
    </rPh>
    <rPh sb="35" eb="37">
      <t>ゴウケイ</t>
    </rPh>
    <rPh sb="37" eb="38">
      <t>スウ</t>
    </rPh>
    <rPh sb="41" eb="42">
      <t>ニン</t>
    </rPh>
    <rPh sb="43" eb="44">
      <t>コ</t>
    </rPh>
    <phoneticPr fontId="16"/>
  </si>
  <si>
    <t>資本金等の金額が1,000万円を超え1億円以下である法人で、従業者数の合計数が50人以下であるもの(G)</t>
    <rPh sb="0" eb="3">
      <t>シホンキン</t>
    </rPh>
    <rPh sb="3" eb="4">
      <t>トウ</t>
    </rPh>
    <rPh sb="5" eb="7">
      <t>キンガク</t>
    </rPh>
    <rPh sb="13" eb="14">
      <t>マン</t>
    </rPh>
    <rPh sb="14" eb="15">
      <t>エン</t>
    </rPh>
    <rPh sb="16" eb="17">
      <t>コ</t>
    </rPh>
    <rPh sb="19" eb="20">
      <t>オク</t>
    </rPh>
    <rPh sb="20" eb="23">
      <t>エンイカ</t>
    </rPh>
    <rPh sb="26" eb="28">
      <t>ホウジン</t>
    </rPh>
    <rPh sb="30" eb="32">
      <t>ジュウギョウ</t>
    </rPh>
    <rPh sb="32" eb="33">
      <t>シャ</t>
    </rPh>
    <rPh sb="33" eb="34">
      <t>カズ</t>
    </rPh>
    <rPh sb="35" eb="37">
      <t>ゴウケイ</t>
    </rPh>
    <rPh sb="37" eb="38">
      <t>スウ</t>
    </rPh>
    <rPh sb="41" eb="42">
      <t>ニン</t>
    </rPh>
    <rPh sb="42" eb="44">
      <t>イカ</t>
    </rPh>
    <phoneticPr fontId="16"/>
  </si>
  <si>
    <t>第９表　　非課税台数</t>
    <rPh sb="0" eb="1">
      <t>ダイ</t>
    </rPh>
    <rPh sb="2" eb="3">
      <t>ヒョウ</t>
    </rPh>
    <rPh sb="5" eb="8">
      <t>ヒカゼイ</t>
    </rPh>
    <rPh sb="8" eb="10">
      <t>ダイスウ</t>
    </rPh>
    <phoneticPr fontId="2"/>
  </si>
  <si>
    <t>徴税職員</t>
    <rPh sb="0" eb="2">
      <t>チョウゼイ</t>
    </rPh>
    <rPh sb="2" eb="4">
      <t>ショクイン</t>
    </rPh>
    <phoneticPr fontId="2"/>
  </si>
  <si>
    <t>第１０表　　課税免除台数</t>
    <rPh sb="0" eb="1">
      <t>ダイ</t>
    </rPh>
    <rPh sb="3" eb="4">
      <t>ヒョウ</t>
    </rPh>
    <rPh sb="6" eb="8">
      <t>カゼイ</t>
    </rPh>
    <rPh sb="8" eb="10">
      <t>メンジョ</t>
    </rPh>
    <rPh sb="10" eb="12">
      <t>ダイスウ</t>
    </rPh>
    <phoneticPr fontId="2"/>
  </si>
  <si>
    <t>第１１表　　課税台数</t>
    <rPh sb="0" eb="1">
      <t>ダイ</t>
    </rPh>
    <rPh sb="3" eb="4">
      <t>ヒョウ</t>
    </rPh>
    <rPh sb="6" eb="8">
      <t>カゼイ</t>
    </rPh>
    <rPh sb="8" eb="10">
      <t>ダイスウ</t>
    </rPh>
    <phoneticPr fontId="2"/>
  </si>
  <si>
    <t>第５表　　特別徴収義務者数、特別徴収税額（年金特徴に係る分）</t>
    <rPh sb="0" eb="1">
      <t>ダイ</t>
    </rPh>
    <rPh sb="2" eb="3">
      <t>ヒョウ</t>
    </rPh>
    <rPh sb="5" eb="7">
      <t>トクベツ</t>
    </rPh>
    <rPh sb="7" eb="9">
      <t>チョウシュウ</t>
    </rPh>
    <rPh sb="9" eb="12">
      <t>ギムシャ</t>
    </rPh>
    <rPh sb="12" eb="13">
      <t>スウ</t>
    </rPh>
    <rPh sb="14" eb="16">
      <t>トクベツ</t>
    </rPh>
    <rPh sb="16" eb="18">
      <t>チョウシュウ</t>
    </rPh>
    <rPh sb="18" eb="20">
      <t>ゼイガク</t>
    </rPh>
    <rPh sb="21" eb="23">
      <t>ネンキン</t>
    </rPh>
    <rPh sb="23" eb="25">
      <t>トクチョウ</t>
    </rPh>
    <rPh sb="26" eb="27">
      <t>カカ</t>
    </rPh>
    <rPh sb="28" eb="29">
      <t>ブン</t>
    </rPh>
    <phoneticPr fontId="2"/>
  </si>
  <si>
    <t>上場株式等
に係る
配当所得金額</t>
    <rPh sb="0" eb="2">
      <t>ジョウジョウ</t>
    </rPh>
    <rPh sb="2" eb="4">
      <t>カブシキ</t>
    </rPh>
    <rPh sb="4" eb="5">
      <t>トウ</t>
    </rPh>
    <rPh sb="7" eb="8">
      <t>カカ</t>
    </rPh>
    <rPh sb="10" eb="12">
      <t>ハイトウ</t>
    </rPh>
    <rPh sb="12" eb="14">
      <t>ショトク</t>
    </rPh>
    <rPh sb="14" eb="16">
      <t>キンガク</t>
    </rPh>
    <phoneticPr fontId="16"/>
  </si>
  <si>
    <t>個　人　の
道府県民税</t>
    <rPh sb="0" eb="1">
      <t>コ</t>
    </rPh>
    <rPh sb="2" eb="3">
      <t>ジン</t>
    </rPh>
    <rPh sb="6" eb="9">
      <t>ドウフケン</t>
    </rPh>
    <rPh sb="9" eb="10">
      <t>ミン</t>
    </rPh>
    <rPh sb="10" eb="11">
      <t>ゼイ</t>
    </rPh>
    <phoneticPr fontId="2"/>
  </si>
  <si>
    <t>番号</t>
    <rPh sb="0" eb="2">
      <t>バンゴウ</t>
    </rPh>
    <phoneticPr fontId="2"/>
  </si>
  <si>
    <r>
      <t>合　計</t>
    </r>
    <r>
      <rPr>
        <sz val="9"/>
        <color indexed="8"/>
        <rFont val="ＭＳ Ｐ明朝"/>
        <family val="1"/>
        <charset val="128"/>
      </rPr>
      <t>(G)+(K)+(P)+(Q)</t>
    </r>
    <rPh sb="0" eb="1">
      <t>ゴウ</t>
    </rPh>
    <rPh sb="2" eb="3">
      <t>ケイ</t>
    </rPh>
    <phoneticPr fontId="2"/>
  </si>
  <si>
    <t>小　　計</t>
    <rPh sb="0" eb="1">
      <t>ショウ</t>
    </rPh>
    <rPh sb="3" eb="4">
      <t>ケイ</t>
    </rPh>
    <phoneticPr fontId="2"/>
  </si>
  <si>
    <t>(A)～(H)の法人等以外の法人等をいうもの</t>
    <rPh sb="8" eb="10">
      <t>ホウジン</t>
    </rPh>
    <rPh sb="10" eb="11">
      <t>トウ</t>
    </rPh>
    <rPh sb="11" eb="13">
      <t>イガイ</t>
    </rPh>
    <rPh sb="14" eb="16">
      <t>ホウジン</t>
    </rPh>
    <rPh sb="16" eb="17">
      <t>トウ</t>
    </rPh>
    <phoneticPr fontId="2"/>
  </si>
  <si>
    <r>
      <t xml:space="preserve">計
 </t>
    </r>
    <r>
      <rPr>
        <sz val="8"/>
        <color indexed="8"/>
        <rFont val="ＭＳ Ｐ明朝"/>
        <family val="1"/>
        <charset val="128"/>
      </rPr>
      <t>(L)+(M)+(N)+(O)</t>
    </r>
    <rPh sb="0" eb="1">
      <t>ケイ</t>
    </rPh>
    <phoneticPr fontId="2"/>
  </si>
  <si>
    <t>※　</t>
  </si>
  <si>
    <t>※　生産量の単位については、石油が「kl」、可燃性天然ガスが「千m³」、その他の区分が「t」である。</t>
    <rPh sb="2" eb="5">
      <t>セイサンリョウ</t>
    </rPh>
    <rPh sb="6" eb="8">
      <t>タンイ</t>
    </rPh>
    <rPh sb="14" eb="16">
      <t>セキユ</t>
    </rPh>
    <rPh sb="22" eb="25">
      <t>カネンセイ</t>
    </rPh>
    <rPh sb="25" eb="27">
      <t>テンネン</t>
    </rPh>
    <rPh sb="31" eb="32">
      <t>セン</t>
    </rPh>
    <rPh sb="38" eb="39">
      <t>タ</t>
    </rPh>
    <rPh sb="40" eb="42">
      <t>クブン</t>
    </rPh>
    <phoneticPr fontId="2"/>
  </si>
  <si>
    <t>小　計</t>
    <rPh sb="0" eb="1">
      <t>ショウ</t>
    </rPh>
    <rPh sb="2" eb="3">
      <t>ケイ</t>
    </rPh>
    <phoneticPr fontId="2"/>
  </si>
  <si>
    <r>
      <t>三　輪　車</t>
    </r>
    <r>
      <rPr>
        <sz val="6"/>
        <color theme="1"/>
        <rFont val="ＭＳ Ｐ明朝"/>
        <family val="1"/>
        <charset val="128"/>
      </rPr>
      <t>（新税率適用分）</t>
    </r>
    <rPh sb="0" eb="1">
      <t>サン</t>
    </rPh>
    <rPh sb="2" eb="3">
      <t>ワ</t>
    </rPh>
    <rPh sb="4" eb="5">
      <t>クルマ</t>
    </rPh>
    <rPh sb="6" eb="9">
      <t>シンゼイリツ</t>
    </rPh>
    <rPh sb="9" eb="11">
      <t>テキヨウ</t>
    </rPh>
    <rPh sb="11" eb="12">
      <t>ブン</t>
    </rPh>
    <phoneticPr fontId="2"/>
  </si>
  <si>
    <r>
      <t>四輪車</t>
    </r>
    <r>
      <rPr>
        <sz val="6"/>
        <color theme="1"/>
        <rFont val="ＭＳ Ｐ明朝"/>
        <family val="1"/>
        <charset val="128"/>
      </rPr>
      <t>（新税率適用分）</t>
    </r>
    <rPh sb="0" eb="1">
      <t>ヨン</t>
    </rPh>
    <rPh sb="1" eb="2">
      <t>ワ</t>
    </rPh>
    <rPh sb="2" eb="3">
      <t>クルマ</t>
    </rPh>
    <rPh sb="4" eb="7">
      <t>シンゼイリツ</t>
    </rPh>
    <rPh sb="7" eb="9">
      <t>テキヨウ</t>
    </rPh>
    <rPh sb="9" eb="10">
      <t>ブン</t>
    </rPh>
    <phoneticPr fontId="2"/>
  </si>
  <si>
    <t>軽自動車及び小型特殊自動車（つづき）</t>
  </si>
  <si>
    <t>県　　計</t>
  </si>
  <si>
    <r>
      <t>三　輪　車</t>
    </r>
    <r>
      <rPr>
        <sz val="6"/>
        <color theme="1"/>
        <rFont val="ＭＳ Ｐ明朝"/>
        <family val="1"/>
        <charset val="128"/>
      </rPr>
      <t>（50％軽課適用分）</t>
    </r>
    <rPh sb="0" eb="1">
      <t>サン</t>
    </rPh>
    <rPh sb="2" eb="3">
      <t>ワ</t>
    </rPh>
    <rPh sb="4" eb="5">
      <t>クルマ</t>
    </rPh>
    <rPh sb="9" eb="11">
      <t>ケイカ</t>
    </rPh>
    <rPh sb="11" eb="13">
      <t>テキヨウ</t>
    </rPh>
    <rPh sb="13" eb="14">
      <t>ブン</t>
    </rPh>
    <phoneticPr fontId="2"/>
  </si>
  <si>
    <r>
      <t>四輪車</t>
    </r>
    <r>
      <rPr>
        <sz val="6"/>
        <color theme="1"/>
        <rFont val="ＭＳ Ｐ明朝"/>
        <family val="1"/>
        <charset val="128"/>
      </rPr>
      <t>（50％軽課適用分）</t>
    </r>
    <rPh sb="0" eb="1">
      <t>ヨン</t>
    </rPh>
    <rPh sb="1" eb="2">
      <t>ワ</t>
    </rPh>
    <rPh sb="2" eb="3">
      <t>クルマ</t>
    </rPh>
    <rPh sb="7" eb="9">
      <t>ケイカ</t>
    </rPh>
    <rPh sb="9" eb="11">
      <t>テキヨウ</t>
    </rPh>
    <rPh sb="11" eb="12">
      <t>ブン</t>
    </rPh>
    <phoneticPr fontId="2"/>
  </si>
  <si>
    <t>三　輪　車　計</t>
    <rPh sb="0" eb="1">
      <t>サン</t>
    </rPh>
    <rPh sb="2" eb="3">
      <t>ワ</t>
    </rPh>
    <rPh sb="4" eb="5">
      <t>クルマ</t>
    </rPh>
    <rPh sb="6" eb="7">
      <t>ケイ</t>
    </rPh>
    <phoneticPr fontId="2"/>
  </si>
  <si>
    <t>四　輪　車　計</t>
    <rPh sb="0" eb="1">
      <t>ヨン</t>
    </rPh>
    <rPh sb="2" eb="3">
      <t>ワ</t>
    </rPh>
    <rPh sb="4" eb="5">
      <t>クルマ</t>
    </rPh>
    <rPh sb="6" eb="7">
      <t>ケイ</t>
    </rPh>
    <phoneticPr fontId="2"/>
  </si>
  <si>
    <t>一　　　　　般</t>
  </si>
  <si>
    <r>
      <t xml:space="preserve">三輪車
</t>
    </r>
    <r>
      <rPr>
        <sz val="8"/>
        <color theme="1"/>
        <rFont val="ＭＳ Ｐ明朝"/>
        <family val="1"/>
        <charset val="128"/>
      </rPr>
      <t>（重課適用分）</t>
    </r>
    <rPh sb="0" eb="3">
      <t>サンリンシャ</t>
    </rPh>
    <rPh sb="5" eb="7">
      <t>ジュウカ</t>
    </rPh>
    <rPh sb="7" eb="9">
      <t>テキヨウ</t>
    </rPh>
    <rPh sb="9" eb="10">
      <t>ブン</t>
    </rPh>
    <phoneticPr fontId="16"/>
  </si>
  <si>
    <r>
      <t xml:space="preserve">三輪車
</t>
    </r>
    <r>
      <rPr>
        <sz val="8"/>
        <color theme="1"/>
        <rFont val="ＭＳ Ｐ明朝"/>
        <family val="1"/>
        <charset val="128"/>
      </rPr>
      <t>（75％軽課適用分）</t>
    </r>
    <rPh sb="0" eb="3">
      <t>サンリンシャ</t>
    </rPh>
    <rPh sb="8" eb="10">
      <t>ケイカ</t>
    </rPh>
    <rPh sb="10" eb="12">
      <t>テキヨウ</t>
    </rPh>
    <rPh sb="12" eb="13">
      <t>ブン</t>
    </rPh>
    <phoneticPr fontId="16"/>
  </si>
  <si>
    <r>
      <t xml:space="preserve">三輪車
</t>
    </r>
    <r>
      <rPr>
        <sz val="8"/>
        <color theme="1"/>
        <rFont val="ＭＳ Ｐ明朝"/>
        <family val="1"/>
        <charset val="128"/>
      </rPr>
      <t>（50％軽課適用分）</t>
    </r>
    <rPh sb="0" eb="3">
      <t>サンリンシャ</t>
    </rPh>
    <rPh sb="8" eb="10">
      <t>ケイカ</t>
    </rPh>
    <rPh sb="10" eb="12">
      <t>テキヨウ</t>
    </rPh>
    <rPh sb="12" eb="13">
      <t>ブン</t>
    </rPh>
    <phoneticPr fontId="16"/>
  </si>
  <si>
    <t>三輪車計</t>
    <rPh sb="0" eb="3">
      <t>サンリンシャ</t>
    </rPh>
    <rPh sb="3" eb="4">
      <t>ケイ</t>
    </rPh>
    <phoneticPr fontId="16"/>
  </si>
  <si>
    <t>原動機付自転車</t>
    <rPh sb="0" eb="1">
      <t>ハラ</t>
    </rPh>
    <rPh sb="1" eb="2">
      <t>ドウ</t>
    </rPh>
    <rPh sb="2" eb="3">
      <t>キ</t>
    </rPh>
    <rPh sb="3" eb="4">
      <t>ヅケ</t>
    </rPh>
    <rPh sb="4" eb="5">
      <t>ジ</t>
    </rPh>
    <rPh sb="5" eb="6">
      <t>テン</t>
    </rPh>
    <rPh sb="6" eb="7">
      <t>クルマ</t>
    </rPh>
    <phoneticPr fontId="2"/>
  </si>
  <si>
    <t>乗用</t>
    <rPh sb="0" eb="1">
      <t>ジョウ</t>
    </rPh>
    <rPh sb="1" eb="2">
      <t>ヨウ</t>
    </rPh>
    <phoneticPr fontId="2"/>
  </si>
  <si>
    <t>四輪車（新税率適用分）</t>
    <rPh sb="0" eb="1">
      <t>ヨン</t>
    </rPh>
    <rPh sb="1" eb="2">
      <t>ワ</t>
    </rPh>
    <rPh sb="2" eb="3">
      <t>クルマ</t>
    </rPh>
    <rPh sb="4" eb="7">
      <t>シンゼイリツ</t>
    </rPh>
    <rPh sb="7" eb="9">
      <t>テキヨウ</t>
    </rPh>
    <rPh sb="9" eb="10">
      <t>ブン</t>
    </rPh>
    <phoneticPr fontId="2"/>
  </si>
  <si>
    <t>四輪車（50％軽課適用分）</t>
    <rPh sb="0" eb="1">
      <t>ヨン</t>
    </rPh>
    <rPh sb="1" eb="2">
      <t>ワ</t>
    </rPh>
    <rPh sb="2" eb="3">
      <t>クルマ</t>
    </rPh>
    <rPh sb="7" eb="9">
      <t>ケイカ</t>
    </rPh>
    <rPh sb="9" eb="11">
      <t>テキヨウ</t>
    </rPh>
    <rPh sb="11" eb="12">
      <t>ブン</t>
    </rPh>
    <phoneticPr fontId="2"/>
  </si>
  <si>
    <t>その他（小型特殊自動車）</t>
    <rPh sb="2" eb="3">
      <t>タ</t>
    </rPh>
    <rPh sb="4" eb="6">
      <t>コガタ</t>
    </rPh>
    <rPh sb="6" eb="8">
      <t>トクシュ</t>
    </rPh>
    <rPh sb="8" eb="11">
      <t>ジドウシャ</t>
    </rPh>
    <phoneticPr fontId="2"/>
  </si>
  <si>
    <t>軽自動車及び小型特殊 自動車（つづき）</t>
    <rPh sb="0" eb="4">
      <t>ケイジドウシャ</t>
    </rPh>
    <rPh sb="4" eb="5">
      <t>オヨ</t>
    </rPh>
    <rPh sb="6" eb="8">
      <t>コガタ</t>
    </rPh>
    <rPh sb="8" eb="10">
      <t>トクシュ</t>
    </rPh>
    <rPh sb="11" eb="14">
      <t>ジドウシャ</t>
    </rPh>
    <phoneticPr fontId="2"/>
  </si>
  <si>
    <t>四輪車（25％軽　　課適用分）</t>
    <rPh sb="0" eb="1">
      <t>ヨン</t>
    </rPh>
    <rPh sb="1" eb="2">
      <t>ワ</t>
    </rPh>
    <rPh sb="2" eb="3">
      <t>クルマ</t>
    </rPh>
    <rPh sb="7" eb="8">
      <t>ケイ</t>
    </rPh>
    <rPh sb="10" eb="11">
      <t>カ</t>
    </rPh>
    <rPh sb="11" eb="13">
      <t>テキヨウ</t>
    </rPh>
    <rPh sb="13" eb="14">
      <t>ブン</t>
    </rPh>
    <phoneticPr fontId="2"/>
  </si>
  <si>
    <t>貨　 物用</t>
    <rPh sb="0" eb="1">
      <t>カ</t>
    </rPh>
    <rPh sb="3" eb="4">
      <t>モノ</t>
    </rPh>
    <rPh sb="4" eb="5">
      <t>ヨウ</t>
    </rPh>
    <phoneticPr fontId="2"/>
  </si>
  <si>
    <t>介護納付金課税総額の構成割合</t>
    <rPh sb="0" eb="1">
      <t>カイ</t>
    </rPh>
    <rPh sb="1" eb="2">
      <t>マモル</t>
    </rPh>
    <rPh sb="2" eb="3">
      <t>オサム</t>
    </rPh>
    <rPh sb="3" eb="4">
      <t>ツキ</t>
    </rPh>
    <rPh sb="4" eb="5">
      <t>キン</t>
    </rPh>
    <rPh sb="5" eb="6">
      <t>カ</t>
    </rPh>
    <rPh sb="6" eb="7">
      <t>ゼイ</t>
    </rPh>
    <rPh sb="7" eb="8">
      <t>ソウ</t>
    </rPh>
    <rPh sb="8" eb="9">
      <t>ガク</t>
    </rPh>
    <rPh sb="10" eb="11">
      <t>カマエ</t>
    </rPh>
    <rPh sb="11" eb="12">
      <t>シゲル</t>
    </rPh>
    <rPh sb="12" eb="13">
      <t>ワリ</t>
    </rPh>
    <rPh sb="13" eb="14">
      <t>ゴウ</t>
    </rPh>
    <phoneticPr fontId="2"/>
  </si>
  <si>
    <t>千円 (T)</t>
    <rPh sb="0" eb="2">
      <t>センエン</t>
    </rPh>
    <phoneticPr fontId="2"/>
  </si>
  <si>
    <t>(R)-(U)</t>
  </si>
  <si>
    <t>納税義務者数等を基準にした金額</t>
    <rPh sb="0" eb="2">
      <t>ノウゼイ</t>
    </rPh>
    <rPh sb="2" eb="5">
      <t>ギムシャ</t>
    </rPh>
    <rPh sb="5" eb="6">
      <t>カズ</t>
    </rPh>
    <rPh sb="6" eb="7">
      <t>トウ</t>
    </rPh>
    <rPh sb="8" eb="10">
      <t>キジュン</t>
    </rPh>
    <rPh sb="13" eb="15">
      <t>キンガク</t>
    </rPh>
    <phoneticPr fontId="2"/>
  </si>
  <si>
    <t>所得割額</t>
    <rPh sb="0" eb="1">
      <t>トコロ</t>
    </rPh>
    <rPh sb="1" eb="2">
      <t>トク</t>
    </rPh>
    <rPh sb="2" eb="3">
      <t>ワリ</t>
    </rPh>
    <rPh sb="3" eb="4">
      <t>ガク</t>
    </rPh>
    <phoneticPr fontId="2"/>
  </si>
  <si>
    <t>課税標準額</t>
    <rPh sb="0" eb="1">
      <t>カ</t>
    </rPh>
    <rPh sb="1" eb="2">
      <t>ゼイ</t>
    </rPh>
    <rPh sb="2" eb="3">
      <t>ヒョウ</t>
    </rPh>
    <rPh sb="3" eb="4">
      <t>ジュン</t>
    </rPh>
    <rPh sb="4" eb="5">
      <t>ガク</t>
    </rPh>
    <phoneticPr fontId="2"/>
  </si>
  <si>
    <t>調定済額</t>
    <rPh sb="0" eb="2">
      <t>チョウテイ</t>
    </rPh>
    <rPh sb="2" eb="3">
      <t>ズミ</t>
    </rPh>
    <rPh sb="3" eb="4">
      <t>ガク</t>
    </rPh>
    <phoneticPr fontId="2"/>
  </si>
  <si>
    <t>収入済額</t>
    <rPh sb="0" eb="3">
      <t>シュウニュウズミ</t>
    </rPh>
    <rPh sb="3" eb="4">
      <t>ガク</t>
    </rPh>
    <phoneticPr fontId="2"/>
  </si>
  <si>
    <t>所得税の納税義務</t>
    <rPh sb="0" eb="3">
      <t>ショトクゼイ</t>
    </rPh>
    <rPh sb="4" eb="6">
      <t>ノウゼイ</t>
    </rPh>
    <rPh sb="6" eb="8">
      <t>ギム</t>
    </rPh>
    <phoneticPr fontId="2"/>
  </si>
  <si>
    <t>賦課期日現在台数</t>
    <rPh sb="0" eb="4">
      <t>フカキジツ</t>
    </rPh>
    <rPh sb="4" eb="6">
      <t>ゲンザイ</t>
    </rPh>
    <rPh sb="6" eb="8">
      <t>ダイスウ</t>
    </rPh>
    <phoneticPr fontId="2"/>
  </si>
  <si>
    <r>
      <t xml:space="preserve">二輪車
</t>
    </r>
    <r>
      <rPr>
        <sz val="8"/>
        <color indexed="8"/>
        <rFont val="ＭＳ Ｐ明朝"/>
        <family val="1"/>
        <charset val="128"/>
      </rPr>
      <t>（側車付
のものを
含む）</t>
    </r>
    <rPh sb="0" eb="3">
      <t>ニリンシャ</t>
    </rPh>
    <rPh sb="5" eb="7">
      <t>ソクシャ</t>
    </rPh>
    <rPh sb="7" eb="8">
      <t>ツ</t>
    </rPh>
    <rPh sb="14" eb="15">
      <t>フク</t>
    </rPh>
    <phoneticPr fontId="16"/>
  </si>
  <si>
    <t>四輪車</t>
    <rPh sb="0" eb="1">
      <t>ヨン</t>
    </rPh>
    <rPh sb="1" eb="2">
      <t>ワ</t>
    </rPh>
    <rPh sb="2" eb="3">
      <t>クルマ</t>
    </rPh>
    <phoneticPr fontId="2"/>
  </si>
  <si>
    <t>生産量</t>
    <rPh sb="0" eb="1">
      <t>ショウ</t>
    </rPh>
    <rPh sb="1" eb="2">
      <t>サン</t>
    </rPh>
    <rPh sb="2" eb="3">
      <t>リョウ</t>
    </rPh>
    <phoneticPr fontId="16"/>
  </si>
  <si>
    <t>月産200万円
以下</t>
    <rPh sb="0" eb="2">
      <t>ゲッサン</t>
    </rPh>
    <rPh sb="5" eb="7">
      <t>マンエン</t>
    </rPh>
    <rPh sb="8" eb="10">
      <t>イカ</t>
    </rPh>
    <phoneticPr fontId="16"/>
  </si>
  <si>
    <t>区分</t>
    <rPh sb="0" eb="1">
      <t>ク</t>
    </rPh>
    <rPh sb="1" eb="2">
      <t>ブン</t>
    </rPh>
    <phoneticPr fontId="2"/>
  </si>
  <si>
    <t>応能割</t>
    <rPh sb="0" eb="1">
      <t>オウ</t>
    </rPh>
    <rPh sb="1" eb="2">
      <t>ノウ</t>
    </rPh>
    <rPh sb="2" eb="3">
      <t>ワリ</t>
    </rPh>
    <phoneticPr fontId="2"/>
  </si>
  <si>
    <t>石油</t>
    <rPh sb="0" eb="2">
      <t>セキユ</t>
    </rPh>
    <phoneticPr fontId="2"/>
  </si>
  <si>
    <t>秋田市</t>
    <rPh sb="0" eb="1">
      <t>アキ</t>
    </rPh>
    <rPh sb="1" eb="2">
      <t>タ</t>
    </rPh>
    <rPh sb="2" eb="3">
      <t>シ</t>
    </rPh>
    <phoneticPr fontId="2"/>
  </si>
  <si>
    <t>男鹿市</t>
    <rPh sb="0" eb="1">
      <t>オトコ</t>
    </rPh>
    <rPh sb="1" eb="2">
      <t>シカ</t>
    </rPh>
    <rPh sb="2" eb="3">
      <t>シ</t>
    </rPh>
    <phoneticPr fontId="2"/>
  </si>
  <si>
    <t>被保険者数</t>
    <rPh sb="0" eb="1">
      <t>ヒ</t>
    </rPh>
    <rPh sb="1" eb="2">
      <t>ホ</t>
    </rPh>
    <rPh sb="2" eb="3">
      <t>ケン</t>
    </rPh>
    <rPh sb="3" eb="4">
      <t>シャ</t>
    </rPh>
    <rPh sb="4" eb="5">
      <t>スウ</t>
    </rPh>
    <phoneticPr fontId="2"/>
  </si>
  <si>
    <t>合計</t>
    <rPh sb="0" eb="1">
      <t>ゴウ</t>
    </rPh>
    <rPh sb="1" eb="2">
      <t>ケイ</t>
    </rPh>
    <phoneticPr fontId="2"/>
  </si>
  <si>
    <t>課税の実績額</t>
    <rPh sb="0" eb="1">
      <t>カ</t>
    </rPh>
    <rPh sb="1" eb="2">
      <t>ゼイ</t>
    </rPh>
    <rPh sb="3" eb="4">
      <t>ジツ</t>
    </rPh>
    <rPh sb="4" eb="5">
      <t>ツムギ</t>
    </rPh>
    <rPh sb="5" eb="6">
      <t>ガク</t>
    </rPh>
    <phoneticPr fontId="2"/>
  </si>
  <si>
    <t>第２１表</t>
    <rPh sb="0" eb="1">
      <t>ダイ</t>
    </rPh>
    <rPh sb="3" eb="4">
      <t>ヒョウ</t>
    </rPh>
    <phoneticPr fontId="2"/>
  </si>
  <si>
    <t>減額対象となった世帯数等</t>
    <rPh sb="0" eb="1">
      <t>ゲン</t>
    </rPh>
    <rPh sb="1" eb="2">
      <t>ガク</t>
    </rPh>
    <rPh sb="2" eb="3">
      <t>ツイ</t>
    </rPh>
    <rPh sb="3" eb="4">
      <t>ゾウ</t>
    </rPh>
    <rPh sb="8" eb="9">
      <t>ヨ</t>
    </rPh>
    <rPh sb="9" eb="10">
      <t>オビ</t>
    </rPh>
    <rPh sb="10" eb="11">
      <t>カズ</t>
    </rPh>
    <rPh sb="11" eb="12">
      <t>トウ</t>
    </rPh>
    <phoneticPr fontId="2"/>
  </si>
  <si>
    <t>応益割</t>
    <rPh sb="0" eb="1">
      <t>オウ</t>
    </rPh>
    <rPh sb="1" eb="2">
      <t>エキ</t>
    </rPh>
    <rPh sb="2" eb="3">
      <t>ワリ</t>
    </rPh>
    <phoneticPr fontId="2"/>
  </si>
  <si>
    <t>税率</t>
    <rPh sb="0" eb="1">
      <t>ゼイ</t>
    </rPh>
    <rPh sb="1" eb="2">
      <t>リツ</t>
    </rPh>
    <phoneticPr fontId="2"/>
  </si>
  <si>
    <t>後期高齢者支援金等課税総額の構成割合</t>
    <rPh sb="0" eb="1">
      <t>アト</t>
    </rPh>
    <rPh sb="1" eb="2">
      <t>キ</t>
    </rPh>
    <rPh sb="2" eb="3">
      <t>タカ</t>
    </rPh>
    <rPh sb="3" eb="4">
      <t>ヨワイ</t>
    </rPh>
    <rPh sb="4" eb="5">
      <t>シャ</t>
    </rPh>
    <rPh sb="5" eb="6">
      <t>ササ</t>
    </rPh>
    <rPh sb="6" eb="7">
      <t>エン</t>
    </rPh>
    <rPh sb="7" eb="8">
      <t>カネ</t>
    </rPh>
    <rPh sb="8" eb="9">
      <t>トウ</t>
    </rPh>
    <rPh sb="9" eb="10">
      <t>カ</t>
    </rPh>
    <rPh sb="10" eb="11">
      <t>ゼイ</t>
    </rPh>
    <rPh sb="11" eb="12">
      <t>フサ</t>
    </rPh>
    <rPh sb="12" eb="13">
      <t>ガク</t>
    </rPh>
    <rPh sb="14" eb="15">
      <t>カマエ</t>
    </rPh>
    <rPh sb="15" eb="16">
      <t>シゲル</t>
    </rPh>
    <rPh sb="16" eb="17">
      <t>ワリ</t>
    </rPh>
    <rPh sb="17" eb="18">
      <t>ゴウ</t>
    </rPh>
    <phoneticPr fontId="2"/>
  </si>
  <si>
    <t>税収入額</t>
    <rPh sb="0" eb="1">
      <t>ゼイ</t>
    </rPh>
    <rPh sb="1" eb="2">
      <t>オサム</t>
    </rPh>
    <rPh sb="2" eb="3">
      <t>イリ</t>
    </rPh>
    <rPh sb="3" eb="4">
      <t>ガク</t>
    </rPh>
    <phoneticPr fontId="2"/>
  </si>
  <si>
    <t>徴税費</t>
    <rPh sb="0" eb="1">
      <t>シルシ</t>
    </rPh>
    <rPh sb="1" eb="2">
      <t>ゼイ</t>
    </rPh>
    <rPh sb="2" eb="3">
      <t>ヒ</t>
    </rPh>
    <phoneticPr fontId="2"/>
  </si>
  <si>
    <r>
      <t xml:space="preserve">小計
</t>
    </r>
    <r>
      <rPr>
        <sz val="8"/>
        <color indexed="8"/>
        <rFont val="ＭＳ Ｐ明朝"/>
        <family val="1"/>
        <charset val="128"/>
      </rPr>
      <t>(ｲ)+(ﾛ)+(ﾊ)</t>
    </r>
    <rPh sb="0" eb="1">
      <t>ショウ</t>
    </rPh>
    <rPh sb="1" eb="2">
      <t>ケイ</t>
    </rPh>
    <phoneticPr fontId="2"/>
  </si>
  <si>
    <t>報奨金及びこれに類する経費</t>
    <rPh sb="0" eb="1">
      <t>ホウ</t>
    </rPh>
    <rPh sb="1" eb="2">
      <t>ススム</t>
    </rPh>
    <rPh sb="2" eb="3">
      <t>カネ</t>
    </rPh>
    <rPh sb="3" eb="4">
      <t>オヨ</t>
    </rPh>
    <rPh sb="8" eb="9">
      <t>ルイ</t>
    </rPh>
    <rPh sb="11" eb="12">
      <t>キョウ</t>
    </rPh>
    <rPh sb="12" eb="13">
      <t>ヒ</t>
    </rPh>
    <phoneticPr fontId="2"/>
  </si>
  <si>
    <t>納期前納付の報奨金</t>
    <rPh sb="0" eb="1">
      <t>オサム</t>
    </rPh>
    <rPh sb="1" eb="2">
      <t>キ</t>
    </rPh>
    <rPh sb="2" eb="3">
      <t>マエ</t>
    </rPh>
    <rPh sb="3" eb="4">
      <t>オサム</t>
    </rPh>
    <rPh sb="4" eb="5">
      <t>ヅケ</t>
    </rPh>
    <rPh sb="6" eb="7">
      <t>ホウ</t>
    </rPh>
    <rPh sb="7" eb="8">
      <t>ススム</t>
    </rPh>
    <rPh sb="8" eb="9">
      <t>カネ</t>
    </rPh>
    <phoneticPr fontId="2"/>
  </si>
  <si>
    <t>合計
(S)+(T)</t>
    <rPh sb="0" eb="1">
      <t>ゴウ</t>
    </rPh>
    <rPh sb="1" eb="2">
      <t>ケイ</t>
    </rPh>
    <phoneticPr fontId="2"/>
  </si>
  <si>
    <t>都道府県民税徴収取扱費</t>
    <rPh sb="0" eb="1">
      <t>ミヤコ</t>
    </rPh>
    <rPh sb="1" eb="2">
      <t>ミチ</t>
    </rPh>
    <rPh sb="2" eb="3">
      <t>フ</t>
    </rPh>
    <rPh sb="3" eb="4">
      <t>ケン</t>
    </rPh>
    <rPh sb="4" eb="5">
      <t>ミン</t>
    </rPh>
    <rPh sb="5" eb="6">
      <t>ゼイ</t>
    </rPh>
    <rPh sb="6" eb="7">
      <t>シルシ</t>
    </rPh>
    <rPh sb="7" eb="8">
      <t>オサム</t>
    </rPh>
    <rPh sb="8" eb="9">
      <t>トリ</t>
    </rPh>
    <rPh sb="9" eb="10">
      <t>アツカイ</t>
    </rPh>
    <rPh sb="10" eb="11">
      <t>ヒ</t>
    </rPh>
    <phoneticPr fontId="2"/>
  </si>
  <si>
    <t>徴税職員数</t>
    <rPh sb="0" eb="1">
      <t>シルシ</t>
    </rPh>
    <rPh sb="1" eb="2">
      <t>ゼイ</t>
    </rPh>
    <rPh sb="2" eb="3">
      <t>ショク</t>
    </rPh>
    <rPh sb="3" eb="4">
      <t>イン</t>
    </rPh>
    <rPh sb="4" eb="5">
      <t>スウ</t>
    </rPh>
    <phoneticPr fontId="2"/>
  </si>
  <si>
    <t>第２表</t>
    <rPh sb="0" eb="1">
      <t>ダイ</t>
    </rPh>
    <rPh sb="2" eb="3">
      <t>ヒョウ</t>
    </rPh>
    <phoneticPr fontId="2"/>
  </si>
  <si>
    <t>第５表</t>
    <rPh sb="0" eb="1">
      <t>ダイ</t>
    </rPh>
    <rPh sb="2" eb="3">
      <t>ヒョウ</t>
    </rPh>
    <phoneticPr fontId="2"/>
  </si>
  <si>
    <t>特別徴収義務者数、特別徴収税額（年金特徴に係る分）</t>
    <rPh sb="16" eb="18">
      <t>ネンキン</t>
    </rPh>
    <rPh sb="18" eb="20">
      <t>トクチョウ</t>
    </rPh>
    <rPh sb="21" eb="22">
      <t>カカ</t>
    </rPh>
    <rPh sb="23" eb="24">
      <t>ブン</t>
    </rPh>
    <phoneticPr fontId="2"/>
  </si>
  <si>
    <t>税額控除額（つづき）</t>
    <rPh sb="0" eb="2">
      <t>ゼイガク</t>
    </rPh>
    <rPh sb="2" eb="5">
      <t>コウジョガク</t>
    </rPh>
    <phoneticPr fontId="2"/>
  </si>
  <si>
    <t>税収入（見込）額に
対する徴税費の割合</t>
    <rPh sb="0" eb="3">
      <t>ゼイシュウニュウ</t>
    </rPh>
    <rPh sb="4" eb="6">
      <t>ミコ</t>
    </rPh>
    <rPh sb="7" eb="8">
      <t>ガク</t>
    </rPh>
    <rPh sb="10" eb="11">
      <t>タイ</t>
    </rPh>
    <rPh sb="13" eb="16">
      <t>チョウゼイヒ</t>
    </rPh>
    <rPh sb="17" eb="19">
      <t>ワリアイ</t>
    </rPh>
    <phoneticPr fontId="2"/>
  </si>
  <si>
    <t>第６表</t>
    <rPh sb="0" eb="1">
      <t>ダイ</t>
    </rPh>
    <rPh sb="2" eb="3">
      <t>ヒョウ</t>
    </rPh>
    <phoneticPr fontId="2"/>
  </si>
  <si>
    <t>第７表</t>
    <rPh sb="0" eb="1">
      <t>ダイ</t>
    </rPh>
    <rPh sb="2" eb="3">
      <t>ヒョウ</t>
    </rPh>
    <phoneticPr fontId="2"/>
  </si>
  <si>
    <t>１　法第703条の4第15項の総所得金額等（市町村民税の旧ただし書方式）
２　地方税法等の一部を改正する法律（平成23年法律第30号）による改正前の法第703条の4第17項の総所得金額等（市町村民税の旧本文方式）
３　市町村民税の所得割額
４　その他</t>
    <rPh sb="2" eb="3">
      <t>ホウ</t>
    </rPh>
    <rPh sb="3" eb="4">
      <t>ダイ</t>
    </rPh>
    <rPh sb="7" eb="8">
      <t>ジョウ</t>
    </rPh>
    <rPh sb="10" eb="11">
      <t>ダイ</t>
    </rPh>
    <rPh sb="13" eb="14">
      <t>コウ</t>
    </rPh>
    <rPh sb="15" eb="18">
      <t>ソウショトク</t>
    </rPh>
    <rPh sb="18" eb="20">
      <t>キンガク</t>
    </rPh>
    <rPh sb="20" eb="21">
      <t>トウ</t>
    </rPh>
    <rPh sb="22" eb="27">
      <t>シチョウソンミンゼイ</t>
    </rPh>
    <rPh sb="28" eb="29">
      <t>キュウ</t>
    </rPh>
    <rPh sb="32" eb="33">
      <t>カ</t>
    </rPh>
    <rPh sb="33" eb="35">
      <t>ホウシキ</t>
    </rPh>
    <rPh sb="74" eb="75">
      <t>ホウ</t>
    </rPh>
    <rPh sb="75" eb="76">
      <t>ダイ</t>
    </rPh>
    <rPh sb="79" eb="80">
      <t>ジョウ</t>
    </rPh>
    <rPh sb="82" eb="83">
      <t>ダイ</t>
    </rPh>
    <rPh sb="85" eb="86">
      <t>コウ</t>
    </rPh>
    <rPh sb="87" eb="90">
      <t>ソウショトク</t>
    </rPh>
    <rPh sb="90" eb="92">
      <t>キンガク</t>
    </rPh>
    <rPh sb="92" eb="93">
      <t>トウ</t>
    </rPh>
    <rPh sb="94" eb="97">
      <t>シチョウソン</t>
    </rPh>
    <rPh sb="97" eb="98">
      <t>ミン</t>
    </rPh>
    <rPh sb="98" eb="99">
      <t>ゼイ</t>
    </rPh>
    <rPh sb="100" eb="101">
      <t>キュウ</t>
    </rPh>
    <rPh sb="101" eb="103">
      <t>ホンブン</t>
    </rPh>
    <rPh sb="103" eb="105">
      <t>ホウシキ</t>
    </rPh>
    <rPh sb="109" eb="114">
      <t>シチョウソンミンゼイ</t>
    </rPh>
    <rPh sb="115" eb="119">
      <t>ショトクワリガク</t>
    </rPh>
    <rPh sb="124" eb="125">
      <t>タ</t>
    </rPh>
    <phoneticPr fontId="2"/>
  </si>
  <si>
    <t>第１６表</t>
    <rPh sb="0" eb="1">
      <t>ダイ</t>
    </rPh>
    <rPh sb="3" eb="4">
      <t>ヒョウ</t>
    </rPh>
    <phoneticPr fontId="2"/>
  </si>
  <si>
    <t>第９表</t>
    <rPh sb="0" eb="1">
      <t>ダイ</t>
    </rPh>
    <rPh sb="2" eb="3">
      <t>ヒョウ</t>
    </rPh>
    <phoneticPr fontId="2"/>
  </si>
  <si>
    <t>第１１表</t>
    <rPh sb="0" eb="1">
      <t>ダイ</t>
    </rPh>
    <rPh sb="3" eb="4">
      <t>ヒョウ</t>
    </rPh>
    <phoneticPr fontId="2"/>
  </si>
  <si>
    <t>第１３表</t>
    <rPh sb="0" eb="1">
      <t>ダイ</t>
    </rPh>
    <rPh sb="3" eb="4">
      <t>ヒョウ</t>
    </rPh>
    <phoneticPr fontId="2"/>
  </si>
  <si>
    <t>第１９表</t>
    <rPh sb="0" eb="1">
      <t>ダイ</t>
    </rPh>
    <rPh sb="3" eb="4">
      <t>ヒョウ</t>
    </rPh>
    <phoneticPr fontId="2"/>
  </si>
  <si>
    <t>第２０表</t>
    <rPh sb="0" eb="1">
      <t>ダイ</t>
    </rPh>
    <rPh sb="3" eb="4">
      <t>ヒョウ</t>
    </rPh>
    <phoneticPr fontId="2"/>
  </si>
  <si>
    <t>第２３表</t>
    <rPh sb="0" eb="1">
      <t>ダイ</t>
    </rPh>
    <rPh sb="3" eb="4">
      <t>ヒョウ</t>
    </rPh>
    <phoneticPr fontId="2"/>
  </si>
  <si>
    <t>第２４表</t>
    <rPh sb="0" eb="1">
      <t>ダイ</t>
    </rPh>
    <rPh sb="3" eb="4">
      <t>ヒョウ</t>
    </rPh>
    <phoneticPr fontId="2"/>
  </si>
  <si>
    <t>計
(A)-(B)</t>
    <rPh sb="0" eb="1">
      <t>ケイ</t>
    </rPh>
    <phoneticPr fontId="2"/>
  </si>
  <si>
    <t>一般株式等
に係る譲渡
所得金額</t>
    <rPh sb="0" eb="2">
      <t>イッパン</t>
    </rPh>
    <rPh sb="2" eb="4">
      <t>カブシキ</t>
    </rPh>
    <rPh sb="4" eb="5">
      <t>トウ</t>
    </rPh>
    <rPh sb="7" eb="8">
      <t>カカ</t>
    </rPh>
    <rPh sb="9" eb="11">
      <t>ジョウト</t>
    </rPh>
    <rPh sb="12" eb="14">
      <t>ショトク</t>
    </rPh>
    <rPh sb="14" eb="16">
      <t>キンガク</t>
    </rPh>
    <phoneticPr fontId="16"/>
  </si>
  <si>
    <t>軽自動車税（種別割）</t>
    <rPh sb="0" eb="4">
      <t>ケイジドウシャ</t>
    </rPh>
    <rPh sb="4" eb="5">
      <t>ゼイ</t>
    </rPh>
    <rPh sb="6" eb="8">
      <t>シュベツ</t>
    </rPh>
    <rPh sb="8" eb="9">
      <t>ワ</t>
    </rPh>
    <phoneticPr fontId="2"/>
  </si>
  <si>
    <t>１　法第703条の4第6項の総所得金額等（市町村民税の旧ただし書方式）
２　地方税法等の一部を改正する法律（平成23年法律第30号）による改正前の法第703条の4第8項の総所得金額等（市町村民税の旧本文方式）
３　市町村民税の所得割額
４　その他</t>
    <rPh sb="2" eb="3">
      <t>ホウ</t>
    </rPh>
    <rPh sb="3" eb="4">
      <t>ダイ</t>
    </rPh>
    <rPh sb="7" eb="8">
      <t>ジョウ</t>
    </rPh>
    <rPh sb="10" eb="11">
      <t>ダイ</t>
    </rPh>
    <rPh sb="12" eb="13">
      <t>コウ</t>
    </rPh>
    <rPh sb="14" eb="17">
      <t>ソウショトク</t>
    </rPh>
    <rPh sb="17" eb="19">
      <t>キンガク</t>
    </rPh>
    <rPh sb="19" eb="20">
      <t>トウ</t>
    </rPh>
    <rPh sb="21" eb="26">
      <t>シチョウソンミンゼイ</t>
    </rPh>
    <rPh sb="27" eb="28">
      <t>キュウ</t>
    </rPh>
    <rPh sb="31" eb="32">
      <t>カ</t>
    </rPh>
    <rPh sb="32" eb="34">
      <t>ホウシキ</t>
    </rPh>
    <rPh sb="38" eb="41">
      <t>チホウゼイ</t>
    </rPh>
    <rPh sb="41" eb="43">
      <t>ホウトウ</t>
    </rPh>
    <rPh sb="44" eb="46">
      <t>イチブ</t>
    </rPh>
    <rPh sb="47" eb="49">
      <t>カイセイ</t>
    </rPh>
    <rPh sb="51" eb="53">
      <t>ホウリツ</t>
    </rPh>
    <rPh sb="54" eb="56">
      <t>ヘイセイ</t>
    </rPh>
    <rPh sb="58" eb="59">
      <t>ネン</t>
    </rPh>
    <rPh sb="59" eb="61">
      <t>ホウリツ</t>
    </rPh>
    <rPh sb="61" eb="62">
      <t>ダイ</t>
    </rPh>
    <rPh sb="64" eb="65">
      <t>ゴウ</t>
    </rPh>
    <rPh sb="69" eb="72">
      <t>カイセイマエ</t>
    </rPh>
    <rPh sb="73" eb="74">
      <t>ホウ</t>
    </rPh>
    <rPh sb="74" eb="75">
      <t>ダイ</t>
    </rPh>
    <rPh sb="78" eb="79">
      <t>ジョウ</t>
    </rPh>
    <rPh sb="81" eb="82">
      <t>ダイ</t>
    </rPh>
    <rPh sb="83" eb="84">
      <t>コウ</t>
    </rPh>
    <rPh sb="85" eb="88">
      <t>ソウショトク</t>
    </rPh>
    <rPh sb="88" eb="90">
      <t>キンガク</t>
    </rPh>
    <rPh sb="90" eb="91">
      <t>トウ</t>
    </rPh>
    <rPh sb="92" eb="95">
      <t>シチョウソン</t>
    </rPh>
    <rPh sb="95" eb="96">
      <t>ミン</t>
    </rPh>
    <rPh sb="96" eb="97">
      <t>ゼイ</t>
    </rPh>
    <rPh sb="98" eb="99">
      <t>キュウ</t>
    </rPh>
    <rPh sb="99" eb="101">
      <t>ホンブン</t>
    </rPh>
    <rPh sb="101" eb="103">
      <t>ホウシキ</t>
    </rPh>
    <rPh sb="107" eb="112">
      <t>シチョウソンミンゼイ</t>
    </rPh>
    <rPh sb="113" eb="117">
      <t>ショトクワリガク</t>
    </rPh>
    <rPh sb="122" eb="123">
      <t>タ</t>
    </rPh>
    <phoneticPr fontId="2"/>
  </si>
  <si>
    <t>-</t>
    <phoneticPr fontId="2"/>
  </si>
  <si>
    <t>第１２表</t>
    <phoneticPr fontId="2"/>
  </si>
  <si>
    <t>第１３表</t>
    <phoneticPr fontId="2"/>
  </si>
  <si>
    <t>第１４表</t>
    <phoneticPr fontId="2"/>
  </si>
  <si>
    <t>第１５表</t>
    <phoneticPr fontId="2"/>
  </si>
  <si>
    <t>第１６表</t>
    <phoneticPr fontId="2"/>
  </si>
  <si>
    <t>第１７表</t>
    <phoneticPr fontId="2"/>
  </si>
  <si>
    <t>第１８表</t>
    <phoneticPr fontId="2"/>
  </si>
  <si>
    <t>第１９表</t>
    <phoneticPr fontId="2"/>
  </si>
  <si>
    <t>第２０表</t>
    <phoneticPr fontId="2"/>
  </si>
  <si>
    <t>第２１表</t>
    <phoneticPr fontId="2"/>
  </si>
  <si>
    <t>第２２表</t>
    <phoneticPr fontId="2"/>
  </si>
  <si>
    <t>第２３表</t>
    <phoneticPr fontId="2"/>
  </si>
  <si>
    <t>第２４表</t>
    <phoneticPr fontId="2"/>
  </si>
  <si>
    <t>1000万円超
2000万円
以下</t>
    <rPh sb="4" eb="6">
      <t>マンエン</t>
    </rPh>
    <rPh sb="6" eb="7">
      <t>コ</t>
    </rPh>
    <rPh sb="12" eb="13">
      <t>マン</t>
    </rPh>
    <rPh sb="13" eb="14">
      <t>エン</t>
    </rPh>
    <rPh sb="15" eb="17">
      <t>イカ</t>
    </rPh>
    <phoneticPr fontId="16"/>
  </si>
  <si>
    <t>5000万円超
1億円
以下</t>
    <rPh sb="4" eb="6">
      <t>マンエン</t>
    </rPh>
    <rPh sb="6" eb="7">
      <t>コ</t>
    </rPh>
    <rPh sb="9" eb="10">
      <t>オク</t>
    </rPh>
    <rPh sb="10" eb="11">
      <t>エン</t>
    </rPh>
    <rPh sb="12" eb="14">
      <t>イカ</t>
    </rPh>
    <phoneticPr fontId="16"/>
  </si>
  <si>
    <t>需用費</t>
    <rPh sb="0" eb="1">
      <t>モトメ</t>
    </rPh>
    <rPh sb="1" eb="2">
      <t>ヨウ</t>
    </rPh>
    <rPh sb="2" eb="3">
      <t>ヒ</t>
    </rPh>
    <phoneticPr fontId="2"/>
  </si>
  <si>
    <t>秋田県総務部税務課　市町村税政チーム</t>
    <rPh sb="0" eb="3">
      <t>アキタケン</t>
    </rPh>
    <rPh sb="3" eb="5">
      <t>ソウム</t>
    </rPh>
    <rPh sb="5" eb="6">
      <t>ブ</t>
    </rPh>
    <rPh sb="6" eb="9">
      <t>ゼイムカ</t>
    </rPh>
    <rPh sb="10" eb="13">
      <t>シチョウソン</t>
    </rPh>
    <rPh sb="14" eb="15">
      <t>セイ</t>
    </rPh>
    <phoneticPr fontId="2"/>
  </si>
  <si>
    <t>第703条の５第１項により減額する割合</t>
    <rPh sb="0" eb="1">
      <t>ダイ</t>
    </rPh>
    <rPh sb="4" eb="5">
      <t>ジョウ</t>
    </rPh>
    <rPh sb="7" eb="8">
      <t>ダイ</t>
    </rPh>
    <rPh sb="9" eb="10">
      <t>コウ</t>
    </rPh>
    <rPh sb="13" eb="14">
      <t>ゲン</t>
    </rPh>
    <rPh sb="14" eb="15">
      <t>ガク</t>
    </rPh>
    <rPh sb="17" eb="18">
      <t>ワリ</t>
    </rPh>
    <rPh sb="18" eb="19">
      <t>ゴウ</t>
    </rPh>
    <phoneticPr fontId="2"/>
  </si>
  <si>
    <t>第703条の５第１項により減額した世帯数等</t>
    <rPh sb="13" eb="14">
      <t>ゲン</t>
    </rPh>
    <rPh sb="14" eb="15">
      <t>ガク</t>
    </rPh>
    <rPh sb="17" eb="18">
      <t>ヨ</t>
    </rPh>
    <rPh sb="18" eb="19">
      <t>オビ</t>
    </rPh>
    <rPh sb="19" eb="20">
      <t>カズ</t>
    </rPh>
    <rPh sb="20" eb="21">
      <t>トウ</t>
    </rPh>
    <phoneticPr fontId="2"/>
  </si>
  <si>
    <t>未就学児数</t>
    <rPh sb="0" eb="4">
      <t>ミシュウガクジ</t>
    </rPh>
    <rPh sb="4" eb="5">
      <t>スウ</t>
    </rPh>
    <phoneticPr fontId="2"/>
  </si>
  <si>
    <t>第703条の５第２項により減額した世帯数等</t>
    <phoneticPr fontId="2"/>
  </si>
  <si>
    <t>第703条の５第１項により減額した世帯数等（つづき）</t>
    <phoneticPr fontId="2"/>
  </si>
  <si>
    <t>減　　　　　額　　　　　対　　　　　象　　　　　と　　　　　な　　　　　っ　　　　　た　　　　　世　　　　　帯　　　　　数　　　　　等　　　　　（　　　　　つ　　　　　づ　　　　　き　　　　　）</t>
    <phoneticPr fontId="2"/>
  </si>
  <si>
    <t>減額対象となった世帯数等（つづき）</t>
    <phoneticPr fontId="2"/>
  </si>
  <si>
    <t>第703条の５第１項により減額した均等割額</t>
    <rPh sb="13" eb="14">
      <t>ゲン</t>
    </rPh>
    <rPh sb="14" eb="15">
      <t>ガク</t>
    </rPh>
    <rPh sb="17" eb="18">
      <t>タモツ</t>
    </rPh>
    <rPh sb="18" eb="19">
      <t>トウ</t>
    </rPh>
    <rPh sb="19" eb="20">
      <t>ワリ</t>
    </rPh>
    <rPh sb="20" eb="21">
      <t>ガク</t>
    </rPh>
    <phoneticPr fontId="2"/>
  </si>
  <si>
    <t>第703条の５第１項により減額した平等割額</t>
    <rPh sb="13" eb="14">
      <t>ゲン</t>
    </rPh>
    <rPh sb="14" eb="15">
      <t>ガク</t>
    </rPh>
    <rPh sb="17" eb="18">
      <t>ヒラ</t>
    </rPh>
    <rPh sb="18" eb="19">
      <t>トウ</t>
    </rPh>
    <rPh sb="19" eb="20">
      <t>ワリ</t>
    </rPh>
    <rPh sb="20" eb="21">
      <t>ガク</t>
    </rPh>
    <phoneticPr fontId="2"/>
  </si>
  <si>
    <t>第703条の５第２項により減額した均等割額</t>
    <rPh sb="13" eb="14">
      <t>ゲン</t>
    </rPh>
    <rPh sb="14" eb="15">
      <t>ガク</t>
    </rPh>
    <rPh sb="17" eb="18">
      <t>タモツ</t>
    </rPh>
    <rPh sb="18" eb="19">
      <t>トウ</t>
    </rPh>
    <rPh sb="19" eb="20">
      <t>ワリ</t>
    </rPh>
    <rPh sb="20" eb="21">
      <t>ガク</t>
    </rPh>
    <phoneticPr fontId="2"/>
  </si>
  <si>
    <t>計
(H)+(I)</t>
    <rPh sb="0" eb="1">
      <t>ケイ</t>
    </rPh>
    <phoneticPr fontId="2"/>
  </si>
  <si>
    <t>会計年度
任用職員等</t>
    <rPh sb="0" eb="2">
      <t>カイケイ</t>
    </rPh>
    <rPh sb="2" eb="4">
      <t>ネンド</t>
    </rPh>
    <rPh sb="5" eb="7">
      <t>ニンヨウ</t>
    </rPh>
    <rPh sb="7" eb="9">
      <t>ショクイン</t>
    </rPh>
    <rPh sb="9" eb="10">
      <t>トウ</t>
    </rPh>
    <phoneticPr fontId="2"/>
  </si>
  <si>
    <t>特定小型</t>
    <rPh sb="0" eb="2">
      <t>トクテイ</t>
    </rPh>
    <rPh sb="2" eb="4">
      <t>コガタ</t>
    </rPh>
    <phoneticPr fontId="2"/>
  </si>
  <si>
    <r>
      <t xml:space="preserve">50cc以下
</t>
    </r>
    <r>
      <rPr>
        <sz val="8"/>
        <color theme="1"/>
        <rFont val="ＭＳ Ｐ明朝"/>
        <family val="1"/>
        <charset val="128"/>
      </rPr>
      <t>（特定小型
を除く）</t>
    </r>
    <rPh sb="4" eb="6">
      <t>イカ</t>
    </rPh>
    <rPh sb="8" eb="10">
      <t>トクテイ</t>
    </rPh>
    <rPh sb="10" eb="12">
      <t>コガタ</t>
    </rPh>
    <rPh sb="14" eb="15">
      <t>ノゾ</t>
    </rPh>
    <phoneticPr fontId="16"/>
  </si>
  <si>
    <t>第703条の５第３項により減額した均等割額</t>
    <rPh sb="13" eb="14">
      <t>ゲン</t>
    </rPh>
    <rPh sb="14" eb="15">
      <t>ガク</t>
    </rPh>
    <rPh sb="17" eb="19">
      <t>キントウ</t>
    </rPh>
    <rPh sb="19" eb="20">
      <t>ワリ</t>
    </rPh>
    <rPh sb="20" eb="21">
      <t>ガク</t>
    </rPh>
    <phoneticPr fontId="2"/>
  </si>
  <si>
    <t>第703条の５第３項により減額した所得割額</t>
    <rPh sb="13" eb="14">
      <t>ゲン</t>
    </rPh>
    <rPh sb="14" eb="15">
      <t>ガク</t>
    </rPh>
    <rPh sb="17" eb="19">
      <t>ショトク</t>
    </rPh>
    <rPh sb="19" eb="20">
      <t>ワリ</t>
    </rPh>
    <rPh sb="20" eb="21">
      <t>ガク</t>
    </rPh>
    <phoneticPr fontId="2"/>
  </si>
  <si>
    <t>第703条の５第２項により減額した均等割額（つづき）</t>
    <phoneticPr fontId="2"/>
  </si>
  <si>
    <t>第703条の５第３項により減額した世帯数等</t>
    <phoneticPr fontId="2"/>
  </si>
  <si>
    <t>第703条の５第３項により減額した世帯数等</t>
    <phoneticPr fontId="23"/>
  </si>
  <si>
    <t>減額対象となった世帯数等（つづき）</t>
    <phoneticPr fontId="23"/>
  </si>
  <si>
    <t>所得区分３</t>
    <phoneticPr fontId="23"/>
  </si>
  <si>
    <t>その他</t>
    <rPh sb="2" eb="3">
      <t>タ</t>
    </rPh>
    <phoneticPr fontId="23"/>
  </si>
  <si>
    <t>第703条の５第１項により減額した
均等割額</t>
    <rPh sb="13" eb="14">
      <t>ゲン</t>
    </rPh>
    <rPh sb="14" eb="15">
      <t>ガク</t>
    </rPh>
    <rPh sb="18" eb="19">
      <t>タモツ</t>
    </rPh>
    <rPh sb="19" eb="20">
      <t>トウ</t>
    </rPh>
    <rPh sb="20" eb="21">
      <t>ワリ</t>
    </rPh>
    <rPh sb="21" eb="22">
      <t>ガク</t>
    </rPh>
    <phoneticPr fontId="2"/>
  </si>
  <si>
    <t>第703条の５第１項により減額した
均等割額（つづき）</t>
    <rPh sb="13" eb="14">
      <t>ゲン</t>
    </rPh>
    <rPh sb="14" eb="15">
      <t>ガク</t>
    </rPh>
    <rPh sb="18" eb="19">
      <t>タモツ</t>
    </rPh>
    <rPh sb="19" eb="20">
      <t>トウ</t>
    </rPh>
    <rPh sb="20" eb="21">
      <t>ワリ</t>
    </rPh>
    <rPh sb="21" eb="22">
      <t>ガク</t>
    </rPh>
    <phoneticPr fontId="2"/>
  </si>
  <si>
    <t>2000万円超
5000万円
以下</t>
    <rPh sb="4" eb="6">
      <t>マンエン</t>
    </rPh>
    <rPh sb="6" eb="7">
      <t>コ</t>
    </rPh>
    <rPh sb="12" eb="13">
      <t>マン</t>
    </rPh>
    <rPh sb="13" eb="14">
      <t>エン</t>
    </rPh>
    <rPh sb="15" eb="17">
      <t>イカ</t>
    </rPh>
    <phoneticPr fontId="16"/>
  </si>
  <si>
    <t>1億円を超える金額</t>
    <rPh sb="1" eb="2">
      <t>オク</t>
    </rPh>
    <rPh sb="2" eb="3">
      <t>エン</t>
    </rPh>
    <rPh sb="4" eb="5">
      <t>コ</t>
    </rPh>
    <rPh sb="7" eb="9">
      <t>キンガク</t>
    </rPh>
    <phoneticPr fontId="16"/>
  </si>
  <si>
    <t>定額による
特別控除額</t>
    <rPh sb="0" eb="2">
      <t>テイガク</t>
    </rPh>
    <rPh sb="6" eb="8">
      <t>トクベツ</t>
    </rPh>
    <rPh sb="8" eb="10">
      <t>コウジョ</t>
    </rPh>
    <rPh sb="10" eb="11">
      <t>ガク</t>
    </rPh>
    <phoneticPr fontId="16"/>
  </si>
  <si>
    <t>50cc以下（特定小型を除く）</t>
    <rPh sb="4" eb="6">
      <t>イカ</t>
    </rPh>
    <rPh sb="7" eb="9">
      <t>トクテイ</t>
    </rPh>
    <rPh sb="9" eb="11">
      <t>コガタ</t>
    </rPh>
    <rPh sb="12" eb="13">
      <t>ノゾ</t>
    </rPh>
    <phoneticPr fontId="2"/>
  </si>
  <si>
    <t>減免対象
床面積相当分</t>
    <rPh sb="0" eb="2">
      <t>ゲンメン</t>
    </rPh>
    <rPh sb="2" eb="4">
      <t>タイショウ</t>
    </rPh>
    <rPh sb="5" eb="8">
      <t>ユカメンセキソウトウブン</t>
    </rPh>
    <phoneticPr fontId="2"/>
  </si>
  <si>
    <t>市町村税の概要（令和６年度調査分）</t>
    <phoneticPr fontId="2"/>
  </si>
  <si>
    <t>令和６年度　市町村税の課税状況等の調</t>
    <phoneticPr fontId="2"/>
  </si>
  <si>
    <t>納税義務者数、生産量、課税標準額、調定済額、収入済額（令和５年度分）</t>
    <phoneticPr fontId="2"/>
  </si>
  <si>
    <t>入湯客数、特別徴収義務者数（令和５年度分）</t>
    <phoneticPr fontId="2"/>
  </si>
  <si>
    <t>納税義務者数、事業所床面積等、課税標準額、調定済額、収入済額（令和５年度分）</t>
    <phoneticPr fontId="2"/>
  </si>
  <si>
    <t>加入者の状況（基礎課税分）（令和６年３月３１日現在）</t>
    <phoneticPr fontId="2"/>
  </si>
  <si>
    <t>加入者の状況（後期高齢者支援金等課税分）（令和６年３月３１日現在）</t>
    <phoneticPr fontId="2"/>
  </si>
  <si>
    <t>加入者の状況（介護納付金課税分）（令和６年３月３１日現在）</t>
    <phoneticPr fontId="2"/>
  </si>
  <si>
    <t>課税の実績額等（基礎課税分）（令和５年度分）</t>
    <phoneticPr fontId="2"/>
  </si>
  <si>
    <t>課税の実績額等（後期高齢者支援金等課税分）（令和５年度分）</t>
    <phoneticPr fontId="2"/>
  </si>
  <si>
    <t>課税の実績額等（介護納付金課税分）（令和５年度分）</t>
    <phoneticPr fontId="2"/>
  </si>
  <si>
    <t>課税方法等（基礎課税分）（令和５年度分）</t>
    <phoneticPr fontId="2"/>
  </si>
  <si>
    <t>課税方法等（後期高齢者支援金等課税分）（令和５年度分）</t>
    <phoneticPr fontId="2"/>
  </si>
  <si>
    <t>課税方法等（介護納付金課税分）（令和５年度分）</t>
    <phoneticPr fontId="2"/>
  </si>
  <si>
    <t>徴収に要する経費等（令和５年度分）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</si>
</sst>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76" formatCode="#,##0.00_ ;[Red]\-#,##0.00\ "/>
    <numFmt numFmtId="177" formatCode="#,##0.00_);[Red]\(#,##0.00\)"/>
    <numFmt numFmtId="178" formatCode="#,##0_ ;[Red]\-#,##0\ "/>
    <numFmt numFmtId="179" formatCode="#,##0_);[Red]\(#,##0\)"/>
    <numFmt numFmtId="180" formatCode="0_ "/>
    <numFmt numFmtId="181" formatCode="_ * #,##0.0_ ;_ * \-#,##0.0_ ;_ * &quot;-&quot;??_ ;_ @_ "/>
    <numFmt numFmtId="182" formatCode="_ * #,##0_ ;_ * \-#,##0_ ;_ * &quot;-&quot;??_ ;_ @_ "/>
  </numFmts>
  <fonts count="27" x14ac:knownFonts="1">
    <font>
      <sz val="11"/>
      <name val="ＭＳ Ｐゴシック"/>
      <family val="3"/>
    </font>
    <font>
      <sz val="11"/>
      <name val="ＭＳ ゴシック"/>
      <family val="3"/>
    </font>
    <font>
      <sz val="6"/>
      <name val="ＭＳ Ｐゴシック"/>
      <family val="3"/>
    </font>
    <font>
      <sz val="9"/>
      <color theme="1"/>
      <name val="ＭＳ Ｐ明朝"/>
      <family val="1"/>
    </font>
    <font>
      <sz val="12"/>
      <color theme="1"/>
      <name val="ＭＳ Ｐ明朝"/>
      <family val="1"/>
    </font>
    <font>
      <b/>
      <sz val="20"/>
      <color theme="1"/>
      <name val="ＭＳ Ｐ明朝"/>
      <family val="1"/>
    </font>
    <font>
      <b/>
      <sz val="12"/>
      <color theme="1"/>
      <name val="ＭＳ Ｐ明朝"/>
      <family val="1"/>
    </font>
    <font>
      <sz val="10"/>
      <color theme="1"/>
      <name val="ＭＳ Ｐ明朝"/>
      <family val="1"/>
    </font>
    <font>
      <sz val="8"/>
      <color theme="1"/>
      <name val="ＭＳ Ｐ明朝"/>
      <family val="1"/>
    </font>
    <font>
      <sz val="11"/>
      <name val="ＭＳ Ｐゴシック"/>
      <family val="3"/>
    </font>
    <font>
      <sz val="10"/>
      <name val="ＭＳ Ｐ明朝"/>
      <family val="1"/>
    </font>
    <font>
      <sz val="6"/>
      <color theme="1"/>
      <name val="ＭＳ Ｐ明朝"/>
      <family val="1"/>
    </font>
    <font>
      <sz val="10"/>
      <color theme="1"/>
      <name val="ＭＳ 明朝"/>
      <family val="1"/>
    </font>
    <font>
      <sz val="11"/>
      <color theme="1"/>
      <name val="ＭＳ Ｐ明朝"/>
      <family val="1"/>
    </font>
    <font>
      <sz val="10"/>
      <color rgb="FF000000"/>
      <name val="ＭＳ Ｐ明朝"/>
      <family val="1"/>
    </font>
    <font>
      <sz val="7"/>
      <color theme="1"/>
      <name val="ＭＳ Ｐ明朝"/>
      <family val="1"/>
    </font>
    <font>
      <sz val="6"/>
      <name val="ＭＳ ゴシック"/>
      <family val="3"/>
    </font>
    <font>
      <sz val="6"/>
      <color theme="1"/>
      <name val="ＭＳ Ｐ明朝"/>
      <family val="1"/>
      <charset val="128"/>
    </font>
    <font>
      <sz val="6"/>
      <color indexed="8"/>
      <name val="ＭＳ Ｐ明朝"/>
      <family val="1"/>
      <charset val="128"/>
    </font>
    <font>
      <sz val="8"/>
      <color theme="1"/>
      <name val="ＭＳ Ｐ明朝"/>
      <family val="1"/>
      <charset val="128"/>
    </font>
    <font>
      <sz val="9"/>
      <color indexed="8"/>
      <name val="ＭＳ Ｐ明朝"/>
      <family val="1"/>
      <charset val="128"/>
    </font>
    <font>
      <sz val="8"/>
      <color indexed="8"/>
      <name val="ＭＳ Ｐ明朝"/>
      <family val="1"/>
      <charset val="128"/>
    </font>
    <font>
      <b/>
      <sz val="9"/>
      <color indexed="81"/>
      <name val="ＭＳ Ｐゴシック"/>
      <family val="3"/>
      <charset val="128"/>
    </font>
    <font>
      <sz val="6"/>
      <name val="ＭＳ Ｐゴシック"/>
      <family val="3"/>
      <charset val="128"/>
    </font>
    <font>
      <sz val="10"/>
      <color theme="1"/>
      <name val="ＭＳ Ｐ明朝"/>
      <family val="1"/>
      <charset val="128"/>
    </font>
    <font>
      <sz val="7"/>
      <color theme="1"/>
      <name val="ＭＳ Ｐ明朝"/>
      <family val="1"/>
      <charset val="128"/>
    </font>
    <font>
      <sz val="9"/>
      <color theme="1"/>
      <name val="ＭＳ Ｐ明朝"/>
      <family val="1"/>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hair">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1" fillId="0" borderId="0">
      <alignment horizontal="center" vertical="center"/>
    </xf>
    <xf numFmtId="38" fontId="9" fillId="0" borderId="0" applyFont="0" applyFill="0" applyBorder="0" applyAlignment="0" applyProtection="0">
      <alignment vertical="center"/>
    </xf>
  </cellStyleXfs>
  <cellXfs count="689">
    <xf numFmtId="0" fontId="0" fillId="0" borderId="0" xfId="0">
      <alignment vertical="center"/>
    </xf>
    <xf numFmtId="0" fontId="3" fillId="0" borderId="0" xfId="0" applyFont="1">
      <alignment vertical="center"/>
    </xf>
    <xf numFmtId="0" fontId="6"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7" xfId="0" applyFont="1" applyBorder="1" applyAlignment="1">
      <alignment vertical="center" shrinkToFi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horizontal="centerContinuous" vertical="center"/>
    </xf>
    <xf numFmtId="0" fontId="7" fillId="0" borderId="0" xfId="0" applyFont="1">
      <alignment vertical="center"/>
    </xf>
    <xf numFmtId="0" fontId="7" fillId="0" borderId="0" xfId="0" applyFont="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wrapText="1"/>
    </xf>
    <xf numFmtId="0" fontId="7" fillId="0" borderId="10" xfId="1" applyFont="1" applyBorder="1" applyAlignment="1">
      <alignment vertical="center"/>
    </xf>
    <xf numFmtId="0" fontId="7" fillId="0" borderId="11" xfId="1" applyFont="1" applyBorder="1" applyAlignment="1">
      <alignment horizontal="right" vertical="center"/>
    </xf>
    <xf numFmtId="0" fontId="7" fillId="0" borderId="9"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centerContinuous" vertical="center"/>
    </xf>
    <xf numFmtId="0" fontId="7" fillId="0" borderId="14" xfId="1" applyFont="1" applyBorder="1" applyAlignment="1">
      <alignment horizontal="righ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vertical="center"/>
    </xf>
    <xf numFmtId="0" fontId="7" fillId="0" borderId="15" xfId="1" applyFont="1" applyBorder="1" applyAlignment="1">
      <alignment vertical="center"/>
    </xf>
    <xf numFmtId="0" fontId="7" fillId="0" borderId="18" xfId="1" applyFont="1" applyBorder="1" applyAlignment="1">
      <alignment vertical="center"/>
    </xf>
    <xf numFmtId="0" fontId="3" fillId="0" borderId="15" xfId="1" applyFont="1" applyBorder="1" applyAlignment="1">
      <alignment vertical="center"/>
    </xf>
    <xf numFmtId="0" fontId="7" fillId="0" borderId="19" xfId="1" applyFont="1" applyBorder="1" applyAlignment="1">
      <alignment vertical="center"/>
    </xf>
    <xf numFmtId="0" fontId="7" fillId="0" borderId="20" xfId="1" applyFont="1" applyBorder="1" applyAlignment="1">
      <alignment horizontal="centerContinuous" vertical="center"/>
    </xf>
    <xf numFmtId="0" fontId="8" fillId="0" borderId="23" xfId="1" applyFont="1" applyBorder="1" applyAlignment="1">
      <alignment horizontal="right" vertical="center" wrapText="1"/>
    </xf>
    <xf numFmtId="179" fontId="7" fillId="0" borderId="24" xfId="1" applyNumberFormat="1" applyFont="1" applyFill="1" applyBorder="1" applyAlignment="1">
      <alignment horizontal="right" vertical="center"/>
    </xf>
    <xf numFmtId="179" fontId="7" fillId="0" borderId="0" xfId="1" applyNumberFormat="1" applyFont="1" applyFill="1" applyBorder="1" applyAlignment="1">
      <alignment horizontal="right" vertical="center"/>
    </xf>
    <xf numFmtId="179" fontId="7" fillId="0" borderId="25" xfId="1" applyNumberFormat="1" applyFont="1" applyFill="1" applyBorder="1" applyAlignment="1">
      <alignment horizontal="right" vertical="center"/>
    </xf>
    <xf numFmtId="179" fontId="7" fillId="0" borderId="26" xfId="1" applyNumberFormat="1" applyFont="1" applyBorder="1" applyAlignment="1">
      <alignment horizontal="right" vertical="center"/>
    </xf>
    <xf numFmtId="0" fontId="7" fillId="0" borderId="1" xfId="1" applyNumberFormat="1" applyFont="1" applyBorder="1" applyAlignment="1">
      <alignment horizontal="center" vertical="center"/>
    </xf>
    <xf numFmtId="0" fontId="8" fillId="0" borderId="3" xfId="1" applyFont="1" applyBorder="1" applyAlignment="1">
      <alignment horizontal="right" vertical="center" wrapText="1"/>
    </xf>
    <xf numFmtId="179" fontId="7" fillId="0" borderId="0" xfId="0" applyNumberFormat="1" applyFont="1">
      <alignment vertical="center"/>
    </xf>
    <xf numFmtId="38" fontId="10" fillId="0" borderId="28" xfId="2" applyFont="1" applyBorder="1" applyAlignment="1">
      <alignment horizontal="right" vertical="center"/>
    </xf>
    <xf numFmtId="38" fontId="10" fillId="0" borderId="0" xfId="2" applyFont="1" applyAlignment="1">
      <alignment horizontal="right" vertical="center"/>
    </xf>
    <xf numFmtId="38" fontId="10" fillId="0" borderId="0" xfId="2" applyFont="1" applyBorder="1" applyAlignment="1">
      <alignment horizontal="right" vertical="center"/>
    </xf>
    <xf numFmtId="38" fontId="10" fillId="0" borderId="25" xfId="2" applyFont="1" applyBorder="1" applyAlignment="1">
      <alignment horizontal="right" vertical="center"/>
    </xf>
    <xf numFmtId="0" fontId="7" fillId="0" borderId="22" xfId="1" applyNumberFormat="1" applyFont="1" applyBorder="1" applyAlignment="1">
      <alignment horizontal="center" vertical="center" wrapText="1"/>
    </xf>
    <xf numFmtId="179" fontId="7" fillId="0" borderId="28" xfId="1" applyNumberFormat="1" applyFont="1" applyFill="1" applyBorder="1" applyAlignment="1">
      <alignment horizontal="right" vertical="center"/>
    </xf>
    <xf numFmtId="38" fontId="7" fillId="0" borderId="0" xfId="2" applyFont="1">
      <alignment vertical="center"/>
    </xf>
    <xf numFmtId="0" fontId="7" fillId="0" borderId="21" xfId="1" applyNumberFormat="1" applyFont="1" applyBorder="1" applyAlignment="1">
      <alignment horizontal="centerContinuous" vertical="center"/>
    </xf>
    <xf numFmtId="0" fontId="7" fillId="0" borderId="27" xfId="1" applyNumberFormat="1" applyFont="1" applyBorder="1" applyAlignment="1">
      <alignment horizontal="centerContinuous"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lignment vertical="center"/>
    </xf>
    <xf numFmtId="0" fontId="7" fillId="0" borderId="36" xfId="0" applyFont="1" applyBorder="1">
      <alignment vertical="center"/>
    </xf>
    <xf numFmtId="0" fontId="7" fillId="0" borderId="37" xfId="0" applyFont="1" applyFill="1" applyBorder="1" applyAlignment="1">
      <alignment horizontal="centerContinuous" vertical="center"/>
    </xf>
    <xf numFmtId="0" fontId="7" fillId="0" borderId="38" xfId="0" applyFont="1" applyFill="1" applyBorder="1" applyAlignment="1">
      <alignment horizontal="center" vertical="center" wrapText="1"/>
    </xf>
    <xf numFmtId="0" fontId="8" fillId="0" borderId="39" xfId="1" applyFont="1" applyBorder="1" applyAlignment="1">
      <alignment horizontal="right" vertical="center" wrapText="1"/>
    </xf>
    <xf numFmtId="179" fontId="7" fillId="0" borderId="40" xfId="0" applyNumberFormat="1" applyFont="1" applyFill="1" applyBorder="1" applyAlignment="1">
      <alignment vertical="center"/>
    </xf>
    <xf numFmtId="179" fontId="7" fillId="0" borderId="35" xfId="0" applyNumberFormat="1" applyFont="1" applyFill="1" applyBorder="1" applyAlignment="1">
      <alignment vertical="center"/>
    </xf>
    <xf numFmtId="179" fontId="7" fillId="0" borderId="36" xfId="0" applyNumberFormat="1" applyFont="1" applyFill="1" applyBorder="1" applyAlignment="1">
      <alignment vertical="center"/>
    </xf>
    <xf numFmtId="179" fontId="7" fillId="0" borderId="41" xfId="0" applyNumberFormat="1" applyFont="1" applyFill="1" applyBorder="1" applyAlignment="1">
      <alignment vertical="center"/>
    </xf>
    <xf numFmtId="0" fontId="7" fillId="0" borderId="0" xfId="0" applyFont="1" applyBorder="1">
      <alignment vertical="center"/>
    </xf>
    <xf numFmtId="0" fontId="7" fillId="0" borderId="42" xfId="1" applyFont="1" applyBorder="1" applyAlignment="1">
      <alignment horizontal="right" vertical="center"/>
    </xf>
    <xf numFmtId="0" fontId="7" fillId="0" borderId="43" xfId="1" applyNumberFormat="1" applyFont="1" applyBorder="1" applyAlignment="1">
      <alignment horizontal="left" vertical="center"/>
    </xf>
    <xf numFmtId="0" fontId="7" fillId="0" borderId="2" xfId="1" applyFont="1" applyBorder="1" applyAlignment="1">
      <alignment horizontal="left" vertical="center" wrapText="1"/>
    </xf>
    <xf numFmtId="0" fontId="11" fillId="0" borderId="23" xfId="1" applyFont="1" applyBorder="1" applyAlignment="1">
      <alignment horizontal="right" vertical="center" wrapText="1"/>
    </xf>
    <xf numFmtId="179" fontId="7" fillId="0" borderId="44" xfId="1" applyNumberFormat="1" applyFont="1" applyBorder="1" applyAlignment="1">
      <alignment horizontal="right" vertical="center"/>
    </xf>
    <xf numFmtId="179" fontId="7" fillId="0" borderId="22" xfId="1" applyNumberFormat="1" applyFont="1" applyBorder="1" applyAlignment="1">
      <alignment horizontal="right" vertical="center"/>
    </xf>
    <xf numFmtId="179" fontId="7" fillId="0" borderId="45" xfId="1" applyNumberFormat="1" applyFont="1" applyBorder="1" applyAlignment="1">
      <alignment horizontal="right" vertical="center"/>
    </xf>
    <xf numFmtId="179" fontId="7" fillId="0" borderId="46" xfId="1" applyNumberFormat="1" applyFont="1" applyBorder="1" applyAlignment="1">
      <alignment horizontal="right" vertical="center"/>
    </xf>
    <xf numFmtId="179" fontId="7" fillId="0" borderId="23" xfId="1" applyNumberFormat="1" applyFont="1" applyBorder="1" applyAlignment="1">
      <alignment horizontal="right" vertical="center"/>
    </xf>
    <xf numFmtId="179" fontId="7" fillId="0" borderId="47" xfId="1" applyNumberFormat="1" applyFont="1" applyBorder="1" applyAlignment="1">
      <alignment horizontal="right" vertical="center"/>
    </xf>
    <xf numFmtId="0" fontId="7" fillId="0" borderId="29" xfId="1" quotePrefix="1" applyNumberFormat="1" applyFont="1" applyBorder="1" applyAlignment="1">
      <alignment horizontal="center" vertical="center"/>
    </xf>
    <xf numFmtId="0" fontId="11" fillId="0" borderId="3" xfId="1" applyNumberFormat="1" applyFont="1" applyBorder="1" applyAlignment="1">
      <alignment horizontal="right" vertical="center" wrapText="1"/>
    </xf>
    <xf numFmtId="177" fontId="7" fillId="0" borderId="24" xfId="1" applyNumberFormat="1" applyFont="1" applyBorder="1" applyAlignment="1">
      <alignment horizontal="right" vertical="center"/>
    </xf>
    <xf numFmtId="177" fontId="7" fillId="0" borderId="0" xfId="1" applyNumberFormat="1" applyFont="1" applyBorder="1" applyAlignment="1">
      <alignment horizontal="right" vertical="center"/>
    </xf>
    <xf numFmtId="177" fontId="7" fillId="0" borderId="28" xfId="1" applyNumberFormat="1" applyFont="1" applyBorder="1" applyAlignment="1">
      <alignment horizontal="right" vertical="center"/>
    </xf>
    <xf numFmtId="177" fontId="7" fillId="0" borderId="25" xfId="1" applyNumberFormat="1" applyFont="1" applyBorder="1" applyAlignment="1">
      <alignment horizontal="right" vertical="center"/>
    </xf>
    <xf numFmtId="177" fontId="7" fillId="0" borderId="48" xfId="1" applyNumberFormat="1" applyFont="1" applyBorder="1" applyAlignment="1">
      <alignment horizontal="right" vertical="center"/>
    </xf>
    <xf numFmtId="177" fontId="7" fillId="0" borderId="49" xfId="1" applyNumberFormat="1" applyFont="1" applyBorder="1" applyAlignment="1">
      <alignment horizontal="right" vertical="center"/>
    </xf>
    <xf numFmtId="179" fontId="7" fillId="0" borderId="48" xfId="1" applyNumberFormat="1" applyFont="1" applyBorder="1" applyAlignment="1">
      <alignment horizontal="right" vertical="center"/>
    </xf>
    <xf numFmtId="178" fontId="7" fillId="0" borderId="0" xfId="0" applyNumberFormat="1" applyFont="1">
      <alignment vertical="center"/>
    </xf>
    <xf numFmtId="177" fontId="7" fillId="0" borderId="26" xfId="1" applyNumberFormat="1" applyFont="1" applyBorder="1" applyAlignment="1">
      <alignment horizontal="right" vertical="center"/>
    </xf>
    <xf numFmtId="0" fontId="7" fillId="0" borderId="22" xfId="1" applyFont="1" applyBorder="1" applyAlignment="1">
      <alignment horizontal="left" vertical="center" wrapText="1"/>
    </xf>
    <xf numFmtId="0" fontId="7" fillId="0" borderId="1" xfId="1" applyNumberFormat="1" applyFont="1" applyBorder="1" applyAlignment="1">
      <alignment horizontal="left" vertical="center" wrapText="1"/>
    </xf>
    <xf numFmtId="177" fontId="7" fillId="0" borderId="40" xfId="1" applyNumberFormat="1" applyFont="1" applyBorder="1" applyAlignment="1">
      <alignment horizontal="right" vertical="center"/>
    </xf>
    <xf numFmtId="177" fontId="7" fillId="0" borderId="35" xfId="1" applyNumberFormat="1" applyFont="1" applyBorder="1" applyAlignment="1">
      <alignment horizontal="right" vertical="center"/>
    </xf>
    <xf numFmtId="177" fontId="7" fillId="0" borderId="50" xfId="1" applyNumberFormat="1" applyFont="1" applyBorder="1" applyAlignment="1">
      <alignment horizontal="right" vertical="center"/>
    </xf>
    <xf numFmtId="177" fontId="7" fillId="0" borderId="36" xfId="1" applyNumberFormat="1" applyFont="1" applyBorder="1" applyAlignment="1">
      <alignment horizontal="right" vertical="center"/>
    </xf>
    <xf numFmtId="177" fontId="7" fillId="0" borderId="41" xfId="1" applyNumberFormat="1" applyFont="1" applyBorder="1" applyAlignment="1">
      <alignment horizontal="right" vertical="center"/>
    </xf>
    <xf numFmtId="0" fontId="7" fillId="0" borderId="0" xfId="1" applyFont="1" applyBorder="1" applyAlignment="1">
      <alignment horizontal="center" vertical="center"/>
    </xf>
    <xf numFmtId="0" fontId="7" fillId="0" borderId="51" xfId="1" applyFont="1" applyBorder="1" applyAlignment="1">
      <alignment horizontal="center" vertical="center"/>
    </xf>
    <xf numFmtId="0" fontId="7" fillId="0" borderId="51" xfId="1" applyFont="1" applyBorder="1" applyAlignment="1">
      <alignment horizontal="center" vertical="center" wrapText="1"/>
    </xf>
    <xf numFmtId="0" fontId="7" fillId="0" borderId="51" xfId="1" applyFont="1" applyBorder="1" applyAlignment="1">
      <alignment vertical="center"/>
    </xf>
    <xf numFmtId="0" fontId="7" fillId="0" borderId="51" xfId="1" applyFont="1" applyBorder="1" applyAlignment="1">
      <alignment horizontal="right" vertical="center"/>
    </xf>
    <xf numFmtId="0" fontId="7" fillId="0" borderId="52" xfId="1" applyFont="1" applyBorder="1" applyAlignment="1">
      <alignment vertical="center"/>
    </xf>
    <xf numFmtId="0" fontId="7" fillId="0" borderId="53" xfId="1" applyFont="1" applyBorder="1" applyAlignment="1">
      <alignment vertical="center"/>
    </xf>
    <xf numFmtId="0" fontId="7" fillId="0" borderId="51" xfId="1" applyFont="1" applyBorder="1" applyAlignment="1">
      <alignment horizontal="centerContinuous" vertical="center"/>
    </xf>
    <xf numFmtId="0" fontId="7" fillId="0" borderId="0" xfId="0" applyFont="1" applyAlignment="1">
      <alignment horizontal="right" vertical="center"/>
    </xf>
    <xf numFmtId="38" fontId="7" fillId="0" borderId="54" xfId="2" applyFont="1" applyBorder="1">
      <alignment vertical="center"/>
    </xf>
    <xf numFmtId="38" fontId="7" fillId="0" borderId="51" xfId="2" applyFont="1" applyBorder="1" applyAlignment="1">
      <alignment horizontal="center" vertical="center"/>
    </xf>
    <xf numFmtId="38" fontId="7" fillId="0" borderId="39" xfId="2" applyFont="1" applyBorder="1" applyAlignment="1">
      <alignment horizontal="right" vertical="center"/>
    </xf>
    <xf numFmtId="38" fontId="7" fillId="0" borderId="40" xfId="2" applyFont="1" applyBorder="1">
      <alignment vertical="center"/>
    </xf>
    <xf numFmtId="38" fontId="7" fillId="0" borderId="35" xfId="2" applyFont="1" applyBorder="1">
      <alignment vertical="center"/>
    </xf>
    <xf numFmtId="38" fontId="7" fillId="0" borderId="36" xfId="2" applyFont="1" applyBorder="1">
      <alignment vertical="center"/>
    </xf>
    <xf numFmtId="38" fontId="7" fillId="0" borderId="55" xfId="2" applyFont="1" applyBorder="1">
      <alignment vertical="center"/>
    </xf>
    <xf numFmtId="38" fontId="12" fillId="0" borderId="41" xfId="2" applyFont="1" applyFill="1" applyBorder="1" applyAlignment="1">
      <alignment vertical="center"/>
    </xf>
    <xf numFmtId="179" fontId="7" fillId="0" borderId="0" xfId="0" applyNumberFormat="1" applyFont="1" applyBorder="1">
      <alignment vertical="center"/>
    </xf>
    <xf numFmtId="38" fontId="7" fillId="0" borderId="0" xfId="0" applyNumberFormat="1" applyFont="1" applyBorder="1">
      <alignment vertical="center"/>
    </xf>
    <xf numFmtId="0" fontId="7" fillId="0" borderId="9" xfId="1" applyFont="1" applyBorder="1" applyAlignment="1">
      <alignment horizontal="center" vertical="center"/>
    </xf>
    <xf numFmtId="0" fontId="7" fillId="0" borderId="9" xfId="1" applyFont="1" applyBorder="1" applyAlignment="1">
      <alignment vertical="center"/>
    </xf>
    <xf numFmtId="0" fontId="7" fillId="0" borderId="15" xfId="1" applyFont="1" applyBorder="1" applyAlignment="1">
      <alignment horizontal="right" vertical="center"/>
    </xf>
    <xf numFmtId="38" fontId="7" fillId="0" borderId="56" xfId="2" applyFont="1" applyBorder="1" applyAlignment="1">
      <alignment horizontal="left" vertical="center"/>
    </xf>
    <xf numFmtId="38" fontId="7" fillId="0" borderId="2" xfId="2" applyFont="1" applyBorder="1" applyAlignment="1">
      <alignment horizontal="center" vertical="center" wrapText="1"/>
    </xf>
    <xf numFmtId="38" fontId="8" fillId="0" borderId="3" xfId="2" applyFont="1" applyBorder="1" applyAlignment="1">
      <alignment horizontal="right" vertical="center" wrapText="1"/>
    </xf>
    <xf numFmtId="178" fontId="7" fillId="0" borderId="44" xfId="2" applyNumberFormat="1" applyFont="1" applyBorder="1" applyAlignment="1">
      <alignment horizontal="right" vertical="center"/>
    </xf>
    <xf numFmtId="178" fontId="7" fillId="0" borderId="22" xfId="2" applyNumberFormat="1" applyFont="1" applyBorder="1" applyAlignment="1">
      <alignment horizontal="right" vertical="center"/>
    </xf>
    <xf numFmtId="178" fontId="7" fillId="0" borderId="0" xfId="2" applyNumberFormat="1" applyFont="1" applyBorder="1" applyAlignment="1">
      <alignment horizontal="right" vertical="center"/>
    </xf>
    <xf numFmtId="178" fontId="7" fillId="0" borderId="25" xfId="2" applyNumberFormat="1" applyFont="1" applyBorder="1">
      <alignment vertical="center"/>
    </xf>
    <xf numFmtId="178" fontId="7" fillId="0" borderId="0" xfId="2" applyNumberFormat="1" applyFont="1" applyBorder="1">
      <alignment vertical="center"/>
    </xf>
    <xf numFmtId="178" fontId="7" fillId="0" borderId="26" xfId="2" applyNumberFormat="1" applyFont="1" applyBorder="1" applyAlignment="1">
      <alignment vertical="center" shrinkToFit="1"/>
    </xf>
    <xf numFmtId="0" fontId="7" fillId="0" borderId="56" xfId="1" quotePrefix="1" applyNumberFormat="1" applyFont="1" applyBorder="1" applyAlignment="1">
      <alignment horizontal="center" vertical="center"/>
    </xf>
    <xf numFmtId="178" fontId="7" fillId="0" borderId="24" xfId="2" applyNumberFormat="1" applyFont="1" applyBorder="1" applyAlignment="1">
      <alignment horizontal="right" vertical="center"/>
    </xf>
    <xf numFmtId="178" fontId="7" fillId="0" borderId="28" xfId="2" applyNumberFormat="1" applyFont="1" applyBorder="1" applyAlignment="1">
      <alignment horizontal="right" vertical="center"/>
    </xf>
    <xf numFmtId="178" fontId="7" fillId="0" borderId="26" xfId="2" applyNumberFormat="1" applyFont="1" applyBorder="1">
      <alignment vertical="center"/>
    </xf>
    <xf numFmtId="0" fontId="7" fillId="0" borderId="30" xfId="1" applyFont="1" applyBorder="1" applyAlignment="1">
      <alignment horizontal="center" vertical="center"/>
    </xf>
    <xf numFmtId="178" fontId="7" fillId="0" borderId="0" xfId="2" applyNumberFormat="1" applyFont="1" applyFill="1" applyBorder="1" applyAlignment="1">
      <alignment vertical="center"/>
    </xf>
    <xf numFmtId="0" fontId="7" fillId="0" borderId="14" xfId="1" applyNumberFormat="1" applyFont="1" applyBorder="1" applyAlignment="1">
      <alignment horizontal="left" vertical="center"/>
    </xf>
    <xf numFmtId="0" fontId="8" fillId="0" borderId="16" xfId="1" applyFont="1" applyBorder="1" applyAlignment="1">
      <alignment horizontal="right" vertical="center" wrapText="1"/>
    </xf>
    <xf numFmtId="178" fontId="7" fillId="0" borderId="40" xfId="2" applyNumberFormat="1" applyFont="1" applyBorder="1" applyAlignment="1">
      <alignment horizontal="right" vertical="center"/>
    </xf>
    <xf numFmtId="178" fontId="7" fillId="0" borderId="35" xfId="2" applyNumberFormat="1" applyFont="1" applyBorder="1" applyAlignment="1">
      <alignment horizontal="right" vertical="center"/>
    </xf>
    <xf numFmtId="178" fontId="7" fillId="0" borderId="35" xfId="2" applyNumberFormat="1" applyFont="1" applyBorder="1">
      <alignment vertical="center"/>
    </xf>
    <xf numFmtId="178" fontId="7" fillId="0" borderId="36" xfId="2" applyNumberFormat="1" applyFont="1" applyBorder="1">
      <alignment vertical="center"/>
    </xf>
    <xf numFmtId="178" fontId="7" fillId="0" borderId="50" xfId="2" applyNumberFormat="1" applyFont="1" applyBorder="1">
      <alignment vertical="center"/>
    </xf>
    <xf numFmtId="178" fontId="7" fillId="0" borderId="41" xfId="2" applyNumberFormat="1" applyFont="1" applyBorder="1">
      <alignment vertical="center"/>
    </xf>
    <xf numFmtId="178" fontId="7" fillId="0" borderId="47" xfId="2" applyNumberFormat="1" applyFont="1" applyBorder="1">
      <alignment vertical="center"/>
    </xf>
    <xf numFmtId="178" fontId="7" fillId="0" borderId="25" xfId="2" applyNumberFormat="1" applyFont="1" applyBorder="1" applyAlignment="1">
      <alignment horizontal="right" vertical="center"/>
    </xf>
    <xf numFmtId="0" fontId="8" fillId="0" borderId="1" xfId="1" applyFont="1" applyBorder="1" applyAlignment="1">
      <alignment horizontal="left" vertical="center" wrapText="1"/>
    </xf>
    <xf numFmtId="178" fontId="7" fillId="0" borderId="46" xfId="2" applyNumberFormat="1" applyFont="1" applyBorder="1" applyAlignment="1">
      <alignment horizontal="right" vertical="center"/>
    </xf>
    <xf numFmtId="178" fontId="7" fillId="0" borderId="47" xfId="2" applyNumberFormat="1" applyFont="1" applyBorder="1" applyAlignment="1">
      <alignment horizontal="right" vertical="center"/>
    </xf>
    <xf numFmtId="0" fontId="7" fillId="0" borderId="27" xfId="1" quotePrefix="1" applyNumberFormat="1" applyFont="1" applyBorder="1" applyAlignment="1">
      <alignment horizontal="centerContinuous" vertical="center"/>
    </xf>
    <xf numFmtId="178" fontId="7" fillId="0" borderId="26" xfId="2" applyNumberFormat="1" applyFont="1" applyBorder="1" applyAlignment="1">
      <alignment horizontal="right" vertical="center"/>
    </xf>
    <xf numFmtId="0" fontId="7" fillId="0" borderId="29" xfId="0" applyFont="1" applyBorder="1" applyAlignment="1">
      <alignment horizontal="centerContinuous" vertical="center"/>
    </xf>
    <xf numFmtId="178" fontId="7" fillId="0" borderId="24" xfId="2" applyNumberFormat="1" applyFont="1" applyBorder="1">
      <alignment vertical="center"/>
    </xf>
    <xf numFmtId="178" fontId="7" fillId="0" borderId="48" xfId="2" applyNumberFormat="1" applyFont="1" applyBorder="1">
      <alignment vertical="center"/>
    </xf>
    <xf numFmtId="0" fontId="7" fillId="0" borderId="9" xfId="1" applyFont="1" applyBorder="1" applyAlignment="1">
      <alignment horizontal="centerContinuous" vertical="center"/>
    </xf>
    <xf numFmtId="0" fontId="7" fillId="0" borderId="10" xfId="1" applyFont="1" applyBorder="1" applyAlignment="1">
      <alignment horizontal="centerContinuous" vertical="center"/>
    </xf>
    <xf numFmtId="0" fontId="7" fillId="0" borderId="57" xfId="0" applyFont="1" applyBorder="1" applyAlignment="1">
      <alignment horizontal="left" vertical="center"/>
    </xf>
    <xf numFmtId="0" fontId="7" fillId="0" borderId="0" xfId="0" applyFont="1" applyBorder="1" applyAlignment="1">
      <alignment horizontal="center" vertical="center" textRotation="255"/>
    </xf>
    <xf numFmtId="0" fontId="7" fillId="0" borderId="58"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Continuous" vertical="center" wrapText="1"/>
    </xf>
    <xf numFmtId="0" fontId="7" fillId="0" borderId="6" xfId="1" applyFont="1" applyBorder="1" applyAlignment="1">
      <alignment horizontal="left" vertical="center"/>
    </xf>
    <xf numFmtId="0" fontId="7" fillId="0" borderId="48" xfId="1" applyFont="1" applyBorder="1" applyAlignment="1">
      <alignment horizontal="centerContinuous" vertical="center" wrapText="1"/>
    </xf>
    <xf numFmtId="0" fontId="7" fillId="0" borderId="26" xfId="0" applyFont="1" applyBorder="1" applyAlignment="1">
      <alignment horizontal="centerContinuous" vertical="center"/>
    </xf>
    <xf numFmtId="0" fontId="7" fillId="0" borderId="5" xfId="0" applyFont="1" applyBorder="1" applyAlignment="1">
      <alignment horizontal="left" vertical="center"/>
    </xf>
    <xf numFmtId="0" fontId="7" fillId="0" borderId="14" xfId="1" applyFont="1" applyBorder="1" applyAlignment="1">
      <alignment horizontal="center" vertical="center"/>
    </xf>
    <xf numFmtId="0" fontId="7" fillId="0" borderId="48" xfId="0" applyFont="1" applyBorder="1" applyAlignment="1">
      <alignment horizontal="left" vertical="center"/>
    </xf>
    <xf numFmtId="0" fontId="7" fillId="0" borderId="0" xfId="0" applyFont="1" applyBorder="1" applyAlignment="1">
      <alignment horizontal="left" vertical="center"/>
    </xf>
    <xf numFmtId="0" fontId="7" fillId="0" borderId="2" xfId="1" applyFont="1" applyBorder="1" applyAlignment="1">
      <alignment horizontal="center" vertical="center"/>
    </xf>
    <xf numFmtId="0" fontId="7" fillId="0" borderId="59"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60" xfId="1" applyFont="1" applyBorder="1" applyAlignment="1">
      <alignment horizontal="center" vertical="center"/>
    </xf>
    <xf numFmtId="0" fontId="7" fillId="0" borderId="17" xfId="1" applyFont="1" applyBorder="1" applyAlignment="1">
      <alignment horizontal="center" vertical="center" wrapText="1"/>
    </xf>
    <xf numFmtId="178" fontId="7" fillId="0" borderId="28" xfId="0" applyNumberFormat="1" applyFont="1" applyBorder="1">
      <alignment vertical="center"/>
    </xf>
    <xf numFmtId="0" fontId="7" fillId="0" borderId="49" xfId="0" applyFont="1" applyBorder="1" applyAlignment="1">
      <alignment horizontal="right" vertical="center"/>
    </xf>
    <xf numFmtId="0" fontId="7" fillId="0" borderId="29" xfId="0" applyFont="1" applyBorder="1" applyAlignment="1">
      <alignment horizontal="center" vertical="center"/>
    </xf>
    <xf numFmtId="0" fontId="7" fillId="0" borderId="29" xfId="0" applyFont="1" applyBorder="1">
      <alignment vertical="center"/>
    </xf>
    <xf numFmtId="0" fontId="7" fillId="0" borderId="48" xfId="0" applyFont="1" applyBorder="1" applyAlignment="1">
      <alignment horizontal="center" vertical="center"/>
    </xf>
    <xf numFmtId="180" fontId="7" fillId="0" borderId="31" xfId="1" applyNumberFormat="1" applyFont="1" applyBorder="1" applyAlignment="1">
      <alignment horizontal="center" vertical="center"/>
    </xf>
    <xf numFmtId="180" fontId="7" fillId="0" borderId="33" xfId="1" applyNumberFormat="1" applyFont="1" applyBorder="1" applyAlignment="1">
      <alignment horizontal="center" vertical="center"/>
    </xf>
    <xf numFmtId="180" fontId="7" fillId="0" borderId="32" xfId="1" applyNumberFormat="1" applyFont="1" applyBorder="1" applyAlignment="1">
      <alignment horizontal="center" vertical="center"/>
    </xf>
    <xf numFmtId="180" fontId="7" fillId="0" borderId="61" xfId="1" applyNumberFormat="1" applyFont="1" applyBorder="1" applyAlignment="1">
      <alignment horizontal="center" vertical="center"/>
    </xf>
    <xf numFmtId="180" fontId="7" fillId="0" borderId="62" xfId="1" applyNumberFormat="1" applyFont="1" applyBorder="1" applyAlignment="1">
      <alignment horizontal="center" vertical="center"/>
    </xf>
    <xf numFmtId="0" fontId="3" fillId="0" borderId="18" xfId="1" applyFont="1" applyBorder="1" applyAlignment="1">
      <alignment vertical="center"/>
    </xf>
    <xf numFmtId="0" fontId="7" fillId="0" borderId="65" xfId="1" applyFont="1" applyBorder="1" applyAlignment="1">
      <alignment horizontal="center" vertical="center"/>
    </xf>
    <xf numFmtId="0" fontId="7" fillId="0" borderId="32" xfId="1" applyFont="1" applyBorder="1" applyAlignment="1">
      <alignment horizontal="center" vertical="center"/>
    </xf>
    <xf numFmtId="0" fontId="7" fillId="0" borderId="62" xfId="1" applyFont="1" applyBorder="1" applyAlignment="1">
      <alignment horizontal="center" vertical="center"/>
    </xf>
    <xf numFmtId="0" fontId="8" fillId="0" borderId="7" xfId="0" applyFont="1" applyBorder="1" applyAlignment="1">
      <alignment horizontal="center" vertical="center" wrapText="1"/>
    </xf>
    <xf numFmtId="0" fontId="7" fillId="0" borderId="15" xfId="1" applyFont="1" applyBorder="1" applyAlignment="1">
      <alignment horizontal="center" vertical="center" wrapText="1"/>
    </xf>
    <xf numFmtId="178" fontId="7" fillId="0" borderId="25" xfId="2" applyNumberFormat="1" applyFont="1" applyBorder="1" applyAlignment="1">
      <alignment vertical="center"/>
    </xf>
    <xf numFmtId="178" fontId="7" fillId="0" borderId="40" xfId="2" applyNumberFormat="1" applyFont="1" applyBorder="1">
      <alignment vertical="center"/>
    </xf>
    <xf numFmtId="38" fontId="7" fillId="0" borderId="11" xfId="2" applyFont="1" applyBorder="1" applyAlignment="1">
      <alignment horizontal="center" vertical="center"/>
    </xf>
    <xf numFmtId="38" fontId="7" fillId="0" borderId="9" xfId="2" applyFont="1" applyBorder="1" applyAlignment="1">
      <alignment horizontal="left" vertical="center"/>
    </xf>
    <xf numFmtId="38" fontId="7" fillId="0" borderId="10" xfId="2" applyFont="1" applyBorder="1" applyAlignment="1">
      <alignment horizontal="left" vertical="center"/>
    </xf>
    <xf numFmtId="38" fontId="7" fillId="0" borderId="11" xfId="2" applyFont="1" applyBorder="1" applyAlignment="1">
      <alignment horizontal="centerContinuous" vertical="center"/>
    </xf>
    <xf numFmtId="38" fontId="7" fillId="0" borderId="67" xfId="2" applyFont="1" applyBorder="1">
      <alignment vertical="center"/>
    </xf>
    <xf numFmtId="38" fontId="7" fillId="0" borderId="68" xfId="2" applyFont="1" applyBorder="1">
      <alignment vertical="center"/>
    </xf>
    <xf numFmtId="38" fontId="7" fillId="0" borderId="0" xfId="2" applyFont="1" applyBorder="1" applyAlignment="1">
      <alignment horizontal="centerContinuous" vertical="center"/>
    </xf>
    <xf numFmtId="38" fontId="7" fillId="0" borderId="17" xfId="2" applyFont="1" applyBorder="1" applyAlignment="1">
      <alignment horizontal="center" vertical="center"/>
    </xf>
    <xf numFmtId="38" fontId="7" fillId="0" borderId="15" xfId="2" applyFont="1" applyBorder="1" applyAlignment="1">
      <alignment horizontal="left" vertical="center"/>
    </xf>
    <xf numFmtId="38" fontId="3" fillId="0" borderId="16" xfId="2" applyFont="1" applyBorder="1" applyAlignment="1">
      <alignment horizontal="left" vertical="center"/>
    </xf>
    <xf numFmtId="38" fontId="7" fillId="0" borderId="17" xfId="2" applyFont="1" applyBorder="1" applyAlignment="1">
      <alignment horizontal="centerContinuous" vertical="center"/>
    </xf>
    <xf numFmtId="38" fontId="7" fillId="0" borderId="16" xfId="2" applyFont="1" applyBorder="1" applyAlignment="1">
      <alignment horizontal="left" vertical="center"/>
    </xf>
    <xf numFmtId="38" fontId="7" fillId="0" borderId="70" xfId="2" applyFont="1" applyBorder="1">
      <alignment vertical="center"/>
    </xf>
    <xf numFmtId="38" fontId="7" fillId="0" borderId="71" xfId="2" applyFont="1" applyBorder="1">
      <alignment vertical="center"/>
    </xf>
    <xf numFmtId="38" fontId="7" fillId="0" borderId="0" xfId="2" applyFont="1" applyBorder="1" applyAlignment="1">
      <alignment horizontal="left" vertical="center"/>
    </xf>
    <xf numFmtId="38" fontId="7" fillId="0" borderId="56" xfId="2" applyFont="1" applyBorder="1" applyAlignment="1">
      <alignment vertical="center" wrapText="1"/>
    </xf>
    <xf numFmtId="38" fontId="11" fillId="0" borderId="3" xfId="2" applyFont="1" applyBorder="1" applyAlignment="1">
      <alignment horizontal="right" vertical="center" wrapText="1"/>
    </xf>
    <xf numFmtId="38" fontId="7" fillId="0" borderId="72" xfId="2" applyFont="1" applyBorder="1" applyAlignment="1">
      <alignment horizontal="center" vertical="center"/>
    </xf>
    <xf numFmtId="38" fontId="7" fillId="0" borderId="4" xfId="2" applyFont="1" applyBorder="1" applyAlignment="1">
      <alignment horizontal="distributed" vertical="center" indent="1"/>
    </xf>
    <xf numFmtId="38" fontId="7" fillId="0" borderId="4" xfId="2" applyFont="1" applyBorder="1" applyAlignment="1">
      <alignment horizontal="center" vertical="center"/>
    </xf>
    <xf numFmtId="38" fontId="7" fillId="0" borderId="73" xfId="2" applyFont="1" applyBorder="1" applyAlignment="1">
      <alignment horizontal="center" vertical="center"/>
    </xf>
    <xf numFmtId="38" fontId="7" fillId="0" borderId="74" xfId="2" applyFont="1" applyBorder="1" applyAlignment="1">
      <alignment horizontal="distributed" vertical="center" indent="1"/>
    </xf>
    <xf numFmtId="38" fontId="7" fillId="0" borderId="0" xfId="2" applyFont="1" applyBorder="1" applyAlignment="1">
      <alignment horizontal="center" vertical="center"/>
    </xf>
    <xf numFmtId="38" fontId="7" fillId="0" borderId="44" xfId="2" applyFont="1" applyBorder="1" applyAlignment="1">
      <alignment horizontal="center" vertical="center"/>
    </xf>
    <xf numFmtId="38" fontId="7" fillId="0" borderId="22" xfId="2" applyFont="1" applyBorder="1" applyAlignment="1">
      <alignment horizontal="center" vertical="center"/>
    </xf>
    <xf numFmtId="38" fontId="7" fillId="0" borderId="75" xfId="2" applyFont="1" applyBorder="1" applyAlignment="1">
      <alignment horizontal="center" vertical="center"/>
    </xf>
    <xf numFmtId="38" fontId="7" fillId="0" borderId="2" xfId="2" applyFont="1" applyBorder="1" applyAlignment="1">
      <alignment horizontal="center" vertical="center"/>
    </xf>
    <xf numFmtId="38" fontId="7" fillId="0" borderId="59" xfId="2" applyFont="1" applyBorder="1" applyAlignment="1">
      <alignment horizontal="center" vertical="center"/>
    </xf>
    <xf numFmtId="38" fontId="7" fillId="0" borderId="23" xfId="2" applyFont="1" applyBorder="1" applyAlignment="1">
      <alignment horizontal="center" vertical="center"/>
    </xf>
    <xf numFmtId="38" fontId="7" fillId="0" borderId="76" xfId="2" applyFont="1" applyBorder="1" applyAlignment="1">
      <alignment horizontal="center" vertical="center"/>
    </xf>
    <xf numFmtId="38" fontId="7" fillId="0" borderId="77" xfId="2" applyFont="1" applyBorder="1" applyAlignment="1">
      <alignment horizontal="center" vertical="center"/>
    </xf>
    <xf numFmtId="38" fontId="7" fillId="0" borderId="78" xfId="2" applyFont="1" applyBorder="1" applyAlignment="1">
      <alignment horizontal="center" vertical="center"/>
    </xf>
    <xf numFmtId="38" fontId="7" fillId="0" borderId="56" xfId="2" quotePrefix="1" applyFont="1" applyBorder="1" applyAlignment="1">
      <alignment vertical="center" wrapText="1"/>
    </xf>
    <xf numFmtId="38" fontId="7" fillId="0" borderId="44" xfId="2" applyFont="1" applyBorder="1" applyAlignment="1">
      <alignment horizontal="right" vertical="center"/>
    </xf>
    <xf numFmtId="38" fontId="7" fillId="0" borderId="22" xfId="2" applyFont="1" applyBorder="1" applyAlignment="1">
      <alignment horizontal="right" vertical="center"/>
    </xf>
    <xf numFmtId="38" fontId="7" fillId="0" borderId="46" xfId="2" applyFont="1" applyBorder="1" applyAlignment="1">
      <alignment horizontal="right" vertical="center"/>
    </xf>
    <xf numFmtId="38" fontId="7" fillId="0" borderId="45" xfId="2" applyFont="1" applyBorder="1" applyAlignment="1">
      <alignment horizontal="right" vertical="center"/>
    </xf>
    <xf numFmtId="38" fontId="7" fillId="0" borderId="46" xfId="2" applyFont="1" applyBorder="1">
      <alignment vertical="center"/>
    </xf>
    <xf numFmtId="38" fontId="7" fillId="0" borderId="23" xfId="2" applyFont="1" applyBorder="1" applyAlignment="1">
      <alignment horizontal="right" vertical="center"/>
    </xf>
    <xf numFmtId="38" fontId="7" fillId="0" borderId="76" xfId="2" applyFont="1" applyBorder="1">
      <alignment vertical="center"/>
    </xf>
    <xf numFmtId="38" fontId="7" fillId="0" borderId="77" xfId="2" applyFont="1" applyBorder="1">
      <alignment vertical="center"/>
    </xf>
    <xf numFmtId="38" fontId="7" fillId="0" borderId="22" xfId="2" applyFont="1" applyBorder="1">
      <alignment vertical="center"/>
    </xf>
    <xf numFmtId="38" fontId="7" fillId="0" borderId="78" xfId="2" applyFont="1" applyBorder="1">
      <alignment vertical="center"/>
    </xf>
    <xf numFmtId="38" fontId="7" fillId="0" borderId="0" xfId="2" applyFont="1" applyBorder="1" applyAlignment="1">
      <alignment horizontal="right" vertical="center"/>
    </xf>
    <xf numFmtId="38" fontId="7" fillId="0" borderId="2" xfId="2" applyFont="1" applyBorder="1" applyAlignment="1">
      <alignment horizontal="distributed" vertical="center" wrapText="1" indent="1"/>
    </xf>
    <xf numFmtId="38" fontId="7" fillId="0" borderId="24" xfId="2" applyFont="1" applyBorder="1" applyAlignment="1">
      <alignment horizontal="right" vertical="center"/>
    </xf>
    <xf numFmtId="38" fontId="7" fillId="0" borderId="28" xfId="2" applyFont="1" applyBorder="1" applyAlignment="1">
      <alignment horizontal="right" vertical="center"/>
    </xf>
    <xf numFmtId="38" fontId="7" fillId="0" borderId="25" xfId="2" applyFont="1" applyBorder="1" applyAlignment="1">
      <alignment horizontal="right" vertical="center"/>
    </xf>
    <xf numFmtId="38" fontId="7" fillId="0" borderId="25" xfId="2" applyFont="1" applyBorder="1">
      <alignment vertical="center"/>
    </xf>
    <xf numFmtId="38" fontId="7" fillId="0" borderId="48" xfId="2" applyFont="1" applyBorder="1" applyAlignment="1">
      <alignment horizontal="right" vertical="center"/>
    </xf>
    <xf numFmtId="38" fontId="7" fillId="0" borderId="79" xfId="2" applyFont="1" applyBorder="1" applyAlignment="1">
      <alignment horizontal="right" vertical="center"/>
    </xf>
    <xf numFmtId="38" fontId="7" fillId="0" borderId="80" xfId="2" quotePrefix="1" applyFont="1" applyBorder="1" applyAlignment="1">
      <alignment horizontal="right" vertical="center"/>
    </xf>
    <xf numFmtId="38" fontId="7" fillId="0" borderId="49" xfId="2" applyFont="1" applyBorder="1" applyAlignment="1">
      <alignment horizontal="right" vertical="center"/>
    </xf>
    <xf numFmtId="38" fontId="7" fillId="0" borderId="17" xfId="2" applyFont="1" applyBorder="1" applyAlignment="1">
      <alignment horizontal="center" vertical="center" wrapText="1"/>
    </xf>
    <xf numFmtId="38" fontId="8" fillId="0" borderId="16" xfId="2" applyFont="1" applyBorder="1" applyAlignment="1">
      <alignment horizontal="right" vertical="center" wrapText="1"/>
    </xf>
    <xf numFmtId="38" fontId="7" fillId="0" borderId="79" xfId="2" applyFont="1" applyBorder="1">
      <alignment vertical="center"/>
    </xf>
    <xf numFmtId="38" fontId="7" fillId="0" borderId="80" xfId="2" applyFont="1" applyBorder="1">
      <alignment vertical="center"/>
    </xf>
    <xf numFmtId="38" fontId="7" fillId="0" borderId="49" xfId="2" applyFont="1" applyBorder="1">
      <alignment vertical="center"/>
    </xf>
    <xf numFmtId="38" fontId="7" fillId="0" borderId="1" xfId="2" applyFont="1" applyBorder="1" applyAlignment="1">
      <alignment horizontal="center" vertical="center" wrapText="1"/>
    </xf>
    <xf numFmtId="38" fontId="7" fillId="0" borderId="0" xfId="2" applyFont="1" applyAlignment="1">
      <alignment horizontal="right" vertical="center"/>
    </xf>
    <xf numFmtId="38" fontId="7" fillId="0" borderId="24" xfId="2" applyFont="1" applyBorder="1">
      <alignment vertical="center"/>
    </xf>
    <xf numFmtId="38" fontId="7" fillId="0" borderId="28" xfId="2" applyFont="1" applyBorder="1">
      <alignment vertical="center"/>
    </xf>
    <xf numFmtId="38" fontId="7" fillId="0" borderId="48" xfId="2" applyFont="1" applyBorder="1">
      <alignment vertical="center"/>
    </xf>
    <xf numFmtId="38" fontId="7" fillId="0" borderId="38" xfId="2" applyFont="1" applyBorder="1" applyAlignment="1">
      <alignment horizontal="center" vertical="center" wrapText="1"/>
    </xf>
    <xf numFmtId="38" fontId="8" fillId="0" borderId="55" xfId="2" applyFont="1" applyBorder="1" applyAlignment="1">
      <alignment horizontal="right" vertical="center" wrapText="1"/>
    </xf>
    <xf numFmtId="38" fontId="7" fillId="0" borderId="81" xfId="2" applyFont="1" applyBorder="1">
      <alignment vertical="center"/>
    </xf>
    <xf numFmtId="38" fontId="7" fillId="0" borderId="82" xfId="2" applyFont="1" applyBorder="1">
      <alignment vertical="center"/>
    </xf>
    <xf numFmtId="38" fontId="7" fillId="0" borderId="83" xfId="2" applyFont="1" applyBorder="1">
      <alignment vertical="center"/>
    </xf>
    <xf numFmtId="0" fontId="7" fillId="0" borderId="30" xfId="1" applyFont="1" applyBorder="1" applyAlignment="1">
      <alignment vertical="center" textRotation="255"/>
    </xf>
    <xf numFmtId="0" fontId="7" fillId="0" borderId="31" xfId="1" applyFont="1" applyBorder="1" applyAlignment="1">
      <alignment vertical="center" textRotation="255"/>
    </xf>
    <xf numFmtId="38" fontId="7" fillId="0" borderId="33" xfId="1" applyNumberFormat="1" applyFont="1" applyBorder="1" applyAlignment="1">
      <alignment horizontal="center" vertical="center"/>
    </xf>
    <xf numFmtId="38" fontId="7" fillId="0" borderId="31" xfId="1" applyNumberFormat="1" applyFont="1" applyBorder="1" applyAlignment="1">
      <alignment horizontal="center" vertical="center"/>
    </xf>
    <xf numFmtId="38" fontId="7" fillId="0" borderId="84" xfId="1" applyNumberFormat="1" applyFont="1" applyBorder="1" applyAlignment="1">
      <alignment horizontal="center" vertical="center"/>
    </xf>
    <xf numFmtId="38" fontId="7" fillId="0" borderId="32" xfId="1" applyNumberFormat="1" applyFont="1" applyBorder="1" applyAlignment="1">
      <alignment horizontal="center" vertical="center"/>
    </xf>
    <xf numFmtId="0" fontId="7" fillId="0" borderId="15" xfId="1" applyFont="1" applyBorder="1" applyAlignment="1">
      <alignment horizontal="centerContinuous" vertical="center"/>
    </xf>
    <xf numFmtId="178" fontId="7" fillId="0" borderId="36" xfId="2" applyNumberFormat="1" applyFont="1" applyBorder="1" applyAlignment="1">
      <alignment horizontal="right" vertical="center"/>
    </xf>
    <xf numFmtId="178" fontId="7" fillId="0" borderId="41" xfId="2" applyNumberFormat="1" applyFont="1" applyBorder="1" applyAlignment="1">
      <alignment horizontal="right" vertical="center"/>
    </xf>
    <xf numFmtId="0" fontId="7" fillId="0" borderId="9" xfId="0" applyFont="1" applyBorder="1">
      <alignment vertical="center"/>
    </xf>
    <xf numFmtId="0" fontId="7" fillId="0" borderId="17" xfId="0" applyFont="1" applyBorder="1" applyAlignment="1">
      <alignment horizontal="center" vertical="center"/>
    </xf>
    <xf numFmtId="0" fontId="13" fillId="0" borderId="0" xfId="0" applyFont="1" applyBorder="1" applyAlignment="1">
      <alignment vertical="center" wrapText="1"/>
    </xf>
    <xf numFmtId="178" fontId="7" fillId="0" borderId="22" xfId="2" applyNumberFormat="1" applyFont="1" applyBorder="1">
      <alignment vertical="center"/>
    </xf>
    <xf numFmtId="178" fontId="7" fillId="0" borderId="23" xfId="2" applyNumberFormat="1" applyFont="1" applyBorder="1">
      <alignment vertical="center"/>
    </xf>
    <xf numFmtId="38" fontId="14" fillId="0" borderId="22" xfId="2" applyFont="1" applyFill="1" applyBorder="1" applyAlignment="1" applyProtection="1">
      <alignment horizontal="right" vertical="center" wrapText="1"/>
    </xf>
    <xf numFmtId="178" fontId="7" fillId="0" borderId="78" xfId="2" applyNumberFormat="1" applyFont="1" applyBorder="1" applyAlignment="1">
      <alignment horizontal="center" vertical="center"/>
    </xf>
    <xf numFmtId="0" fontId="7" fillId="0" borderId="29" xfId="0" applyFont="1" applyBorder="1" applyAlignment="1">
      <alignment horizontal="centerContinuous" vertical="center" wrapText="1"/>
    </xf>
    <xf numFmtId="178" fontId="7" fillId="0" borderId="49" xfId="2" applyNumberFormat="1" applyFont="1" applyBorder="1">
      <alignment vertical="center"/>
    </xf>
    <xf numFmtId="178" fontId="7" fillId="0" borderId="48" xfId="2" applyNumberFormat="1" applyFont="1" applyBorder="1" applyAlignment="1">
      <alignment horizontal="right" vertical="center"/>
    </xf>
    <xf numFmtId="0" fontId="7" fillId="0" borderId="43" xfId="0" applyFont="1" applyBorder="1" applyAlignment="1">
      <alignment horizontal="centerContinuous" vertical="center"/>
    </xf>
    <xf numFmtId="0" fontId="7" fillId="0" borderId="27" xfId="0" applyFont="1" applyBorder="1" applyAlignment="1">
      <alignment horizontal="centerContinuous" vertical="center" wrapText="1"/>
    </xf>
    <xf numFmtId="0" fontId="11" fillId="0" borderId="1" xfId="0" applyFont="1" applyBorder="1" applyAlignment="1">
      <alignment vertical="center" wrapText="1"/>
    </xf>
    <xf numFmtId="178" fontId="7" fillId="0" borderId="83" xfId="2" applyNumberFormat="1" applyFont="1" applyBorder="1">
      <alignment vertical="center"/>
    </xf>
    <xf numFmtId="0" fontId="7" fillId="0" borderId="11" xfId="1" applyFont="1" applyBorder="1" applyAlignment="1">
      <alignment vertical="center"/>
    </xf>
    <xf numFmtId="0" fontId="7" fillId="0" borderId="12" xfId="0" applyFont="1" applyBorder="1">
      <alignment vertical="center"/>
    </xf>
    <xf numFmtId="0" fontId="7" fillId="0" borderId="12" xfId="1" applyFont="1" applyBorder="1" applyAlignment="1">
      <alignment vertical="center"/>
    </xf>
    <xf numFmtId="0" fontId="7" fillId="0" borderId="42" xfId="1" applyFont="1" applyBorder="1" applyAlignment="1">
      <alignment vertical="center"/>
    </xf>
    <xf numFmtId="0" fontId="7" fillId="0" borderId="17" xfId="0" quotePrefix="1" applyNumberFormat="1" applyFont="1" applyBorder="1">
      <alignment vertical="center"/>
    </xf>
    <xf numFmtId="0" fontId="7" fillId="0" borderId="5" xfId="1" applyNumberFormat="1" applyFont="1" applyBorder="1" applyAlignment="1">
      <alignment horizontal="centerContinuous" vertical="center"/>
    </xf>
    <xf numFmtId="178" fontId="7" fillId="0" borderId="0" xfId="2" applyNumberFormat="1" applyFont="1" applyAlignment="1">
      <alignment horizontal="right" vertical="center"/>
    </xf>
    <xf numFmtId="178" fontId="7" fillId="0" borderId="45" xfId="2" applyNumberFormat="1" applyFont="1" applyBorder="1" applyAlignment="1">
      <alignment horizontal="right" vertical="center"/>
    </xf>
    <xf numFmtId="0" fontId="7" fillId="0" borderId="6" xfId="0" applyFont="1" applyBorder="1" applyAlignment="1">
      <alignment horizontal="centerContinuous" vertical="center"/>
    </xf>
    <xf numFmtId="0" fontId="7" fillId="0" borderId="7" xfId="0" applyFont="1" applyBorder="1" applyAlignment="1">
      <alignment horizontal="centerContinuous" vertical="center"/>
    </xf>
    <xf numFmtId="0" fontId="7" fillId="0" borderId="5" xfId="0" applyFont="1" applyBorder="1" applyAlignment="1">
      <alignment horizontal="centerContinuous" vertical="center" wrapText="1"/>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178" fontId="7" fillId="0" borderId="23" xfId="2" applyNumberFormat="1" applyFont="1" applyBorder="1" applyAlignment="1">
      <alignment horizontal="right" vertical="center"/>
    </xf>
    <xf numFmtId="178" fontId="7" fillId="0" borderId="55" xfId="2" applyNumberFormat="1" applyFont="1" applyBorder="1">
      <alignment vertical="center"/>
    </xf>
    <xf numFmtId="0" fontId="8" fillId="0" borderId="3" xfId="0" applyFont="1" applyBorder="1" applyAlignment="1">
      <alignment horizontal="right" vertical="center"/>
    </xf>
    <xf numFmtId="178" fontId="7" fillId="0" borderId="26" xfId="0" quotePrefix="1" applyNumberFormat="1" applyFont="1" applyBorder="1" applyAlignment="1">
      <alignment horizontal="right" vertical="center"/>
    </xf>
    <xf numFmtId="0" fontId="7" fillId="0" borderId="63" xfId="0" applyFont="1" applyBorder="1" applyAlignment="1">
      <alignment horizontal="centerContinuous" vertical="center"/>
    </xf>
    <xf numFmtId="0" fontId="8" fillId="0" borderId="39" xfId="0" applyFont="1" applyBorder="1" applyAlignment="1">
      <alignment horizontal="right" vertical="center"/>
    </xf>
    <xf numFmtId="178" fontId="7" fillId="0" borderId="34" xfId="2" applyNumberFormat="1" applyFont="1" applyBorder="1" applyAlignment="1">
      <alignment horizontal="center" vertical="center"/>
    </xf>
    <xf numFmtId="0" fontId="7" fillId="0" borderId="0" xfId="0" applyFont="1" applyBorder="1" applyAlignment="1">
      <alignment horizontal="centerContinuous"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25" xfId="0" applyFont="1" applyBorder="1">
      <alignment vertical="center"/>
    </xf>
    <xf numFmtId="0" fontId="7" fillId="0" borderId="28" xfId="0" applyFont="1" applyBorder="1">
      <alignment vertical="center"/>
    </xf>
    <xf numFmtId="0" fontId="7" fillId="0" borderId="25" xfId="1" applyFont="1" applyBorder="1" applyAlignment="1">
      <alignment vertical="center"/>
    </xf>
    <xf numFmtId="0" fontId="7" fillId="0" borderId="68" xfId="1" applyFont="1" applyBorder="1" applyAlignment="1">
      <alignment vertical="center"/>
    </xf>
    <xf numFmtId="0" fontId="7" fillId="0" borderId="71" xfId="1" applyFont="1" applyBorder="1" applyAlignment="1">
      <alignment vertical="center"/>
    </xf>
    <xf numFmtId="178" fontId="7" fillId="0" borderId="49" xfId="2" applyNumberFormat="1" applyFont="1" applyBorder="1" applyAlignment="1">
      <alignment horizontal="right" vertical="center"/>
    </xf>
    <xf numFmtId="0" fontId="7" fillId="0" borderId="85" xfId="0" applyFont="1" applyBorder="1" applyAlignment="1">
      <alignment horizontal="center" vertical="center"/>
    </xf>
    <xf numFmtId="41" fontId="7" fillId="0" borderId="24" xfId="2" applyNumberFormat="1" applyFont="1" applyBorder="1" applyAlignment="1">
      <alignment horizontal="right" vertical="center"/>
    </xf>
    <xf numFmtId="41" fontId="7" fillId="0" borderId="0" xfId="2" applyNumberFormat="1" applyFont="1" applyBorder="1" applyAlignment="1">
      <alignment horizontal="right" vertical="center"/>
    </xf>
    <xf numFmtId="41" fontId="7" fillId="0" borderId="25" xfId="2" applyNumberFormat="1" applyFont="1" applyBorder="1" applyAlignment="1">
      <alignment horizontal="right" vertical="center"/>
    </xf>
    <xf numFmtId="41" fontId="7" fillId="0" borderId="28" xfId="2" applyNumberFormat="1" applyFont="1" applyBorder="1" applyAlignment="1">
      <alignment horizontal="right" vertical="center"/>
    </xf>
    <xf numFmtId="41" fontId="7" fillId="0" borderId="49" xfId="2" applyNumberFormat="1" applyFont="1" applyBorder="1" applyAlignment="1">
      <alignment horizontal="right" vertical="center"/>
    </xf>
    <xf numFmtId="0" fontId="7" fillId="0" borderId="22" xfId="0" applyFont="1" applyBorder="1" applyAlignment="1">
      <alignment vertical="center" wrapText="1"/>
    </xf>
    <xf numFmtId="0" fontId="13" fillId="0" borderId="22" xfId="0" applyFont="1" applyBorder="1" applyAlignment="1">
      <alignment horizontal="center" vertical="center" wrapText="1"/>
    </xf>
    <xf numFmtId="0" fontId="8" fillId="0" borderId="22" xfId="1" applyFont="1" applyBorder="1" applyAlignment="1">
      <alignment horizontal="right" vertical="center" wrapText="1"/>
    </xf>
    <xf numFmtId="0" fontId="7" fillId="0" borderId="22" xfId="0" applyFont="1" applyBorder="1" applyAlignment="1">
      <alignment vertical="center"/>
    </xf>
    <xf numFmtId="0" fontId="7" fillId="0" borderId="22" xfId="0" applyFont="1" applyBorder="1">
      <alignment vertical="center"/>
    </xf>
    <xf numFmtId="0" fontId="15" fillId="0" borderId="85" xfId="0" applyFont="1" applyBorder="1" applyAlignment="1">
      <alignment horizontal="center" vertical="center" wrapText="1"/>
    </xf>
    <xf numFmtId="178" fontId="7" fillId="0" borderId="78" xfId="2" applyNumberFormat="1" applyFont="1" applyBorder="1" applyAlignment="1">
      <alignment horizontal="right" vertical="center"/>
    </xf>
    <xf numFmtId="43" fontId="7" fillId="0" borderId="24" xfId="2" applyNumberFormat="1" applyFont="1" applyFill="1" applyBorder="1" applyAlignment="1">
      <alignment horizontal="right" vertical="center"/>
    </xf>
    <xf numFmtId="43" fontId="7" fillId="0" borderId="0" xfId="2" applyNumberFormat="1" applyFont="1" applyFill="1" applyBorder="1" applyAlignment="1">
      <alignment horizontal="right" vertical="center"/>
    </xf>
    <xf numFmtId="43" fontId="7" fillId="0" borderId="25" xfId="2" applyNumberFormat="1" applyFont="1" applyFill="1" applyBorder="1" applyAlignment="1">
      <alignment horizontal="right" vertical="center"/>
    </xf>
    <xf numFmtId="43" fontId="7" fillId="0" borderId="28" xfId="2" applyNumberFormat="1" applyFont="1" applyFill="1" applyBorder="1" applyAlignment="1">
      <alignment horizontal="right" vertical="center"/>
    </xf>
    <xf numFmtId="43" fontId="7" fillId="0" borderId="49" xfId="2" applyNumberFormat="1" applyFont="1" applyFill="1" applyBorder="1" applyAlignment="1">
      <alignment horizontal="right" vertical="center"/>
    </xf>
    <xf numFmtId="182" fontId="7" fillId="0" borderId="0" xfId="2" applyNumberFormat="1" applyFont="1" applyBorder="1">
      <alignment vertical="center"/>
    </xf>
    <xf numFmtId="182" fontId="7" fillId="0" borderId="25" xfId="2" applyNumberFormat="1" applyFont="1" applyBorder="1">
      <alignment vertical="center"/>
    </xf>
    <xf numFmtId="182" fontId="7" fillId="0" borderId="28" xfId="2" applyNumberFormat="1" applyFont="1" applyBorder="1">
      <alignment vertical="center"/>
    </xf>
    <xf numFmtId="182" fontId="7" fillId="0" borderId="49" xfId="2" applyNumberFormat="1" applyFont="1" applyBorder="1">
      <alignment vertical="center"/>
    </xf>
    <xf numFmtId="0" fontId="7" fillId="0" borderId="49" xfId="0" applyFont="1" applyBorder="1">
      <alignment vertical="center"/>
    </xf>
    <xf numFmtId="182" fontId="7" fillId="0" borderId="35" xfId="2" applyNumberFormat="1" applyFont="1" applyBorder="1">
      <alignment vertical="center"/>
    </xf>
    <xf numFmtId="182" fontId="7" fillId="0" borderId="36" xfId="2" applyNumberFormat="1" applyFont="1" applyBorder="1">
      <alignment vertical="center"/>
    </xf>
    <xf numFmtId="182" fontId="7" fillId="0" borderId="50" xfId="2" applyNumberFormat="1" applyFont="1" applyBorder="1">
      <alignment vertical="center"/>
    </xf>
    <xf numFmtId="182" fontId="7" fillId="0" borderId="83" xfId="2" applyNumberFormat="1" applyFont="1" applyBorder="1">
      <alignment vertical="center"/>
    </xf>
    <xf numFmtId="178" fontId="7" fillId="0" borderId="44" xfId="2" applyNumberFormat="1" applyFont="1" applyBorder="1">
      <alignment vertical="center"/>
    </xf>
    <xf numFmtId="178" fontId="7" fillId="0" borderId="46" xfId="2" applyNumberFormat="1" applyFont="1" applyBorder="1">
      <alignment vertical="center"/>
    </xf>
    <xf numFmtId="178" fontId="7" fillId="0" borderId="45" xfId="2" applyNumberFormat="1" applyFont="1" applyBorder="1">
      <alignment vertical="center"/>
    </xf>
    <xf numFmtId="178" fontId="7" fillId="0" borderId="78" xfId="2" applyNumberFormat="1" applyFont="1" applyBorder="1">
      <alignment vertical="center"/>
    </xf>
    <xf numFmtId="41" fontId="7" fillId="0" borderId="24" xfId="2" applyNumberFormat="1" applyFont="1" applyBorder="1">
      <alignment vertical="center"/>
    </xf>
    <xf numFmtId="41" fontId="7" fillId="0" borderId="0" xfId="2" applyNumberFormat="1" applyFont="1" applyBorder="1">
      <alignment vertical="center"/>
    </xf>
    <xf numFmtId="41" fontId="7" fillId="0" borderId="25" xfId="2" applyNumberFormat="1" applyFont="1" applyBorder="1">
      <alignment vertical="center"/>
    </xf>
    <xf numFmtId="41" fontId="7" fillId="0" borderId="28" xfId="2" applyNumberFormat="1" applyFont="1" applyBorder="1">
      <alignment vertical="center"/>
    </xf>
    <xf numFmtId="41" fontId="7" fillId="0" borderId="49" xfId="2" applyNumberFormat="1" applyFont="1" applyBorder="1">
      <alignment vertical="center"/>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0" fontId="3" fillId="0" borderId="0" xfId="0" applyFont="1" applyBorder="1" applyAlignment="1">
      <alignment vertical="center" wrapText="1"/>
    </xf>
    <xf numFmtId="0" fontId="11" fillId="0" borderId="0" xfId="0" applyFont="1" applyBorder="1" applyAlignment="1">
      <alignment vertical="top" wrapText="1"/>
    </xf>
    <xf numFmtId="0" fontId="13" fillId="0" borderId="0" xfId="0" applyFont="1" applyBorder="1" applyAlignment="1">
      <alignment vertical="top" wrapText="1"/>
    </xf>
    <xf numFmtId="43" fontId="7" fillId="0" borderId="24" xfId="2" applyNumberFormat="1" applyFont="1" applyFill="1" applyBorder="1">
      <alignment vertical="center"/>
    </xf>
    <xf numFmtId="43" fontId="7" fillId="0" borderId="0" xfId="2" applyNumberFormat="1" applyFont="1" applyFill="1" applyBorder="1">
      <alignment vertical="center"/>
    </xf>
    <xf numFmtId="43" fontId="7" fillId="0" borderId="25" xfId="2" applyNumberFormat="1" applyFont="1" applyFill="1" applyBorder="1">
      <alignment vertical="center"/>
    </xf>
    <xf numFmtId="43" fontId="7" fillId="0" borderId="28" xfId="2" applyNumberFormat="1" applyFont="1" applyFill="1" applyBorder="1">
      <alignment vertical="center"/>
    </xf>
    <xf numFmtId="43" fontId="7" fillId="0" borderId="49" xfId="2" applyNumberFormat="1" applyFont="1" applyFill="1" applyBorder="1">
      <alignment vertical="center"/>
    </xf>
    <xf numFmtId="182" fontId="7" fillId="0" borderId="24" xfId="2" applyNumberFormat="1" applyFont="1" applyBorder="1">
      <alignment vertical="center"/>
    </xf>
    <xf numFmtId="181" fontId="7" fillId="0" borderId="0" xfId="2" applyNumberFormat="1" applyFont="1" applyBorder="1">
      <alignment vertical="center"/>
    </xf>
    <xf numFmtId="0" fontId="7" fillId="0" borderId="40" xfId="0" applyFont="1" applyBorder="1" applyAlignment="1">
      <alignment horizontal="center" vertical="center" wrapText="1"/>
    </xf>
    <xf numFmtId="0" fontId="8" fillId="0" borderId="55" xfId="1" applyFont="1" applyBorder="1" applyAlignment="1">
      <alignment horizontal="right" vertical="center" wrapText="1"/>
    </xf>
    <xf numFmtId="0" fontId="7" fillId="0" borderId="19" xfId="0" applyFont="1" applyBorder="1" applyAlignment="1">
      <alignment horizontal="center" vertical="center"/>
    </xf>
    <xf numFmtId="0" fontId="7" fillId="0" borderId="18" xfId="1" applyFont="1" applyBorder="1" applyAlignment="1">
      <alignment horizontal="center" vertical="center"/>
    </xf>
    <xf numFmtId="0" fontId="7" fillId="0" borderId="68" xfId="1" applyFont="1" applyBorder="1" applyAlignment="1">
      <alignment horizontal="centerContinuous" vertical="center"/>
    </xf>
    <xf numFmtId="0" fontId="7" fillId="0" borderId="16" xfId="1" applyFont="1" applyBorder="1" applyAlignment="1">
      <alignment vertical="center"/>
    </xf>
    <xf numFmtId="0" fontId="7" fillId="0" borderId="71" xfId="1" applyFont="1" applyBorder="1" applyAlignment="1">
      <alignment horizontal="centerContinuous" vertical="center"/>
    </xf>
    <xf numFmtId="0" fontId="3" fillId="0" borderId="15" xfId="0" applyFont="1" applyBorder="1" applyAlignment="1">
      <alignment horizontal="distributed" vertical="center" wrapText="1" indent="1"/>
    </xf>
    <xf numFmtId="0" fontId="7" fillId="0" borderId="75" xfId="1" applyFont="1" applyBorder="1" applyAlignment="1">
      <alignment horizontal="center" vertical="center"/>
    </xf>
    <xf numFmtId="0" fontId="7" fillId="0" borderId="0" xfId="0" applyFont="1" applyBorder="1" applyAlignment="1">
      <alignment vertical="center" wrapText="1"/>
    </xf>
    <xf numFmtId="0" fontId="8" fillId="0" borderId="0" xfId="1" applyFont="1" applyBorder="1" applyAlignment="1">
      <alignment horizontal="right" vertical="center" wrapText="1"/>
    </xf>
    <xf numFmtId="176" fontId="7" fillId="0" borderId="24" xfId="0" applyNumberFormat="1" applyFont="1" applyBorder="1">
      <alignment vertical="center"/>
    </xf>
    <xf numFmtId="176" fontId="7" fillId="0" borderId="0" xfId="0" applyNumberFormat="1" applyFont="1" applyBorder="1">
      <alignment vertical="center"/>
    </xf>
    <xf numFmtId="176" fontId="7" fillId="0" borderId="25" xfId="0" applyNumberFormat="1" applyFont="1" applyBorder="1">
      <alignment vertical="center"/>
    </xf>
    <xf numFmtId="176" fontId="7" fillId="0" borderId="28" xfId="0" applyNumberFormat="1" applyFont="1" applyBorder="1">
      <alignment vertical="center"/>
    </xf>
    <xf numFmtId="176" fontId="7" fillId="0" borderId="26" xfId="0" applyNumberFormat="1" applyFont="1" applyBorder="1">
      <alignment vertical="center"/>
    </xf>
    <xf numFmtId="178" fontId="7" fillId="0" borderId="6" xfId="2" applyNumberFormat="1" applyFont="1" applyBorder="1">
      <alignment vertical="center"/>
    </xf>
    <xf numFmtId="178" fontId="7" fillId="0" borderId="87" xfId="2" applyNumberFormat="1" applyFont="1" applyBorder="1">
      <alignment vertical="center"/>
    </xf>
    <xf numFmtId="0" fontId="7" fillId="0" borderId="38" xfId="1" applyFont="1" applyBorder="1" applyAlignment="1">
      <alignment horizontal="center" vertical="center" wrapText="1"/>
    </xf>
    <xf numFmtId="178" fontId="7" fillId="0" borderId="50" xfId="0" applyNumberFormat="1" applyFont="1" applyBorder="1">
      <alignment vertical="center"/>
    </xf>
    <xf numFmtId="178" fontId="7" fillId="0" borderId="48" xfId="2" applyNumberFormat="1" applyFont="1" applyBorder="1" applyAlignment="1">
      <alignment horizontal="center" vertical="center"/>
    </xf>
    <xf numFmtId="178" fontId="7" fillId="0" borderId="55" xfId="2" applyNumberFormat="1" applyFont="1" applyBorder="1" applyAlignment="1">
      <alignment horizontal="center"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38" fontId="7" fillId="0" borderId="38" xfId="2" applyFont="1" applyBorder="1">
      <alignment vertical="center"/>
    </xf>
    <xf numFmtId="38" fontId="7" fillId="0" borderId="51" xfId="2" applyFont="1" applyBorder="1">
      <alignment vertical="center"/>
    </xf>
    <xf numFmtId="38" fontId="7" fillId="0" borderId="52" xfId="2" applyFont="1" applyBorder="1">
      <alignment vertical="center"/>
    </xf>
    <xf numFmtId="38" fontId="7" fillId="0" borderId="39" xfId="2" applyFont="1" applyBorder="1">
      <alignment vertical="center"/>
    </xf>
    <xf numFmtId="179" fontId="7" fillId="0" borderId="24" xfId="1" applyNumberFormat="1" applyFont="1" applyBorder="1" applyAlignment="1">
      <alignment horizontal="right" vertical="center"/>
    </xf>
    <xf numFmtId="179" fontId="7" fillId="0" borderId="0" xfId="1" applyNumberFormat="1" applyFont="1" applyBorder="1" applyAlignment="1">
      <alignment horizontal="right" vertical="center"/>
    </xf>
    <xf numFmtId="179" fontId="7" fillId="0" borderId="25" xfId="1" applyNumberFormat="1" applyFont="1" applyBorder="1" applyAlignment="1">
      <alignment horizontal="right" vertical="center"/>
    </xf>
    <xf numFmtId="179" fontId="7" fillId="0" borderId="28" xfId="1" applyNumberFormat="1" applyFont="1" applyBorder="1" applyAlignment="1">
      <alignment horizontal="right" vertical="center"/>
    </xf>
    <xf numFmtId="43" fontId="7" fillId="0" borderId="24" xfId="2" applyNumberFormat="1" applyFont="1" applyBorder="1" applyAlignment="1">
      <alignment horizontal="right" vertical="center"/>
    </xf>
    <xf numFmtId="43" fontId="7" fillId="0" borderId="0" xfId="2" applyNumberFormat="1" applyFont="1" applyBorder="1" applyAlignment="1">
      <alignment horizontal="right" vertical="center"/>
    </xf>
    <xf numFmtId="43" fontId="7" fillId="0" borderId="25" xfId="2" applyNumberFormat="1" applyFont="1" applyBorder="1" applyAlignment="1">
      <alignment horizontal="right" vertical="center"/>
    </xf>
    <xf numFmtId="0" fontId="7" fillId="0" borderId="51" xfId="1" applyFont="1" applyBorder="1" applyAlignment="1">
      <alignment horizontal="center" vertical="center" wrapText="1"/>
    </xf>
    <xf numFmtId="38" fontId="7" fillId="0" borderId="2" xfId="2" applyFont="1" applyBorder="1" applyAlignment="1">
      <alignment horizontal="center" vertical="center" wrapText="1"/>
    </xf>
    <xf numFmtId="0" fontId="7" fillId="0" borderId="44" xfId="1" applyFont="1" applyBorder="1" applyAlignment="1">
      <alignment horizontal="center" vertical="center" wrapText="1"/>
    </xf>
    <xf numFmtId="0" fontId="7" fillId="0" borderId="17" xfId="0" applyFont="1" applyBorder="1" applyAlignment="1">
      <alignment horizontal="center" vertical="center"/>
    </xf>
    <xf numFmtId="0" fontId="7" fillId="0" borderId="38" xfId="0" applyFont="1" applyBorder="1" applyAlignment="1">
      <alignment horizontal="center" vertical="center"/>
    </xf>
    <xf numFmtId="0" fontId="8" fillId="0" borderId="2" xfId="1" applyFont="1" applyBorder="1" applyAlignment="1">
      <alignment horizontal="center" vertical="center" wrapText="1"/>
    </xf>
    <xf numFmtId="0" fontId="7" fillId="0" borderId="21" xfId="1" applyFont="1" applyBorder="1" applyAlignment="1">
      <alignment horizontal="centerContinuous" vertical="center"/>
    </xf>
    <xf numFmtId="0" fontId="7" fillId="0" borderId="27" xfId="1" applyFont="1" applyBorder="1" applyAlignment="1">
      <alignment horizontal="centerContinuous" vertical="center"/>
    </xf>
    <xf numFmtId="0" fontId="7" fillId="0" borderId="22" xfId="1" applyFont="1" applyBorder="1">
      <alignment horizontal="center" vertical="center"/>
    </xf>
    <xf numFmtId="0" fontId="7" fillId="0" borderId="2" xfId="1" applyFont="1" applyBorder="1" applyAlignment="1">
      <alignment horizontal="center" vertical="center" wrapText="1"/>
    </xf>
    <xf numFmtId="0" fontId="7" fillId="0" borderId="1" xfId="1" applyFont="1" applyBorder="1">
      <alignment horizontal="center" vertical="center"/>
    </xf>
    <xf numFmtId="0" fontId="7" fillId="0" borderId="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56" xfId="1" quotePrefix="1" applyFont="1" applyBorder="1">
      <alignment horizontal="center" vertical="center"/>
    </xf>
    <xf numFmtId="0" fontId="7" fillId="0" borderId="56" xfId="1" applyFont="1" applyBorder="1" applyAlignment="1">
      <alignment horizontal="left" vertical="center"/>
    </xf>
    <xf numFmtId="0" fontId="7" fillId="0" borderId="43" xfId="1" quotePrefix="1" applyFont="1" applyBorder="1">
      <alignment horizontal="center" vertical="center"/>
    </xf>
    <xf numFmtId="0" fontId="7" fillId="0" borderId="29" xfId="1" applyFont="1" applyBorder="1" applyAlignment="1">
      <alignment horizontal="left" vertical="center"/>
    </xf>
    <xf numFmtId="0" fontId="7" fillId="0" borderId="37" xfId="1" quotePrefix="1" applyFont="1" applyBorder="1" applyAlignment="1">
      <alignment horizontal="centerContinuous" vertical="center"/>
    </xf>
    <xf numFmtId="0" fontId="3" fillId="0" borderId="2" xfId="1" applyFont="1" applyBorder="1" applyAlignment="1">
      <alignment horizontal="center" vertical="center" wrapText="1"/>
    </xf>
    <xf numFmtId="0" fontId="7" fillId="0" borderId="8" xfId="1" applyFont="1" applyBorder="1">
      <alignment horizontal="center" vertical="center"/>
    </xf>
    <xf numFmtId="0" fontId="7" fillId="0" borderId="15" xfId="1" applyFont="1" applyBorder="1">
      <alignment horizontal="center" vertical="center"/>
    </xf>
    <xf numFmtId="0" fontId="7" fillId="0" borderId="43" xfId="1" applyFont="1" applyBorder="1" applyAlignment="1">
      <alignment horizontal="centerContinuous" vertical="center" wrapText="1"/>
    </xf>
    <xf numFmtId="0" fontId="7" fillId="0" borderId="2" xfId="1" applyFont="1" applyBorder="1" applyAlignment="1">
      <alignment vertical="center" wrapText="1"/>
    </xf>
    <xf numFmtId="0" fontId="7" fillId="0" borderId="5" xfId="1" applyFont="1" applyBorder="1" applyAlignment="1">
      <alignment horizontal="centerContinuous" vertical="center"/>
    </xf>
    <xf numFmtId="0" fontId="7" fillId="0" borderId="38" xfId="0" applyFont="1" applyBorder="1" applyAlignment="1">
      <alignment horizontal="center" vertical="center" wrapText="1"/>
    </xf>
    <xf numFmtId="178" fontId="7" fillId="0" borderId="28" xfId="2" applyNumberFormat="1" applyFont="1" applyBorder="1">
      <alignment vertical="center"/>
    </xf>
    <xf numFmtId="0" fontId="7" fillId="0" borderId="9" xfId="1" applyFont="1" applyBorder="1" applyAlignment="1">
      <alignment horizontal="center" vertical="center"/>
    </xf>
    <xf numFmtId="0" fontId="7" fillId="0" borderId="15" xfId="1" applyFont="1" applyBorder="1" applyAlignment="1">
      <alignment horizontal="center" vertical="center"/>
    </xf>
    <xf numFmtId="0" fontId="7" fillId="0" borderId="8" xfId="1" applyFont="1" applyBorder="1" applyAlignment="1">
      <alignment horizontal="center" vertical="center"/>
    </xf>
    <xf numFmtId="0" fontId="7" fillId="0" borderId="1" xfId="1" applyFont="1" applyBorder="1">
      <alignment horizontal="center" vertical="center"/>
    </xf>
    <xf numFmtId="0" fontId="7" fillId="0" borderId="38" xfId="0" applyFont="1" applyBorder="1" applyAlignment="1">
      <alignment horizontal="center"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9" xfId="1" applyFont="1" applyBorder="1" applyAlignment="1">
      <alignment horizontal="center" vertical="center"/>
    </xf>
    <xf numFmtId="0" fontId="7" fillId="0" borderId="15" xfId="1" applyFont="1" applyBorder="1" applyAlignment="1">
      <alignment horizontal="center" vertical="center"/>
    </xf>
    <xf numFmtId="0" fontId="7" fillId="0" borderId="8" xfId="1" applyFont="1" applyBorder="1" applyAlignment="1">
      <alignment horizontal="center" vertical="center"/>
    </xf>
    <xf numFmtId="0" fontId="7" fillId="0" borderId="1" xfId="1" applyFont="1" applyBorder="1">
      <alignment horizontal="center" vertical="center"/>
    </xf>
    <xf numFmtId="0" fontId="7" fillId="0" borderId="90" xfId="1" applyFont="1" applyBorder="1" applyAlignment="1">
      <alignment horizontal="center" vertical="center"/>
    </xf>
    <xf numFmtId="0" fontId="7" fillId="0" borderId="89" xfId="0" applyFont="1" applyBorder="1" applyAlignment="1">
      <alignment horizontal="center" vertical="center"/>
    </xf>
    <xf numFmtId="0" fontId="7" fillId="0" borderId="91" xfId="0" applyFont="1" applyBorder="1" applyAlignment="1">
      <alignment horizontal="center" vertical="center"/>
    </xf>
    <xf numFmtId="0" fontId="7" fillId="0" borderId="92" xfId="1" applyFont="1" applyBorder="1" applyAlignment="1">
      <alignment horizontal="center" vertical="center"/>
    </xf>
    <xf numFmtId="0" fontId="7" fillId="0" borderId="93" xfId="1" applyFont="1" applyBorder="1" applyAlignment="1">
      <alignment horizontal="center" vertical="center"/>
    </xf>
    <xf numFmtId="0" fontId="7" fillId="0" borderId="94" xfId="1" applyFont="1" applyBorder="1" applyAlignment="1">
      <alignment horizontal="center" vertical="center"/>
    </xf>
    <xf numFmtId="0" fontId="7" fillId="0" borderId="1" xfId="1" applyFont="1" applyBorder="1">
      <alignment horizontal="center" vertical="center"/>
    </xf>
    <xf numFmtId="0" fontId="7" fillId="0" borderId="27" xfId="1" applyNumberFormat="1" applyFont="1" applyBorder="1" applyAlignment="1">
      <alignment vertical="center"/>
    </xf>
    <xf numFmtId="0" fontId="7" fillId="0" borderId="21" xfId="1" applyNumberFormat="1" applyFont="1" applyBorder="1" applyAlignment="1">
      <alignment vertical="center"/>
    </xf>
    <xf numFmtId="0" fontId="7" fillId="0" borderId="37" xfId="1" applyNumberFormat="1" applyFont="1" applyBorder="1" applyAlignment="1">
      <alignment vertical="center"/>
    </xf>
    <xf numFmtId="0" fontId="7" fillId="0" borderId="27" xfId="0" applyFont="1" applyFill="1" applyBorder="1" applyAlignment="1">
      <alignment horizontal="centerContinuous" vertical="center"/>
    </xf>
    <xf numFmtId="0" fontId="8" fillId="0" borderId="23" xfId="0" applyFont="1" applyBorder="1" applyAlignment="1">
      <alignment horizontal="right" vertical="center"/>
    </xf>
    <xf numFmtId="0" fontId="7" fillId="0" borderId="44" xfId="0" applyFont="1" applyBorder="1" applyAlignment="1">
      <alignment horizontal="center" vertical="center"/>
    </xf>
    <xf numFmtId="0" fontId="7" fillId="0" borderId="21" xfId="1" applyFont="1" applyBorder="1" applyAlignment="1">
      <alignment horizontal="left" vertical="center"/>
    </xf>
    <xf numFmtId="0" fontId="7" fillId="0" borderId="2" xfId="1" applyFont="1" applyBorder="1" applyAlignment="1">
      <alignment horizontal="center" vertical="center" wrapText="1"/>
    </xf>
    <xf numFmtId="0" fontId="7" fillId="0" borderId="6" xfId="1" applyFont="1" applyBorder="1" applyAlignment="1">
      <alignment horizontal="left" vertical="center"/>
    </xf>
    <xf numFmtId="0" fontId="7" fillId="0" borderId="2" xfId="1" applyFont="1" applyBorder="1" applyAlignment="1">
      <alignment horizontal="center" vertical="center"/>
    </xf>
    <xf numFmtId="0" fontId="7" fillId="0" borderId="9" xfId="1" applyFont="1" applyBorder="1" applyAlignment="1">
      <alignment horizontal="center" vertical="center"/>
    </xf>
    <xf numFmtId="0" fontId="7" fillId="0" borderId="15" xfId="1" applyFont="1" applyBorder="1" applyAlignment="1">
      <alignment horizontal="center" vertical="center"/>
    </xf>
    <xf numFmtId="0" fontId="7" fillId="0" borderId="8" xfId="1" applyFont="1" applyBorder="1" applyAlignment="1">
      <alignment horizontal="center" vertical="center"/>
    </xf>
    <xf numFmtId="0" fontId="7" fillId="0" borderId="5" xfId="0" applyFont="1" applyBorder="1" applyAlignment="1">
      <alignment horizontal="centerContinuous" vertical="center"/>
    </xf>
    <xf numFmtId="0" fontId="7" fillId="0" borderId="6" xfId="1" applyNumberFormat="1" applyFont="1" applyBorder="1" applyAlignment="1">
      <alignment horizontal="centerContinuous" vertical="center"/>
    </xf>
    <xf numFmtId="0" fontId="7" fillId="0" borderId="2" xfId="1" applyNumberFormat="1" applyFont="1" applyBorder="1" applyAlignment="1">
      <alignment horizontal="center" vertical="center"/>
    </xf>
    <xf numFmtId="0" fontId="7" fillId="0" borderId="59" xfId="1" applyNumberFormat="1" applyFont="1" applyBorder="1" applyAlignment="1">
      <alignment horizontal="center" vertical="center"/>
    </xf>
    <xf numFmtId="0" fontId="3" fillId="0" borderId="22" xfId="1" applyFont="1" applyBorder="1" applyAlignment="1">
      <alignment horizontal="center" vertical="center" wrapText="1"/>
    </xf>
    <xf numFmtId="0" fontId="26" fillId="0" borderId="22" xfId="1" applyFont="1" applyBorder="1" applyAlignment="1">
      <alignment horizontal="center" vertical="center" wrapText="1"/>
    </xf>
    <xf numFmtId="0" fontId="26" fillId="0" borderId="51" xfId="1"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7" fillId="0" borderId="21" xfId="1" applyFont="1" applyBorder="1" applyAlignment="1">
      <alignment horizontal="distributed" vertical="center" indent="9"/>
    </xf>
    <xf numFmtId="0" fontId="7" fillId="0" borderId="27" xfId="1" applyFont="1" applyBorder="1" applyAlignment="1">
      <alignment horizontal="distributed" vertical="center" indent="9"/>
    </xf>
    <xf numFmtId="0" fontId="7" fillId="0" borderId="29" xfId="1" applyFont="1" applyBorder="1" applyAlignment="1">
      <alignment horizontal="distributed" vertical="center" indent="9"/>
    </xf>
    <xf numFmtId="0" fontId="7" fillId="0" borderId="21" xfId="1" applyFont="1" applyBorder="1" applyAlignment="1">
      <alignment horizontal="distributed" vertical="center" indent="7"/>
    </xf>
    <xf numFmtId="0" fontId="7" fillId="0" borderId="27" xfId="1" applyFont="1" applyBorder="1" applyAlignment="1">
      <alignment horizontal="distributed" vertical="center" indent="7"/>
    </xf>
    <xf numFmtId="0" fontId="7" fillId="0" borderId="29" xfId="1" applyFont="1" applyBorder="1" applyAlignment="1">
      <alignment horizontal="distributed" vertical="center" indent="7"/>
    </xf>
    <xf numFmtId="0" fontId="7" fillId="0" borderId="30" xfId="0" applyFont="1" applyBorder="1" applyAlignment="1">
      <alignment horizontal="center" vertical="center" textRotation="255"/>
    </xf>
    <xf numFmtId="0" fontId="7" fillId="0" borderId="31"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13" xfId="1" applyFont="1" applyBorder="1" applyAlignment="1">
      <alignment horizontal="center" vertical="center"/>
    </xf>
    <xf numFmtId="0" fontId="7" fillId="0" borderId="20" xfId="1" applyFont="1" applyBorder="1" applyAlignment="1">
      <alignment horizontal="center" vertical="center"/>
    </xf>
    <xf numFmtId="0" fontId="7" fillId="0" borderId="16" xfId="0" applyFont="1" applyBorder="1" applyAlignment="1">
      <alignment horizontal="center" vertical="center" textRotation="255"/>
    </xf>
    <xf numFmtId="38" fontId="7" fillId="0" borderId="2" xfId="2" applyFont="1" applyBorder="1" applyAlignment="1">
      <alignment horizontal="center" vertical="center" wrapText="1"/>
    </xf>
    <xf numFmtId="0" fontId="7" fillId="0" borderId="2" xfId="1" applyNumberFormat="1" applyFont="1" applyBorder="1" applyAlignment="1">
      <alignment horizontal="center" vertical="center" wrapText="1"/>
    </xf>
    <xf numFmtId="0" fontId="7" fillId="0" borderId="44"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1" xfId="1" applyNumberFormat="1" applyFont="1" applyBorder="1" applyAlignment="1">
      <alignment horizontal="center" vertical="center"/>
    </xf>
    <xf numFmtId="0" fontId="7" fillId="0" borderId="27" xfId="1" applyNumberFormat="1" applyFont="1" applyBorder="1" applyAlignment="1">
      <alignment horizontal="center" vertical="center"/>
    </xf>
    <xf numFmtId="0" fontId="7" fillId="0" borderId="21" xfId="1" applyNumberFormat="1" applyFont="1" applyBorder="1" applyAlignment="1">
      <alignment horizontal="center" vertical="center" wrapText="1"/>
    </xf>
    <xf numFmtId="0" fontId="7" fillId="0" borderId="27" xfId="1" applyNumberFormat="1" applyFont="1" applyBorder="1" applyAlignment="1">
      <alignment horizontal="center" vertical="center" wrapText="1"/>
    </xf>
    <xf numFmtId="0" fontId="7" fillId="0" borderId="29" xfId="1" applyNumberFormat="1" applyFont="1" applyBorder="1" applyAlignment="1">
      <alignment horizontal="center" vertical="center" wrapText="1"/>
    </xf>
    <xf numFmtId="0" fontId="7" fillId="0" borderId="21" xfId="1" applyNumberFormat="1" applyFont="1" applyBorder="1" applyAlignment="1">
      <alignment horizontal="distributed" vertical="center" indent="4"/>
    </xf>
    <xf numFmtId="0" fontId="7" fillId="0" borderId="27" xfId="1" applyNumberFormat="1" applyFont="1" applyBorder="1" applyAlignment="1">
      <alignment horizontal="distributed" vertical="center" indent="4"/>
    </xf>
    <xf numFmtId="0" fontId="7" fillId="0" borderId="37" xfId="1" applyNumberFormat="1" applyFont="1" applyBorder="1" applyAlignment="1">
      <alignment horizontal="distributed" vertical="center" indent="4"/>
    </xf>
    <xf numFmtId="0" fontId="7" fillId="0" borderId="5" xfId="1" applyNumberFormat="1" applyFont="1" applyBorder="1" applyAlignment="1">
      <alignment horizontal="distributed" vertical="center" indent="1"/>
    </xf>
    <xf numFmtId="0" fontId="7" fillId="0" borderId="7" xfId="1" applyNumberFormat="1" applyFont="1" applyBorder="1" applyAlignment="1">
      <alignment horizontal="distributed" vertical="center" indent="1"/>
    </xf>
    <xf numFmtId="0" fontId="3" fillId="0" borderId="2" xfId="1" applyFont="1" applyBorder="1" applyAlignment="1">
      <alignment horizontal="center" vertical="center" wrapText="1"/>
    </xf>
    <xf numFmtId="38" fontId="3" fillId="0" borderId="2" xfId="2" applyFont="1" applyBorder="1" applyAlignment="1">
      <alignment horizontal="center" vertical="center" wrapText="1"/>
    </xf>
    <xf numFmtId="38" fontId="3" fillId="0" borderId="2" xfId="2" quotePrefix="1" applyFont="1" applyBorder="1" applyAlignment="1">
      <alignment horizontal="center" vertical="center" wrapText="1"/>
    </xf>
    <xf numFmtId="0" fontId="7" fillId="0" borderId="38" xfId="0" applyFont="1" applyFill="1" applyBorder="1" applyAlignment="1">
      <alignment horizontal="center" vertical="center" wrapText="1"/>
    </xf>
    <xf numFmtId="0" fontId="7" fillId="0" borderId="51" xfId="1" applyFont="1" applyBorder="1" applyAlignment="1">
      <alignment horizontal="center" vertical="center" wrapText="1"/>
    </xf>
    <xf numFmtId="180" fontId="7" fillId="0" borderId="30" xfId="1" applyNumberFormat="1" applyFont="1" applyBorder="1" applyAlignment="1">
      <alignment horizontal="center" vertical="center" textRotation="255"/>
    </xf>
    <xf numFmtId="180" fontId="7" fillId="0" borderId="31" xfId="1" applyNumberFormat="1" applyFont="1" applyBorder="1" applyAlignment="1">
      <alignment horizontal="center" vertical="center" textRotation="255"/>
    </xf>
    <xf numFmtId="180" fontId="7" fillId="0" borderId="32" xfId="1" applyNumberFormat="1" applyFont="1" applyBorder="1" applyAlignment="1">
      <alignment horizontal="center" vertical="center" textRotation="255"/>
    </xf>
    <xf numFmtId="0" fontId="7" fillId="0" borderId="2"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 xfId="0" applyFont="1" applyBorder="1" applyAlignment="1">
      <alignment horizontal="center" vertical="center" textRotation="255"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1" xfId="1" applyFont="1" applyBorder="1" applyAlignment="1">
      <alignment horizontal="distributed" vertical="center" indent="3"/>
    </xf>
    <xf numFmtId="0" fontId="7" fillId="0" borderId="27" xfId="1" applyFont="1" applyBorder="1" applyAlignment="1">
      <alignment horizontal="distributed" vertical="center" indent="3"/>
    </xf>
    <xf numFmtId="0" fontId="7" fillId="0" borderId="29" xfId="1" applyFont="1" applyBorder="1" applyAlignment="1">
      <alignment horizontal="distributed" vertical="center" indent="3"/>
    </xf>
    <xf numFmtId="0" fontId="7" fillId="0" borderId="21" xfId="0" applyFont="1" applyBorder="1" applyAlignment="1">
      <alignment horizontal="distributed" vertical="center" indent="5"/>
    </xf>
    <xf numFmtId="0" fontId="7" fillId="0" borderId="27" xfId="0" applyFont="1" applyBorder="1" applyAlignment="1">
      <alignment horizontal="distributed" vertical="center" indent="5"/>
    </xf>
    <xf numFmtId="0" fontId="7" fillId="0" borderId="37" xfId="0" applyFont="1" applyBorder="1" applyAlignment="1">
      <alignment horizontal="distributed" vertical="center" indent="5"/>
    </xf>
    <xf numFmtId="0" fontId="7" fillId="0" borderId="56" xfId="1" applyFont="1" applyBorder="1" applyAlignment="1">
      <alignment horizontal="center" wrapText="1"/>
    </xf>
    <xf numFmtId="0" fontId="7" fillId="0" borderId="2" xfId="1" applyFont="1" applyBorder="1" applyAlignment="1">
      <alignment horizontal="center" wrapText="1"/>
    </xf>
    <xf numFmtId="0" fontId="7" fillId="0" borderId="56" xfId="1" quotePrefix="1" applyFont="1" applyBorder="1" applyAlignment="1">
      <alignment horizontal="center" wrapText="1"/>
    </xf>
    <xf numFmtId="0" fontId="7" fillId="0" borderId="2" xfId="1" quotePrefix="1" applyFont="1" applyBorder="1" applyAlignment="1">
      <alignment horizontal="center" wrapText="1"/>
    </xf>
    <xf numFmtId="0" fontId="7" fillId="0" borderId="43" xfId="1" applyFont="1" applyBorder="1" applyAlignment="1">
      <alignment horizontal="center" wrapText="1"/>
    </xf>
    <xf numFmtId="0" fontId="7" fillId="0" borderId="34" xfId="1" applyFont="1" applyBorder="1" applyAlignment="1">
      <alignment horizontal="center" vertical="center" textRotation="255"/>
    </xf>
    <xf numFmtId="0" fontId="7" fillId="0" borderId="62" xfId="0" applyFont="1" applyBorder="1" applyAlignment="1">
      <alignment horizontal="center" vertical="center" textRotation="255"/>
    </xf>
    <xf numFmtId="0" fontId="7" fillId="0" borderId="60" xfId="0" applyFont="1" applyBorder="1" applyAlignment="1">
      <alignment horizontal="center" vertical="center" textRotation="255"/>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57" xfId="0" applyFont="1" applyBorder="1" applyAlignment="1">
      <alignment horizontal="left" vertical="center"/>
    </xf>
    <xf numFmtId="0" fontId="7" fillId="0" borderId="6" xfId="1" applyFont="1" applyBorder="1" applyAlignment="1">
      <alignment horizontal="left" vertical="center"/>
    </xf>
    <xf numFmtId="0" fontId="7" fillId="0" borderId="56" xfId="1" applyFont="1" applyBorder="1" applyAlignment="1">
      <alignment horizontal="center" vertical="center" textRotation="255"/>
    </xf>
    <xf numFmtId="0" fontId="7" fillId="0" borderId="60" xfId="0" applyFont="1" applyBorder="1" applyAlignment="1">
      <alignment horizontal="center" vertical="center" textRotation="255" shrinkToFit="1"/>
    </xf>
    <xf numFmtId="0" fontId="7" fillId="0" borderId="47" xfId="0" applyFont="1" applyBorder="1" applyAlignment="1">
      <alignment horizontal="center" vertical="center"/>
    </xf>
    <xf numFmtId="0" fontId="7" fillId="0" borderId="26" xfId="0" applyFont="1" applyBorder="1" applyAlignment="1">
      <alignment horizontal="center" vertical="center"/>
    </xf>
    <xf numFmtId="0" fontId="3" fillId="0" borderId="56" xfId="0" applyFont="1" applyBorder="1" applyAlignment="1">
      <alignment horizontal="center" vertical="center" wrapText="1"/>
    </xf>
    <xf numFmtId="0" fontId="3" fillId="0" borderId="2" xfId="1" applyFont="1" applyFill="1" applyBorder="1" applyAlignment="1">
      <alignment horizontal="center" vertical="center" wrapText="1"/>
    </xf>
    <xf numFmtId="0" fontId="7" fillId="0" borderId="54" xfId="0" applyFont="1" applyBorder="1" applyAlignment="1">
      <alignment horizontal="center" vertical="center"/>
    </xf>
    <xf numFmtId="0" fontId="13" fillId="0" borderId="51" xfId="0" applyFont="1" applyBorder="1" applyAlignment="1">
      <alignment horizontal="center" vertical="center"/>
    </xf>
    <xf numFmtId="180" fontId="7" fillId="0" borderId="88" xfId="1" applyNumberFormat="1" applyFont="1" applyBorder="1" applyAlignment="1">
      <alignment horizontal="center" vertical="center" textRotation="255"/>
    </xf>
    <xf numFmtId="180" fontId="7" fillId="0" borderId="89" xfId="1" applyNumberFormat="1" applyFont="1" applyBorder="1" applyAlignment="1">
      <alignment horizontal="center" vertical="center" textRotation="255"/>
    </xf>
    <xf numFmtId="0" fontId="13" fillId="0" borderId="2" xfId="0" applyFont="1" applyBorder="1" applyAlignment="1">
      <alignment horizontal="center" vertical="center"/>
    </xf>
    <xf numFmtId="0" fontId="7" fillId="0" borderId="1" xfId="1" applyNumberFormat="1" applyFont="1" applyBorder="1" applyAlignment="1">
      <alignment horizontal="center" vertical="center" wrapText="1"/>
    </xf>
    <xf numFmtId="0" fontId="7" fillId="0" borderId="13" xfId="1" applyFont="1" applyBorder="1" applyAlignment="1">
      <alignment horizontal="distributed" vertical="center" indent="2"/>
    </xf>
    <xf numFmtId="0" fontId="7" fillId="0" borderId="20" xfId="1" applyFont="1" applyBorder="1" applyAlignment="1">
      <alignment horizontal="distributed" vertical="center" indent="2"/>
    </xf>
    <xf numFmtId="180" fontId="7" fillId="0" borderId="64" xfId="1" applyNumberFormat="1" applyFont="1" applyBorder="1" applyAlignment="1">
      <alignment horizontal="center" vertical="center" textRotation="255"/>
    </xf>
    <xf numFmtId="0" fontId="7" fillId="0" borderId="5" xfId="1" applyFont="1" applyBorder="1" applyAlignment="1">
      <alignment horizontal="distributed" vertical="center" indent="2"/>
    </xf>
    <xf numFmtId="0" fontId="7" fillId="0" borderId="7" xfId="1" applyFont="1" applyBorder="1" applyAlignment="1">
      <alignment horizontal="distributed" vertical="center" indent="2"/>
    </xf>
    <xf numFmtId="0" fontId="7" fillId="0" borderId="21" xfId="1" applyNumberFormat="1" applyFont="1" applyBorder="1" applyAlignment="1">
      <alignment horizontal="distributed" vertical="center" indent="7"/>
    </xf>
    <xf numFmtId="0" fontId="7" fillId="0" borderId="27" xfId="1" applyNumberFormat="1" applyFont="1" applyBorder="1" applyAlignment="1">
      <alignment horizontal="distributed" vertical="center" indent="7"/>
    </xf>
    <xf numFmtId="0" fontId="7" fillId="0" borderId="37" xfId="1" applyNumberFormat="1" applyFont="1" applyBorder="1" applyAlignment="1">
      <alignment horizontal="distributed" vertical="center" indent="7"/>
    </xf>
    <xf numFmtId="0" fontId="7" fillId="0" borderId="21" xfId="1" applyNumberFormat="1" applyFont="1" applyBorder="1" applyAlignment="1">
      <alignment horizontal="distributed" vertical="center" indent="10"/>
    </xf>
    <xf numFmtId="0" fontId="7" fillId="0" borderId="27" xfId="1" applyNumberFormat="1" applyFont="1" applyBorder="1" applyAlignment="1">
      <alignment horizontal="distributed" vertical="center" indent="10"/>
    </xf>
    <xf numFmtId="0" fontId="7" fillId="0" borderId="37" xfId="1" applyNumberFormat="1" applyFont="1" applyBorder="1" applyAlignment="1">
      <alignment horizontal="distributed" vertical="center" indent="10"/>
    </xf>
    <xf numFmtId="0" fontId="7" fillId="0" borderId="29" xfId="1" applyNumberFormat="1" applyFont="1" applyBorder="1" applyAlignment="1">
      <alignment horizontal="center" vertical="center"/>
    </xf>
    <xf numFmtId="0" fontId="7" fillId="0" borderId="2" xfId="1" applyFont="1" applyBorder="1" applyAlignment="1">
      <alignment horizontal="center" vertical="center"/>
    </xf>
    <xf numFmtId="0" fontId="7" fillId="0" borderId="29" xfId="1" applyNumberFormat="1" applyFont="1" applyBorder="1" applyAlignment="1">
      <alignment horizontal="distributed" vertical="center" indent="10"/>
    </xf>
    <xf numFmtId="0" fontId="7" fillId="0" borderId="5" xfId="0" applyFont="1" applyBorder="1" applyAlignment="1">
      <alignment horizontal="distributed" vertical="center" indent="4"/>
    </xf>
    <xf numFmtId="0" fontId="7" fillId="0" borderId="6" xfId="0" applyFont="1" applyBorder="1" applyAlignment="1">
      <alignment horizontal="distributed" vertical="center" indent="4"/>
    </xf>
    <xf numFmtId="0" fontId="7" fillId="0" borderId="63" xfId="0" applyFont="1" applyBorder="1" applyAlignment="1">
      <alignment horizontal="distributed" vertical="center" indent="4"/>
    </xf>
    <xf numFmtId="0" fontId="7" fillId="0" borderId="6" xfId="0" applyFont="1" applyBorder="1" applyAlignment="1">
      <alignment horizontal="distributed" vertical="center" indent="2"/>
    </xf>
    <xf numFmtId="0" fontId="7" fillId="0" borderId="63" xfId="0" applyFont="1" applyBorder="1" applyAlignment="1">
      <alignment horizontal="distributed" vertical="center" indent="2"/>
    </xf>
    <xf numFmtId="0" fontId="7" fillId="0" borderId="22" xfId="1"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7" fillId="0" borderId="1" xfId="1" applyNumberFormat="1" applyFont="1" applyBorder="1" applyAlignment="1">
      <alignment horizontal="center" vertical="center"/>
    </xf>
    <xf numFmtId="38" fontId="7" fillId="0" borderId="9" xfId="2" applyFont="1" applyBorder="1" applyAlignment="1">
      <alignment horizontal="distributed" vertical="center" indent="2"/>
    </xf>
    <xf numFmtId="38" fontId="7" fillId="0" borderId="15" xfId="2" applyFont="1" applyBorder="1" applyAlignment="1">
      <alignment horizontal="distributed" vertical="center" indent="2"/>
    </xf>
    <xf numFmtId="38" fontId="7" fillId="0" borderId="57" xfId="2" applyFont="1" applyBorder="1" applyAlignment="1">
      <alignment horizontal="distributed" vertical="center" indent="2"/>
    </xf>
    <xf numFmtId="38" fontId="7" fillId="0" borderId="7" xfId="2" applyFont="1" applyBorder="1" applyAlignment="1">
      <alignment horizontal="distributed" vertical="center" indent="2"/>
    </xf>
    <xf numFmtId="38" fontId="7" fillId="0" borderId="66" xfId="2" applyFont="1" applyBorder="1" applyAlignment="1">
      <alignment horizontal="distributed" vertical="center" indent="2"/>
    </xf>
    <xf numFmtId="38" fontId="7" fillId="0" borderId="69" xfId="2" applyFont="1" applyBorder="1" applyAlignment="1">
      <alignment horizontal="distributed" vertical="center" indent="2"/>
    </xf>
    <xf numFmtId="38" fontId="7" fillId="0" borderId="21" xfId="2" applyFont="1" applyBorder="1" applyAlignment="1">
      <alignment horizontal="distributed" vertical="center" wrapText="1" indent="4"/>
    </xf>
    <xf numFmtId="38" fontId="7" fillId="0" borderId="27" xfId="2" applyFont="1" applyBorder="1" applyAlignment="1">
      <alignment horizontal="distributed" vertical="center" wrapText="1" indent="4"/>
    </xf>
    <xf numFmtId="38" fontId="7" fillId="0" borderId="29" xfId="2" applyFont="1" applyBorder="1" applyAlignment="1">
      <alignment horizontal="distributed" vertical="center" wrapText="1" indent="4"/>
    </xf>
    <xf numFmtId="38" fontId="7" fillId="0" borderId="21" xfId="2" applyFont="1" applyBorder="1" applyAlignment="1">
      <alignment horizontal="distributed" vertical="center" wrapText="1" indent="5"/>
    </xf>
    <xf numFmtId="38" fontId="7" fillId="0" borderId="27" xfId="2" applyFont="1" applyBorder="1" applyAlignment="1">
      <alignment horizontal="distributed" vertical="center" wrapText="1" indent="5"/>
    </xf>
    <xf numFmtId="38" fontId="7" fillId="0" borderId="29" xfId="2" applyFont="1" applyBorder="1" applyAlignment="1">
      <alignment horizontal="distributed" vertical="center" wrapText="1" indent="5"/>
    </xf>
    <xf numFmtId="38" fontId="7" fillId="0" borderId="37" xfId="2" applyFont="1" applyBorder="1" applyAlignment="1">
      <alignment horizontal="distributed" vertical="center" wrapText="1" indent="5"/>
    </xf>
    <xf numFmtId="38" fontId="7" fillId="0" borderId="8" xfId="2" applyFont="1" applyBorder="1" applyAlignment="1">
      <alignment horizontal="distributed" vertical="center" indent="3"/>
    </xf>
    <xf numFmtId="38" fontId="7" fillId="0" borderId="14" xfId="2" applyFont="1" applyBorder="1" applyAlignment="1">
      <alignment horizontal="distributed" vertical="center" indent="3"/>
    </xf>
    <xf numFmtId="38" fontId="7" fillId="0" borderId="9" xfId="2" applyFont="1" applyBorder="1" applyAlignment="1">
      <alignment horizontal="distributed" vertical="center" indent="3"/>
    </xf>
    <xf numFmtId="38" fontId="7" fillId="0" borderId="15" xfId="2" applyFont="1" applyBorder="1" applyAlignment="1">
      <alignment horizontal="distributed" vertical="center" indent="3"/>
    </xf>
    <xf numFmtId="38" fontId="7" fillId="0" borderId="10" xfId="2" applyFont="1" applyBorder="1" applyAlignment="1">
      <alignment horizontal="distributed" vertical="center" indent="3"/>
    </xf>
    <xf numFmtId="38" fontId="7" fillId="0" borderId="16" xfId="2" applyFont="1" applyBorder="1" applyAlignment="1">
      <alignment horizontal="distributed" vertical="center" indent="3"/>
    </xf>
    <xf numFmtId="38" fontId="7" fillId="0" borderId="56" xfId="2" applyFont="1" applyBorder="1" applyAlignment="1">
      <alignment horizontal="center" vertical="center" textRotation="255" wrapText="1"/>
    </xf>
    <xf numFmtId="38" fontId="7" fillId="0" borderId="2" xfId="2" applyFont="1" applyBorder="1" applyAlignment="1">
      <alignment horizontal="center" vertical="center" textRotation="255" wrapText="1"/>
    </xf>
    <xf numFmtId="38" fontId="7" fillId="0" borderId="3" xfId="2" applyFont="1" applyBorder="1" applyAlignment="1">
      <alignment horizontal="center" vertical="center" textRotation="255" wrapText="1"/>
    </xf>
    <xf numFmtId="0" fontId="7" fillId="0" borderId="56" xfId="1" applyFont="1" applyBorder="1" applyAlignment="1">
      <alignment horizontal="center" vertical="center" wrapText="1"/>
    </xf>
    <xf numFmtId="0" fontId="7" fillId="0" borderId="54" xfId="0" applyFont="1" applyBorder="1" applyAlignment="1">
      <alignment horizontal="center" vertical="center" wrapText="1"/>
    </xf>
    <xf numFmtId="0" fontId="7" fillId="0" borderId="68" xfId="0" applyFont="1" applyBorder="1" applyAlignment="1">
      <alignment horizontal="center" vertical="center"/>
    </xf>
    <xf numFmtId="0" fontId="7" fillId="0" borderId="71" xfId="0" applyFont="1" applyBorder="1" applyAlignment="1">
      <alignment horizontal="center" vertical="center"/>
    </xf>
    <xf numFmtId="0" fontId="13" fillId="0" borderId="2" xfId="0" applyFont="1" applyBorder="1" applyAlignment="1">
      <alignment horizontal="center" vertical="center" wrapText="1"/>
    </xf>
    <xf numFmtId="0" fontId="3" fillId="0" borderId="56" xfId="1" applyFont="1" applyBorder="1" applyAlignment="1">
      <alignment horizontal="center" vertical="center" wrapText="1"/>
    </xf>
    <xf numFmtId="0" fontId="26" fillId="0" borderId="2" xfId="0" applyFont="1" applyBorder="1" applyAlignment="1">
      <alignment horizontal="center" vertical="center" wrapText="1"/>
    </xf>
    <xf numFmtId="0" fontId="7" fillId="0" borderId="9" xfId="1" applyFont="1" applyBorder="1" applyAlignment="1">
      <alignment horizontal="center" vertical="center"/>
    </xf>
    <xf numFmtId="0" fontId="7" fillId="0" borderId="15" xfId="1" applyFont="1" applyBorder="1" applyAlignment="1">
      <alignment horizontal="center" vertical="center"/>
    </xf>
    <xf numFmtId="0" fontId="7" fillId="0" borderId="10" xfId="0" applyFont="1" applyBorder="1" applyAlignment="1">
      <alignment horizontal="center" vertical="center"/>
    </xf>
    <xf numFmtId="0" fontId="7" fillId="0" borderId="16" xfId="1" applyFont="1" applyBorder="1" applyAlignment="1">
      <alignment horizontal="center" vertical="center"/>
    </xf>
    <xf numFmtId="0" fontId="7" fillId="0" borderId="21" xfId="0" applyFont="1" applyBorder="1" applyAlignment="1">
      <alignment horizontal="distributed" vertical="center" wrapText="1" indent="3"/>
    </xf>
    <xf numFmtId="0" fontId="7" fillId="0" borderId="27" xfId="0" applyFont="1" applyBorder="1" applyAlignment="1">
      <alignment horizontal="distributed" vertical="center" wrapText="1" indent="3"/>
    </xf>
    <xf numFmtId="0" fontId="7" fillId="0" borderId="29" xfId="0" applyFont="1" applyBorder="1" applyAlignment="1">
      <alignment horizontal="distributed" vertical="center" wrapText="1" indent="3"/>
    </xf>
    <xf numFmtId="0" fontId="7" fillId="0" borderId="37" xfId="0" applyFont="1" applyBorder="1" applyAlignment="1">
      <alignment horizontal="distributed" vertical="center" wrapText="1" indent="3"/>
    </xf>
    <xf numFmtId="0" fontId="3" fillId="0" borderId="54" xfId="0" applyFont="1" applyBorder="1" applyAlignment="1">
      <alignment horizontal="center" vertical="center" wrapText="1"/>
    </xf>
    <xf numFmtId="0" fontId="26" fillId="0" borderId="51" xfId="0" applyFont="1" applyBorder="1" applyAlignment="1">
      <alignment horizontal="center" vertical="center" wrapText="1"/>
    </xf>
    <xf numFmtId="0" fontId="7" fillId="0" borderId="8" xfId="1" applyFont="1" applyBorder="1" applyAlignment="1">
      <alignment horizontal="center" vertical="center"/>
    </xf>
    <xf numFmtId="0" fontId="7" fillId="0" borderId="14" xfId="1" applyFont="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7" fillId="0" borderId="21" xfId="1" applyFont="1" applyBorder="1" applyAlignment="1">
      <alignment horizontal="distributed" vertical="center" wrapText="1" indent="6"/>
    </xf>
    <xf numFmtId="0" fontId="7" fillId="0" borderId="27" xfId="1" applyFont="1" applyBorder="1" applyAlignment="1">
      <alignment horizontal="distributed" vertical="center" wrapText="1" indent="6"/>
    </xf>
    <xf numFmtId="0" fontId="7" fillId="0" borderId="29" xfId="1" applyFont="1" applyBorder="1" applyAlignment="1">
      <alignment horizontal="distributed" vertical="center" wrapText="1" indent="6"/>
    </xf>
    <xf numFmtId="0" fontId="7" fillId="0" borderId="37" xfId="0" applyFont="1" applyBorder="1" applyAlignment="1">
      <alignment horizontal="distributed" vertical="center" wrapText="1" indent="6"/>
    </xf>
    <xf numFmtId="0" fontId="7" fillId="0" borderId="56" xfId="0" applyFont="1" applyBorder="1" applyAlignment="1">
      <alignment horizontal="distributed" vertical="center" wrapText="1" indent="1"/>
    </xf>
    <xf numFmtId="0" fontId="13" fillId="0" borderId="2" xfId="0" applyFont="1" applyBorder="1" applyAlignment="1">
      <alignment horizontal="distributed" vertical="center" wrapText="1" indent="1"/>
    </xf>
    <xf numFmtId="0" fontId="7" fillId="0" borderId="1" xfId="0" applyFont="1" applyBorder="1" applyAlignment="1">
      <alignment horizontal="distributed" vertical="center" wrapText="1" indent="1"/>
    </xf>
    <xf numFmtId="0" fontId="7" fillId="0" borderId="38" xfId="0" applyFont="1" applyBorder="1" applyAlignment="1">
      <alignment horizontal="distributed" vertical="center" wrapText="1" indent="1"/>
    </xf>
    <xf numFmtId="0" fontId="13" fillId="0" borderId="51" xfId="0" applyFont="1" applyBorder="1" applyAlignment="1">
      <alignment horizontal="distributed" vertical="center" wrapText="1" indent="1"/>
    </xf>
    <xf numFmtId="0" fontId="7" fillId="0" borderId="21" xfId="1" applyNumberFormat="1" applyFont="1" applyBorder="1" applyAlignment="1">
      <alignment horizontal="distributed" vertical="center" wrapText="1" indent="4"/>
    </xf>
    <xf numFmtId="0" fontId="7" fillId="0" borderId="27" xfId="1" applyNumberFormat="1" applyFont="1" applyBorder="1" applyAlignment="1">
      <alignment horizontal="distributed" vertical="center" wrapText="1" indent="4"/>
    </xf>
    <xf numFmtId="0" fontId="7" fillId="0" borderId="29" xfId="1" applyNumberFormat="1" applyFont="1" applyBorder="1" applyAlignment="1">
      <alignment horizontal="distributed" vertical="center" wrapText="1" indent="4"/>
    </xf>
    <xf numFmtId="0" fontId="7" fillId="0" borderId="21" xfId="1" applyNumberFormat="1" applyFont="1" applyBorder="1" applyAlignment="1">
      <alignment horizontal="distributed" vertical="center" indent="6"/>
    </xf>
    <xf numFmtId="0" fontId="7" fillId="0" borderId="27" xfId="1" applyNumberFormat="1" applyFont="1" applyBorder="1" applyAlignment="1">
      <alignment horizontal="distributed" vertical="center" indent="6"/>
    </xf>
    <xf numFmtId="0" fontId="7" fillId="0" borderId="29" xfId="1" applyNumberFormat="1" applyFont="1" applyBorder="1" applyAlignment="1">
      <alignment horizontal="distributed" vertical="center" indent="6"/>
    </xf>
    <xf numFmtId="0" fontId="7" fillId="0" borderId="21" xfId="0" applyFont="1" applyBorder="1" applyAlignment="1">
      <alignment horizontal="distributed" vertical="center" wrapText="1" indent="1"/>
    </xf>
    <xf numFmtId="0" fontId="7" fillId="0" borderId="29" xfId="0" applyFont="1" applyBorder="1" applyAlignment="1">
      <alignment horizontal="distributed" vertical="center" wrapText="1" indent="1"/>
    </xf>
    <xf numFmtId="0" fontId="7" fillId="0" borderId="7" xfId="0" applyFont="1" applyBorder="1" applyAlignment="1">
      <alignment horizontal="center" vertical="center"/>
    </xf>
    <xf numFmtId="0" fontId="7" fillId="0" borderId="63" xfId="0" applyFont="1" applyBorder="1" applyAlignment="1">
      <alignment horizontal="center" vertical="center"/>
    </xf>
    <xf numFmtId="0" fontId="7" fillId="0" borderId="1" xfId="1" applyFont="1" applyBorder="1">
      <alignment horizontal="center" vertical="center"/>
    </xf>
    <xf numFmtId="0" fontId="7" fillId="0" borderId="2" xfId="1" applyFont="1" applyBorder="1">
      <alignment horizontal="center" vertical="center"/>
    </xf>
    <xf numFmtId="0" fontId="7" fillId="0" borderId="6" xfId="0" applyFont="1" applyBorder="1" applyAlignment="1">
      <alignment horizontal="distributed" vertical="center"/>
    </xf>
    <xf numFmtId="0" fontId="7" fillId="0" borderId="5" xfId="1" applyNumberFormat="1" applyFont="1" applyBorder="1" applyAlignment="1">
      <alignment horizontal="center" vertical="center" wrapText="1"/>
    </xf>
    <xf numFmtId="0" fontId="24" fillId="0" borderId="6" xfId="1" applyNumberFormat="1" applyFont="1" applyBorder="1" applyAlignment="1">
      <alignment horizontal="center" vertical="center" wrapText="1"/>
    </xf>
    <xf numFmtId="0" fontId="24" fillId="0" borderId="63" xfId="1" applyNumberFormat="1" applyFont="1" applyBorder="1" applyAlignment="1">
      <alignment horizontal="center" vertical="center" wrapText="1"/>
    </xf>
    <xf numFmtId="0" fontId="7" fillId="0" borderId="27" xfId="1" applyNumberFormat="1" applyFont="1" applyBorder="1" applyAlignment="1">
      <alignment horizontal="distributed" vertical="center"/>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44" xfId="0" applyFont="1" applyBorder="1" applyAlignment="1">
      <alignment horizontal="center" vertical="center"/>
    </xf>
    <xf numFmtId="0" fontId="13" fillId="0" borderId="22" xfId="0" applyFont="1" applyBorder="1" applyAlignment="1">
      <alignment horizontal="center" vertical="center"/>
    </xf>
    <xf numFmtId="0" fontId="19" fillId="0" borderId="5" xfId="1" applyNumberFormat="1" applyFont="1" applyBorder="1" applyAlignment="1">
      <alignment horizontal="center" vertical="center" wrapText="1"/>
    </xf>
    <xf numFmtId="0" fontId="19" fillId="0" borderId="7" xfId="1" applyNumberFormat="1" applyFont="1" applyBorder="1" applyAlignment="1">
      <alignment horizontal="center" vertical="center" wrapText="1"/>
    </xf>
    <xf numFmtId="0" fontId="7" fillId="0" borderId="27" xfId="1" applyFont="1" applyBorder="1" applyAlignment="1">
      <alignment horizontal="distributed" vertical="center"/>
    </xf>
    <xf numFmtId="0" fontId="15" fillId="0" borderId="5" xfId="1" applyNumberFormat="1" applyFont="1" applyBorder="1" applyAlignment="1">
      <alignment horizontal="center" vertical="center" wrapText="1"/>
    </xf>
    <xf numFmtId="0" fontId="25" fillId="0" borderId="63" xfId="1" applyNumberFormat="1" applyFont="1" applyBorder="1" applyAlignment="1">
      <alignment horizontal="center" vertical="center" wrapText="1"/>
    </xf>
    <xf numFmtId="0" fontId="25" fillId="0" borderId="7" xfId="1" applyNumberFormat="1" applyFont="1" applyBorder="1" applyAlignment="1">
      <alignment horizontal="center" vertical="center" wrapText="1"/>
    </xf>
    <xf numFmtId="0" fontId="7" fillId="0" borderId="56" xfId="1" applyFont="1" applyBorder="1">
      <alignment horizontal="center" vertical="center"/>
    </xf>
    <xf numFmtId="0" fontId="7" fillId="0" borderId="30" xfId="0" applyFont="1" applyBorder="1" applyAlignment="1">
      <alignment horizontal="center" vertical="center" textRotation="255" wrapText="1"/>
    </xf>
    <xf numFmtId="0" fontId="7" fillId="0" borderId="31" xfId="0" applyFont="1" applyBorder="1" applyAlignment="1">
      <alignment horizontal="center" vertical="center" textRotation="255" wrapText="1"/>
    </xf>
    <xf numFmtId="0" fontId="7" fillId="0" borderId="32" xfId="0" applyFont="1" applyBorder="1" applyAlignment="1">
      <alignment horizontal="center" vertical="center" textRotation="255" wrapText="1"/>
    </xf>
    <xf numFmtId="0" fontId="11" fillId="0" borderId="2" xfId="0" applyFont="1" applyBorder="1" applyAlignment="1">
      <alignment vertical="top" wrapText="1"/>
    </xf>
    <xf numFmtId="0" fontId="7" fillId="0" borderId="21" xfId="0" applyFont="1" applyBorder="1" applyAlignment="1">
      <alignment horizontal="distributed" vertical="center" wrapText="1" indent="7"/>
    </xf>
    <xf numFmtId="0" fontId="7" fillId="0" borderId="27" xfId="0" applyFont="1" applyBorder="1" applyAlignment="1">
      <alignment horizontal="distributed" vertical="center" wrapText="1" indent="7"/>
    </xf>
    <xf numFmtId="0" fontId="7" fillId="0" borderId="37" xfId="0" applyFont="1" applyBorder="1" applyAlignment="1">
      <alignment horizontal="distributed" vertical="center" wrapText="1" indent="7"/>
    </xf>
    <xf numFmtId="0" fontId="7" fillId="0" borderId="5" xfId="0" applyFont="1" applyBorder="1" applyAlignment="1">
      <alignment horizontal="distributed" vertical="center" indent="5"/>
    </xf>
    <xf numFmtId="0" fontId="7" fillId="0" borderId="6" xfId="0" applyFont="1" applyBorder="1" applyAlignment="1">
      <alignment horizontal="distributed" vertical="center" indent="5"/>
    </xf>
    <xf numFmtId="0" fontId="7" fillId="0" borderId="7" xfId="0" applyFont="1" applyBorder="1" applyAlignment="1">
      <alignment horizontal="distributed" vertical="center" indent="5"/>
    </xf>
    <xf numFmtId="0" fontId="7" fillId="0" borderId="7" xfId="0" applyFont="1" applyBorder="1" applyAlignment="1">
      <alignment horizontal="distributed" vertical="center" indent="4"/>
    </xf>
    <xf numFmtId="0" fontId="7" fillId="0" borderId="5" xfId="0" applyFont="1" applyBorder="1" applyAlignment="1">
      <alignment horizontal="distributed" vertical="center" wrapText="1" indent="3"/>
    </xf>
    <xf numFmtId="0" fontId="7" fillId="0" borderId="6" xfId="0" applyFont="1" applyBorder="1" applyAlignment="1">
      <alignment horizontal="distributed" vertical="center" wrapText="1" indent="3"/>
    </xf>
    <xf numFmtId="0" fontId="7" fillId="0" borderId="63" xfId="0" applyFont="1" applyBorder="1" applyAlignment="1">
      <alignment horizontal="distributed" vertical="center" wrapText="1" indent="3"/>
    </xf>
    <xf numFmtId="0" fontId="11" fillId="0" borderId="1" xfId="0" applyFont="1" applyBorder="1" applyAlignment="1">
      <alignment vertical="top" wrapText="1"/>
    </xf>
    <xf numFmtId="0" fontId="13" fillId="0" borderId="2" xfId="0" applyFont="1" applyBorder="1" applyAlignment="1">
      <alignment vertical="top" wrapText="1"/>
    </xf>
    <xf numFmtId="0" fontId="13" fillId="0" borderId="3" xfId="0" applyFont="1" applyBorder="1" applyAlignment="1">
      <alignment vertical="center" wrapText="1"/>
    </xf>
    <xf numFmtId="0" fontId="11" fillId="0" borderId="38" xfId="0" applyFont="1" applyBorder="1" applyAlignment="1">
      <alignment vertical="top" wrapText="1"/>
    </xf>
    <xf numFmtId="0" fontId="13" fillId="0" borderId="51" xfId="0" applyFont="1" applyBorder="1" applyAlignment="1">
      <alignment vertical="top" wrapText="1"/>
    </xf>
    <xf numFmtId="0" fontId="13" fillId="0" borderId="39" xfId="0" applyFont="1" applyBorder="1" applyAlignment="1">
      <alignment vertical="center" wrapText="1"/>
    </xf>
    <xf numFmtId="0" fontId="7" fillId="0" borderId="21" xfId="1" applyFont="1" applyBorder="1" applyAlignment="1">
      <alignment horizontal="distributed" vertical="center" indent="6"/>
    </xf>
    <xf numFmtId="0" fontId="7" fillId="0" borderId="27" xfId="1" applyFont="1" applyBorder="1" applyAlignment="1">
      <alignment horizontal="distributed" vertical="center" indent="6"/>
    </xf>
    <xf numFmtId="0" fontId="7" fillId="0" borderId="29" xfId="1" applyFont="1" applyBorder="1" applyAlignment="1">
      <alignment horizontal="distributed" vertical="center" indent="6"/>
    </xf>
    <xf numFmtId="0" fontId="7" fillId="0" borderId="5" xfId="0" applyFont="1" applyBorder="1" applyAlignment="1">
      <alignment horizontal="distributed" vertical="center" indent="7"/>
    </xf>
    <xf numFmtId="0" fontId="7" fillId="0" borderId="6" xfId="0" applyFont="1" applyBorder="1" applyAlignment="1">
      <alignment horizontal="distributed" vertical="center" indent="7"/>
    </xf>
    <xf numFmtId="0" fontId="7" fillId="0" borderId="7" xfId="0" applyFont="1" applyBorder="1" applyAlignment="1">
      <alignment horizontal="distributed" vertical="center" indent="7"/>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11" fillId="0" borderId="3" xfId="0" applyFont="1" applyBorder="1" applyAlignment="1">
      <alignment vertical="top" wrapText="1"/>
    </xf>
    <xf numFmtId="0" fontId="7" fillId="0" borderId="38" xfId="0" applyFont="1" applyBorder="1" applyAlignment="1">
      <alignment horizontal="center" vertical="center" wrapText="1"/>
    </xf>
    <xf numFmtId="0" fontId="13" fillId="0" borderId="51" xfId="0" applyFont="1" applyBorder="1" applyAlignment="1">
      <alignment horizontal="center" vertical="center" wrapText="1"/>
    </xf>
    <xf numFmtId="0" fontId="7" fillId="0" borderId="2" xfId="0" applyFont="1" applyBorder="1" applyAlignment="1">
      <alignment horizontal="distributed" vertical="center" wrapText="1" indent="1"/>
    </xf>
    <xf numFmtId="0" fontId="8" fillId="0" borderId="1" xfId="0" applyFont="1" applyBorder="1" applyAlignment="1">
      <alignment horizontal="center" vertical="center" wrapText="1"/>
    </xf>
    <xf numFmtId="0" fontId="8" fillId="0" borderId="2" xfId="1" applyFont="1" applyBorder="1" applyAlignment="1">
      <alignment horizontal="center" vertical="center" wrapText="1"/>
    </xf>
    <xf numFmtId="0" fontId="7" fillId="0" borderId="7" xfId="0" applyFont="1" applyBorder="1" applyAlignment="1">
      <alignment horizontal="distributed" vertical="center" wrapText="1" indent="3"/>
    </xf>
    <xf numFmtId="0" fontId="7" fillId="0" borderId="5" xfId="0" applyFont="1" applyBorder="1" applyAlignment="1">
      <alignment horizontal="distributed" vertical="center" indent="8"/>
    </xf>
    <xf numFmtId="0" fontId="7" fillId="0" borderId="6" xfId="0" applyFont="1" applyBorder="1" applyAlignment="1">
      <alignment horizontal="distributed" vertical="center" indent="8"/>
    </xf>
    <xf numFmtId="0" fontId="7" fillId="0" borderId="7" xfId="0" applyFont="1" applyBorder="1" applyAlignment="1">
      <alignment horizontal="distributed" vertical="center" indent="8"/>
    </xf>
    <xf numFmtId="0" fontId="7" fillId="0" borderId="5" xfId="0" applyFont="1" applyBorder="1" applyAlignment="1">
      <alignment horizontal="distributed" vertical="center" wrapText="1" indent="4"/>
    </xf>
    <xf numFmtId="0" fontId="7" fillId="0" borderId="6" xfId="0" applyFont="1" applyBorder="1" applyAlignment="1">
      <alignment horizontal="distributed" vertical="center" wrapText="1" indent="4"/>
    </xf>
    <xf numFmtId="0" fontId="7" fillId="0" borderId="63" xfId="0" applyFont="1" applyBorder="1" applyAlignment="1">
      <alignment horizontal="distributed" vertical="center" wrapText="1" indent="4"/>
    </xf>
    <xf numFmtId="0" fontId="7" fillId="0" borderId="21" xfId="1" applyNumberFormat="1" applyFont="1" applyBorder="1" applyAlignment="1">
      <alignment horizontal="distributed" vertical="center" wrapText="1" indent="6"/>
    </xf>
    <xf numFmtId="0" fontId="7" fillId="0" borderId="27" xfId="1" applyNumberFormat="1" applyFont="1" applyBorder="1" applyAlignment="1">
      <alignment horizontal="distributed" vertical="center" wrapText="1" indent="6"/>
    </xf>
    <xf numFmtId="0" fontId="7" fillId="0" borderId="5" xfId="0" applyFont="1" applyBorder="1" applyAlignment="1">
      <alignment horizontal="distributed" vertical="center" wrapText="1" indent="7"/>
    </xf>
    <xf numFmtId="0" fontId="7" fillId="0" borderId="6" xfId="0" applyFont="1" applyBorder="1" applyAlignment="1">
      <alignment horizontal="distributed" vertical="center" wrapText="1" indent="7"/>
    </xf>
    <xf numFmtId="0" fontId="7" fillId="0" borderId="7" xfId="0" applyFont="1" applyBorder="1" applyAlignment="1">
      <alignment horizontal="distributed" vertical="center" wrapText="1" indent="7"/>
    </xf>
    <xf numFmtId="0" fontId="7" fillId="0" borderId="7" xfId="0" applyFont="1" applyBorder="1" applyAlignment="1">
      <alignment horizontal="distributed" vertical="center" wrapText="1" indent="4"/>
    </xf>
    <xf numFmtId="0" fontId="7" fillId="0" borderId="1"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1" xfId="0" applyFont="1" applyBorder="1" applyAlignment="1">
      <alignment horizontal="distributed" vertical="center" wrapText="1" indent="10"/>
    </xf>
    <xf numFmtId="0" fontId="7" fillId="0" borderId="27" xfId="0" applyFont="1" applyBorder="1" applyAlignment="1">
      <alignment horizontal="distributed" vertical="center" wrapText="1" indent="10"/>
    </xf>
    <xf numFmtId="0" fontId="7" fillId="0" borderId="29" xfId="0" applyFont="1" applyBorder="1" applyAlignment="1">
      <alignment horizontal="distributed" vertical="center" wrapText="1" indent="10"/>
    </xf>
    <xf numFmtId="0" fontId="7" fillId="0" borderId="21" xfId="0" applyFont="1" applyBorder="1" applyAlignment="1">
      <alignment horizontal="distributed" vertical="center" wrapText="1" indent="2"/>
    </xf>
    <xf numFmtId="0" fontId="7" fillId="0" borderId="27" xfId="0" applyFont="1" applyBorder="1" applyAlignment="1">
      <alignment horizontal="distributed" vertical="center" wrapText="1" indent="2"/>
    </xf>
    <xf numFmtId="0" fontId="7" fillId="0" borderId="29" xfId="0" applyFont="1" applyBorder="1" applyAlignment="1">
      <alignment horizontal="distributed" vertical="center" wrapText="1" indent="2"/>
    </xf>
  </cellXfs>
  <cellStyles count="3">
    <cellStyle name="桁区切り" xfId="2" builtinId="6"/>
    <cellStyle name="標準" xfId="0" builtinId="0"/>
    <cellStyle name="標準_Sheet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2551" name="Line 1">
          <a:extLst>
            <a:ext uri="{FF2B5EF4-FFF2-40B4-BE49-F238E27FC236}">
              <a16:creationId xmlns:a16="http://schemas.microsoft.com/office/drawing/2014/main" id="{00000000-0008-0000-0100-0000F7090000}"/>
            </a:ext>
          </a:extLst>
        </xdr:cNvPr>
        <xdr:cNvSpPr>
          <a:spLocks noChangeShapeType="1"/>
        </xdr:cNvSpPr>
      </xdr:nvSpPr>
      <xdr:spPr>
        <a:xfrm>
          <a:off x="0" y="1276350"/>
          <a:ext cx="1314450" cy="8153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5</xdr:row>
      <xdr:rowOff>0</xdr:rowOff>
    </xdr:from>
    <xdr:to>
      <xdr:col>19</xdr:col>
      <xdr:colOff>0</xdr:colOff>
      <xdr:row>8</xdr:row>
      <xdr:rowOff>0</xdr:rowOff>
    </xdr:to>
    <xdr:sp macro="" textlink="">
      <xdr:nvSpPr>
        <xdr:cNvPr id="2552" name="Line 2">
          <a:extLst>
            <a:ext uri="{FF2B5EF4-FFF2-40B4-BE49-F238E27FC236}">
              <a16:creationId xmlns:a16="http://schemas.microsoft.com/office/drawing/2014/main" id="{00000000-0008-0000-0100-0000F8090000}"/>
            </a:ext>
          </a:extLst>
        </xdr:cNvPr>
        <xdr:cNvSpPr>
          <a:spLocks noChangeShapeType="1"/>
        </xdr:cNvSpPr>
      </xdr:nvSpPr>
      <xdr:spPr>
        <a:xfrm>
          <a:off x="13687425" y="1276350"/>
          <a:ext cx="1314450" cy="8153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876300</xdr:colOff>
      <xdr:row>10</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a:xfrm>
          <a:off x="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0</xdr:colOff>
      <xdr:row>5</xdr:row>
      <xdr:rowOff>0</xdr:rowOff>
    </xdr:from>
    <xdr:to>
      <xdr:col>1</xdr:col>
      <xdr:colOff>876300</xdr:colOff>
      <xdr:row>10</xdr:row>
      <xdr:rowOff>0</xdr:rowOff>
    </xdr:to>
    <xdr:sp macro="" textlink="">
      <xdr:nvSpPr>
        <xdr:cNvPr id="7" name="Line 1">
          <a:extLst>
            <a:ext uri="{FF2B5EF4-FFF2-40B4-BE49-F238E27FC236}">
              <a16:creationId xmlns:a16="http://schemas.microsoft.com/office/drawing/2014/main" id="{0249020D-AAF7-4085-B74B-B881F2A68B8B}"/>
            </a:ext>
          </a:extLst>
        </xdr:cNvPr>
        <xdr:cNvSpPr>
          <a:spLocks noChangeShapeType="1"/>
        </xdr:cNvSpPr>
      </xdr:nvSpPr>
      <xdr:spPr>
        <a:xfrm>
          <a:off x="0"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8" name="Line 1">
          <a:extLst>
            <a:ext uri="{FF2B5EF4-FFF2-40B4-BE49-F238E27FC236}">
              <a16:creationId xmlns:a16="http://schemas.microsoft.com/office/drawing/2014/main" id="{1F5ACFCF-2123-4A85-AE0E-F13B6A8EAE02}"/>
            </a:ext>
          </a:extLst>
        </xdr:cNvPr>
        <xdr:cNvSpPr>
          <a:spLocks noChangeShapeType="1"/>
        </xdr:cNvSpPr>
      </xdr:nvSpPr>
      <xdr:spPr>
        <a:xfrm>
          <a:off x="12887325"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9" name="Line 1">
          <a:extLst>
            <a:ext uri="{FF2B5EF4-FFF2-40B4-BE49-F238E27FC236}">
              <a16:creationId xmlns:a16="http://schemas.microsoft.com/office/drawing/2014/main" id="{B0675FC2-6317-49F8-8FC9-B55E745D7032}"/>
            </a:ext>
          </a:extLst>
        </xdr:cNvPr>
        <xdr:cNvSpPr>
          <a:spLocks noChangeShapeType="1"/>
        </xdr:cNvSpPr>
      </xdr:nvSpPr>
      <xdr:spPr>
        <a:xfrm>
          <a:off x="12887325"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10" name="Line 1">
          <a:extLst>
            <a:ext uri="{FF2B5EF4-FFF2-40B4-BE49-F238E27FC236}">
              <a16:creationId xmlns:a16="http://schemas.microsoft.com/office/drawing/2014/main" id="{A9D7AFD7-ED44-405C-8D35-CB0E052B35E9}"/>
            </a:ext>
          </a:extLst>
        </xdr:cNvPr>
        <xdr:cNvSpPr>
          <a:spLocks noChangeShapeType="1"/>
        </xdr:cNvSpPr>
      </xdr:nvSpPr>
      <xdr:spPr>
        <a:xfrm>
          <a:off x="24688800"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11" name="Line 1">
          <a:extLst>
            <a:ext uri="{FF2B5EF4-FFF2-40B4-BE49-F238E27FC236}">
              <a16:creationId xmlns:a16="http://schemas.microsoft.com/office/drawing/2014/main" id="{BA3A2F89-73CC-4CD9-AEE2-476516C9DEF1}"/>
            </a:ext>
          </a:extLst>
        </xdr:cNvPr>
        <xdr:cNvSpPr>
          <a:spLocks noChangeShapeType="1"/>
        </xdr:cNvSpPr>
      </xdr:nvSpPr>
      <xdr:spPr>
        <a:xfrm>
          <a:off x="24688800"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876300</xdr:colOff>
      <xdr:row>10</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a:xfrm>
          <a:off x="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0</xdr:colOff>
      <xdr:row>5</xdr:row>
      <xdr:rowOff>0</xdr:rowOff>
    </xdr:from>
    <xdr:to>
      <xdr:col>1</xdr:col>
      <xdr:colOff>876300</xdr:colOff>
      <xdr:row>10</xdr:row>
      <xdr:rowOff>0</xdr:rowOff>
    </xdr:to>
    <xdr:sp macro="" textlink="">
      <xdr:nvSpPr>
        <xdr:cNvPr id="7" name="Line 1">
          <a:extLst>
            <a:ext uri="{FF2B5EF4-FFF2-40B4-BE49-F238E27FC236}">
              <a16:creationId xmlns:a16="http://schemas.microsoft.com/office/drawing/2014/main" id="{62B534E3-6DDB-4A95-A553-6044800BCB00}"/>
            </a:ext>
          </a:extLst>
        </xdr:cNvPr>
        <xdr:cNvSpPr>
          <a:spLocks noChangeShapeType="1"/>
        </xdr:cNvSpPr>
      </xdr:nvSpPr>
      <xdr:spPr>
        <a:xfrm>
          <a:off x="0"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8" name="Line 1">
          <a:extLst>
            <a:ext uri="{FF2B5EF4-FFF2-40B4-BE49-F238E27FC236}">
              <a16:creationId xmlns:a16="http://schemas.microsoft.com/office/drawing/2014/main" id="{85B6D18F-2D96-4016-AC2E-9C09494158C0}"/>
            </a:ext>
          </a:extLst>
        </xdr:cNvPr>
        <xdr:cNvSpPr>
          <a:spLocks noChangeShapeType="1"/>
        </xdr:cNvSpPr>
      </xdr:nvSpPr>
      <xdr:spPr>
        <a:xfrm>
          <a:off x="12887325"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9" name="Line 1">
          <a:extLst>
            <a:ext uri="{FF2B5EF4-FFF2-40B4-BE49-F238E27FC236}">
              <a16:creationId xmlns:a16="http://schemas.microsoft.com/office/drawing/2014/main" id="{350F0216-A43E-443B-943F-556ADEF6D48F}"/>
            </a:ext>
          </a:extLst>
        </xdr:cNvPr>
        <xdr:cNvSpPr>
          <a:spLocks noChangeShapeType="1"/>
        </xdr:cNvSpPr>
      </xdr:nvSpPr>
      <xdr:spPr>
        <a:xfrm>
          <a:off x="12887325"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10" name="Line 1">
          <a:extLst>
            <a:ext uri="{FF2B5EF4-FFF2-40B4-BE49-F238E27FC236}">
              <a16:creationId xmlns:a16="http://schemas.microsoft.com/office/drawing/2014/main" id="{E25DDB2E-C3EB-4783-B027-8CBB8CAB29F0}"/>
            </a:ext>
          </a:extLst>
        </xdr:cNvPr>
        <xdr:cNvSpPr>
          <a:spLocks noChangeShapeType="1"/>
        </xdr:cNvSpPr>
      </xdr:nvSpPr>
      <xdr:spPr>
        <a:xfrm>
          <a:off x="24688800"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11" name="Line 1">
          <a:extLst>
            <a:ext uri="{FF2B5EF4-FFF2-40B4-BE49-F238E27FC236}">
              <a16:creationId xmlns:a16="http://schemas.microsoft.com/office/drawing/2014/main" id="{CBD394E8-2180-483D-A048-99CDFAE1EED1}"/>
            </a:ext>
          </a:extLst>
        </xdr:cNvPr>
        <xdr:cNvSpPr>
          <a:spLocks noChangeShapeType="1"/>
        </xdr:cNvSpPr>
      </xdr:nvSpPr>
      <xdr:spPr>
        <a:xfrm>
          <a:off x="24688800"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12530" name="Line 1">
          <a:extLst>
            <a:ext uri="{FF2B5EF4-FFF2-40B4-BE49-F238E27FC236}">
              <a16:creationId xmlns:a16="http://schemas.microsoft.com/office/drawing/2014/main" id="{00000000-0008-0000-0D00-0000F2300000}"/>
            </a:ext>
          </a:extLst>
        </xdr:cNvPr>
        <xdr:cNvSpPr>
          <a:spLocks noChangeShapeType="1"/>
        </xdr:cNvSpPr>
      </xdr:nvSpPr>
      <xdr:spPr>
        <a:xfrm>
          <a:off x="0" y="1276350"/>
          <a:ext cx="1162050" cy="7658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13558" name="Line 1">
          <a:extLst>
            <a:ext uri="{FF2B5EF4-FFF2-40B4-BE49-F238E27FC236}">
              <a16:creationId xmlns:a16="http://schemas.microsoft.com/office/drawing/2014/main" id="{00000000-0008-0000-0F00-0000F6340000}"/>
            </a:ext>
          </a:extLst>
        </xdr:cNvPr>
        <xdr:cNvSpPr>
          <a:spLocks noChangeShapeType="1"/>
        </xdr:cNvSpPr>
      </xdr:nvSpPr>
      <xdr:spPr>
        <a:xfrm>
          <a:off x="0" y="1276350"/>
          <a:ext cx="1314450" cy="10706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24819" name="Line 1">
          <a:extLst>
            <a:ext uri="{FF2B5EF4-FFF2-40B4-BE49-F238E27FC236}">
              <a16:creationId xmlns:a16="http://schemas.microsoft.com/office/drawing/2014/main" id="{00000000-0008-0000-1000-0000F3600000}"/>
            </a:ext>
          </a:extLst>
        </xdr:cNvPr>
        <xdr:cNvSpPr>
          <a:spLocks noChangeShapeType="1"/>
        </xdr:cNvSpPr>
      </xdr:nvSpPr>
      <xdr:spPr>
        <a:xfrm>
          <a:off x="0" y="1276350"/>
          <a:ext cx="1162050" cy="10325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14579" name="Line 1">
          <a:extLst>
            <a:ext uri="{FF2B5EF4-FFF2-40B4-BE49-F238E27FC236}">
              <a16:creationId xmlns:a16="http://schemas.microsoft.com/office/drawing/2014/main" id="{00000000-0008-0000-1100-0000F3380000}"/>
            </a:ext>
          </a:extLst>
        </xdr:cNvPr>
        <xdr:cNvSpPr>
          <a:spLocks noChangeShapeType="1"/>
        </xdr:cNvSpPr>
      </xdr:nvSpPr>
      <xdr:spPr>
        <a:xfrm>
          <a:off x="0" y="1276350"/>
          <a:ext cx="1162050" cy="10325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10</xdr:row>
      <xdr:rowOff>0</xdr:rowOff>
    </xdr:to>
    <xdr:sp macro="" textlink="">
      <xdr:nvSpPr>
        <xdr:cNvPr id="15855" name="Line 1">
          <a:extLst>
            <a:ext uri="{FF2B5EF4-FFF2-40B4-BE49-F238E27FC236}">
              <a16:creationId xmlns:a16="http://schemas.microsoft.com/office/drawing/2014/main" id="{00000000-0008-0000-1200-0000EF3D0000}"/>
            </a:ext>
          </a:extLst>
        </xdr:cNvPr>
        <xdr:cNvSpPr>
          <a:spLocks noChangeShapeType="1"/>
        </xdr:cNvSpPr>
      </xdr:nvSpPr>
      <xdr:spPr>
        <a:xfrm>
          <a:off x="0" y="1276350"/>
          <a:ext cx="1238250" cy="137350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0</xdr:colOff>
      <xdr:row>5</xdr:row>
      <xdr:rowOff>0</xdr:rowOff>
    </xdr:from>
    <xdr:to>
      <xdr:col>20</xdr:col>
      <xdr:colOff>0</xdr:colOff>
      <xdr:row>10</xdr:row>
      <xdr:rowOff>0</xdr:rowOff>
    </xdr:to>
    <xdr:sp macro="" textlink="">
      <xdr:nvSpPr>
        <xdr:cNvPr id="15856" name="Line 2">
          <a:extLst>
            <a:ext uri="{FF2B5EF4-FFF2-40B4-BE49-F238E27FC236}">
              <a16:creationId xmlns:a16="http://schemas.microsoft.com/office/drawing/2014/main" id="{00000000-0008-0000-1200-0000F03D0000}"/>
            </a:ext>
          </a:extLst>
        </xdr:cNvPr>
        <xdr:cNvSpPr>
          <a:spLocks noChangeShapeType="1"/>
        </xdr:cNvSpPr>
      </xdr:nvSpPr>
      <xdr:spPr>
        <a:xfrm>
          <a:off x="12592050" y="1276350"/>
          <a:ext cx="1200150" cy="137350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35</xdr:col>
      <xdr:colOff>0</xdr:colOff>
      <xdr:row>5</xdr:row>
      <xdr:rowOff>0</xdr:rowOff>
    </xdr:from>
    <xdr:to>
      <xdr:col>37</xdr:col>
      <xdr:colOff>0</xdr:colOff>
      <xdr:row>10</xdr:row>
      <xdr:rowOff>0</xdr:rowOff>
    </xdr:to>
    <xdr:sp macro="" textlink="">
      <xdr:nvSpPr>
        <xdr:cNvPr id="2" name="Line 2">
          <a:extLst>
            <a:ext uri="{FF2B5EF4-FFF2-40B4-BE49-F238E27FC236}">
              <a16:creationId xmlns:a16="http://schemas.microsoft.com/office/drawing/2014/main" id="{4D5863E0-1916-4D55-8C0F-1009EFC72F78}"/>
            </a:ext>
          </a:extLst>
        </xdr:cNvPr>
        <xdr:cNvSpPr>
          <a:spLocks noChangeShapeType="1"/>
        </xdr:cNvSpPr>
      </xdr:nvSpPr>
      <xdr:spPr>
        <a:xfrm>
          <a:off x="12629029" y="1232647"/>
          <a:ext cx="1199030" cy="1333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55</xdr:col>
      <xdr:colOff>0</xdr:colOff>
      <xdr:row>5</xdr:row>
      <xdr:rowOff>0</xdr:rowOff>
    </xdr:from>
    <xdr:to>
      <xdr:col>57</xdr:col>
      <xdr:colOff>0</xdr:colOff>
      <xdr:row>10</xdr:row>
      <xdr:rowOff>0</xdr:rowOff>
    </xdr:to>
    <xdr:sp macro="" textlink="">
      <xdr:nvSpPr>
        <xdr:cNvPr id="3" name="Line 2">
          <a:extLst>
            <a:ext uri="{FF2B5EF4-FFF2-40B4-BE49-F238E27FC236}">
              <a16:creationId xmlns:a16="http://schemas.microsoft.com/office/drawing/2014/main" id="{4EF99697-CB3E-48C5-AAB3-6B512626AB9F}"/>
            </a:ext>
          </a:extLst>
        </xdr:cNvPr>
        <xdr:cNvSpPr>
          <a:spLocks noChangeShapeType="1"/>
        </xdr:cNvSpPr>
      </xdr:nvSpPr>
      <xdr:spPr>
        <a:xfrm>
          <a:off x="25078765" y="1479176"/>
          <a:ext cx="1199029" cy="1333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10</xdr:row>
      <xdr:rowOff>0</xdr:rowOff>
    </xdr:to>
    <xdr:sp macro="" textlink="">
      <xdr:nvSpPr>
        <xdr:cNvPr id="2" name="Line 1">
          <a:extLst>
            <a:ext uri="{FF2B5EF4-FFF2-40B4-BE49-F238E27FC236}">
              <a16:creationId xmlns:a16="http://schemas.microsoft.com/office/drawing/2014/main" id="{52054B69-BFE2-482C-9B78-54790D1D6306}"/>
            </a:ext>
          </a:extLst>
        </xdr:cNvPr>
        <xdr:cNvSpPr>
          <a:spLocks noChangeShapeType="1"/>
        </xdr:cNvSpPr>
      </xdr:nvSpPr>
      <xdr:spPr>
        <a:xfrm>
          <a:off x="0" y="1485900"/>
          <a:ext cx="1381125" cy="134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0</xdr:colOff>
      <xdr:row>5</xdr:row>
      <xdr:rowOff>0</xdr:rowOff>
    </xdr:from>
    <xdr:to>
      <xdr:col>20</xdr:col>
      <xdr:colOff>0</xdr:colOff>
      <xdr:row>10</xdr:row>
      <xdr:rowOff>0</xdr:rowOff>
    </xdr:to>
    <xdr:sp macro="" textlink="">
      <xdr:nvSpPr>
        <xdr:cNvPr id="3" name="Line 2">
          <a:extLst>
            <a:ext uri="{FF2B5EF4-FFF2-40B4-BE49-F238E27FC236}">
              <a16:creationId xmlns:a16="http://schemas.microsoft.com/office/drawing/2014/main" id="{DD06B4C1-07D6-40C1-A10D-919B4723DC75}"/>
            </a:ext>
          </a:extLst>
        </xdr:cNvPr>
        <xdr:cNvSpPr>
          <a:spLocks noChangeShapeType="1"/>
        </xdr:cNvSpPr>
      </xdr:nvSpPr>
      <xdr:spPr>
        <a:xfrm>
          <a:off x="12611100" y="1485900"/>
          <a:ext cx="1200150" cy="134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35</xdr:col>
      <xdr:colOff>0</xdr:colOff>
      <xdr:row>5</xdr:row>
      <xdr:rowOff>0</xdr:rowOff>
    </xdr:from>
    <xdr:to>
      <xdr:col>37</xdr:col>
      <xdr:colOff>0</xdr:colOff>
      <xdr:row>10</xdr:row>
      <xdr:rowOff>0</xdr:rowOff>
    </xdr:to>
    <xdr:sp macro="" textlink="">
      <xdr:nvSpPr>
        <xdr:cNvPr id="4" name="Line 2">
          <a:extLst>
            <a:ext uri="{FF2B5EF4-FFF2-40B4-BE49-F238E27FC236}">
              <a16:creationId xmlns:a16="http://schemas.microsoft.com/office/drawing/2014/main" id="{A4C6D48A-CC9B-4686-BEBE-19BECD607B53}"/>
            </a:ext>
          </a:extLst>
        </xdr:cNvPr>
        <xdr:cNvSpPr>
          <a:spLocks noChangeShapeType="1"/>
        </xdr:cNvSpPr>
      </xdr:nvSpPr>
      <xdr:spPr>
        <a:xfrm>
          <a:off x="25041225" y="1485900"/>
          <a:ext cx="1200150" cy="134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55</xdr:col>
      <xdr:colOff>0</xdr:colOff>
      <xdr:row>5</xdr:row>
      <xdr:rowOff>0</xdr:rowOff>
    </xdr:from>
    <xdr:to>
      <xdr:col>57</xdr:col>
      <xdr:colOff>0</xdr:colOff>
      <xdr:row>10</xdr:row>
      <xdr:rowOff>0</xdr:rowOff>
    </xdr:to>
    <xdr:sp macro="" textlink="">
      <xdr:nvSpPr>
        <xdr:cNvPr id="5" name="Line 2">
          <a:extLst>
            <a:ext uri="{FF2B5EF4-FFF2-40B4-BE49-F238E27FC236}">
              <a16:creationId xmlns:a16="http://schemas.microsoft.com/office/drawing/2014/main" id="{CA7AB448-1743-44C3-9E24-952AC9433EBE}"/>
            </a:ext>
          </a:extLst>
        </xdr:cNvPr>
        <xdr:cNvSpPr>
          <a:spLocks noChangeShapeType="1"/>
        </xdr:cNvSpPr>
      </xdr:nvSpPr>
      <xdr:spPr>
        <a:xfrm>
          <a:off x="39785925" y="1485900"/>
          <a:ext cx="1200150" cy="134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10</xdr:row>
      <xdr:rowOff>0</xdr:rowOff>
    </xdr:to>
    <xdr:sp macro="" textlink="">
      <xdr:nvSpPr>
        <xdr:cNvPr id="2" name="Line 1">
          <a:extLst>
            <a:ext uri="{FF2B5EF4-FFF2-40B4-BE49-F238E27FC236}">
              <a16:creationId xmlns:a16="http://schemas.microsoft.com/office/drawing/2014/main" id="{AE7D56EA-D98B-44FA-98F4-3B6CCBF09D08}"/>
            </a:ext>
          </a:extLst>
        </xdr:cNvPr>
        <xdr:cNvSpPr>
          <a:spLocks noChangeShapeType="1"/>
        </xdr:cNvSpPr>
      </xdr:nvSpPr>
      <xdr:spPr>
        <a:xfrm>
          <a:off x="0" y="1485900"/>
          <a:ext cx="1381125" cy="134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0</xdr:colOff>
      <xdr:row>5</xdr:row>
      <xdr:rowOff>0</xdr:rowOff>
    </xdr:from>
    <xdr:to>
      <xdr:col>20</xdr:col>
      <xdr:colOff>0</xdr:colOff>
      <xdr:row>10</xdr:row>
      <xdr:rowOff>0</xdr:rowOff>
    </xdr:to>
    <xdr:sp macro="" textlink="">
      <xdr:nvSpPr>
        <xdr:cNvPr id="3" name="Line 2">
          <a:extLst>
            <a:ext uri="{FF2B5EF4-FFF2-40B4-BE49-F238E27FC236}">
              <a16:creationId xmlns:a16="http://schemas.microsoft.com/office/drawing/2014/main" id="{89A8EE5D-BDEC-4B1A-BF09-F58E927710D9}"/>
            </a:ext>
          </a:extLst>
        </xdr:cNvPr>
        <xdr:cNvSpPr>
          <a:spLocks noChangeShapeType="1"/>
        </xdr:cNvSpPr>
      </xdr:nvSpPr>
      <xdr:spPr>
        <a:xfrm>
          <a:off x="12611100" y="1485900"/>
          <a:ext cx="1200150" cy="134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37</xdr:col>
      <xdr:colOff>0</xdr:colOff>
      <xdr:row>5</xdr:row>
      <xdr:rowOff>0</xdr:rowOff>
    </xdr:from>
    <xdr:to>
      <xdr:col>39</xdr:col>
      <xdr:colOff>0</xdr:colOff>
      <xdr:row>10</xdr:row>
      <xdr:rowOff>0</xdr:rowOff>
    </xdr:to>
    <xdr:sp macro="" textlink="">
      <xdr:nvSpPr>
        <xdr:cNvPr id="4" name="Line 2">
          <a:extLst>
            <a:ext uri="{FF2B5EF4-FFF2-40B4-BE49-F238E27FC236}">
              <a16:creationId xmlns:a16="http://schemas.microsoft.com/office/drawing/2014/main" id="{E0BE0E0B-7023-4326-AFA2-8EE06CD8C2BF}"/>
            </a:ext>
          </a:extLst>
        </xdr:cNvPr>
        <xdr:cNvSpPr>
          <a:spLocks noChangeShapeType="1"/>
        </xdr:cNvSpPr>
      </xdr:nvSpPr>
      <xdr:spPr>
        <a:xfrm>
          <a:off x="12629029" y="1479176"/>
          <a:ext cx="1199030" cy="1333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17896" name="Line 1">
          <a:extLst>
            <a:ext uri="{FF2B5EF4-FFF2-40B4-BE49-F238E27FC236}">
              <a16:creationId xmlns:a16="http://schemas.microsoft.com/office/drawing/2014/main" id="{00000000-0008-0000-1500-0000E8450000}"/>
            </a:ext>
          </a:extLst>
        </xdr:cNvPr>
        <xdr:cNvSpPr>
          <a:spLocks noChangeShapeType="1"/>
        </xdr:cNvSpPr>
      </xdr:nvSpPr>
      <xdr:spPr>
        <a:xfrm>
          <a:off x="0" y="1276350"/>
          <a:ext cx="1314450" cy="2095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0</xdr:colOff>
      <xdr:row>5</xdr:row>
      <xdr:rowOff>0</xdr:rowOff>
    </xdr:from>
    <xdr:to>
      <xdr:col>17</xdr:col>
      <xdr:colOff>0</xdr:colOff>
      <xdr:row>9</xdr:row>
      <xdr:rowOff>0</xdr:rowOff>
    </xdr:to>
    <xdr:sp macro="" textlink="">
      <xdr:nvSpPr>
        <xdr:cNvPr id="17897" name="Line 2">
          <a:extLst>
            <a:ext uri="{FF2B5EF4-FFF2-40B4-BE49-F238E27FC236}">
              <a16:creationId xmlns:a16="http://schemas.microsoft.com/office/drawing/2014/main" id="{00000000-0008-0000-1500-0000E9450000}"/>
            </a:ext>
          </a:extLst>
        </xdr:cNvPr>
        <xdr:cNvSpPr>
          <a:spLocks noChangeShapeType="1"/>
        </xdr:cNvSpPr>
      </xdr:nvSpPr>
      <xdr:spPr>
        <a:xfrm>
          <a:off x="12420600" y="1276350"/>
          <a:ext cx="1276350" cy="2095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4017" name="Line 1">
          <a:extLst>
            <a:ext uri="{FF2B5EF4-FFF2-40B4-BE49-F238E27FC236}">
              <a16:creationId xmlns:a16="http://schemas.microsoft.com/office/drawing/2014/main" id="{00000000-0008-0000-0200-0000B10F0000}"/>
            </a:ext>
          </a:extLst>
        </xdr:cNvPr>
        <xdr:cNvSpPr>
          <a:spLocks noChangeShapeType="1"/>
        </xdr:cNvSpPr>
      </xdr:nvSpPr>
      <xdr:spPr>
        <a:xfrm>
          <a:off x="0" y="1276350"/>
          <a:ext cx="1314450" cy="9677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0</xdr:colOff>
      <xdr:row>5</xdr:row>
      <xdr:rowOff>0</xdr:rowOff>
    </xdr:from>
    <xdr:to>
      <xdr:col>32</xdr:col>
      <xdr:colOff>0</xdr:colOff>
      <xdr:row>8</xdr:row>
      <xdr:rowOff>0</xdr:rowOff>
    </xdr:to>
    <xdr:sp macro="" textlink="">
      <xdr:nvSpPr>
        <xdr:cNvPr id="4018" name="Line 3">
          <a:extLst>
            <a:ext uri="{FF2B5EF4-FFF2-40B4-BE49-F238E27FC236}">
              <a16:creationId xmlns:a16="http://schemas.microsoft.com/office/drawing/2014/main" id="{00000000-0008-0000-0200-0000B20F0000}"/>
            </a:ext>
          </a:extLst>
        </xdr:cNvPr>
        <xdr:cNvSpPr>
          <a:spLocks noChangeShapeType="1"/>
        </xdr:cNvSpPr>
      </xdr:nvSpPr>
      <xdr:spPr>
        <a:xfrm>
          <a:off x="17497425" y="1276350"/>
          <a:ext cx="0" cy="9677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0</xdr:colOff>
      <xdr:row>5</xdr:row>
      <xdr:rowOff>0</xdr:rowOff>
    </xdr:from>
    <xdr:to>
      <xdr:col>10</xdr:col>
      <xdr:colOff>0</xdr:colOff>
      <xdr:row>8</xdr:row>
      <xdr:rowOff>0</xdr:rowOff>
    </xdr:to>
    <xdr:sp macro="" textlink="">
      <xdr:nvSpPr>
        <xdr:cNvPr id="4019" name="Line 4">
          <a:extLst>
            <a:ext uri="{FF2B5EF4-FFF2-40B4-BE49-F238E27FC236}">
              <a16:creationId xmlns:a16="http://schemas.microsoft.com/office/drawing/2014/main" id="{00000000-0008-0000-0200-0000B30F0000}"/>
            </a:ext>
          </a:extLst>
        </xdr:cNvPr>
        <xdr:cNvSpPr>
          <a:spLocks noChangeShapeType="1"/>
        </xdr:cNvSpPr>
      </xdr:nvSpPr>
      <xdr:spPr>
        <a:xfrm>
          <a:off x="7181850" y="1276350"/>
          <a:ext cx="0" cy="9677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22</xdr:col>
      <xdr:colOff>0</xdr:colOff>
      <xdr:row>8</xdr:row>
      <xdr:rowOff>0</xdr:rowOff>
    </xdr:to>
    <xdr:sp macro="" textlink="">
      <xdr:nvSpPr>
        <xdr:cNvPr id="4020" name="Line 5">
          <a:extLst>
            <a:ext uri="{FF2B5EF4-FFF2-40B4-BE49-F238E27FC236}">
              <a16:creationId xmlns:a16="http://schemas.microsoft.com/office/drawing/2014/main" id="{00000000-0008-0000-0200-0000B40F0000}"/>
            </a:ext>
          </a:extLst>
        </xdr:cNvPr>
        <xdr:cNvSpPr>
          <a:spLocks noChangeShapeType="1"/>
        </xdr:cNvSpPr>
      </xdr:nvSpPr>
      <xdr:spPr>
        <a:xfrm>
          <a:off x="13906500" y="1276350"/>
          <a:ext cx="1314450" cy="9677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9</xdr:row>
      <xdr:rowOff>10160</xdr:rowOff>
    </xdr:to>
    <xdr:sp macro="" textlink="">
      <xdr:nvSpPr>
        <xdr:cNvPr id="27110" name="Line 1">
          <a:extLst>
            <a:ext uri="{FF2B5EF4-FFF2-40B4-BE49-F238E27FC236}">
              <a16:creationId xmlns:a16="http://schemas.microsoft.com/office/drawing/2014/main" id="{00000000-0008-0000-1600-0000E6690000}"/>
            </a:ext>
          </a:extLst>
        </xdr:cNvPr>
        <xdr:cNvSpPr>
          <a:spLocks noChangeShapeType="1"/>
        </xdr:cNvSpPr>
      </xdr:nvSpPr>
      <xdr:spPr>
        <a:xfrm>
          <a:off x="0" y="1276350"/>
          <a:ext cx="1323975" cy="21056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37465</xdr:colOff>
      <xdr:row>4</xdr:row>
      <xdr:rowOff>245110</xdr:rowOff>
    </xdr:from>
    <xdr:to>
      <xdr:col>18</xdr:col>
      <xdr:colOff>47625</xdr:colOff>
      <xdr:row>9</xdr:row>
      <xdr:rowOff>0</xdr:rowOff>
    </xdr:to>
    <xdr:sp macro="" textlink="">
      <xdr:nvSpPr>
        <xdr:cNvPr id="27111" name="Line 2">
          <a:extLst>
            <a:ext uri="{FF2B5EF4-FFF2-40B4-BE49-F238E27FC236}">
              <a16:creationId xmlns:a16="http://schemas.microsoft.com/office/drawing/2014/main" id="{00000000-0008-0000-1600-0000E7690000}"/>
            </a:ext>
          </a:extLst>
        </xdr:cNvPr>
        <xdr:cNvSpPr>
          <a:spLocks noChangeShapeType="1"/>
        </xdr:cNvSpPr>
      </xdr:nvSpPr>
      <xdr:spPr>
        <a:xfrm>
          <a:off x="12467590" y="1266190"/>
          <a:ext cx="1324610" cy="21056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9</xdr:row>
      <xdr:rowOff>0</xdr:rowOff>
    </xdr:to>
    <xdr:sp macro="" textlink="">
      <xdr:nvSpPr>
        <xdr:cNvPr id="18917" name="Line 1">
          <a:extLst>
            <a:ext uri="{FF2B5EF4-FFF2-40B4-BE49-F238E27FC236}">
              <a16:creationId xmlns:a16="http://schemas.microsoft.com/office/drawing/2014/main" id="{00000000-0008-0000-1700-0000E5490000}"/>
            </a:ext>
          </a:extLst>
        </xdr:cNvPr>
        <xdr:cNvSpPr>
          <a:spLocks noChangeShapeType="1"/>
        </xdr:cNvSpPr>
      </xdr:nvSpPr>
      <xdr:spPr>
        <a:xfrm>
          <a:off x="0" y="1276350"/>
          <a:ext cx="1323975" cy="2095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428625</xdr:colOff>
      <xdr:row>5</xdr:row>
      <xdr:rowOff>0</xdr:rowOff>
    </xdr:from>
    <xdr:to>
      <xdr:col>18</xdr:col>
      <xdr:colOff>9525</xdr:colOff>
      <xdr:row>9</xdr:row>
      <xdr:rowOff>10160</xdr:rowOff>
    </xdr:to>
    <xdr:sp macro="" textlink="">
      <xdr:nvSpPr>
        <xdr:cNvPr id="18918" name="Line 2">
          <a:extLst>
            <a:ext uri="{FF2B5EF4-FFF2-40B4-BE49-F238E27FC236}">
              <a16:creationId xmlns:a16="http://schemas.microsoft.com/office/drawing/2014/main" id="{00000000-0008-0000-1700-0000E6490000}"/>
            </a:ext>
          </a:extLst>
        </xdr:cNvPr>
        <xdr:cNvSpPr>
          <a:spLocks noChangeShapeType="1"/>
        </xdr:cNvSpPr>
      </xdr:nvSpPr>
      <xdr:spPr>
        <a:xfrm>
          <a:off x="12306300" y="1276350"/>
          <a:ext cx="1447800" cy="21056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10</xdr:row>
      <xdr:rowOff>0</xdr:rowOff>
    </xdr:to>
    <xdr:sp macro="" textlink="">
      <xdr:nvSpPr>
        <xdr:cNvPr id="2" name="Line 1">
          <a:extLst>
            <a:ext uri="{FF2B5EF4-FFF2-40B4-BE49-F238E27FC236}">
              <a16:creationId xmlns:a16="http://schemas.microsoft.com/office/drawing/2014/main" id="{00000000-0008-0000-1800-000002000000}"/>
            </a:ext>
          </a:extLst>
        </xdr:cNvPr>
        <xdr:cNvSpPr>
          <a:spLocks noChangeShapeType="1"/>
        </xdr:cNvSpPr>
      </xdr:nvSpPr>
      <xdr:spPr>
        <a:xfrm>
          <a:off x="0" y="1276350"/>
          <a:ext cx="1314450" cy="15087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0</xdr:colOff>
      <xdr:row>5</xdr:row>
      <xdr:rowOff>0</xdr:rowOff>
    </xdr:from>
    <xdr:to>
      <xdr:col>18</xdr:col>
      <xdr:colOff>0</xdr:colOff>
      <xdr:row>10</xdr:row>
      <xdr:rowOff>0</xdr:rowOff>
    </xdr:to>
    <xdr:sp macro="" textlink="">
      <xdr:nvSpPr>
        <xdr:cNvPr id="3" name="Line 2">
          <a:extLst>
            <a:ext uri="{FF2B5EF4-FFF2-40B4-BE49-F238E27FC236}">
              <a16:creationId xmlns:a16="http://schemas.microsoft.com/office/drawing/2014/main" id="{00000000-0008-0000-1800-000003000000}"/>
            </a:ext>
          </a:extLst>
        </xdr:cNvPr>
        <xdr:cNvSpPr>
          <a:spLocks noChangeShapeType="1"/>
        </xdr:cNvSpPr>
      </xdr:nvSpPr>
      <xdr:spPr>
        <a:xfrm>
          <a:off x="13192125" y="1276350"/>
          <a:ext cx="1314450" cy="15087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33</xdr:col>
      <xdr:colOff>0</xdr:colOff>
      <xdr:row>5</xdr:row>
      <xdr:rowOff>0</xdr:rowOff>
    </xdr:from>
    <xdr:to>
      <xdr:col>35</xdr:col>
      <xdr:colOff>0</xdr:colOff>
      <xdr:row>10</xdr:row>
      <xdr:rowOff>0</xdr:rowOff>
    </xdr:to>
    <xdr:sp macro="" textlink="">
      <xdr:nvSpPr>
        <xdr:cNvPr id="4" name="Line 3">
          <a:extLst>
            <a:ext uri="{FF2B5EF4-FFF2-40B4-BE49-F238E27FC236}">
              <a16:creationId xmlns:a16="http://schemas.microsoft.com/office/drawing/2014/main" id="{00000000-0008-0000-1800-000004000000}"/>
            </a:ext>
          </a:extLst>
        </xdr:cNvPr>
        <xdr:cNvSpPr>
          <a:spLocks noChangeShapeType="1"/>
        </xdr:cNvSpPr>
      </xdr:nvSpPr>
      <xdr:spPr>
        <a:xfrm>
          <a:off x="27184350" y="1276350"/>
          <a:ext cx="1314450" cy="15087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4587" name="Line 1">
          <a:extLst>
            <a:ext uri="{FF2B5EF4-FFF2-40B4-BE49-F238E27FC236}">
              <a16:creationId xmlns:a16="http://schemas.microsoft.com/office/drawing/2014/main" id="{00000000-0008-0000-0300-0000EB110000}"/>
            </a:ext>
          </a:extLst>
        </xdr:cNvPr>
        <xdr:cNvSpPr>
          <a:spLocks noChangeShapeType="1"/>
        </xdr:cNvSpPr>
      </xdr:nvSpPr>
      <xdr:spPr>
        <a:xfrm>
          <a:off x="0" y="1276350"/>
          <a:ext cx="1314450" cy="110109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0</xdr:colOff>
      <xdr:row>5</xdr:row>
      <xdr:rowOff>0</xdr:rowOff>
    </xdr:from>
    <xdr:to>
      <xdr:col>18</xdr:col>
      <xdr:colOff>0</xdr:colOff>
      <xdr:row>9</xdr:row>
      <xdr:rowOff>0</xdr:rowOff>
    </xdr:to>
    <xdr:sp macro="" textlink="">
      <xdr:nvSpPr>
        <xdr:cNvPr id="4" name="Line 2">
          <a:extLst>
            <a:ext uri="{FF2B5EF4-FFF2-40B4-BE49-F238E27FC236}">
              <a16:creationId xmlns:a16="http://schemas.microsoft.com/office/drawing/2014/main" id="{00000000-0008-0000-0300-000004000000}"/>
            </a:ext>
          </a:extLst>
        </xdr:cNvPr>
        <xdr:cNvSpPr>
          <a:spLocks noChangeShapeType="1"/>
        </xdr:cNvSpPr>
      </xdr:nvSpPr>
      <xdr:spPr>
        <a:xfrm>
          <a:off x="13258800" y="1276350"/>
          <a:ext cx="1314450" cy="110109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5363" name="Line 1">
          <a:extLst>
            <a:ext uri="{FF2B5EF4-FFF2-40B4-BE49-F238E27FC236}">
              <a16:creationId xmlns:a16="http://schemas.microsoft.com/office/drawing/2014/main" id="{00000000-0008-0000-0400-0000F3140000}"/>
            </a:ext>
          </a:extLst>
        </xdr:cNvPr>
        <xdr:cNvSpPr>
          <a:spLocks noChangeShapeType="1"/>
        </xdr:cNvSpPr>
      </xdr:nvSpPr>
      <xdr:spPr>
        <a:xfrm>
          <a:off x="0" y="1276350"/>
          <a:ext cx="1314450" cy="8153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27889" name="Line 1">
          <a:extLst>
            <a:ext uri="{FF2B5EF4-FFF2-40B4-BE49-F238E27FC236}">
              <a16:creationId xmlns:a16="http://schemas.microsoft.com/office/drawing/2014/main" id="{00000000-0008-0000-0500-0000F16C0000}"/>
            </a:ext>
          </a:extLst>
        </xdr:cNvPr>
        <xdr:cNvSpPr>
          <a:spLocks noChangeShapeType="1"/>
        </xdr:cNvSpPr>
      </xdr:nvSpPr>
      <xdr:spPr>
        <a:xfrm>
          <a:off x="0" y="1276350"/>
          <a:ext cx="1314450" cy="8153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0</xdr:colOff>
      <xdr:row>5</xdr:row>
      <xdr:rowOff>0</xdr:rowOff>
    </xdr:from>
    <xdr:to>
      <xdr:col>2</xdr:col>
      <xdr:colOff>0</xdr:colOff>
      <xdr:row>8</xdr:row>
      <xdr:rowOff>0</xdr:rowOff>
    </xdr:to>
    <xdr:sp macro="" textlink="">
      <xdr:nvSpPr>
        <xdr:cNvPr id="3" name="Line 1">
          <a:extLst>
            <a:ext uri="{FF2B5EF4-FFF2-40B4-BE49-F238E27FC236}">
              <a16:creationId xmlns:a16="http://schemas.microsoft.com/office/drawing/2014/main" id="{1D24BE3C-F53E-4401-9934-5A752EBEE943}"/>
            </a:ext>
          </a:extLst>
        </xdr:cNvPr>
        <xdr:cNvSpPr>
          <a:spLocks noChangeShapeType="1"/>
        </xdr:cNvSpPr>
      </xdr:nvSpPr>
      <xdr:spPr>
        <a:xfrm>
          <a:off x="0" y="1238250"/>
          <a:ext cx="1314450" cy="8001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6392" name="Line 1">
          <a:extLst>
            <a:ext uri="{FF2B5EF4-FFF2-40B4-BE49-F238E27FC236}">
              <a16:creationId xmlns:a16="http://schemas.microsoft.com/office/drawing/2014/main" id="{00000000-0008-0000-0600-0000F8180000}"/>
            </a:ext>
          </a:extLst>
        </xdr:cNvPr>
        <xdr:cNvSpPr>
          <a:spLocks noChangeShapeType="1"/>
        </xdr:cNvSpPr>
      </xdr:nvSpPr>
      <xdr:spPr>
        <a:xfrm>
          <a:off x="0" y="1276350"/>
          <a:ext cx="1314450" cy="139636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5</xdr:col>
      <xdr:colOff>9525</xdr:colOff>
      <xdr:row>8</xdr:row>
      <xdr:rowOff>0</xdr:rowOff>
    </xdr:to>
    <xdr:sp macro="" textlink="">
      <xdr:nvSpPr>
        <xdr:cNvPr id="7453" name="Line 2">
          <a:extLst>
            <a:ext uri="{FF2B5EF4-FFF2-40B4-BE49-F238E27FC236}">
              <a16:creationId xmlns:a16="http://schemas.microsoft.com/office/drawing/2014/main" id="{00000000-0008-0000-0700-00001D1D0000}"/>
            </a:ext>
          </a:extLst>
        </xdr:cNvPr>
        <xdr:cNvSpPr>
          <a:spLocks noChangeShapeType="1"/>
        </xdr:cNvSpPr>
      </xdr:nvSpPr>
      <xdr:spPr>
        <a:xfrm>
          <a:off x="0" y="1238250"/>
          <a:ext cx="1943100" cy="10858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0</xdr:colOff>
      <xdr:row>41</xdr:row>
      <xdr:rowOff>0</xdr:rowOff>
    </xdr:from>
    <xdr:to>
      <xdr:col>5</xdr:col>
      <xdr:colOff>9525</xdr:colOff>
      <xdr:row>44</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a:xfrm>
          <a:off x="0" y="12260580"/>
          <a:ext cx="1943100" cy="109093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876300</xdr:colOff>
      <xdr:row>10</xdr:row>
      <xdr:rowOff>0</xdr:rowOff>
    </xdr:to>
    <xdr:sp macro="" textlink="">
      <xdr:nvSpPr>
        <xdr:cNvPr id="8442" name="Line 1">
          <a:extLst>
            <a:ext uri="{FF2B5EF4-FFF2-40B4-BE49-F238E27FC236}">
              <a16:creationId xmlns:a16="http://schemas.microsoft.com/office/drawing/2014/main" id="{00000000-0008-0000-0800-0000FA200000}"/>
            </a:ext>
          </a:extLst>
        </xdr:cNvPr>
        <xdr:cNvSpPr>
          <a:spLocks noChangeShapeType="1"/>
        </xdr:cNvSpPr>
      </xdr:nvSpPr>
      <xdr:spPr>
        <a:xfrm>
          <a:off x="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5" name="Line 1">
          <a:extLst>
            <a:ext uri="{FF2B5EF4-FFF2-40B4-BE49-F238E27FC236}">
              <a16:creationId xmlns:a16="http://schemas.microsoft.com/office/drawing/2014/main" id="{00000000-0008-0000-0800-000005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6" name="Line 1">
          <a:extLst>
            <a:ext uri="{FF2B5EF4-FFF2-40B4-BE49-F238E27FC236}">
              <a16:creationId xmlns:a16="http://schemas.microsoft.com/office/drawing/2014/main" id="{00000000-0008-0000-0800-000006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7" name="Line 1">
          <a:extLst>
            <a:ext uri="{FF2B5EF4-FFF2-40B4-BE49-F238E27FC236}">
              <a16:creationId xmlns:a16="http://schemas.microsoft.com/office/drawing/2014/main" id="{00000000-0008-0000-0800-000007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8" name="Line 1">
          <a:extLst>
            <a:ext uri="{FF2B5EF4-FFF2-40B4-BE49-F238E27FC236}">
              <a16:creationId xmlns:a16="http://schemas.microsoft.com/office/drawing/2014/main" id="{00000000-0008-0000-0800-000008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876300</xdr:colOff>
      <xdr:row>10</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a:xfrm>
          <a:off x="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3" name="Line 1">
          <a:extLst>
            <a:ext uri="{FF2B5EF4-FFF2-40B4-BE49-F238E27FC236}">
              <a16:creationId xmlns:a16="http://schemas.microsoft.com/office/drawing/2014/main" id="{00000000-0008-0000-0900-000003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4" name="Line 1">
          <a:extLst>
            <a:ext uri="{FF2B5EF4-FFF2-40B4-BE49-F238E27FC236}">
              <a16:creationId xmlns:a16="http://schemas.microsoft.com/office/drawing/2014/main" id="{00000000-0008-0000-0900-000004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5" name="Line 1">
          <a:extLst>
            <a:ext uri="{FF2B5EF4-FFF2-40B4-BE49-F238E27FC236}">
              <a16:creationId xmlns:a16="http://schemas.microsoft.com/office/drawing/2014/main" id="{00000000-0008-0000-0900-000005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0</xdr:colOff>
      <xdr:row>5</xdr:row>
      <xdr:rowOff>0</xdr:rowOff>
    </xdr:from>
    <xdr:to>
      <xdr:col>1</xdr:col>
      <xdr:colOff>876300</xdr:colOff>
      <xdr:row>10</xdr:row>
      <xdr:rowOff>0</xdr:rowOff>
    </xdr:to>
    <xdr:sp macro="" textlink="">
      <xdr:nvSpPr>
        <xdr:cNvPr id="7" name="Line 1">
          <a:extLst>
            <a:ext uri="{FF2B5EF4-FFF2-40B4-BE49-F238E27FC236}">
              <a16:creationId xmlns:a16="http://schemas.microsoft.com/office/drawing/2014/main" id="{D591F9BF-80BB-4918-873B-50241C5B9F05}"/>
            </a:ext>
          </a:extLst>
        </xdr:cNvPr>
        <xdr:cNvSpPr>
          <a:spLocks noChangeShapeType="1"/>
        </xdr:cNvSpPr>
      </xdr:nvSpPr>
      <xdr:spPr>
        <a:xfrm>
          <a:off x="0"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8" name="Line 1">
          <a:extLst>
            <a:ext uri="{FF2B5EF4-FFF2-40B4-BE49-F238E27FC236}">
              <a16:creationId xmlns:a16="http://schemas.microsoft.com/office/drawing/2014/main" id="{BA662790-AA07-4C64-8347-F39B4E928A04}"/>
            </a:ext>
          </a:extLst>
        </xdr:cNvPr>
        <xdr:cNvSpPr>
          <a:spLocks noChangeShapeType="1"/>
        </xdr:cNvSpPr>
      </xdr:nvSpPr>
      <xdr:spPr>
        <a:xfrm>
          <a:off x="12887325"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0</xdr:colOff>
      <xdr:row>5</xdr:row>
      <xdr:rowOff>0</xdr:rowOff>
    </xdr:from>
    <xdr:to>
      <xdr:col>22</xdr:col>
      <xdr:colOff>876300</xdr:colOff>
      <xdr:row>10</xdr:row>
      <xdr:rowOff>0</xdr:rowOff>
    </xdr:to>
    <xdr:sp macro="" textlink="">
      <xdr:nvSpPr>
        <xdr:cNvPr id="9" name="Line 1">
          <a:extLst>
            <a:ext uri="{FF2B5EF4-FFF2-40B4-BE49-F238E27FC236}">
              <a16:creationId xmlns:a16="http://schemas.microsoft.com/office/drawing/2014/main" id="{0840C63B-FCA8-42CC-8DFC-187C63FDC0B0}"/>
            </a:ext>
          </a:extLst>
        </xdr:cNvPr>
        <xdr:cNvSpPr>
          <a:spLocks noChangeShapeType="1"/>
        </xdr:cNvSpPr>
      </xdr:nvSpPr>
      <xdr:spPr>
        <a:xfrm>
          <a:off x="12887325"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10" name="Line 1">
          <a:extLst>
            <a:ext uri="{FF2B5EF4-FFF2-40B4-BE49-F238E27FC236}">
              <a16:creationId xmlns:a16="http://schemas.microsoft.com/office/drawing/2014/main" id="{98FF2571-B6FE-448A-806D-F5B0C3A04890}"/>
            </a:ext>
          </a:extLst>
        </xdr:cNvPr>
        <xdr:cNvSpPr>
          <a:spLocks noChangeShapeType="1"/>
        </xdr:cNvSpPr>
      </xdr:nvSpPr>
      <xdr:spPr>
        <a:xfrm>
          <a:off x="24688800"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0</xdr:colOff>
      <xdr:row>5</xdr:row>
      <xdr:rowOff>0</xdr:rowOff>
    </xdr:from>
    <xdr:to>
      <xdr:col>41</xdr:col>
      <xdr:colOff>876300</xdr:colOff>
      <xdr:row>10</xdr:row>
      <xdr:rowOff>0</xdr:rowOff>
    </xdr:to>
    <xdr:sp macro="" textlink="">
      <xdr:nvSpPr>
        <xdr:cNvPr id="11" name="Line 1">
          <a:extLst>
            <a:ext uri="{FF2B5EF4-FFF2-40B4-BE49-F238E27FC236}">
              <a16:creationId xmlns:a16="http://schemas.microsoft.com/office/drawing/2014/main" id="{BD4C59B3-9684-4FC4-B509-91785945BBD9}"/>
            </a:ext>
          </a:extLst>
        </xdr:cNvPr>
        <xdr:cNvSpPr>
          <a:spLocks noChangeShapeType="1"/>
        </xdr:cNvSpPr>
      </xdr:nvSpPr>
      <xdr:spPr>
        <a:xfrm>
          <a:off x="24688800" y="1238250"/>
          <a:ext cx="1304925" cy="12382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9.xml"/><Relationship Id="rId1" Type="http://schemas.openxmlformats.org/officeDocument/2006/relationships/printerSettings" Target="../printerSettings/printerSettings22.bin"/><Relationship Id="rId4" Type="http://schemas.openxmlformats.org/officeDocument/2006/relationships/comments" Target="../comments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48"/>
  <sheetViews>
    <sheetView tabSelected="1" view="pageBreakPreview" zoomScaleSheetLayoutView="100" workbookViewId="0">
      <selection activeCell="G7" sqref="G7"/>
    </sheetView>
  </sheetViews>
  <sheetFormatPr defaultRowHeight="20.100000000000001" customHeight="1" x14ac:dyDescent="0.15"/>
  <cols>
    <col min="1" max="1" width="18.75" style="1" customWidth="1"/>
    <col min="2" max="2" width="6.25" style="1" customWidth="1"/>
    <col min="3" max="3" width="55.625" style="1" customWidth="1"/>
    <col min="4" max="4" width="6.25" style="1" customWidth="1"/>
    <col min="5" max="5" width="10.625" style="1" customWidth="1"/>
    <col min="6" max="6" width="9" style="1" customWidth="1"/>
    <col min="7" max="16384" width="9" style="1"/>
  </cols>
  <sheetData>
    <row r="4" spans="1:5" ht="20.100000000000001" customHeight="1" x14ac:dyDescent="0.15">
      <c r="A4" s="451" t="s">
        <v>462</v>
      </c>
      <c r="B4" s="451"/>
      <c r="C4" s="451"/>
      <c r="D4" s="451"/>
    </row>
    <row r="6" spans="1:5" ht="24" x14ac:dyDescent="0.15">
      <c r="A6" s="452" t="s">
        <v>463</v>
      </c>
      <c r="B6" s="452"/>
      <c r="C6" s="452"/>
      <c r="D6" s="452"/>
      <c r="E6" s="14"/>
    </row>
    <row r="10" spans="1:5" ht="20.100000000000001" customHeight="1" x14ac:dyDescent="0.15">
      <c r="A10" s="2" t="s">
        <v>307</v>
      </c>
      <c r="B10" s="2"/>
      <c r="E10" s="2"/>
    </row>
    <row r="12" spans="1:5" ht="13.5" customHeight="1" x14ac:dyDescent="0.15">
      <c r="A12" s="3" t="s">
        <v>20</v>
      </c>
      <c r="B12" s="453" t="s">
        <v>287</v>
      </c>
      <c r="C12" s="454"/>
      <c r="D12" s="11" t="s">
        <v>4</v>
      </c>
    </row>
    <row r="13" spans="1:5" ht="20.100000000000001" customHeight="1" x14ac:dyDescent="0.15">
      <c r="A13" s="4" t="s">
        <v>5</v>
      </c>
      <c r="B13" s="8" t="s">
        <v>263</v>
      </c>
      <c r="C13" s="10" t="s">
        <v>275</v>
      </c>
      <c r="D13" s="11">
        <v>1</v>
      </c>
    </row>
    <row r="14" spans="1:5" ht="20.100000000000001" customHeight="1" x14ac:dyDescent="0.15">
      <c r="A14" s="5"/>
      <c r="B14" s="8" t="s">
        <v>395</v>
      </c>
      <c r="C14" s="10" t="s">
        <v>251</v>
      </c>
      <c r="D14" s="11">
        <v>4</v>
      </c>
    </row>
    <row r="15" spans="1:5" ht="20.100000000000001" customHeight="1" x14ac:dyDescent="0.15">
      <c r="A15" s="5"/>
      <c r="B15" s="8" t="s">
        <v>31</v>
      </c>
      <c r="C15" s="10" t="s">
        <v>276</v>
      </c>
      <c r="D15" s="11">
        <v>8</v>
      </c>
    </row>
    <row r="16" spans="1:5" ht="20.100000000000001" customHeight="1" x14ac:dyDescent="0.15">
      <c r="A16" s="5"/>
      <c r="B16" s="8" t="s">
        <v>70</v>
      </c>
      <c r="C16" s="10" t="s">
        <v>117</v>
      </c>
      <c r="D16" s="11">
        <v>12</v>
      </c>
    </row>
    <row r="17" spans="1:4" ht="20.100000000000001" customHeight="1" x14ac:dyDescent="0.15">
      <c r="A17" s="6"/>
      <c r="B17" s="8" t="s">
        <v>396</v>
      </c>
      <c r="C17" s="10" t="s">
        <v>397</v>
      </c>
      <c r="D17" s="11">
        <v>13</v>
      </c>
    </row>
    <row r="18" spans="1:4" ht="20.100000000000001" customHeight="1" x14ac:dyDescent="0.15">
      <c r="A18" s="7" t="s">
        <v>44</v>
      </c>
      <c r="B18" s="8" t="s">
        <v>400</v>
      </c>
      <c r="C18" s="10" t="s">
        <v>275</v>
      </c>
      <c r="D18" s="11">
        <v>14</v>
      </c>
    </row>
    <row r="19" spans="1:4" ht="20.100000000000001" customHeight="1" x14ac:dyDescent="0.15">
      <c r="A19" s="4" t="s">
        <v>215</v>
      </c>
      <c r="B19" s="8" t="s">
        <v>401</v>
      </c>
      <c r="C19" s="10" t="s">
        <v>277</v>
      </c>
      <c r="D19" s="11">
        <v>16</v>
      </c>
    </row>
    <row r="20" spans="1:4" ht="20.100000000000001" customHeight="1" x14ac:dyDescent="0.15">
      <c r="A20" s="5"/>
      <c r="B20" s="8" t="s">
        <v>80</v>
      </c>
      <c r="C20" s="10" t="s">
        <v>279</v>
      </c>
      <c r="D20" s="11">
        <v>20</v>
      </c>
    </row>
    <row r="21" spans="1:4" ht="20.100000000000001" customHeight="1" x14ac:dyDescent="0.15">
      <c r="A21" s="5"/>
      <c r="B21" s="8" t="s">
        <v>404</v>
      </c>
      <c r="C21" s="10" t="s">
        <v>281</v>
      </c>
      <c r="D21" s="11">
        <v>26</v>
      </c>
    </row>
    <row r="22" spans="1:4" ht="20.100000000000001" customHeight="1" x14ac:dyDescent="0.15">
      <c r="A22" s="5"/>
      <c r="B22" s="8" t="s">
        <v>176</v>
      </c>
      <c r="C22" s="10" t="s">
        <v>188</v>
      </c>
      <c r="D22" s="11">
        <v>32</v>
      </c>
    </row>
    <row r="23" spans="1:4" ht="20.100000000000001" customHeight="1" x14ac:dyDescent="0.15">
      <c r="A23" s="6"/>
      <c r="B23" s="8" t="s">
        <v>405</v>
      </c>
      <c r="C23" s="10" t="s">
        <v>78</v>
      </c>
      <c r="D23" s="11">
        <v>38</v>
      </c>
    </row>
    <row r="24" spans="1:4" ht="20.100000000000001" customHeight="1" x14ac:dyDescent="0.15">
      <c r="A24" s="7" t="s">
        <v>91</v>
      </c>
      <c r="B24" s="8" t="s">
        <v>317</v>
      </c>
      <c r="C24" s="10" t="s">
        <v>464</v>
      </c>
      <c r="D24" s="11">
        <v>44</v>
      </c>
    </row>
    <row r="25" spans="1:4" ht="20.100000000000001" customHeight="1" x14ac:dyDescent="0.15">
      <c r="A25" s="7" t="s">
        <v>283</v>
      </c>
      <c r="B25" s="8" t="s">
        <v>406</v>
      </c>
      <c r="C25" s="10" t="s">
        <v>465</v>
      </c>
      <c r="D25" s="11">
        <v>46</v>
      </c>
    </row>
    <row r="26" spans="1:4" ht="20.100000000000001" customHeight="1" x14ac:dyDescent="0.15">
      <c r="A26" s="7" t="s">
        <v>284</v>
      </c>
      <c r="B26" s="8" t="s">
        <v>205</v>
      </c>
      <c r="C26" s="10" t="s">
        <v>466</v>
      </c>
      <c r="D26" s="11">
        <v>47</v>
      </c>
    </row>
    <row r="27" spans="1:4" ht="20.100000000000001" customHeight="1" x14ac:dyDescent="0.15">
      <c r="A27" s="4" t="s">
        <v>286</v>
      </c>
      <c r="B27" s="8" t="s">
        <v>247</v>
      </c>
      <c r="C27" s="10" t="s">
        <v>467</v>
      </c>
      <c r="D27" s="11">
        <v>48</v>
      </c>
    </row>
    <row r="28" spans="1:4" ht="20.100000000000001" customHeight="1" x14ac:dyDescent="0.15">
      <c r="A28" s="5"/>
      <c r="B28" s="8" t="s">
        <v>403</v>
      </c>
      <c r="C28" s="10" t="s">
        <v>468</v>
      </c>
      <c r="D28" s="11">
        <v>50</v>
      </c>
    </row>
    <row r="29" spans="1:4" ht="20.100000000000001" customHeight="1" x14ac:dyDescent="0.15">
      <c r="A29" s="5"/>
      <c r="B29" s="8" t="s">
        <v>53</v>
      </c>
      <c r="C29" s="10" t="s">
        <v>469</v>
      </c>
      <c r="D29" s="11">
        <v>51</v>
      </c>
    </row>
    <row r="30" spans="1:4" ht="20.100000000000001" customHeight="1" x14ac:dyDescent="0.15">
      <c r="A30" s="5"/>
      <c r="B30" s="8" t="s">
        <v>156</v>
      </c>
      <c r="C30" s="10" t="s">
        <v>470</v>
      </c>
      <c r="D30" s="11">
        <v>52</v>
      </c>
    </row>
    <row r="31" spans="1:4" ht="20.100000000000001" customHeight="1" x14ac:dyDescent="0.15">
      <c r="A31" s="5"/>
      <c r="B31" s="8" t="s">
        <v>407</v>
      </c>
      <c r="C31" s="10" t="s">
        <v>471</v>
      </c>
      <c r="D31" s="11">
        <v>60</v>
      </c>
    </row>
    <row r="32" spans="1:4" ht="20.100000000000001" customHeight="1" x14ac:dyDescent="0.15">
      <c r="A32" s="5"/>
      <c r="B32" s="8" t="s">
        <v>408</v>
      </c>
      <c r="C32" s="10" t="s">
        <v>472</v>
      </c>
      <c r="D32" s="11">
        <v>68</v>
      </c>
    </row>
    <row r="33" spans="1:4" ht="20.100000000000001" customHeight="1" x14ac:dyDescent="0.15">
      <c r="A33" s="5"/>
      <c r="B33" s="8" t="s">
        <v>382</v>
      </c>
      <c r="C33" s="10" t="s">
        <v>473</v>
      </c>
      <c r="D33" s="11">
        <v>74</v>
      </c>
    </row>
    <row r="34" spans="1:4" ht="20.100000000000001" customHeight="1" x14ac:dyDescent="0.15">
      <c r="A34" s="5"/>
      <c r="B34" s="8" t="s">
        <v>272</v>
      </c>
      <c r="C34" s="10" t="s">
        <v>474</v>
      </c>
      <c r="D34" s="11">
        <v>77</v>
      </c>
    </row>
    <row r="35" spans="1:4" ht="20.100000000000001" customHeight="1" x14ac:dyDescent="0.15">
      <c r="A35" s="6"/>
      <c r="B35" s="8" t="s">
        <v>409</v>
      </c>
      <c r="C35" s="10" t="s">
        <v>475</v>
      </c>
      <c r="D35" s="11">
        <v>80</v>
      </c>
    </row>
    <row r="36" spans="1:4" ht="20.100000000000001" customHeight="1" x14ac:dyDescent="0.15">
      <c r="A36" s="6" t="s">
        <v>147</v>
      </c>
      <c r="B36" s="9" t="s">
        <v>410</v>
      </c>
      <c r="C36" s="10" t="s">
        <v>476</v>
      </c>
      <c r="D36" s="11">
        <v>83</v>
      </c>
    </row>
    <row r="37" spans="1:4" ht="20.100000000000001" customHeight="1" x14ac:dyDescent="0.15">
      <c r="D37" s="12"/>
    </row>
    <row r="39" spans="1:4" ht="20.100000000000001" customHeight="1" x14ac:dyDescent="0.15">
      <c r="D39" s="12"/>
    </row>
    <row r="40" spans="1:4" ht="20.100000000000001" customHeight="1" x14ac:dyDescent="0.15">
      <c r="D40" s="13" t="s">
        <v>432</v>
      </c>
    </row>
    <row r="41" spans="1:4" ht="20.100000000000001" customHeight="1" x14ac:dyDescent="0.15">
      <c r="D41" s="12"/>
    </row>
    <row r="43" spans="1:4" ht="20.100000000000001" customHeight="1" x14ac:dyDescent="0.15">
      <c r="D43" s="12"/>
    </row>
    <row r="44" spans="1:4" ht="20.100000000000001" customHeight="1" x14ac:dyDescent="0.15">
      <c r="D44" s="12"/>
    </row>
    <row r="45" spans="1:4" ht="20.100000000000001" customHeight="1" x14ac:dyDescent="0.15">
      <c r="D45" s="12"/>
    </row>
    <row r="46" spans="1:4" ht="20.100000000000001" customHeight="1" x14ac:dyDescent="0.15">
      <c r="D46" s="12"/>
    </row>
    <row r="47" spans="1:4" ht="20.100000000000001" customHeight="1" x14ac:dyDescent="0.15">
      <c r="D47" s="12"/>
    </row>
    <row r="48" spans="1:4" ht="20.100000000000001" customHeight="1" x14ac:dyDescent="0.15">
      <c r="D48" s="12"/>
    </row>
  </sheetData>
  <mergeCells count="3">
    <mergeCell ref="A4:D4"/>
    <mergeCell ref="A6:D6"/>
    <mergeCell ref="B12:C12"/>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BL37"/>
  <sheetViews>
    <sheetView view="pageBreakPreview" zoomScale="85" zoomScaleSheetLayoutView="85" workbookViewId="0">
      <selection activeCell="G17" sqref="G17"/>
    </sheetView>
  </sheetViews>
  <sheetFormatPr defaultColWidth="10.625" defaultRowHeight="20.100000000000001" customHeight="1" x14ac:dyDescent="0.15"/>
  <cols>
    <col min="1" max="1" width="5.625" style="15" customWidth="1"/>
    <col min="2" max="2" width="11.625" style="15" customWidth="1"/>
    <col min="3" max="20" width="8.125" style="15" customWidth="1"/>
    <col min="21" max="21" width="5.625" style="16" customWidth="1"/>
    <col min="22" max="22" width="5.625" style="15" customWidth="1"/>
    <col min="23" max="23" width="11.625" style="15" customWidth="1"/>
    <col min="24" max="39" width="8.25" style="15" customWidth="1"/>
    <col min="40" max="40" width="5.625" style="16" customWidth="1"/>
    <col min="41" max="41" width="5.625" style="15" customWidth="1"/>
    <col min="42" max="42" width="11.625" style="15" customWidth="1"/>
    <col min="43" max="60" width="8.125" style="15" customWidth="1"/>
    <col min="61" max="61" width="5.625" style="16" customWidth="1"/>
    <col min="62" max="16384" width="10.625" style="15"/>
  </cols>
  <sheetData>
    <row r="1" spans="1:64" s="62" customFormat="1" ht="20.100000000000001" customHeight="1" x14ac:dyDescent="0.15">
      <c r="A1" s="62" t="str">
        <f>目次!A6</f>
        <v>令和６年度　市町村税の課税状況等の調</v>
      </c>
      <c r="U1" s="91"/>
      <c r="AN1" s="91"/>
      <c r="BI1" s="91"/>
    </row>
    <row r="2" spans="1:64" s="62" customFormat="1" ht="20.100000000000001" customHeight="1" x14ac:dyDescent="0.15">
      <c r="A2" s="62" t="s">
        <v>413</v>
      </c>
      <c r="U2" s="91"/>
      <c r="AN2" s="91"/>
      <c r="BI2" s="91"/>
    </row>
    <row r="3" spans="1:64" ht="20.100000000000001" customHeight="1" x14ac:dyDescent="0.15">
      <c r="BJ3" s="62"/>
    </row>
    <row r="4" spans="1:64" ht="20.100000000000001" customHeight="1" x14ac:dyDescent="0.15">
      <c r="A4" s="15" t="s">
        <v>324</v>
      </c>
      <c r="V4" s="15" t="str">
        <f>$A$4</f>
        <v>第９表　　非課税台数</v>
      </c>
      <c r="AO4" s="15" t="str">
        <f>$A$4</f>
        <v>第９表　　非課税台数</v>
      </c>
      <c r="BJ4" s="62"/>
    </row>
    <row r="5" spans="1:64" ht="20.100000000000001" customHeight="1" x14ac:dyDescent="0.15">
      <c r="J5" s="99"/>
      <c r="K5" s="62"/>
      <c r="L5" s="62"/>
      <c r="M5" s="62"/>
      <c r="N5" s="62"/>
      <c r="O5" s="62"/>
      <c r="P5" s="62"/>
      <c r="V5" s="15" t="s">
        <v>110</v>
      </c>
      <c r="AO5" s="15" t="s">
        <v>110</v>
      </c>
      <c r="BJ5" s="62"/>
    </row>
    <row r="6" spans="1:64" ht="20.100000000000001" customHeight="1" x14ac:dyDescent="0.15">
      <c r="A6" s="443"/>
      <c r="B6" s="24" t="s">
        <v>9</v>
      </c>
      <c r="C6" s="473" t="s">
        <v>352</v>
      </c>
      <c r="D6" s="474"/>
      <c r="E6" s="474"/>
      <c r="F6" s="474"/>
      <c r="G6" s="474"/>
      <c r="H6" s="540"/>
      <c r="I6" s="534" t="s">
        <v>0</v>
      </c>
      <c r="J6" s="535"/>
      <c r="K6" s="535"/>
      <c r="L6" s="535"/>
      <c r="M6" s="535"/>
      <c r="N6" s="535"/>
      <c r="O6" s="535"/>
      <c r="P6" s="535"/>
      <c r="Q6" s="535"/>
      <c r="R6" s="535"/>
      <c r="S6" s="535"/>
      <c r="T6" s="536"/>
      <c r="U6" s="531" t="s">
        <v>331</v>
      </c>
      <c r="V6" s="443"/>
      <c r="W6" s="24" t="s">
        <v>9</v>
      </c>
      <c r="X6" s="537" t="s">
        <v>341</v>
      </c>
      <c r="Y6" s="538"/>
      <c r="Z6" s="538"/>
      <c r="AA6" s="538"/>
      <c r="AB6" s="538"/>
      <c r="AC6" s="538"/>
      <c r="AD6" s="538"/>
      <c r="AE6" s="538"/>
      <c r="AF6" s="538"/>
      <c r="AG6" s="538"/>
      <c r="AH6" s="538"/>
      <c r="AI6" s="538"/>
      <c r="AJ6" s="538"/>
      <c r="AK6" s="538"/>
      <c r="AL6" s="538"/>
      <c r="AM6" s="539"/>
      <c r="AN6" s="531" t="s">
        <v>331</v>
      </c>
      <c r="AO6" s="443"/>
      <c r="AP6" s="24" t="s">
        <v>9</v>
      </c>
      <c r="AQ6" s="537" t="s">
        <v>357</v>
      </c>
      <c r="AR6" s="538"/>
      <c r="AS6" s="538"/>
      <c r="AT6" s="538"/>
      <c r="AU6" s="538"/>
      <c r="AV6" s="538"/>
      <c r="AW6" s="538"/>
      <c r="AX6" s="538"/>
      <c r="AY6" s="538"/>
      <c r="AZ6" s="538"/>
      <c r="BA6" s="538"/>
      <c r="BB6" s="538"/>
      <c r="BC6" s="538"/>
      <c r="BD6" s="538"/>
      <c r="BE6" s="542"/>
      <c r="BF6" s="521" t="s">
        <v>81</v>
      </c>
      <c r="BG6" s="521" t="s">
        <v>318</v>
      </c>
      <c r="BH6" s="523" t="s">
        <v>219</v>
      </c>
      <c r="BI6" s="525" t="s">
        <v>331</v>
      </c>
      <c r="BJ6" s="62"/>
    </row>
    <row r="7" spans="1:64" ht="20.100000000000001" customHeight="1" x14ac:dyDescent="0.15">
      <c r="A7" s="441"/>
      <c r="B7" s="112"/>
      <c r="C7" s="471" t="s">
        <v>446</v>
      </c>
      <c r="D7" s="471" t="s">
        <v>445</v>
      </c>
      <c r="E7" s="471" t="s">
        <v>27</v>
      </c>
      <c r="F7" s="471" t="s">
        <v>199</v>
      </c>
      <c r="G7" s="471" t="s">
        <v>200</v>
      </c>
      <c r="H7" s="528" t="s">
        <v>96</v>
      </c>
      <c r="I7" s="471" t="s">
        <v>370</v>
      </c>
      <c r="J7" s="471" t="s">
        <v>79</v>
      </c>
      <c r="K7" s="471" t="s">
        <v>320</v>
      </c>
      <c r="L7" s="471" t="s">
        <v>348</v>
      </c>
      <c r="M7" s="471" t="s">
        <v>349</v>
      </c>
      <c r="N7" s="471" t="s">
        <v>350</v>
      </c>
      <c r="O7" s="471" t="s">
        <v>249</v>
      </c>
      <c r="P7" s="528" t="s">
        <v>351</v>
      </c>
      <c r="Q7" s="543" t="s">
        <v>371</v>
      </c>
      <c r="R7" s="544"/>
      <c r="S7" s="544"/>
      <c r="T7" s="545"/>
      <c r="U7" s="489"/>
      <c r="V7" s="441"/>
      <c r="W7" s="112"/>
      <c r="X7" s="180" t="s">
        <v>314</v>
      </c>
      <c r="Y7" s="532" t="s">
        <v>354</v>
      </c>
      <c r="Z7" s="546"/>
      <c r="AA7" s="546"/>
      <c r="AB7" s="546"/>
      <c r="AC7" s="533"/>
      <c r="AD7" s="532" t="s">
        <v>218</v>
      </c>
      <c r="AE7" s="546"/>
      <c r="AF7" s="546"/>
      <c r="AG7" s="546"/>
      <c r="AH7" s="533"/>
      <c r="AI7" s="532" t="s">
        <v>313</v>
      </c>
      <c r="AJ7" s="546"/>
      <c r="AK7" s="546"/>
      <c r="AL7" s="546"/>
      <c r="AM7" s="547"/>
      <c r="AN7" s="489"/>
      <c r="AO7" s="441"/>
      <c r="AP7" s="112"/>
      <c r="AQ7" s="532" t="s">
        <v>355</v>
      </c>
      <c r="AR7" s="546"/>
      <c r="AS7" s="546"/>
      <c r="AT7" s="546"/>
      <c r="AU7" s="533"/>
      <c r="AV7" s="532" t="s">
        <v>358</v>
      </c>
      <c r="AW7" s="546"/>
      <c r="AX7" s="546"/>
      <c r="AY7" s="546"/>
      <c r="AZ7" s="533"/>
      <c r="BA7" s="469" t="s">
        <v>190</v>
      </c>
      <c r="BB7" s="549" t="s">
        <v>38</v>
      </c>
      <c r="BC7" s="471" t="s">
        <v>63</v>
      </c>
      <c r="BD7" s="549" t="s">
        <v>356</v>
      </c>
      <c r="BE7" s="551" t="s">
        <v>66</v>
      </c>
      <c r="BF7" s="483"/>
      <c r="BG7" s="522"/>
      <c r="BH7" s="524"/>
      <c r="BI7" s="526"/>
      <c r="BJ7" s="62"/>
    </row>
    <row r="8" spans="1:64" ht="20.100000000000001" customHeight="1" x14ac:dyDescent="0.15">
      <c r="A8" s="18"/>
      <c r="B8" s="442"/>
      <c r="C8" s="527"/>
      <c r="D8" s="527"/>
      <c r="E8" s="527"/>
      <c r="F8" s="527"/>
      <c r="G8" s="527"/>
      <c r="H8" s="527"/>
      <c r="I8" s="527"/>
      <c r="J8" s="527"/>
      <c r="K8" s="472"/>
      <c r="L8" s="472"/>
      <c r="M8" s="527"/>
      <c r="N8" s="472"/>
      <c r="O8" s="527"/>
      <c r="P8" s="527"/>
      <c r="Q8" s="532" t="s">
        <v>353</v>
      </c>
      <c r="R8" s="533"/>
      <c r="S8" s="532" t="s">
        <v>90</v>
      </c>
      <c r="T8" s="533"/>
      <c r="U8" s="489"/>
      <c r="V8" s="18"/>
      <c r="W8" s="442"/>
      <c r="X8" s="440" t="s">
        <v>338</v>
      </c>
      <c r="Y8" s="532" t="s">
        <v>353</v>
      </c>
      <c r="Z8" s="533"/>
      <c r="AA8" s="532" t="s">
        <v>90</v>
      </c>
      <c r="AB8" s="533"/>
      <c r="AC8" s="440" t="s">
        <v>338</v>
      </c>
      <c r="AD8" s="532" t="s">
        <v>353</v>
      </c>
      <c r="AE8" s="533"/>
      <c r="AF8" s="532" t="s">
        <v>90</v>
      </c>
      <c r="AG8" s="533"/>
      <c r="AH8" s="440" t="s">
        <v>338</v>
      </c>
      <c r="AI8" s="532" t="s">
        <v>353</v>
      </c>
      <c r="AJ8" s="533"/>
      <c r="AK8" s="532" t="s">
        <v>90</v>
      </c>
      <c r="AL8" s="533"/>
      <c r="AM8" s="440" t="s">
        <v>338</v>
      </c>
      <c r="AN8" s="489"/>
      <c r="AO8" s="18"/>
      <c r="AP8" s="442"/>
      <c r="AQ8" s="532" t="s">
        <v>353</v>
      </c>
      <c r="AR8" s="533"/>
      <c r="AS8" s="532" t="s">
        <v>90</v>
      </c>
      <c r="AT8" s="533"/>
      <c r="AU8" s="541" t="s">
        <v>338</v>
      </c>
      <c r="AV8" s="532" t="s">
        <v>353</v>
      </c>
      <c r="AW8" s="533"/>
      <c r="AX8" s="532" t="s">
        <v>359</v>
      </c>
      <c r="AY8" s="533"/>
      <c r="AZ8" s="541" t="s">
        <v>338</v>
      </c>
      <c r="BA8" s="548"/>
      <c r="BB8" s="550"/>
      <c r="BC8" s="527"/>
      <c r="BD8" s="483"/>
      <c r="BE8" s="541"/>
      <c r="BF8" s="483"/>
      <c r="BG8" s="522"/>
      <c r="BH8" s="524"/>
      <c r="BI8" s="526"/>
      <c r="BJ8" s="62"/>
    </row>
    <row r="9" spans="1:64" ht="20.100000000000001" customHeight="1" x14ac:dyDescent="0.15">
      <c r="A9" s="18"/>
      <c r="B9" s="442"/>
      <c r="C9" s="527"/>
      <c r="D9" s="527"/>
      <c r="E9" s="527"/>
      <c r="F9" s="527"/>
      <c r="G9" s="527"/>
      <c r="H9" s="527"/>
      <c r="I9" s="527"/>
      <c r="J9" s="527"/>
      <c r="K9" s="472"/>
      <c r="L9" s="472"/>
      <c r="M9" s="527"/>
      <c r="N9" s="472"/>
      <c r="O9" s="527"/>
      <c r="P9" s="527"/>
      <c r="Q9" s="438" t="s">
        <v>47</v>
      </c>
      <c r="R9" s="438" t="s">
        <v>88</v>
      </c>
      <c r="S9" s="438" t="s">
        <v>47</v>
      </c>
      <c r="T9" s="438" t="s">
        <v>88</v>
      </c>
      <c r="U9" s="489"/>
      <c r="V9" s="18"/>
      <c r="W9" s="442"/>
      <c r="X9" s="440"/>
      <c r="Y9" s="438" t="s">
        <v>88</v>
      </c>
      <c r="Z9" s="438" t="s">
        <v>47</v>
      </c>
      <c r="AA9" s="438" t="s">
        <v>88</v>
      </c>
      <c r="AB9" s="438" t="s">
        <v>88</v>
      </c>
      <c r="AC9" s="440"/>
      <c r="AD9" s="181" t="s">
        <v>47</v>
      </c>
      <c r="AE9" s="438" t="s">
        <v>88</v>
      </c>
      <c r="AF9" s="438" t="s">
        <v>47</v>
      </c>
      <c r="AG9" s="438" t="s">
        <v>88</v>
      </c>
      <c r="AH9" s="440"/>
      <c r="AI9" s="181" t="s">
        <v>47</v>
      </c>
      <c r="AJ9" s="438" t="s">
        <v>88</v>
      </c>
      <c r="AK9" s="438" t="s">
        <v>47</v>
      </c>
      <c r="AL9" s="438" t="s">
        <v>88</v>
      </c>
      <c r="AM9" s="440"/>
      <c r="AN9" s="489"/>
      <c r="AO9" s="18"/>
      <c r="AP9" s="442"/>
      <c r="AQ9" s="181" t="s">
        <v>47</v>
      </c>
      <c r="AR9" s="438" t="s">
        <v>88</v>
      </c>
      <c r="AS9" s="438" t="s">
        <v>47</v>
      </c>
      <c r="AT9" s="438" t="s">
        <v>88</v>
      </c>
      <c r="AU9" s="541"/>
      <c r="AV9" s="181" t="s">
        <v>47</v>
      </c>
      <c r="AW9" s="438" t="s">
        <v>88</v>
      </c>
      <c r="AX9" s="438" t="s">
        <v>47</v>
      </c>
      <c r="AY9" s="438" t="s">
        <v>88</v>
      </c>
      <c r="AZ9" s="541"/>
      <c r="BA9" s="548"/>
      <c r="BB9" s="550"/>
      <c r="BC9" s="527"/>
      <c r="BD9" s="483"/>
      <c r="BE9" s="541"/>
      <c r="BF9" s="483"/>
      <c r="BG9" s="522"/>
      <c r="BH9" s="524"/>
      <c r="BI9" s="526"/>
      <c r="BJ9" s="62"/>
    </row>
    <row r="10" spans="1:64" ht="20.100000000000001" customHeight="1" x14ac:dyDescent="0.15">
      <c r="A10" s="111" t="s">
        <v>26</v>
      </c>
      <c r="B10" s="442"/>
      <c r="C10" s="39" t="s">
        <v>83</v>
      </c>
      <c r="D10" s="39" t="s">
        <v>83</v>
      </c>
      <c r="E10" s="39" t="s">
        <v>83</v>
      </c>
      <c r="F10" s="39" t="s">
        <v>83</v>
      </c>
      <c r="G10" s="39" t="s">
        <v>83</v>
      </c>
      <c r="H10" s="39" t="s">
        <v>83</v>
      </c>
      <c r="I10" s="39" t="s">
        <v>83</v>
      </c>
      <c r="J10" s="39" t="s">
        <v>83</v>
      </c>
      <c r="K10" s="39" t="s">
        <v>83</v>
      </c>
      <c r="L10" s="39" t="s">
        <v>83</v>
      </c>
      <c r="M10" s="39" t="s">
        <v>83</v>
      </c>
      <c r="N10" s="39" t="s">
        <v>83</v>
      </c>
      <c r="O10" s="39" t="s">
        <v>83</v>
      </c>
      <c r="P10" s="39" t="s">
        <v>83</v>
      </c>
      <c r="Q10" s="39" t="s">
        <v>83</v>
      </c>
      <c r="R10" s="39" t="s">
        <v>83</v>
      </c>
      <c r="S10" s="39" t="s">
        <v>83</v>
      </c>
      <c r="T10" s="39" t="s">
        <v>83</v>
      </c>
      <c r="U10" s="489"/>
      <c r="V10" s="111" t="s">
        <v>26</v>
      </c>
      <c r="W10" s="442"/>
      <c r="X10" s="39" t="s">
        <v>83</v>
      </c>
      <c r="Y10" s="39" t="s">
        <v>83</v>
      </c>
      <c r="Z10" s="39" t="s">
        <v>83</v>
      </c>
      <c r="AA10" s="39" t="s">
        <v>83</v>
      </c>
      <c r="AB10" s="39" t="s">
        <v>83</v>
      </c>
      <c r="AC10" s="39" t="s">
        <v>83</v>
      </c>
      <c r="AD10" s="129" t="s">
        <v>83</v>
      </c>
      <c r="AE10" s="39" t="s">
        <v>83</v>
      </c>
      <c r="AF10" s="39" t="s">
        <v>83</v>
      </c>
      <c r="AG10" s="39" t="s">
        <v>83</v>
      </c>
      <c r="AH10" s="39" t="s">
        <v>83</v>
      </c>
      <c r="AI10" s="129" t="s">
        <v>83</v>
      </c>
      <c r="AJ10" s="39" t="s">
        <v>83</v>
      </c>
      <c r="AK10" s="39" t="s">
        <v>83</v>
      </c>
      <c r="AL10" s="39" t="s">
        <v>83</v>
      </c>
      <c r="AM10" s="39" t="s">
        <v>83</v>
      </c>
      <c r="AN10" s="489"/>
      <c r="AO10" s="111" t="s">
        <v>26</v>
      </c>
      <c r="AP10" s="442"/>
      <c r="AQ10" s="129" t="s">
        <v>83</v>
      </c>
      <c r="AR10" s="39" t="s">
        <v>83</v>
      </c>
      <c r="AS10" s="39" t="s">
        <v>83</v>
      </c>
      <c r="AT10" s="39" t="s">
        <v>83</v>
      </c>
      <c r="AU10" s="39" t="s">
        <v>83</v>
      </c>
      <c r="AV10" s="129" t="s">
        <v>83</v>
      </c>
      <c r="AW10" s="39" t="s">
        <v>83</v>
      </c>
      <c r="AX10" s="39" t="s">
        <v>83</v>
      </c>
      <c r="AY10" s="39" t="s">
        <v>83</v>
      </c>
      <c r="AZ10" s="39" t="s">
        <v>83</v>
      </c>
      <c r="BA10" s="33" t="s">
        <v>83</v>
      </c>
      <c r="BB10" s="39" t="s">
        <v>83</v>
      </c>
      <c r="BC10" s="39" t="s">
        <v>83</v>
      </c>
      <c r="BD10" s="39" t="s">
        <v>83</v>
      </c>
      <c r="BE10" s="39" t="s">
        <v>83</v>
      </c>
      <c r="BF10" s="39" t="s">
        <v>83</v>
      </c>
      <c r="BG10" s="39" t="s">
        <v>83</v>
      </c>
      <c r="BH10" s="57" t="s">
        <v>83</v>
      </c>
      <c r="BI10" s="526"/>
      <c r="BJ10" s="62"/>
    </row>
    <row r="11" spans="1:64" ht="20.100000000000001" customHeight="1" x14ac:dyDescent="0.15">
      <c r="A11" s="20">
        <v>1</v>
      </c>
      <c r="B11" s="27" t="s">
        <v>155</v>
      </c>
      <c r="C11" s="116">
        <v>21</v>
      </c>
      <c r="D11" s="123">
        <v>3</v>
      </c>
      <c r="E11" s="123">
        <v>0</v>
      </c>
      <c r="F11" s="123">
        <v>0</v>
      </c>
      <c r="G11" s="123">
        <v>0</v>
      </c>
      <c r="H11" s="123">
        <f t="shared" ref="H11:H25" si="0">SUM(C11:G11)</f>
        <v>24</v>
      </c>
      <c r="I11" s="123">
        <v>48</v>
      </c>
      <c r="J11" s="123">
        <v>0</v>
      </c>
      <c r="K11" s="123">
        <v>0</v>
      </c>
      <c r="L11" s="123">
        <v>0</v>
      </c>
      <c r="M11" s="123">
        <v>0</v>
      </c>
      <c r="N11" s="123">
        <v>0</v>
      </c>
      <c r="O11" s="123">
        <v>0</v>
      </c>
      <c r="P11" s="144">
        <f>SUM(J11:O11)</f>
        <v>0</v>
      </c>
      <c r="Q11" s="144">
        <v>0</v>
      </c>
      <c r="R11" s="144">
        <v>18</v>
      </c>
      <c r="S11" s="144">
        <v>0</v>
      </c>
      <c r="T11" s="144">
        <v>25</v>
      </c>
      <c r="U11" s="126">
        <v>1</v>
      </c>
      <c r="V11" s="20">
        <v>1</v>
      </c>
      <c r="W11" s="27" t="s">
        <v>155</v>
      </c>
      <c r="X11" s="144">
        <f>SUM(Q11:T11)</f>
        <v>43</v>
      </c>
      <c r="Y11" s="144">
        <v>0</v>
      </c>
      <c r="Z11" s="144">
        <v>39</v>
      </c>
      <c r="AA11" s="144">
        <v>0</v>
      </c>
      <c r="AB11" s="144">
        <v>88</v>
      </c>
      <c r="AC11" s="144">
        <f>SUM(Y11:AB11)</f>
        <v>127</v>
      </c>
      <c r="AD11" s="144">
        <v>0</v>
      </c>
      <c r="AE11" s="144">
        <v>21</v>
      </c>
      <c r="AF11" s="144">
        <v>0</v>
      </c>
      <c r="AG11" s="144">
        <v>96</v>
      </c>
      <c r="AH11" s="144">
        <f>SUM(AD11:AG11)</f>
        <v>117</v>
      </c>
      <c r="AI11" s="144">
        <v>0</v>
      </c>
      <c r="AJ11" s="144">
        <v>2</v>
      </c>
      <c r="AK11" s="144">
        <v>0</v>
      </c>
      <c r="AL11" s="144">
        <v>0</v>
      </c>
      <c r="AM11" s="144">
        <f>SUM(AI11:AL11)</f>
        <v>2</v>
      </c>
      <c r="AN11" s="126">
        <v>1</v>
      </c>
      <c r="AO11" s="20">
        <v>1</v>
      </c>
      <c r="AP11" s="27" t="s">
        <v>155</v>
      </c>
      <c r="AQ11" s="144">
        <v>0</v>
      </c>
      <c r="AR11" s="144">
        <v>0</v>
      </c>
      <c r="AS11" s="144">
        <v>0</v>
      </c>
      <c r="AT11" s="144">
        <v>0</v>
      </c>
      <c r="AU11" s="144">
        <f>SUM(AQ11:AT11)</f>
        <v>0</v>
      </c>
      <c r="AV11" s="144">
        <v>0</v>
      </c>
      <c r="AW11" s="144">
        <v>0</v>
      </c>
      <c r="AX11" s="144">
        <v>0</v>
      </c>
      <c r="AY11" s="144">
        <v>0</v>
      </c>
      <c r="AZ11" s="144">
        <f>SUM(AV11:AY11)</f>
        <v>0</v>
      </c>
      <c r="BA11" s="144">
        <f>SUM(X11,AC11,AH11,AM11,AU11,AZ11)</f>
        <v>289</v>
      </c>
      <c r="BB11" s="144">
        <v>3</v>
      </c>
      <c r="BC11" s="144">
        <v>44</v>
      </c>
      <c r="BD11" s="144">
        <v>32</v>
      </c>
      <c r="BE11" s="144">
        <f>SUM(I11,P11,BA11,BB11:BD11)</f>
        <v>416</v>
      </c>
      <c r="BF11" s="144">
        <v>90</v>
      </c>
      <c r="BG11" s="144">
        <f>SUM(H11,I11,BF11)</f>
        <v>162</v>
      </c>
      <c r="BH11" s="183">
        <f>SUM(BE11,BG11)-I11</f>
        <v>530</v>
      </c>
      <c r="BI11" s="424">
        <v>1</v>
      </c>
      <c r="BJ11" s="62"/>
      <c r="BL11" s="82"/>
    </row>
    <row r="12" spans="1:64" ht="20.100000000000001" customHeight="1" x14ac:dyDescent="0.15">
      <c r="A12" s="21">
        <v>2</v>
      </c>
      <c r="B12" s="28" t="s">
        <v>159</v>
      </c>
      <c r="C12" s="117">
        <v>1</v>
      </c>
      <c r="D12" s="118">
        <v>0</v>
      </c>
      <c r="E12" s="118">
        <v>0</v>
      </c>
      <c r="F12" s="118">
        <v>2</v>
      </c>
      <c r="G12" s="118">
        <v>0</v>
      </c>
      <c r="H12" s="118">
        <f t="shared" si="0"/>
        <v>3</v>
      </c>
      <c r="I12" s="118">
        <v>3</v>
      </c>
      <c r="J12" s="118">
        <v>0</v>
      </c>
      <c r="K12" s="118">
        <v>0</v>
      </c>
      <c r="L12" s="118">
        <v>0</v>
      </c>
      <c r="M12" s="118">
        <v>0</v>
      </c>
      <c r="N12" s="118">
        <v>0</v>
      </c>
      <c r="O12" s="118">
        <v>0</v>
      </c>
      <c r="P12" s="120">
        <f t="shared" ref="P12:P35" si="1">SUM(J12:O12)</f>
        <v>0</v>
      </c>
      <c r="Q12" s="120">
        <v>0</v>
      </c>
      <c r="R12" s="120">
        <v>13</v>
      </c>
      <c r="S12" s="120">
        <v>0</v>
      </c>
      <c r="T12" s="120">
        <v>16</v>
      </c>
      <c r="U12" s="50">
        <v>2</v>
      </c>
      <c r="V12" s="21">
        <v>2</v>
      </c>
      <c r="W12" s="28" t="s">
        <v>159</v>
      </c>
      <c r="X12" s="120">
        <f t="shared" ref="X12:X35" si="2">SUM(Q12:T12)</f>
        <v>29</v>
      </c>
      <c r="Y12" s="120">
        <v>0</v>
      </c>
      <c r="Z12" s="120">
        <v>15</v>
      </c>
      <c r="AA12" s="120">
        <v>0</v>
      </c>
      <c r="AB12" s="120">
        <v>37</v>
      </c>
      <c r="AC12" s="120">
        <f t="shared" ref="AC12:AC35" si="3">SUM(Y12:AB12)</f>
        <v>52</v>
      </c>
      <c r="AD12" s="120">
        <v>0</v>
      </c>
      <c r="AE12" s="120">
        <v>8</v>
      </c>
      <c r="AF12" s="120">
        <v>0</v>
      </c>
      <c r="AG12" s="120">
        <v>5</v>
      </c>
      <c r="AH12" s="120">
        <f t="shared" ref="AH12:AH35" si="4">SUM(AD12:AG12)</f>
        <v>13</v>
      </c>
      <c r="AI12" s="120">
        <v>0</v>
      </c>
      <c r="AJ12" s="120">
        <v>0</v>
      </c>
      <c r="AK12" s="120">
        <v>0</v>
      </c>
      <c r="AL12" s="120">
        <v>0</v>
      </c>
      <c r="AM12" s="120">
        <f t="shared" ref="AM12:AM35" si="5">SUM(AI12:AL12)</f>
        <v>0</v>
      </c>
      <c r="AN12" s="50">
        <v>2</v>
      </c>
      <c r="AO12" s="21">
        <v>2</v>
      </c>
      <c r="AP12" s="28" t="s">
        <v>159</v>
      </c>
      <c r="AQ12" s="120">
        <v>0</v>
      </c>
      <c r="AR12" s="120">
        <v>0</v>
      </c>
      <c r="AS12" s="120">
        <v>0</v>
      </c>
      <c r="AT12" s="120">
        <v>0</v>
      </c>
      <c r="AU12" s="120">
        <f t="shared" ref="AU12:AU35" si="6">SUM(AQ12:AT12)</f>
        <v>0</v>
      </c>
      <c r="AV12" s="120">
        <v>0</v>
      </c>
      <c r="AW12" s="120">
        <v>0</v>
      </c>
      <c r="AX12" s="120">
        <v>0</v>
      </c>
      <c r="AY12" s="120">
        <v>0</v>
      </c>
      <c r="AZ12" s="120">
        <f t="shared" ref="AZ12:AZ35" si="7">SUM(AV12:AY12)</f>
        <v>0</v>
      </c>
      <c r="BA12" s="120">
        <f t="shared" ref="BA12:BA35" si="8">SUM(X12,AC12,AH12,AM12,AU12,AZ12)</f>
        <v>94</v>
      </c>
      <c r="BB12" s="120">
        <v>0</v>
      </c>
      <c r="BC12" s="120">
        <v>10</v>
      </c>
      <c r="BD12" s="120">
        <v>9</v>
      </c>
      <c r="BE12" s="120">
        <f t="shared" ref="BE12:BE35" si="9">SUM(I12,P12,BA12,BB12:BD12)</f>
        <v>116</v>
      </c>
      <c r="BF12" s="120">
        <v>0</v>
      </c>
      <c r="BG12" s="120">
        <f t="shared" ref="BG12:BG35" si="10">SUM(H12,I12,BF12)</f>
        <v>6</v>
      </c>
      <c r="BH12" s="132">
        <f t="shared" ref="BH12:BH35" si="11">SUM(BE12,BG12)-I12</f>
        <v>119</v>
      </c>
      <c r="BI12" s="425">
        <v>2</v>
      </c>
      <c r="BJ12" s="62"/>
      <c r="BL12" s="82"/>
    </row>
    <row r="13" spans="1:64" ht="20.100000000000001" customHeight="1" x14ac:dyDescent="0.15">
      <c r="A13" s="21">
        <v>3</v>
      </c>
      <c r="B13" s="28" t="s">
        <v>160</v>
      </c>
      <c r="C13" s="118">
        <v>2</v>
      </c>
      <c r="D13" s="118">
        <v>0</v>
      </c>
      <c r="E13" s="118">
        <v>0</v>
      </c>
      <c r="F13" s="118">
        <v>0</v>
      </c>
      <c r="G13" s="118">
        <v>0</v>
      </c>
      <c r="H13" s="118">
        <f t="shared" si="0"/>
        <v>2</v>
      </c>
      <c r="I13" s="118">
        <v>0</v>
      </c>
      <c r="J13" s="118">
        <v>0</v>
      </c>
      <c r="K13" s="118">
        <v>0</v>
      </c>
      <c r="L13" s="118">
        <v>0</v>
      </c>
      <c r="M13" s="118">
        <v>0</v>
      </c>
      <c r="N13" s="118">
        <v>0</v>
      </c>
      <c r="O13" s="118">
        <v>0</v>
      </c>
      <c r="P13" s="118">
        <f t="shared" si="1"/>
        <v>0</v>
      </c>
      <c r="Q13" s="120">
        <v>0</v>
      </c>
      <c r="R13" s="120">
        <v>18</v>
      </c>
      <c r="S13" s="120">
        <v>0</v>
      </c>
      <c r="T13" s="120">
        <v>27</v>
      </c>
      <c r="U13" s="50">
        <v>3</v>
      </c>
      <c r="V13" s="21">
        <v>3</v>
      </c>
      <c r="W13" s="28" t="s">
        <v>160</v>
      </c>
      <c r="X13" s="120">
        <f t="shared" si="2"/>
        <v>45</v>
      </c>
      <c r="Y13" s="120">
        <v>0</v>
      </c>
      <c r="Z13" s="120">
        <v>30</v>
      </c>
      <c r="AA13" s="120">
        <v>0</v>
      </c>
      <c r="AB13" s="120">
        <v>126</v>
      </c>
      <c r="AC13" s="120">
        <f t="shared" si="3"/>
        <v>156</v>
      </c>
      <c r="AD13" s="120">
        <v>0</v>
      </c>
      <c r="AE13" s="120">
        <v>20</v>
      </c>
      <c r="AF13" s="120">
        <v>0</v>
      </c>
      <c r="AG13" s="120">
        <v>91</v>
      </c>
      <c r="AH13" s="120">
        <f t="shared" si="4"/>
        <v>111</v>
      </c>
      <c r="AI13" s="120">
        <v>0</v>
      </c>
      <c r="AJ13" s="120">
        <v>0</v>
      </c>
      <c r="AK13" s="120">
        <v>0</v>
      </c>
      <c r="AL13" s="120">
        <v>0</v>
      </c>
      <c r="AM13" s="120">
        <f t="shared" si="5"/>
        <v>0</v>
      </c>
      <c r="AN13" s="50">
        <v>3</v>
      </c>
      <c r="AO13" s="21">
        <v>3</v>
      </c>
      <c r="AP13" s="28" t="s">
        <v>160</v>
      </c>
      <c r="AQ13" s="120">
        <v>0</v>
      </c>
      <c r="AR13" s="120">
        <v>0</v>
      </c>
      <c r="AS13" s="120">
        <v>0</v>
      </c>
      <c r="AT13" s="120">
        <v>0</v>
      </c>
      <c r="AU13" s="120">
        <f t="shared" si="6"/>
        <v>0</v>
      </c>
      <c r="AV13" s="120">
        <v>0</v>
      </c>
      <c r="AW13" s="120">
        <v>0</v>
      </c>
      <c r="AX13" s="120">
        <v>0</v>
      </c>
      <c r="AY13" s="120">
        <v>0</v>
      </c>
      <c r="AZ13" s="120">
        <f t="shared" si="7"/>
        <v>0</v>
      </c>
      <c r="BA13" s="120">
        <f t="shared" si="8"/>
        <v>312</v>
      </c>
      <c r="BB13" s="120">
        <v>0</v>
      </c>
      <c r="BC13" s="120">
        <v>21</v>
      </c>
      <c r="BD13" s="120">
        <v>12</v>
      </c>
      <c r="BE13" s="120">
        <f t="shared" si="9"/>
        <v>345</v>
      </c>
      <c r="BF13" s="120">
        <v>0</v>
      </c>
      <c r="BG13" s="120">
        <f t="shared" si="10"/>
        <v>2</v>
      </c>
      <c r="BH13" s="132">
        <f t="shared" si="11"/>
        <v>347</v>
      </c>
      <c r="BI13" s="425">
        <v>3</v>
      </c>
      <c r="BJ13" s="62"/>
      <c r="BL13" s="82"/>
    </row>
    <row r="14" spans="1:64" ht="20.100000000000001" customHeight="1" x14ac:dyDescent="0.15">
      <c r="A14" s="21">
        <v>4</v>
      </c>
      <c r="B14" s="28" t="s">
        <v>161</v>
      </c>
      <c r="C14" s="118">
        <v>0</v>
      </c>
      <c r="D14" s="118">
        <v>0</v>
      </c>
      <c r="E14" s="118">
        <v>3</v>
      </c>
      <c r="F14" s="118">
        <v>1</v>
      </c>
      <c r="G14" s="118">
        <v>0</v>
      </c>
      <c r="H14" s="118">
        <f t="shared" si="0"/>
        <v>4</v>
      </c>
      <c r="I14" s="118">
        <v>2</v>
      </c>
      <c r="J14" s="118">
        <v>0</v>
      </c>
      <c r="K14" s="118">
        <v>0</v>
      </c>
      <c r="L14" s="118">
        <v>0</v>
      </c>
      <c r="M14" s="118">
        <v>0</v>
      </c>
      <c r="N14" s="118">
        <v>0</v>
      </c>
      <c r="O14" s="118">
        <v>0</v>
      </c>
      <c r="P14" s="118">
        <f t="shared" si="1"/>
        <v>0</v>
      </c>
      <c r="Q14" s="120">
        <v>0</v>
      </c>
      <c r="R14" s="120">
        <v>9</v>
      </c>
      <c r="S14" s="120">
        <v>0</v>
      </c>
      <c r="T14" s="120">
        <v>5</v>
      </c>
      <c r="U14" s="50">
        <v>4</v>
      </c>
      <c r="V14" s="21">
        <v>4</v>
      </c>
      <c r="W14" s="28" t="s">
        <v>161</v>
      </c>
      <c r="X14" s="120">
        <f t="shared" si="2"/>
        <v>14</v>
      </c>
      <c r="Y14" s="120">
        <v>0</v>
      </c>
      <c r="Z14" s="120">
        <v>15</v>
      </c>
      <c r="AA14" s="120">
        <v>0</v>
      </c>
      <c r="AB14" s="120">
        <v>25</v>
      </c>
      <c r="AC14" s="120">
        <f t="shared" si="3"/>
        <v>40</v>
      </c>
      <c r="AD14" s="120">
        <v>0</v>
      </c>
      <c r="AE14" s="120">
        <v>6</v>
      </c>
      <c r="AF14" s="120">
        <v>0</v>
      </c>
      <c r="AG14" s="120">
        <v>16</v>
      </c>
      <c r="AH14" s="120">
        <f t="shared" si="4"/>
        <v>22</v>
      </c>
      <c r="AI14" s="120">
        <v>0</v>
      </c>
      <c r="AJ14" s="120">
        <v>0</v>
      </c>
      <c r="AK14" s="120">
        <v>0</v>
      </c>
      <c r="AL14" s="120">
        <v>0</v>
      </c>
      <c r="AM14" s="120">
        <f t="shared" si="5"/>
        <v>0</v>
      </c>
      <c r="AN14" s="50">
        <v>4</v>
      </c>
      <c r="AO14" s="21">
        <v>4</v>
      </c>
      <c r="AP14" s="28" t="s">
        <v>161</v>
      </c>
      <c r="AQ14" s="120">
        <v>0</v>
      </c>
      <c r="AR14" s="120">
        <v>0</v>
      </c>
      <c r="AS14" s="120">
        <v>0</v>
      </c>
      <c r="AT14" s="120">
        <v>0</v>
      </c>
      <c r="AU14" s="120">
        <f t="shared" si="6"/>
        <v>0</v>
      </c>
      <c r="AV14" s="120">
        <v>0</v>
      </c>
      <c r="AW14" s="120">
        <v>0</v>
      </c>
      <c r="AX14" s="120">
        <v>0</v>
      </c>
      <c r="AY14" s="120">
        <v>0</v>
      </c>
      <c r="AZ14" s="120">
        <f t="shared" si="7"/>
        <v>0</v>
      </c>
      <c r="BA14" s="120">
        <f t="shared" si="8"/>
        <v>76</v>
      </c>
      <c r="BB14" s="120">
        <v>0</v>
      </c>
      <c r="BC14" s="120">
        <v>3</v>
      </c>
      <c r="BD14" s="120">
        <v>7</v>
      </c>
      <c r="BE14" s="120">
        <f t="shared" si="9"/>
        <v>88</v>
      </c>
      <c r="BF14" s="120">
        <v>0</v>
      </c>
      <c r="BG14" s="120">
        <f t="shared" si="10"/>
        <v>6</v>
      </c>
      <c r="BH14" s="132">
        <f t="shared" si="11"/>
        <v>92</v>
      </c>
      <c r="BI14" s="425">
        <v>4</v>
      </c>
      <c r="BJ14" s="62"/>
      <c r="BL14" s="82"/>
    </row>
    <row r="15" spans="1:64" ht="20.100000000000001" customHeight="1" x14ac:dyDescent="0.15">
      <c r="A15" s="22">
        <v>5</v>
      </c>
      <c r="B15" s="28" t="s">
        <v>164</v>
      </c>
      <c r="C15" s="119">
        <v>0</v>
      </c>
      <c r="D15" s="119">
        <v>0</v>
      </c>
      <c r="E15" s="119">
        <v>1</v>
      </c>
      <c r="F15" s="119">
        <v>0</v>
      </c>
      <c r="G15" s="119">
        <v>0</v>
      </c>
      <c r="H15" s="119">
        <f t="shared" si="0"/>
        <v>1</v>
      </c>
      <c r="I15" s="119">
        <v>0</v>
      </c>
      <c r="J15" s="119">
        <v>0</v>
      </c>
      <c r="K15" s="119">
        <v>0</v>
      </c>
      <c r="L15" s="119">
        <v>0</v>
      </c>
      <c r="M15" s="119">
        <v>0</v>
      </c>
      <c r="N15" s="119">
        <v>0</v>
      </c>
      <c r="O15" s="119">
        <v>0</v>
      </c>
      <c r="P15" s="119">
        <f t="shared" si="1"/>
        <v>0</v>
      </c>
      <c r="Q15" s="119">
        <v>0</v>
      </c>
      <c r="R15" s="119">
        <v>3</v>
      </c>
      <c r="S15" s="119">
        <v>0</v>
      </c>
      <c r="T15" s="119">
        <v>33</v>
      </c>
      <c r="U15" s="51">
        <v>5</v>
      </c>
      <c r="V15" s="22">
        <v>5</v>
      </c>
      <c r="W15" s="28" t="s">
        <v>164</v>
      </c>
      <c r="X15" s="119">
        <f t="shared" si="2"/>
        <v>36</v>
      </c>
      <c r="Y15" s="119">
        <v>0</v>
      </c>
      <c r="Z15" s="119">
        <v>2</v>
      </c>
      <c r="AA15" s="119">
        <v>0</v>
      </c>
      <c r="AB15" s="119">
        <v>10</v>
      </c>
      <c r="AC15" s="119">
        <f t="shared" si="3"/>
        <v>12</v>
      </c>
      <c r="AD15" s="119">
        <v>0</v>
      </c>
      <c r="AE15" s="119">
        <v>5</v>
      </c>
      <c r="AF15" s="119">
        <v>0</v>
      </c>
      <c r="AG15" s="119">
        <v>36</v>
      </c>
      <c r="AH15" s="119">
        <f t="shared" si="4"/>
        <v>41</v>
      </c>
      <c r="AI15" s="119">
        <v>0</v>
      </c>
      <c r="AJ15" s="119">
        <v>1</v>
      </c>
      <c r="AK15" s="119">
        <v>0</v>
      </c>
      <c r="AL15" s="119">
        <v>0</v>
      </c>
      <c r="AM15" s="119">
        <f t="shared" si="5"/>
        <v>1</v>
      </c>
      <c r="AN15" s="51">
        <v>5</v>
      </c>
      <c r="AO15" s="22">
        <v>5</v>
      </c>
      <c r="AP15" s="28" t="s">
        <v>164</v>
      </c>
      <c r="AQ15" s="119">
        <v>0</v>
      </c>
      <c r="AR15" s="119">
        <v>0</v>
      </c>
      <c r="AS15" s="119">
        <v>0</v>
      </c>
      <c r="AT15" s="119">
        <v>0</v>
      </c>
      <c r="AU15" s="119">
        <f t="shared" si="6"/>
        <v>0</v>
      </c>
      <c r="AV15" s="119">
        <v>0</v>
      </c>
      <c r="AW15" s="119">
        <v>0</v>
      </c>
      <c r="AX15" s="119">
        <v>0</v>
      </c>
      <c r="AY15" s="119">
        <v>0</v>
      </c>
      <c r="AZ15" s="119">
        <f t="shared" si="7"/>
        <v>0</v>
      </c>
      <c r="BA15" s="119">
        <f t="shared" si="8"/>
        <v>90</v>
      </c>
      <c r="BB15" s="119">
        <v>0</v>
      </c>
      <c r="BC15" s="119">
        <v>0</v>
      </c>
      <c r="BD15" s="119">
        <v>3</v>
      </c>
      <c r="BE15" s="120">
        <f t="shared" si="9"/>
        <v>93</v>
      </c>
      <c r="BF15" s="119">
        <v>0</v>
      </c>
      <c r="BG15" s="120">
        <f t="shared" si="10"/>
        <v>1</v>
      </c>
      <c r="BH15" s="133">
        <f t="shared" si="11"/>
        <v>94</v>
      </c>
      <c r="BI15" s="426">
        <v>5</v>
      </c>
      <c r="BJ15" s="62"/>
      <c r="BL15" s="82"/>
    </row>
    <row r="16" spans="1:64" ht="20.100000000000001" customHeight="1" x14ac:dyDescent="0.15">
      <c r="A16" s="21">
        <v>6</v>
      </c>
      <c r="B16" s="176" t="s">
        <v>166</v>
      </c>
      <c r="C16" s="117">
        <v>1</v>
      </c>
      <c r="D16" s="118">
        <v>0</v>
      </c>
      <c r="E16" s="124">
        <v>1</v>
      </c>
      <c r="F16" s="124">
        <v>0</v>
      </c>
      <c r="G16" s="118">
        <v>0</v>
      </c>
      <c r="H16" s="118">
        <f t="shared" si="0"/>
        <v>2</v>
      </c>
      <c r="I16" s="118">
        <v>1</v>
      </c>
      <c r="J16" s="118">
        <v>0</v>
      </c>
      <c r="K16" s="118">
        <v>0</v>
      </c>
      <c r="L16" s="118">
        <v>0</v>
      </c>
      <c r="M16" s="118">
        <v>0</v>
      </c>
      <c r="N16" s="118">
        <v>0</v>
      </c>
      <c r="O16" s="118">
        <v>0</v>
      </c>
      <c r="P16" s="118">
        <f t="shared" si="1"/>
        <v>0</v>
      </c>
      <c r="Q16" s="118">
        <v>0</v>
      </c>
      <c r="R16" s="118">
        <v>5</v>
      </c>
      <c r="S16" s="118">
        <v>0</v>
      </c>
      <c r="T16" s="118">
        <v>12</v>
      </c>
      <c r="U16" s="50">
        <v>6</v>
      </c>
      <c r="V16" s="21">
        <v>6</v>
      </c>
      <c r="W16" s="176" t="s">
        <v>166</v>
      </c>
      <c r="X16" s="118">
        <f t="shared" si="2"/>
        <v>17</v>
      </c>
      <c r="Y16" s="118">
        <v>0</v>
      </c>
      <c r="Z16" s="118">
        <v>9</v>
      </c>
      <c r="AA16" s="118">
        <v>0</v>
      </c>
      <c r="AB16" s="118">
        <v>31</v>
      </c>
      <c r="AC16" s="118">
        <f t="shared" si="3"/>
        <v>40</v>
      </c>
      <c r="AD16" s="118">
        <v>0</v>
      </c>
      <c r="AE16" s="118">
        <v>9</v>
      </c>
      <c r="AF16" s="118">
        <v>0</v>
      </c>
      <c r="AG16" s="118">
        <v>41</v>
      </c>
      <c r="AH16" s="118">
        <f t="shared" si="4"/>
        <v>50</v>
      </c>
      <c r="AI16" s="118">
        <v>0</v>
      </c>
      <c r="AJ16" s="118">
        <v>0</v>
      </c>
      <c r="AK16" s="118">
        <v>0</v>
      </c>
      <c r="AL16" s="118">
        <v>0</v>
      </c>
      <c r="AM16" s="118">
        <f t="shared" si="5"/>
        <v>0</v>
      </c>
      <c r="AN16" s="50">
        <v>6</v>
      </c>
      <c r="AO16" s="21">
        <v>6</v>
      </c>
      <c r="AP16" s="176" t="s">
        <v>166</v>
      </c>
      <c r="AQ16" s="118">
        <v>0</v>
      </c>
      <c r="AR16" s="118">
        <v>0</v>
      </c>
      <c r="AS16" s="118">
        <v>0</v>
      </c>
      <c r="AT16" s="118">
        <v>0</v>
      </c>
      <c r="AU16" s="118">
        <f t="shared" si="6"/>
        <v>0</v>
      </c>
      <c r="AV16" s="118">
        <v>0</v>
      </c>
      <c r="AW16" s="118">
        <v>0</v>
      </c>
      <c r="AX16" s="118">
        <v>0</v>
      </c>
      <c r="AY16" s="118">
        <v>0</v>
      </c>
      <c r="AZ16" s="118">
        <f t="shared" si="7"/>
        <v>0</v>
      </c>
      <c r="BA16" s="127">
        <f t="shared" si="8"/>
        <v>107</v>
      </c>
      <c r="BB16" s="118">
        <v>1</v>
      </c>
      <c r="BC16" s="118">
        <v>0</v>
      </c>
      <c r="BD16" s="118">
        <v>18</v>
      </c>
      <c r="BE16" s="166">
        <f t="shared" si="9"/>
        <v>127</v>
      </c>
      <c r="BF16" s="118">
        <v>0</v>
      </c>
      <c r="BG16" s="166">
        <f t="shared" si="10"/>
        <v>3</v>
      </c>
      <c r="BH16" s="131">
        <f t="shared" si="11"/>
        <v>129</v>
      </c>
      <c r="BI16" s="425">
        <v>6</v>
      </c>
      <c r="BJ16" s="62"/>
      <c r="BL16" s="82"/>
    </row>
    <row r="17" spans="1:64" s="62" customFormat="1" ht="20.100000000000001" customHeight="1" x14ac:dyDescent="0.15">
      <c r="A17" s="21">
        <v>7</v>
      </c>
      <c r="B17" s="28" t="s">
        <v>167</v>
      </c>
      <c r="C17" s="117">
        <v>1</v>
      </c>
      <c r="D17" s="118">
        <v>0</v>
      </c>
      <c r="E17" s="118">
        <v>0</v>
      </c>
      <c r="F17" s="118">
        <v>0</v>
      </c>
      <c r="G17" s="118">
        <v>3</v>
      </c>
      <c r="H17" s="118">
        <f t="shared" si="0"/>
        <v>4</v>
      </c>
      <c r="I17" s="118">
        <v>0</v>
      </c>
      <c r="J17" s="118">
        <v>0</v>
      </c>
      <c r="K17" s="118">
        <v>0</v>
      </c>
      <c r="L17" s="118">
        <v>0</v>
      </c>
      <c r="M17" s="118">
        <v>0</v>
      </c>
      <c r="N17" s="118">
        <v>0</v>
      </c>
      <c r="O17" s="118">
        <v>0</v>
      </c>
      <c r="P17" s="118">
        <f t="shared" si="1"/>
        <v>0</v>
      </c>
      <c r="Q17" s="118">
        <v>0</v>
      </c>
      <c r="R17" s="118">
        <v>6</v>
      </c>
      <c r="S17" s="118">
        <v>0</v>
      </c>
      <c r="T17" s="118">
        <v>6</v>
      </c>
      <c r="U17" s="50">
        <v>7</v>
      </c>
      <c r="V17" s="21">
        <v>7</v>
      </c>
      <c r="W17" s="28" t="s">
        <v>167</v>
      </c>
      <c r="X17" s="118">
        <f t="shared" si="2"/>
        <v>12</v>
      </c>
      <c r="Y17" s="118">
        <v>0</v>
      </c>
      <c r="Z17" s="118">
        <v>5</v>
      </c>
      <c r="AA17" s="118">
        <v>0</v>
      </c>
      <c r="AB17" s="118">
        <v>5</v>
      </c>
      <c r="AC17" s="118">
        <f t="shared" si="3"/>
        <v>10</v>
      </c>
      <c r="AD17" s="118">
        <v>0</v>
      </c>
      <c r="AE17" s="118">
        <v>4</v>
      </c>
      <c r="AF17" s="118">
        <v>0</v>
      </c>
      <c r="AG17" s="118">
        <v>5</v>
      </c>
      <c r="AH17" s="118">
        <f t="shared" si="4"/>
        <v>9</v>
      </c>
      <c r="AI17" s="118">
        <v>0</v>
      </c>
      <c r="AJ17" s="118">
        <v>0</v>
      </c>
      <c r="AK17" s="118">
        <v>0</v>
      </c>
      <c r="AL17" s="118">
        <v>0</v>
      </c>
      <c r="AM17" s="118">
        <f t="shared" si="5"/>
        <v>0</v>
      </c>
      <c r="AN17" s="50">
        <v>7</v>
      </c>
      <c r="AO17" s="21">
        <v>7</v>
      </c>
      <c r="AP17" s="28" t="s">
        <v>167</v>
      </c>
      <c r="AQ17" s="118">
        <v>0</v>
      </c>
      <c r="AR17" s="118">
        <v>0</v>
      </c>
      <c r="AS17" s="118">
        <v>0</v>
      </c>
      <c r="AT17" s="118">
        <v>0</v>
      </c>
      <c r="AU17" s="118">
        <f t="shared" si="6"/>
        <v>0</v>
      </c>
      <c r="AV17" s="118">
        <v>0</v>
      </c>
      <c r="AW17" s="118">
        <v>0</v>
      </c>
      <c r="AX17" s="118">
        <v>0</v>
      </c>
      <c r="AY17" s="118">
        <v>0</v>
      </c>
      <c r="AZ17" s="118">
        <f t="shared" si="7"/>
        <v>0</v>
      </c>
      <c r="BA17" s="127">
        <f t="shared" si="8"/>
        <v>31</v>
      </c>
      <c r="BB17" s="118">
        <v>1</v>
      </c>
      <c r="BC17" s="118">
        <v>4</v>
      </c>
      <c r="BD17" s="118">
        <v>5</v>
      </c>
      <c r="BE17" s="120">
        <f t="shared" si="9"/>
        <v>41</v>
      </c>
      <c r="BF17" s="118">
        <v>0</v>
      </c>
      <c r="BG17" s="120">
        <f t="shared" si="10"/>
        <v>4</v>
      </c>
      <c r="BH17" s="131">
        <f t="shared" si="11"/>
        <v>45</v>
      </c>
      <c r="BI17" s="425">
        <v>7</v>
      </c>
      <c r="BL17" s="120"/>
    </row>
    <row r="18" spans="1:64" ht="20.100000000000001" customHeight="1" x14ac:dyDescent="0.15">
      <c r="A18" s="21">
        <v>8</v>
      </c>
      <c r="B18" s="28" t="s">
        <v>170</v>
      </c>
      <c r="C18" s="120">
        <v>6</v>
      </c>
      <c r="D18" s="120">
        <v>0</v>
      </c>
      <c r="E18" s="120">
        <v>2</v>
      </c>
      <c r="F18" s="120">
        <v>1</v>
      </c>
      <c r="G18" s="120">
        <v>0</v>
      </c>
      <c r="H18" s="120">
        <f t="shared" si="0"/>
        <v>9</v>
      </c>
      <c r="I18" s="120">
        <v>0</v>
      </c>
      <c r="J18" s="120">
        <v>0</v>
      </c>
      <c r="K18" s="120">
        <v>0</v>
      </c>
      <c r="L18" s="120">
        <v>0</v>
      </c>
      <c r="M18" s="120">
        <v>0</v>
      </c>
      <c r="N18" s="120">
        <v>0</v>
      </c>
      <c r="O18" s="120">
        <v>0</v>
      </c>
      <c r="P18" s="120">
        <f t="shared" si="1"/>
        <v>0</v>
      </c>
      <c r="Q18" s="120">
        <v>0</v>
      </c>
      <c r="R18" s="120">
        <v>12</v>
      </c>
      <c r="S18" s="120">
        <v>0</v>
      </c>
      <c r="T18" s="120">
        <v>14</v>
      </c>
      <c r="U18" s="50">
        <v>8</v>
      </c>
      <c r="V18" s="21">
        <v>8</v>
      </c>
      <c r="W18" s="28" t="s">
        <v>170</v>
      </c>
      <c r="X18" s="120">
        <f t="shared" si="2"/>
        <v>26</v>
      </c>
      <c r="Y18" s="120">
        <v>0</v>
      </c>
      <c r="Z18" s="120">
        <v>12</v>
      </c>
      <c r="AA18" s="120">
        <v>0</v>
      </c>
      <c r="AB18" s="120">
        <v>33</v>
      </c>
      <c r="AC18" s="120">
        <f t="shared" si="3"/>
        <v>45</v>
      </c>
      <c r="AD18" s="120">
        <v>0</v>
      </c>
      <c r="AE18" s="120">
        <v>9</v>
      </c>
      <c r="AF18" s="120">
        <v>0</v>
      </c>
      <c r="AG18" s="120">
        <v>18</v>
      </c>
      <c r="AH18" s="120">
        <f t="shared" si="4"/>
        <v>27</v>
      </c>
      <c r="AI18" s="120">
        <v>0</v>
      </c>
      <c r="AJ18" s="120">
        <v>0</v>
      </c>
      <c r="AK18" s="120">
        <v>0</v>
      </c>
      <c r="AL18" s="120">
        <v>0</v>
      </c>
      <c r="AM18" s="120">
        <f t="shared" si="5"/>
        <v>0</v>
      </c>
      <c r="AN18" s="50">
        <v>8</v>
      </c>
      <c r="AO18" s="21">
        <v>8</v>
      </c>
      <c r="AP18" s="28" t="s">
        <v>170</v>
      </c>
      <c r="AQ18" s="120">
        <v>0</v>
      </c>
      <c r="AR18" s="120">
        <v>0</v>
      </c>
      <c r="AS18" s="120">
        <v>0</v>
      </c>
      <c r="AT18" s="120">
        <v>0</v>
      </c>
      <c r="AU18" s="120">
        <f t="shared" si="6"/>
        <v>0</v>
      </c>
      <c r="AV18" s="120">
        <v>0</v>
      </c>
      <c r="AW18" s="120">
        <v>0</v>
      </c>
      <c r="AX18" s="120">
        <v>0</v>
      </c>
      <c r="AY18" s="120">
        <v>0</v>
      </c>
      <c r="AZ18" s="120">
        <f t="shared" si="7"/>
        <v>0</v>
      </c>
      <c r="BA18" s="127">
        <f t="shared" si="8"/>
        <v>98</v>
      </c>
      <c r="BB18" s="120">
        <v>0</v>
      </c>
      <c r="BC18" s="120">
        <v>21</v>
      </c>
      <c r="BD18" s="120">
        <v>16</v>
      </c>
      <c r="BE18" s="120">
        <f t="shared" si="9"/>
        <v>135</v>
      </c>
      <c r="BF18" s="120">
        <v>0</v>
      </c>
      <c r="BG18" s="120">
        <f t="shared" si="10"/>
        <v>9</v>
      </c>
      <c r="BH18" s="132">
        <f t="shared" si="11"/>
        <v>144</v>
      </c>
      <c r="BI18" s="425">
        <v>8</v>
      </c>
      <c r="BJ18" s="62"/>
      <c r="BL18" s="82"/>
    </row>
    <row r="19" spans="1:64" ht="20.100000000000001" customHeight="1" x14ac:dyDescent="0.15">
      <c r="A19" s="21">
        <v>9</v>
      </c>
      <c r="B19" s="28" t="s">
        <v>172</v>
      </c>
      <c r="C19" s="120">
        <v>0</v>
      </c>
      <c r="D19" s="120">
        <v>0</v>
      </c>
      <c r="E19" s="120">
        <v>0</v>
      </c>
      <c r="F19" s="120">
        <v>1</v>
      </c>
      <c r="G19" s="120">
        <v>0</v>
      </c>
      <c r="H19" s="120">
        <f t="shared" si="0"/>
        <v>1</v>
      </c>
      <c r="I19" s="120">
        <v>0</v>
      </c>
      <c r="J19" s="120">
        <v>0</v>
      </c>
      <c r="K19" s="120">
        <v>0</v>
      </c>
      <c r="L19" s="120">
        <v>0</v>
      </c>
      <c r="M19" s="120">
        <v>0</v>
      </c>
      <c r="N19" s="120">
        <v>0</v>
      </c>
      <c r="O19" s="120">
        <v>0</v>
      </c>
      <c r="P19" s="120">
        <f t="shared" si="1"/>
        <v>0</v>
      </c>
      <c r="Q19" s="120">
        <v>0</v>
      </c>
      <c r="R19" s="120">
        <v>9</v>
      </c>
      <c r="S19" s="120">
        <v>0</v>
      </c>
      <c r="T19" s="120">
        <v>9</v>
      </c>
      <c r="U19" s="50">
        <v>9</v>
      </c>
      <c r="V19" s="21">
        <v>9</v>
      </c>
      <c r="W19" s="28" t="s">
        <v>172</v>
      </c>
      <c r="X19" s="120">
        <f t="shared" si="2"/>
        <v>18</v>
      </c>
      <c r="Y19" s="120">
        <v>0</v>
      </c>
      <c r="Z19" s="120">
        <v>10</v>
      </c>
      <c r="AA19" s="120">
        <v>0</v>
      </c>
      <c r="AB19" s="120">
        <v>11</v>
      </c>
      <c r="AC19" s="120">
        <f t="shared" si="3"/>
        <v>21</v>
      </c>
      <c r="AD19" s="120">
        <v>0</v>
      </c>
      <c r="AE19" s="120">
        <v>0</v>
      </c>
      <c r="AF19" s="120">
        <v>0</v>
      </c>
      <c r="AG19" s="120">
        <v>15</v>
      </c>
      <c r="AH19" s="120">
        <f t="shared" si="4"/>
        <v>15</v>
      </c>
      <c r="AI19" s="120">
        <v>0</v>
      </c>
      <c r="AJ19" s="120">
        <v>1</v>
      </c>
      <c r="AK19" s="120">
        <v>0</v>
      </c>
      <c r="AL19" s="120">
        <v>0</v>
      </c>
      <c r="AM19" s="120">
        <f t="shared" si="5"/>
        <v>1</v>
      </c>
      <c r="AN19" s="50">
        <v>9</v>
      </c>
      <c r="AO19" s="21">
        <v>9</v>
      </c>
      <c r="AP19" s="28" t="s">
        <v>172</v>
      </c>
      <c r="AQ19" s="120">
        <v>0</v>
      </c>
      <c r="AR19" s="120">
        <v>0</v>
      </c>
      <c r="AS19" s="120">
        <v>0</v>
      </c>
      <c r="AT19" s="120">
        <v>0</v>
      </c>
      <c r="AU19" s="120">
        <f t="shared" si="6"/>
        <v>0</v>
      </c>
      <c r="AV19" s="120">
        <v>0</v>
      </c>
      <c r="AW19" s="120">
        <v>0</v>
      </c>
      <c r="AX19" s="120">
        <v>0</v>
      </c>
      <c r="AY19" s="120">
        <v>0</v>
      </c>
      <c r="AZ19" s="120">
        <f t="shared" si="7"/>
        <v>0</v>
      </c>
      <c r="BA19" s="127">
        <f t="shared" si="8"/>
        <v>55</v>
      </c>
      <c r="BB19" s="120">
        <v>0</v>
      </c>
      <c r="BC19" s="120">
        <v>0</v>
      </c>
      <c r="BD19" s="120">
        <v>1</v>
      </c>
      <c r="BE19" s="120">
        <f t="shared" si="9"/>
        <v>56</v>
      </c>
      <c r="BF19" s="120">
        <v>0</v>
      </c>
      <c r="BG19" s="120">
        <f t="shared" si="10"/>
        <v>1</v>
      </c>
      <c r="BH19" s="132">
        <f t="shared" si="11"/>
        <v>57</v>
      </c>
      <c r="BI19" s="425">
        <v>9</v>
      </c>
      <c r="BJ19" s="62"/>
      <c r="BL19" s="82"/>
    </row>
    <row r="20" spans="1:64" ht="20.100000000000001" customHeight="1" x14ac:dyDescent="0.15">
      <c r="A20" s="22">
        <v>10</v>
      </c>
      <c r="B20" s="31" t="s">
        <v>173</v>
      </c>
      <c r="C20" s="119">
        <v>4</v>
      </c>
      <c r="D20" s="119">
        <v>0</v>
      </c>
      <c r="E20" s="119">
        <v>5</v>
      </c>
      <c r="F20" s="119">
        <v>1</v>
      </c>
      <c r="G20" s="119">
        <v>0</v>
      </c>
      <c r="H20" s="119">
        <f t="shared" si="0"/>
        <v>10</v>
      </c>
      <c r="I20" s="119">
        <v>0</v>
      </c>
      <c r="J20" s="119">
        <v>0</v>
      </c>
      <c r="K20" s="119">
        <v>0</v>
      </c>
      <c r="L20" s="119">
        <v>0</v>
      </c>
      <c r="M20" s="119">
        <v>0</v>
      </c>
      <c r="N20" s="119">
        <v>0</v>
      </c>
      <c r="O20" s="119">
        <v>0</v>
      </c>
      <c r="P20" s="119">
        <f t="shared" si="1"/>
        <v>0</v>
      </c>
      <c r="Q20" s="119">
        <v>0</v>
      </c>
      <c r="R20" s="119">
        <v>11</v>
      </c>
      <c r="S20" s="119">
        <v>0</v>
      </c>
      <c r="T20" s="119">
        <v>27</v>
      </c>
      <c r="U20" s="51">
        <v>10</v>
      </c>
      <c r="V20" s="22">
        <v>10</v>
      </c>
      <c r="W20" s="31" t="s">
        <v>173</v>
      </c>
      <c r="X20" s="119">
        <f t="shared" si="2"/>
        <v>38</v>
      </c>
      <c r="Y20" s="119">
        <v>0</v>
      </c>
      <c r="Z20" s="119">
        <v>13</v>
      </c>
      <c r="AA20" s="119">
        <v>0</v>
      </c>
      <c r="AB20" s="119">
        <v>60</v>
      </c>
      <c r="AC20" s="119">
        <f t="shared" si="3"/>
        <v>73</v>
      </c>
      <c r="AD20" s="119">
        <v>0</v>
      </c>
      <c r="AE20" s="119">
        <v>8</v>
      </c>
      <c r="AF20" s="119">
        <v>0</v>
      </c>
      <c r="AG20" s="119">
        <v>65</v>
      </c>
      <c r="AH20" s="119">
        <f t="shared" si="4"/>
        <v>73</v>
      </c>
      <c r="AI20" s="119">
        <v>0</v>
      </c>
      <c r="AJ20" s="119">
        <v>0</v>
      </c>
      <c r="AK20" s="119">
        <v>0</v>
      </c>
      <c r="AL20" s="119">
        <v>0</v>
      </c>
      <c r="AM20" s="119">
        <f t="shared" si="5"/>
        <v>0</v>
      </c>
      <c r="AN20" s="51">
        <v>10</v>
      </c>
      <c r="AO20" s="22">
        <v>10</v>
      </c>
      <c r="AP20" s="31" t="s">
        <v>173</v>
      </c>
      <c r="AQ20" s="119">
        <v>0</v>
      </c>
      <c r="AR20" s="119">
        <v>0</v>
      </c>
      <c r="AS20" s="119">
        <v>0</v>
      </c>
      <c r="AT20" s="119">
        <v>0</v>
      </c>
      <c r="AU20" s="119">
        <f t="shared" si="6"/>
        <v>0</v>
      </c>
      <c r="AV20" s="119">
        <v>0</v>
      </c>
      <c r="AW20" s="119">
        <v>0</v>
      </c>
      <c r="AX20" s="119">
        <v>0</v>
      </c>
      <c r="AY20" s="119">
        <v>0</v>
      </c>
      <c r="AZ20" s="119">
        <f t="shared" si="7"/>
        <v>0</v>
      </c>
      <c r="BA20" s="182">
        <f t="shared" si="8"/>
        <v>184</v>
      </c>
      <c r="BB20" s="119">
        <v>1</v>
      </c>
      <c r="BC20" s="119">
        <v>29</v>
      </c>
      <c r="BD20" s="119">
        <v>23</v>
      </c>
      <c r="BE20" s="119">
        <f t="shared" si="9"/>
        <v>237</v>
      </c>
      <c r="BF20" s="119">
        <v>0</v>
      </c>
      <c r="BG20" s="119">
        <f t="shared" si="10"/>
        <v>10</v>
      </c>
      <c r="BH20" s="133">
        <f t="shared" si="11"/>
        <v>247</v>
      </c>
      <c r="BI20" s="426">
        <v>10</v>
      </c>
      <c r="BJ20" s="62"/>
      <c r="BL20" s="82"/>
    </row>
    <row r="21" spans="1:64" ht="20.100000000000001" customHeight="1" x14ac:dyDescent="0.15">
      <c r="A21" s="21">
        <v>11</v>
      </c>
      <c r="B21" s="28" t="s">
        <v>174</v>
      </c>
      <c r="C21" s="120">
        <v>3</v>
      </c>
      <c r="D21" s="120">
        <v>0</v>
      </c>
      <c r="E21" s="120">
        <v>0</v>
      </c>
      <c r="F21" s="120">
        <v>0</v>
      </c>
      <c r="G21" s="120">
        <v>0</v>
      </c>
      <c r="H21" s="120">
        <f t="shared" si="0"/>
        <v>3</v>
      </c>
      <c r="I21" s="120">
        <v>0</v>
      </c>
      <c r="J21" s="120">
        <v>0</v>
      </c>
      <c r="K21" s="120">
        <v>0</v>
      </c>
      <c r="L21" s="120">
        <v>0</v>
      </c>
      <c r="M21" s="120">
        <v>0</v>
      </c>
      <c r="N21" s="120">
        <v>0</v>
      </c>
      <c r="O21" s="120">
        <v>0</v>
      </c>
      <c r="P21" s="120">
        <f t="shared" si="1"/>
        <v>0</v>
      </c>
      <c r="Q21" s="120">
        <v>0</v>
      </c>
      <c r="R21" s="120">
        <v>5</v>
      </c>
      <c r="S21" s="120">
        <v>0</v>
      </c>
      <c r="T21" s="120">
        <v>13</v>
      </c>
      <c r="U21" s="50">
        <v>11</v>
      </c>
      <c r="V21" s="21">
        <v>11</v>
      </c>
      <c r="W21" s="28" t="s">
        <v>174</v>
      </c>
      <c r="X21" s="118">
        <f t="shared" si="2"/>
        <v>18</v>
      </c>
      <c r="Y21" s="120">
        <v>0</v>
      </c>
      <c r="Z21" s="120">
        <v>6</v>
      </c>
      <c r="AA21" s="120">
        <v>0</v>
      </c>
      <c r="AB21" s="120">
        <v>28</v>
      </c>
      <c r="AC21" s="118">
        <f t="shared" si="3"/>
        <v>34</v>
      </c>
      <c r="AD21" s="120">
        <v>0</v>
      </c>
      <c r="AE21" s="120">
        <v>9</v>
      </c>
      <c r="AF21" s="120">
        <v>0</v>
      </c>
      <c r="AG21" s="120">
        <v>14</v>
      </c>
      <c r="AH21" s="118">
        <f t="shared" si="4"/>
        <v>23</v>
      </c>
      <c r="AI21" s="120">
        <v>0</v>
      </c>
      <c r="AJ21" s="120">
        <v>0</v>
      </c>
      <c r="AK21" s="120">
        <v>0</v>
      </c>
      <c r="AL21" s="120">
        <v>0</v>
      </c>
      <c r="AM21" s="118">
        <f t="shared" si="5"/>
        <v>0</v>
      </c>
      <c r="AN21" s="50">
        <v>11</v>
      </c>
      <c r="AO21" s="21">
        <v>11</v>
      </c>
      <c r="AP21" s="28" t="s">
        <v>174</v>
      </c>
      <c r="AQ21" s="120">
        <v>0</v>
      </c>
      <c r="AR21" s="120">
        <v>0</v>
      </c>
      <c r="AS21" s="120">
        <v>0</v>
      </c>
      <c r="AT21" s="120">
        <v>0</v>
      </c>
      <c r="AU21" s="118">
        <f t="shared" si="6"/>
        <v>0</v>
      </c>
      <c r="AV21" s="120">
        <v>0</v>
      </c>
      <c r="AW21" s="120">
        <v>0</v>
      </c>
      <c r="AX21" s="120">
        <v>0</v>
      </c>
      <c r="AY21" s="120">
        <v>0</v>
      </c>
      <c r="AZ21" s="118">
        <f t="shared" si="7"/>
        <v>0</v>
      </c>
      <c r="BA21" s="127">
        <f t="shared" si="8"/>
        <v>75</v>
      </c>
      <c r="BB21" s="120">
        <v>0</v>
      </c>
      <c r="BC21" s="120">
        <v>4</v>
      </c>
      <c r="BD21" s="120">
        <v>5</v>
      </c>
      <c r="BE21" s="120">
        <f t="shared" si="9"/>
        <v>84</v>
      </c>
      <c r="BF21" s="120">
        <v>0</v>
      </c>
      <c r="BG21" s="120">
        <f t="shared" si="10"/>
        <v>3</v>
      </c>
      <c r="BH21" s="132">
        <f t="shared" si="11"/>
        <v>87</v>
      </c>
      <c r="BI21" s="425">
        <v>11</v>
      </c>
      <c r="BJ21" s="62"/>
      <c r="BL21" s="82"/>
    </row>
    <row r="22" spans="1:64" ht="20.100000000000001" customHeight="1" x14ac:dyDescent="0.15">
      <c r="A22" s="21">
        <v>12</v>
      </c>
      <c r="B22" s="28" t="s">
        <v>301</v>
      </c>
      <c r="C22" s="120">
        <v>1</v>
      </c>
      <c r="D22" s="120">
        <v>0</v>
      </c>
      <c r="E22" s="120">
        <v>0</v>
      </c>
      <c r="F22" s="120">
        <v>3</v>
      </c>
      <c r="G22" s="120">
        <v>0</v>
      </c>
      <c r="H22" s="120">
        <f t="shared" si="0"/>
        <v>4</v>
      </c>
      <c r="I22" s="120">
        <v>0</v>
      </c>
      <c r="J22" s="120">
        <v>0</v>
      </c>
      <c r="K22" s="120">
        <v>0</v>
      </c>
      <c r="L22" s="120">
        <v>0</v>
      </c>
      <c r="M22" s="120">
        <v>0</v>
      </c>
      <c r="N22" s="120">
        <v>0</v>
      </c>
      <c r="O22" s="120">
        <v>0</v>
      </c>
      <c r="P22" s="120">
        <f t="shared" si="1"/>
        <v>0</v>
      </c>
      <c r="Q22" s="120">
        <v>0</v>
      </c>
      <c r="R22" s="120">
        <v>4</v>
      </c>
      <c r="S22" s="120">
        <v>0</v>
      </c>
      <c r="T22" s="120">
        <v>10</v>
      </c>
      <c r="U22" s="50">
        <v>12</v>
      </c>
      <c r="V22" s="21">
        <v>12</v>
      </c>
      <c r="W22" s="28" t="s">
        <v>301</v>
      </c>
      <c r="X22" s="118">
        <f t="shared" si="2"/>
        <v>14</v>
      </c>
      <c r="Y22" s="120">
        <v>0</v>
      </c>
      <c r="Z22" s="120">
        <v>4</v>
      </c>
      <c r="AA22" s="120">
        <v>0</v>
      </c>
      <c r="AB22" s="120">
        <v>12</v>
      </c>
      <c r="AC22" s="118">
        <f t="shared" si="3"/>
        <v>16</v>
      </c>
      <c r="AD22" s="120">
        <v>0</v>
      </c>
      <c r="AE22" s="120">
        <v>1</v>
      </c>
      <c r="AF22" s="120">
        <v>0</v>
      </c>
      <c r="AG22" s="120">
        <v>30</v>
      </c>
      <c r="AH22" s="118">
        <f t="shared" si="4"/>
        <v>31</v>
      </c>
      <c r="AI22" s="120">
        <v>0</v>
      </c>
      <c r="AJ22" s="120">
        <v>0</v>
      </c>
      <c r="AK22" s="120">
        <v>0</v>
      </c>
      <c r="AL22" s="120">
        <v>0</v>
      </c>
      <c r="AM22" s="118">
        <f t="shared" si="5"/>
        <v>0</v>
      </c>
      <c r="AN22" s="50">
        <v>12</v>
      </c>
      <c r="AO22" s="21">
        <v>12</v>
      </c>
      <c r="AP22" s="28" t="s">
        <v>301</v>
      </c>
      <c r="AQ22" s="120">
        <v>0</v>
      </c>
      <c r="AR22" s="120">
        <v>0</v>
      </c>
      <c r="AS22" s="120">
        <v>0</v>
      </c>
      <c r="AT22" s="120">
        <v>0</v>
      </c>
      <c r="AU22" s="118">
        <f t="shared" si="6"/>
        <v>0</v>
      </c>
      <c r="AV22" s="120">
        <v>0</v>
      </c>
      <c r="AW22" s="120">
        <v>0</v>
      </c>
      <c r="AX22" s="120">
        <v>0</v>
      </c>
      <c r="AY22" s="120">
        <v>0</v>
      </c>
      <c r="AZ22" s="118">
        <f t="shared" si="7"/>
        <v>0</v>
      </c>
      <c r="BA22" s="127">
        <f t="shared" si="8"/>
        <v>61</v>
      </c>
      <c r="BB22" s="120">
        <v>0</v>
      </c>
      <c r="BC22" s="120">
        <v>2</v>
      </c>
      <c r="BD22" s="120">
        <v>6</v>
      </c>
      <c r="BE22" s="120">
        <f t="shared" si="9"/>
        <v>69</v>
      </c>
      <c r="BF22" s="120">
        <v>0</v>
      </c>
      <c r="BG22" s="120">
        <f t="shared" si="10"/>
        <v>4</v>
      </c>
      <c r="BH22" s="132">
        <f t="shared" si="11"/>
        <v>73</v>
      </c>
      <c r="BI22" s="425">
        <v>12</v>
      </c>
      <c r="BJ22" s="62"/>
      <c r="BL22" s="82"/>
    </row>
    <row r="23" spans="1:64" ht="20.100000000000001" customHeight="1" x14ac:dyDescent="0.15">
      <c r="A23" s="21">
        <v>13</v>
      </c>
      <c r="B23" s="28" t="s">
        <v>302</v>
      </c>
      <c r="C23" s="120">
        <v>3</v>
      </c>
      <c r="D23" s="120">
        <v>0</v>
      </c>
      <c r="E23" s="120">
        <v>0</v>
      </c>
      <c r="F23" s="120">
        <v>0</v>
      </c>
      <c r="G23" s="120">
        <v>0</v>
      </c>
      <c r="H23" s="120">
        <f t="shared" si="0"/>
        <v>3</v>
      </c>
      <c r="I23" s="120">
        <v>1</v>
      </c>
      <c r="J23" s="120">
        <v>0</v>
      </c>
      <c r="K23" s="120">
        <v>0</v>
      </c>
      <c r="L23" s="120">
        <v>0</v>
      </c>
      <c r="M23" s="120">
        <v>0</v>
      </c>
      <c r="N23" s="120">
        <v>0</v>
      </c>
      <c r="O23" s="120">
        <v>0</v>
      </c>
      <c r="P23" s="120">
        <f t="shared" si="1"/>
        <v>0</v>
      </c>
      <c r="Q23" s="120">
        <v>0</v>
      </c>
      <c r="R23" s="120">
        <v>2</v>
      </c>
      <c r="S23" s="120">
        <v>0</v>
      </c>
      <c r="T23" s="120">
        <v>1</v>
      </c>
      <c r="U23" s="50">
        <v>13</v>
      </c>
      <c r="V23" s="21">
        <v>13</v>
      </c>
      <c r="W23" s="28" t="s">
        <v>302</v>
      </c>
      <c r="X23" s="120">
        <f t="shared" si="2"/>
        <v>3</v>
      </c>
      <c r="Y23" s="120">
        <v>0</v>
      </c>
      <c r="Z23" s="120">
        <v>5</v>
      </c>
      <c r="AA23" s="120">
        <v>0</v>
      </c>
      <c r="AB23" s="120">
        <v>30</v>
      </c>
      <c r="AC23" s="120">
        <f t="shared" si="3"/>
        <v>35</v>
      </c>
      <c r="AD23" s="120">
        <v>0</v>
      </c>
      <c r="AE23" s="120">
        <v>4</v>
      </c>
      <c r="AF23" s="120">
        <v>0</v>
      </c>
      <c r="AG23" s="120">
        <v>10</v>
      </c>
      <c r="AH23" s="120">
        <f t="shared" si="4"/>
        <v>14</v>
      </c>
      <c r="AI23" s="120">
        <v>0</v>
      </c>
      <c r="AJ23" s="120">
        <v>0</v>
      </c>
      <c r="AK23" s="120">
        <v>0</v>
      </c>
      <c r="AL23" s="120">
        <v>0</v>
      </c>
      <c r="AM23" s="120">
        <f t="shared" si="5"/>
        <v>0</v>
      </c>
      <c r="AN23" s="50">
        <v>13</v>
      </c>
      <c r="AO23" s="21">
        <v>13</v>
      </c>
      <c r="AP23" s="28" t="s">
        <v>302</v>
      </c>
      <c r="AQ23" s="120">
        <v>0</v>
      </c>
      <c r="AR23" s="120">
        <v>0</v>
      </c>
      <c r="AS23" s="120">
        <v>0</v>
      </c>
      <c r="AT23" s="120">
        <v>0</v>
      </c>
      <c r="AU23" s="120">
        <f t="shared" si="6"/>
        <v>0</v>
      </c>
      <c r="AV23" s="120">
        <v>0</v>
      </c>
      <c r="AW23" s="120">
        <v>0</v>
      </c>
      <c r="AX23" s="120">
        <v>0</v>
      </c>
      <c r="AY23" s="120">
        <v>0</v>
      </c>
      <c r="AZ23" s="120">
        <f t="shared" si="7"/>
        <v>0</v>
      </c>
      <c r="BA23" s="127">
        <f t="shared" si="8"/>
        <v>52</v>
      </c>
      <c r="BB23" s="120">
        <v>3</v>
      </c>
      <c r="BC23" s="120">
        <v>7</v>
      </c>
      <c r="BD23" s="120">
        <v>13</v>
      </c>
      <c r="BE23" s="120">
        <f t="shared" si="9"/>
        <v>76</v>
      </c>
      <c r="BF23" s="120">
        <v>0</v>
      </c>
      <c r="BG23" s="120">
        <f t="shared" si="10"/>
        <v>4</v>
      </c>
      <c r="BH23" s="132">
        <f t="shared" si="11"/>
        <v>79</v>
      </c>
      <c r="BI23" s="425">
        <v>13</v>
      </c>
      <c r="BJ23" s="62"/>
      <c r="BL23" s="82"/>
    </row>
    <row r="24" spans="1:64" ht="20.100000000000001" customHeight="1" x14ac:dyDescent="0.15">
      <c r="A24" s="21">
        <v>14</v>
      </c>
      <c r="B24" s="28" t="s">
        <v>175</v>
      </c>
      <c r="C24" s="120">
        <v>0</v>
      </c>
      <c r="D24" s="120">
        <v>0</v>
      </c>
      <c r="E24" s="120">
        <v>0</v>
      </c>
      <c r="F24" s="120">
        <v>0</v>
      </c>
      <c r="G24" s="120">
        <v>0</v>
      </c>
      <c r="H24" s="120">
        <f t="shared" si="0"/>
        <v>0</v>
      </c>
      <c r="I24" s="120">
        <v>0</v>
      </c>
      <c r="J24" s="120">
        <v>0</v>
      </c>
      <c r="K24" s="120">
        <v>0</v>
      </c>
      <c r="L24" s="120">
        <v>0</v>
      </c>
      <c r="M24" s="120">
        <v>0</v>
      </c>
      <c r="N24" s="120">
        <v>0</v>
      </c>
      <c r="O24" s="120">
        <v>0</v>
      </c>
      <c r="P24" s="120">
        <f t="shared" si="1"/>
        <v>0</v>
      </c>
      <c r="Q24" s="120">
        <v>0</v>
      </c>
      <c r="R24" s="120">
        <v>1</v>
      </c>
      <c r="S24" s="120">
        <v>0</v>
      </c>
      <c r="T24" s="120">
        <v>0</v>
      </c>
      <c r="U24" s="50">
        <v>14</v>
      </c>
      <c r="V24" s="21">
        <v>14</v>
      </c>
      <c r="W24" s="28" t="s">
        <v>175</v>
      </c>
      <c r="X24" s="120">
        <f t="shared" si="2"/>
        <v>1</v>
      </c>
      <c r="Y24" s="120">
        <v>0</v>
      </c>
      <c r="Z24" s="120">
        <v>0</v>
      </c>
      <c r="AA24" s="120">
        <v>0</v>
      </c>
      <c r="AB24" s="120">
        <v>0</v>
      </c>
      <c r="AC24" s="120">
        <f t="shared" si="3"/>
        <v>0</v>
      </c>
      <c r="AD24" s="120">
        <v>0</v>
      </c>
      <c r="AE24" s="120">
        <v>2</v>
      </c>
      <c r="AF24" s="120">
        <v>0</v>
      </c>
      <c r="AG24" s="120">
        <v>9</v>
      </c>
      <c r="AH24" s="120">
        <f t="shared" si="4"/>
        <v>11</v>
      </c>
      <c r="AI24" s="120">
        <v>0</v>
      </c>
      <c r="AJ24" s="120">
        <v>0</v>
      </c>
      <c r="AK24" s="120">
        <v>0</v>
      </c>
      <c r="AL24" s="120">
        <v>0</v>
      </c>
      <c r="AM24" s="120">
        <f t="shared" si="5"/>
        <v>0</v>
      </c>
      <c r="AN24" s="50">
        <v>14</v>
      </c>
      <c r="AO24" s="21">
        <v>14</v>
      </c>
      <c r="AP24" s="28" t="s">
        <v>175</v>
      </c>
      <c r="AQ24" s="120">
        <v>0</v>
      </c>
      <c r="AR24" s="120">
        <v>0</v>
      </c>
      <c r="AS24" s="120">
        <v>0</v>
      </c>
      <c r="AT24" s="120">
        <v>0</v>
      </c>
      <c r="AU24" s="120">
        <f t="shared" si="6"/>
        <v>0</v>
      </c>
      <c r="AV24" s="120">
        <v>0</v>
      </c>
      <c r="AW24" s="120">
        <v>0</v>
      </c>
      <c r="AX24" s="120">
        <v>0</v>
      </c>
      <c r="AY24" s="120">
        <v>0</v>
      </c>
      <c r="AZ24" s="120">
        <f t="shared" si="7"/>
        <v>0</v>
      </c>
      <c r="BA24" s="127">
        <f t="shared" si="8"/>
        <v>12</v>
      </c>
      <c r="BB24" s="120">
        <v>0</v>
      </c>
      <c r="BC24" s="120">
        <v>5</v>
      </c>
      <c r="BD24" s="120">
        <v>2</v>
      </c>
      <c r="BE24" s="120">
        <f t="shared" si="9"/>
        <v>19</v>
      </c>
      <c r="BF24" s="120">
        <v>0</v>
      </c>
      <c r="BG24" s="120">
        <f t="shared" si="10"/>
        <v>0</v>
      </c>
      <c r="BH24" s="132">
        <f t="shared" si="11"/>
        <v>19</v>
      </c>
      <c r="BI24" s="425">
        <v>14</v>
      </c>
      <c r="BJ24" s="62"/>
      <c r="BL24" s="82"/>
    </row>
    <row r="25" spans="1:64" ht="20.100000000000001" customHeight="1" x14ac:dyDescent="0.15">
      <c r="A25" s="22">
        <v>15</v>
      </c>
      <c r="B25" s="28" t="s">
        <v>177</v>
      </c>
      <c r="C25" s="119">
        <v>0</v>
      </c>
      <c r="D25" s="119">
        <v>0</v>
      </c>
      <c r="E25" s="119">
        <v>0</v>
      </c>
      <c r="F25" s="119">
        <v>0</v>
      </c>
      <c r="G25" s="119">
        <v>0</v>
      </c>
      <c r="H25" s="119">
        <f t="shared" si="0"/>
        <v>0</v>
      </c>
      <c r="I25" s="119">
        <v>0</v>
      </c>
      <c r="J25" s="119">
        <v>0</v>
      </c>
      <c r="K25" s="119">
        <v>0</v>
      </c>
      <c r="L25" s="119">
        <v>0</v>
      </c>
      <c r="M25" s="119">
        <v>0</v>
      </c>
      <c r="N25" s="119">
        <v>0</v>
      </c>
      <c r="O25" s="119">
        <v>0</v>
      </c>
      <c r="P25" s="119">
        <f t="shared" si="1"/>
        <v>0</v>
      </c>
      <c r="Q25" s="119">
        <v>0</v>
      </c>
      <c r="R25" s="119">
        <v>0</v>
      </c>
      <c r="S25" s="119">
        <v>0</v>
      </c>
      <c r="T25" s="119">
        <v>2</v>
      </c>
      <c r="U25" s="50">
        <v>15</v>
      </c>
      <c r="V25" s="22">
        <v>15</v>
      </c>
      <c r="W25" s="28" t="s">
        <v>177</v>
      </c>
      <c r="X25" s="119">
        <f t="shared" si="2"/>
        <v>2</v>
      </c>
      <c r="Y25" s="119">
        <v>0</v>
      </c>
      <c r="Z25" s="119">
        <v>0</v>
      </c>
      <c r="AA25" s="119">
        <v>0</v>
      </c>
      <c r="AB25" s="119">
        <v>3</v>
      </c>
      <c r="AC25" s="119">
        <f t="shared" si="3"/>
        <v>3</v>
      </c>
      <c r="AD25" s="119">
        <v>0</v>
      </c>
      <c r="AE25" s="119">
        <v>6</v>
      </c>
      <c r="AF25" s="119">
        <v>0</v>
      </c>
      <c r="AG25" s="119">
        <v>7</v>
      </c>
      <c r="AH25" s="119">
        <f t="shared" si="4"/>
        <v>13</v>
      </c>
      <c r="AI25" s="119">
        <v>0</v>
      </c>
      <c r="AJ25" s="119">
        <v>0</v>
      </c>
      <c r="AK25" s="119">
        <v>0</v>
      </c>
      <c r="AL25" s="119">
        <v>0</v>
      </c>
      <c r="AM25" s="119">
        <f t="shared" si="5"/>
        <v>0</v>
      </c>
      <c r="AN25" s="50">
        <v>15</v>
      </c>
      <c r="AO25" s="22">
        <v>15</v>
      </c>
      <c r="AP25" s="28" t="s">
        <v>177</v>
      </c>
      <c r="AQ25" s="119">
        <v>0</v>
      </c>
      <c r="AR25" s="119">
        <v>0</v>
      </c>
      <c r="AS25" s="119">
        <v>0</v>
      </c>
      <c r="AT25" s="119">
        <v>0</v>
      </c>
      <c r="AU25" s="119">
        <f t="shared" si="6"/>
        <v>0</v>
      </c>
      <c r="AV25" s="119">
        <v>0</v>
      </c>
      <c r="AW25" s="119">
        <v>0</v>
      </c>
      <c r="AX25" s="119">
        <v>0</v>
      </c>
      <c r="AY25" s="119">
        <v>0</v>
      </c>
      <c r="AZ25" s="119">
        <f t="shared" si="7"/>
        <v>0</v>
      </c>
      <c r="BA25" s="182">
        <f t="shared" si="8"/>
        <v>18</v>
      </c>
      <c r="BB25" s="119">
        <v>0</v>
      </c>
      <c r="BC25" s="119">
        <v>2</v>
      </c>
      <c r="BD25" s="119">
        <v>0</v>
      </c>
      <c r="BE25" s="120">
        <f t="shared" si="9"/>
        <v>20</v>
      </c>
      <c r="BF25" s="119">
        <v>0</v>
      </c>
      <c r="BG25" s="120">
        <f t="shared" si="10"/>
        <v>0</v>
      </c>
      <c r="BH25" s="133">
        <f t="shared" si="11"/>
        <v>20</v>
      </c>
      <c r="BI25" s="425">
        <v>15</v>
      </c>
      <c r="BJ25" s="62"/>
      <c r="BK25" s="62"/>
      <c r="BL25" s="82"/>
    </row>
    <row r="26" spans="1:64" ht="20.100000000000001" customHeight="1" x14ac:dyDescent="0.15">
      <c r="A26" s="21">
        <v>16</v>
      </c>
      <c r="B26" s="29" t="s">
        <v>178</v>
      </c>
      <c r="C26" s="120">
        <v>3</v>
      </c>
      <c r="D26" s="120">
        <v>0</v>
      </c>
      <c r="E26" s="120">
        <v>0</v>
      </c>
      <c r="F26" s="120">
        <v>0</v>
      </c>
      <c r="G26" s="120">
        <v>0</v>
      </c>
      <c r="H26" s="120">
        <f t="shared" ref="H26:H35" si="12">SUM(C26:G26)</f>
        <v>3</v>
      </c>
      <c r="I26" s="120">
        <v>0</v>
      </c>
      <c r="J26" s="120">
        <v>0</v>
      </c>
      <c r="K26" s="120">
        <v>0</v>
      </c>
      <c r="L26" s="120">
        <v>0</v>
      </c>
      <c r="M26" s="120">
        <v>0</v>
      </c>
      <c r="N26" s="120">
        <v>0</v>
      </c>
      <c r="O26" s="120">
        <v>0</v>
      </c>
      <c r="P26" s="120">
        <f t="shared" si="1"/>
        <v>0</v>
      </c>
      <c r="Q26" s="120">
        <v>0</v>
      </c>
      <c r="R26" s="120">
        <v>1</v>
      </c>
      <c r="S26" s="120">
        <v>0</v>
      </c>
      <c r="T26" s="120">
        <v>2</v>
      </c>
      <c r="U26" s="177">
        <v>16</v>
      </c>
      <c r="V26" s="21">
        <v>16</v>
      </c>
      <c r="W26" s="29" t="s">
        <v>178</v>
      </c>
      <c r="X26" s="118">
        <f t="shared" si="2"/>
        <v>3</v>
      </c>
      <c r="Y26" s="120">
        <v>0</v>
      </c>
      <c r="Z26" s="120">
        <v>0</v>
      </c>
      <c r="AA26" s="120">
        <v>0</v>
      </c>
      <c r="AB26" s="120">
        <v>5</v>
      </c>
      <c r="AC26" s="118">
        <f t="shared" si="3"/>
        <v>5</v>
      </c>
      <c r="AD26" s="120">
        <v>0</v>
      </c>
      <c r="AE26" s="120">
        <v>0</v>
      </c>
      <c r="AF26" s="120">
        <v>0</v>
      </c>
      <c r="AG26" s="120">
        <v>7</v>
      </c>
      <c r="AH26" s="118">
        <f t="shared" si="4"/>
        <v>7</v>
      </c>
      <c r="AI26" s="120">
        <v>0</v>
      </c>
      <c r="AJ26" s="120">
        <v>0</v>
      </c>
      <c r="AK26" s="120">
        <v>0</v>
      </c>
      <c r="AL26" s="120">
        <v>0</v>
      </c>
      <c r="AM26" s="118">
        <f t="shared" si="5"/>
        <v>0</v>
      </c>
      <c r="AN26" s="177">
        <v>16</v>
      </c>
      <c r="AO26" s="21">
        <v>16</v>
      </c>
      <c r="AP26" s="29" t="s">
        <v>178</v>
      </c>
      <c r="AQ26" s="120">
        <v>0</v>
      </c>
      <c r="AR26" s="120">
        <v>0</v>
      </c>
      <c r="AS26" s="120">
        <v>0</v>
      </c>
      <c r="AT26" s="120">
        <v>0</v>
      </c>
      <c r="AU26" s="118">
        <f t="shared" si="6"/>
        <v>0</v>
      </c>
      <c r="AV26" s="120">
        <v>0</v>
      </c>
      <c r="AW26" s="120">
        <v>0</v>
      </c>
      <c r="AX26" s="120">
        <v>0</v>
      </c>
      <c r="AY26" s="120">
        <v>0</v>
      </c>
      <c r="AZ26" s="118">
        <f t="shared" si="7"/>
        <v>0</v>
      </c>
      <c r="BA26" s="127">
        <f t="shared" si="8"/>
        <v>15</v>
      </c>
      <c r="BB26" s="120">
        <v>0</v>
      </c>
      <c r="BC26" s="120">
        <v>7</v>
      </c>
      <c r="BD26" s="120">
        <v>3</v>
      </c>
      <c r="BE26" s="166">
        <f t="shared" si="9"/>
        <v>25</v>
      </c>
      <c r="BF26" s="120">
        <v>0</v>
      </c>
      <c r="BG26" s="166">
        <f>SUM(H26,I26,BF26)</f>
        <v>3</v>
      </c>
      <c r="BH26" s="132">
        <f t="shared" si="11"/>
        <v>28</v>
      </c>
      <c r="BI26" s="427">
        <v>16</v>
      </c>
      <c r="BJ26" s="62"/>
      <c r="BK26" s="62"/>
      <c r="BL26" s="82"/>
    </row>
    <row r="27" spans="1:64" ht="20.100000000000001" customHeight="1" x14ac:dyDescent="0.15">
      <c r="A27" s="21">
        <v>17</v>
      </c>
      <c r="B27" s="28" t="s">
        <v>303</v>
      </c>
      <c r="C27" s="120">
        <v>0</v>
      </c>
      <c r="D27" s="120">
        <v>0</v>
      </c>
      <c r="E27" s="120">
        <v>0</v>
      </c>
      <c r="F27" s="120">
        <v>0</v>
      </c>
      <c r="G27" s="120">
        <v>0</v>
      </c>
      <c r="H27" s="120">
        <f t="shared" si="12"/>
        <v>0</v>
      </c>
      <c r="I27" s="120">
        <v>0</v>
      </c>
      <c r="J27" s="120">
        <v>0</v>
      </c>
      <c r="K27" s="120">
        <v>0</v>
      </c>
      <c r="L27" s="120">
        <v>0</v>
      </c>
      <c r="M27" s="120">
        <v>0</v>
      </c>
      <c r="N27" s="120">
        <v>0</v>
      </c>
      <c r="O27" s="120">
        <v>0</v>
      </c>
      <c r="P27" s="120">
        <f t="shared" si="1"/>
        <v>0</v>
      </c>
      <c r="Q27" s="120">
        <v>0</v>
      </c>
      <c r="R27" s="120">
        <v>4</v>
      </c>
      <c r="S27" s="120">
        <v>0</v>
      </c>
      <c r="T27" s="120">
        <v>5</v>
      </c>
      <c r="U27" s="50">
        <v>17</v>
      </c>
      <c r="V27" s="21">
        <v>17</v>
      </c>
      <c r="W27" s="28" t="s">
        <v>303</v>
      </c>
      <c r="X27" s="118">
        <f t="shared" si="2"/>
        <v>9</v>
      </c>
      <c r="Y27" s="120">
        <v>0</v>
      </c>
      <c r="Z27" s="120">
        <v>11</v>
      </c>
      <c r="AA27" s="120">
        <v>0</v>
      </c>
      <c r="AB27" s="120">
        <v>18</v>
      </c>
      <c r="AC27" s="118">
        <f t="shared" si="3"/>
        <v>29</v>
      </c>
      <c r="AD27" s="120">
        <v>0</v>
      </c>
      <c r="AE27" s="120">
        <v>6</v>
      </c>
      <c r="AF27" s="120">
        <v>0</v>
      </c>
      <c r="AG27" s="120">
        <v>33</v>
      </c>
      <c r="AH27" s="118">
        <f t="shared" si="4"/>
        <v>39</v>
      </c>
      <c r="AI27" s="120">
        <v>0</v>
      </c>
      <c r="AJ27" s="120">
        <v>0</v>
      </c>
      <c r="AK27" s="120">
        <v>0</v>
      </c>
      <c r="AL27" s="120">
        <v>0</v>
      </c>
      <c r="AM27" s="118">
        <f t="shared" si="5"/>
        <v>0</v>
      </c>
      <c r="AN27" s="50">
        <v>17</v>
      </c>
      <c r="AO27" s="21">
        <v>17</v>
      </c>
      <c r="AP27" s="28" t="s">
        <v>303</v>
      </c>
      <c r="AQ27" s="120">
        <v>0</v>
      </c>
      <c r="AR27" s="120">
        <v>0</v>
      </c>
      <c r="AS27" s="120">
        <v>0</v>
      </c>
      <c r="AT27" s="120">
        <v>0</v>
      </c>
      <c r="AU27" s="118">
        <f t="shared" si="6"/>
        <v>0</v>
      </c>
      <c r="AV27" s="120">
        <v>0</v>
      </c>
      <c r="AW27" s="120">
        <v>0</v>
      </c>
      <c r="AX27" s="120">
        <v>0</v>
      </c>
      <c r="AY27" s="120">
        <v>0</v>
      </c>
      <c r="AZ27" s="118">
        <f t="shared" si="7"/>
        <v>0</v>
      </c>
      <c r="BA27" s="127">
        <f t="shared" si="8"/>
        <v>77</v>
      </c>
      <c r="BB27" s="120">
        <v>0</v>
      </c>
      <c r="BC27" s="120">
        <v>1</v>
      </c>
      <c r="BD27" s="120">
        <v>8</v>
      </c>
      <c r="BE27" s="120">
        <f t="shared" si="9"/>
        <v>86</v>
      </c>
      <c r="BF27" s="120">
        <v>0</v>
      </c>
      <c r="BG27" s="120">
        <f t="shared" si="10"/>
        <v>0</v>
      </c>
      <c r="BH27" s="132">
        <f t="shared" si="11"/>
        <v>86</v>
      </c>
      <c r="BI27" s="425">
        <v>17</v>
      </c>
      <c r="BJ27" s="62"/>
      <c r="BK27" s="62"/>
      <c r="BL27" s="82"/>
    </row>
    <row r="28" spans="1:64" ht="20.100000000000001" customHeight="1" x14ac:dyDescent="0.15">
      <c r="A28" s="21">
        <v>18</v>
      </c>
      <c r="B28" s="28" t="s">
        <v>304</v>
      </c>
      <c r="C28" s="120">
        <v>0</v>
      </c>
      <c r="D28" s="120">
        <v>0</v>
      </c>
      <c r="E28" s="120">
        <v>0</v>
      </c>
      <c r="F28" s="120">
        <v>0</v>
      </c>
      <c r="G28" s="120">
        <v>0</v>
      </c>
      <c r="H28" s="120">
        <f t="shared" si="12"/>
        <v>0</v>
      </c>
      <c r="I28" s="120">
        <v>0</v>
      </c>
      <c r="J28" s="120">
        <v>0</v>
      </c>
      <c r="K28" s="120">
        <v>0</v>
      </c>
      <c r="L28" s="120">
        <v>0</v>
      </c>
      <c r="M28" s="120">
        <v>0</v>
      </c>
      <c r="N28" s="120">
        <v>0</v>
      </c>
      <c r="O28" s="120">
        <v>0</v>
      </c>
      <c r="P28" s="120">
        <f t="shared" si="1"/>
        <v>0</v>
      </c>
      <c r="Q28" s="120">
        <v>0</v>
      </c>
      <c r="R28" s="120">
        <v>0</v>
      </c>
      <c r="S28" s="120">
        <v>0</v>
      </c>
      <c r="T28" s="120">
        <v>3</v>
      </c>
      <c r="U28" s="50">
        <v>18</v>
      </c>
      <c r="V28" s="21">
        <v>18</v>
      </c>
      <c r="W28" s="28" t="s">
        <v>304</v>
      </c>
      <c r="X28" s="120">
        <f t="shared" si="2"/>
        <v>3</v>
      </c>
      <c r="Y28" s="120">
        <v>0</v>
      </c>
      <c r="Z28" s="120">
        <v>3</v>
      </c>
      <c r="AA28" s="120">
        <v>0</v>
      </c>
      <c r="AB28" s="120">
        <v>14</v>
      </c>
      <c r="AC28" s="120">
        <f t="shared" si="3"/>
        <v>17</v>
      </c>
      <c r="AD28" s="120">
        <v>0</v>
      </c>
      <c r="AE28" s="120">
        <v>0</v>
      </c>
      <c r="AF28" s="120">
        <v>0</v>
      </c>
      <c r="AG28" s="120">
        <v>6</v>
      </c>
      <c r="AH28" s="120">
        <f t="shared" si="4"/>
        <v>6</v>
      </c>
      <c r="AI28" s="120">
        <v>0</v>
      </c>
      <c r="AJ28" s="120">
        <v>0</v>
      </c>
      <c r="AK28" s="120">
        <v>0</v>
      </c>
      <c r="AL28" s="120">
        <v>0</v>
      </c>
      <c r="AM28" s="120">
        <f t="shared" si="5"/>
        <v>0</v>
      </c>
      <c r="AN28" s="50">
        <v>18</v>
      </c>
      <c r="AO28" s="21">
        <v>18</v>
      </c>
      <c r="AP28" s="28" t="s">
        <v>304</v>
      </c>
      <c r="AQ28" s="120">
        <v>0</v>
      </c>
      <c r="AR28" s="120">
        <v>0</v>
      </c>
      <c r="AS28" s="120">
        <v>0</v>
      </c>
      <c r="AT28" s="120">
        <v>0</v>
      </c>
      <c r="AU28" s="120">
        <f t="shared" si="6"/>
        <v>0</v>
      </c>
      <c r="AV28" s="120">
        <v>0</v>
      </c>
      <c r="AW28" s="120">
        <v>0</v>
      </c>
      <c r="AX28" s="120">
        <v>0</v>
      </c>
      <c r="AY28" s="120">
        <v>0</v>
      </c>
      <c r="AZ28" s="120">
        <f t="shared" si="7"/>
        <v>0</v>
      </c>
      <c r="BA28" s="120">
        <f t="shared" si="8"/>
        <v>26</v>
      </c>
      <c r="BB28" s="120">
        <v>0</v>
      </c>
      <c r="BC28" s="120">
        <v>1</v>
      </c>
      <c r="BD28" s="120">
        <v>6</v>
      </c>
      <c r="BE28" s="120">
        <f t="shared" si="9"/>
        <v>33</v>
      </c>
      <c r="BF28" s="120">
        <v>0</v>
      </c>
      <c r="BG28" s="120">
        <f t="shared" si="10"/>
        <v>0</v>
      </c>
      <c r="BH28" s="132">
        <f t="shared" si="11"/>
        <v>33</v>
      </c>
      <c r="BI28" s="425">
        <v>18</v>
      </c>
      <c r="BJ28" s="62"/>
      <c r="BK28" s="62"/>
      <c r="BL28" s="82"/>
    </row>
    <row r="29" spans="1:64" ht="20.100000000000001" customHeight="1" x14ac:dyDescent="0.15">
      <c r="A29" s="21">
        <v>19</v>
      </c>
      <c r="B29" s="28" t="s">
        <v>135</v>
      </c>
      <c r="C29" s="120">
        <v>0</v>
      </c>
      <c r="D29" s="120">
        <v>0</v>
      </c>
      <c r="E29" s="120">
        <v>1</v>
      </c>
      <c r="F29" s="120">
        <v>0</v>
      </c>
      <c r="G29" s="120">
        <v>0</v>
      </c>
      <c r="H29" s="120">
        <f t="shared" si="12"/>
        <v>1</v>
      </c>
      <c r="I29" s="120">
        <v>0</v>
      </c>
      <c r="J29" s="120">
        <v>0</v>
      </c>
      <c r="K29" s="120">
        <v>0</v>
      </c>
      <c r="L29" s="120">
        <v>0</v>
      </c>
      <c r="M29" s="120">
        <v>0</v>
      </c>
      <c r="N29" s="120">
        <v>0</v>
      </c>
      <c r="O29" s="120">
        <v>0</v>
      </c>
      <c r="P29" s="120">
        <f t="shared" si="1"/>
        <v>0</v>
      </c>
      <c r="Q29" s="120">
        <v>0</v>
      </c>
      <c r="R29" s="120">
        <v>2</v>
      </c>
      <c r="S29" s="120">
        <v>0</v>
      </c>
      <c r="T29" s="120">
        <v>2</v>
      </c>
      <c r="U29" s="50">
        <v>19</v>
      </c>
      <c r="V29" s="21">
        <v>19</v>
      </c>
      <c r="W29" s="28" t="s">
        <v>135</v>
      </c>
      <c r="X29" s="120">
        <f t="shared" si="2"/>
        <v>4</v>
      </c>
      <c r="Y29" s="120">
        <v>0</v>
      </c>
      <c r="Z29" s="120">
        <v>1</v>
      </c>
      <c r="AA29" s="120">
        <v>0</v>
      </c>
      <c r="AB29" s="120">
        <v>15</v>
      </c>
      <c r="AC29" s="120">
        <f t="shared" si="3"/>
        <v>16</v>
      </c>
      <c r="AD29" s="120">
        <v>0</v>
      </c>
      <c r="AE29" s="120">
        <v>0</v>
      </c>
      <c r="AF29" s="120">
        <v>0</v>
      </c>
      <c r="AG29" s="120">
        <v>3</v>
      </c>
      <c r="AH29" s="120">
        <f t="shared" si="4"/>
        <v>3</v>
      </c>
      <c r="AI29" s="120">
        <v>0</v>
      </c>
      <c r="AJ29" s="120">
        <v>0</v>
      </c>
      <c r="AK29" s="120">
        <v>0</v>
      </c>
      <c r="AL29" s="120">
        <v>0</v>
      </c>
      <c r="AM29" s="120">
        <f t="shared" si="5"/>
        <v>0</v>
      </c>
      <c r="AN29" s="50">
        <v>19</v>
      </c>
      <c r="AO29" s="21">
        <v>19</v>
      </c>
      <c r="AP29" s="28" t="s">
        <v>135</v>
      </c>
      <c r="AQ29" s="120">
        <v>0</v>
      </c>
      <c r="AR29" s="120">
        <v>0</v>
      </c>
      <c r="AS29" s="120">
        <v>0</v>
      </c>
      <c r="AT29" s="120">
        <v>0</v>
      </c>
      <c r="AU29" s="120">
        <f t="shared" si="6"/>
        <v>0</v>
      </c>
      <c r="AV29" s="120">
        <v>0</v>
      </c>
      <c r="AW29" s="120">
        <v>0</v>
      </c>
      <c r="AX29" s="120">
        <v>0</v>
      </c>
      <c r="AY29" s="120">
        <v>0</v>
      </c>
      <c r="AZ29" s="120">
        <f t="shared" si="7"/>
        <v>0</v>
      </c>
      <c r="BA29" s="120">
        <f t="shared" si="8"/>
        <v>23</v>
      </c>
      <c r="BB29" s="120">
        <v>0</v>
      </c>
      <c r="BC29" s="120">
        <v>0</v>
      </c>
      <c r="BD29" s="120">
        <v>0</v>
      </c>
      <c r="BE29" s="120">
        <f t="shared" si="9"/>
        <v>23</v>
      </c>
      <c r="BF29" s="120">
        <v>0</v>
      </c>
      <c r="BG29" s="120">
        <f t="shared" si="10"/>
        <v>1</v>
      </c>
      <c r="BH29" s="132">
        <f t="shared" si="11"/>
        <v>24</v>
      </c>
      <c r="BI29" s="425">
        <v>19</v>
      </c>
      <c r="BJ29" s="62"/>
      <c r="BK29" s="62"/>
      <c r="BL29" s="82"/>
    </row>
    <row r="30" spans="1:64" ht="20.100000000000001" customHeight="1" x14ac:dyDescent="0.15">
      <c r="A30" s="22">
        <v>20</v>
      </c>
      <c r="B30" s="31" t="s">
        <v>180</v>
      </c>
      <c r="C30" s="119">
        <v>0</v>
      </c>
      <c r="D30" s="119">
        <v>0</v>
      </c>
      <c r="E30" s="119">
        <v>0</v>
      </c>
      <c r="F30" s="119">
        <v>0</v>
      </c>
      <c r="G30" s="119">
        <v>0</v>
      </c>
      <c r="H30" s="119">
        <f t="shared" si="12"/>
        <v>0</v>
      </c>
      <c r="I30" s="119">
        <v>0</v>
      </c>
      <c r="J30" s="119">
        <v>0</v>
      </c>
      <c r="K30" s="119">
        <v>0</v>
      </c>
      <c r="L30" s="119">
        <v>0</v>
      </c>
      <c r="M30" s="119">
        <v>0</v>
      </c>
      <c r="N30" s="119">
        <v>0</v>
      </c>
      <c r="O30" s="119">
        <v>0</v>
      </c>
      <c r="P30" s="119">
        <f t="shared" si="1"/>
        <v>0</v>
      </c>
      <c r="Q30" s="119">
        <v>0</v>
      </c>
      <c r="R30" s="119">
        <v>0</v>
      </c>
      <c r="S30" s="119">
        <v>0</v>
      </c>
      <c r="T30" s="119">
        <v>1</v>
      </c>
      <c r="U30" s="51">
        <v>20</v>
      </c>
      <c r="V30" s="22">
        <v>20</v>
      </c>
      <c r="W30" s="31" t="s">
        <v>180</v>
      </c>
      <c r="X30" s="119">
        <f t="shared" si="2"/>
        <v>1</v>
      </c>
      <c r="Y30" s="119">
        <v>0</v>
      </c>
      <c r="Z30" s="119">
        <v>1</v>
      </c>
      <c r="AA30" s="119">
        <v>0</v>
      </c>
      <c r="AB30" s="119">
        <v>8</v>
      </c>
      <c r="AC30" s="119">
        <f t="shared" si="3"/>
        <v>9</v>
      </c>
      <c r="AD30" s="119">
        <v>0</v>
      </c>
      <c r="AE30" s="119">
        <v>0</v>
      </c>
      <c r="AF30" s="119">
        <v>0</v>
      </c>
      <c r="AG30" s="119">
        <v>5</v>
      </c>
      <c r="AH30" s="119">
        <f t="shared" si="4"/>
        <v>5</v>
      </c>
      <c r="AI30" s="119">
        <v>0</v>
      </c>
      <c r="AJ30" s="119">
        <v>0</v>
      </c>
      <c r="AK30" s="119">
        <v>0</v>
      </c>
      <c r="AL30" s="119">
        <v>0</v>
      </c>
      <c r="AM30" s="119">
        <f t="shared" si="5"/>
        <v>0</v>
      </c>
      <c r="AN30" s="51">
        <v>20</v>
      </c>
      <c r="AO30" s="22">
        <v>20</v>
      </c>
      <c r="AP30" s="31" t="s">
        <v>180</v>
      </c>
      <c r="AQ30" s="119">
        <v>0</v>
      </c>
      <c r="AR30" s="119">
        <v>0</v>
      </c>
      <c r="AS30" s="119">
        <v>0</v>
      </c>
      <c r="AT30" s="119">
        <v>0</v>
      </c>
      <c r="AU30" s="119">
        <f t="shared" si="6"/>
        <v>0</v>
      </c>
      <c r="AV30" s="119">
        <v>0</v>
      </c>
      <c r="AW30" s="119">
        <v>0</v>
      </c>
      <c r="AX30" s="119">
        <v>0</v>
      </c>
      <c r="AY30" s="119">
        <v>0</v>
      </c>
      <c r="AZ30" s="119">
        <f t="shared" si="7"/>
        <v>0</v>
      </c>
      <c r="BA30" s="119">
        <f t="shared" si="8"/>
        <v>15</v>
      </c>
      <c r="BB30" s="119">
        <v>0</v>
      </c>
      <c r="BC30" s="119">
        <v>0</v>
      </c>
      <c r="BD30" s="119">
        <v>1</v>
      </c>
      <c r="BE30" s="119">
        <f t="shared" si="9"/>
        <v>16</v>
      </c>
      <c r="BF30" s="119">
        <v>0</v>
      </c>
      <c r="BG30" s="119">
        <f t="shared" si="10"/>
        <v>0</v>
      </c>
      <c r="BH30" s="133">
        <f t="shared" si="11"/>
        <v>16</v>
      </c>
      <c r="BI30" s="426">
        <v>20</v>
      </c>
      <c r="BJ30" s="62"/>
      <c r="BK30" s="62"/>
      <c r="BL30" s="82"/>
    </row>
    <row r="31" spans="1:64" ht="20.100000000000001" customHeight="1" x14ac:dyDescent="0.15">
      <c r="A31" s="21">
        <v>21</v>
      </c>
      <c r="B31" s="28" t="s">
        <v>181</v>
      </c>
      <c r="C31" s="120">
        <v>0</v>
      </c>
      <c r="D31" s="120">
        <v>0</v>
      </c>
      <c r="E31" s="120">
        <v>0</v>
      </c>
      <c r="F31" s="120">
        <v>0</v>
      </c>
      <c r="G31" s="120">
        <v>0</v>
      </c>
      <c r="H31" s="120">
        <f t="shared" si="12"/>
        <v>0</v>
      </c>
      <c r="I31" s="120">
        <v>0</v>
      </c>
      <c r="J31" s="120">
        <v>0</v>
      </c>
      <c r="K31" s="120">
        <v>0</v>
      </c>
      <c r="L31" s="120">
        <v>0</v>
      </c>
      <c r="M31" s="120">
        <v>0</v>
      </c>
      <c r="N31" s="120">
        <v>0</v>
      </c>
      <c r="O31" s="120">
        <v>0</v>
      </c>
      <c r="P31" s="120">
        <f t="shared" si="1"/>
        <v>0</v>
      </c>
      <c r="Q31" s="120">
        <v>0</v>
      </c>
      <c r="R31" s="120">
        <v>0</v>
      </c>
      <c r="S31" s="120">
        <v>0</v>
      </c>
      <c r="T31" s="120">
        <v>2</v>
      </c>
      <c r="U31" s="50">
        <v>21</v>
      </c>
      <c r="V31" s="21">
        <v>21</v>
      </c>
      <c r="W31" s="28" t="s">
        <v>181</v>
      </c>
      <c r="X31" s="120">
        <f t="shared" si="2"/>
        <v>2</v>
      </c>
      <c r="Y31" s="120">
        <v>0</v>
      </c>
      <c r="Z31" s="120">
        <v>2</v>
      </c>
      <c r="AA31" s="120">
        <v>0</v>
      </c>
      <c r="AB31" s="120">
        <v>11</v>
      </c>
      <c r="AC31" s="120">
        <f t="shared" si="3"/>
        <v>13</v>
      </c>
      <c r="AD31" s="120">
        <v>0</v>
      </c>
      <c r="AE31" s="120">
        <v>1</v>
      </c>
      <c r="AF31" s="120">
        <v>0</v>
      </c>
      <c r="AG31" s="120">
        <v>8</v>
      </c>
      <c r="AH31" s="120">
        <f t="shared" si="4"/>
        <v>9</v>
      </c>
      <c r="AI31" s="120">
        <v>0</v>
      </c>
      <c r="AJ31" s="120">
        <v>1</v>
      </c>
      <c r="AK31" s="120">
        <v>0</v>
      </c>
      <c r="AL31" s="120">
        <v>0</v>
      </c>
      <c r="AM31" s="120">
        <f t="shared" si="5"/>
        <v>1</v>
      </c>
      <c r="AN31" s="50">
        <v>21</v>
      </c>
      <c r="AO31" s="21">
        <v>21</v>
      </c>
      <c r="AP31" s="28" t="s">
        <v>181</v>
      </c>
      <c r="AQ31" s="120">
        <v>0</v>
      </c>
      <c r="AR31" s="120">
        <v>0</v>
      </c>
      <c r="AS31" s="120">
        <v>0</v>
      </c>
      <c r="AT31" s="120">
        <v>0</v>
      </c>
      <c r="AU31" s="120">
        <f t="shared" si="6"/>
        <v>0</v>
      </c>
      <c r="AV31" s="120">
        <v>0</v>
      </c>
      <c r="AW31" s="120">
        <v>0</v>
      </c>
      <c r="AX31" s="120">
        <v>0</v>
      </c>
      <c r="AY31" s="120">
        <v>0</v>
      </c>
      <c r="AZ31" s="120">
        <f t="shared" si="7"/>
        <v>0</v>
      </c>
      <c r="BA31" s="120">
        <f t="shared" si="8"/>
        <v>25</v>
      </c>
      <c r="BB31" s="120">
        <v>0</v>
      </c>
      <c r="BC31" s="120">
        <v>1</v>
      </c>
      <c r="BD31" s="120">
        <v>1</v>
      </c>
      <c r="BE31" s="120">
        <f t="shared" si="9"/>
        <v>27</v>
      </c>
      <c r="BF31" s="120">
        <v>0</v>
      </c>
      <c r="BG31" s="120">
        <f t="shared" si="10"/>
        <v>0</v>
      </c>
      <c r="BH31" s="132">
        <f t="shared" si="11"/>
        <v>27</v>
      </c>
      <c r="BI31" s="425">
        <v>21</v>
      </c>
      <c r="BJ31" s="62"/>
      <c r="BL31" s="82"/>
    </row>
    <row r="32" spans="1:64" ht="20.100000000000001" customHeight="1" x14ac:dyDescent="0.15">
      <c r="A32" s="21">
        <v>22</v>
      </c>
      <c r="B32" s="28" t="s">
        <v>182</v>
      </c>
      <c r="C32" s="120">
        <v>0</v>
      </c>
      <c r="D32" s="120">
        <v>0</v>
      </c>
      <c r="E32" s="120">
        <v>0</v>
      </c>
      <c r="F32" s="120">
        <v>0</v>
      </c>
      <c r="G32" s="120">
        <v>0</v>
      </c>
      <c r="H32" s="120">
        <f t="shared" si="12"/>
        <v>0</v>
      </c>
      <c r="I32" s="120">
        <v>0</v>
      </c>
      <c r="J32" s="120">
        <v>0</v>
      </c>
      <c r="K32" s="120">
        <v>0</v>
      </c>
      <c r="L32" s="120">
        <v>0</v>
      </c>
      <c r="M32" s="120">
        <v>0</v>
      </c>
      <c r="N32" s="120">
        <v>0</v>
      </c>
      <c r="O32" s="120">
        <v>0</v>
      </c>
      <c r="P32" s="120">
        <f t="shared" si="1"/>
        <v>0</v>
      </c>
      <c r="Q32" s="120">
        <v>0</v>
      </c>
      <c r="R32" s="120">
        <v>1</v>
      </c>
      <c r="S32" s="120">
        <v>0</v>
      </c>
      <c r="T32" s="120">
        <v>3</v>
      </c>
      <c r="U32" s="50">
        <v>22</v>
      </c>
      <c r="V32" s="21">
        <v>22</v>
      </c>
      <c r="W32" s="28" t="s">
        <v>182</v>
      </c>
      <c r="X32" s="120">
        <f t="shared" si="2"/>
        <v>4</v>
      </c>
      <c r="Y32" s="120">
        <v>0</v>
      </c>
      <c r="Z32" s="120">
        <v>1</v>
      </c>
      <c r="AA32" s="120">
        <v>0</v>
      </c>
      <c r="AB32" s="120">
        <v>3</v>
      </c>
      <c r="AC32" s="120">
        <f t="shared" si="3"/>
        <v>4</v>
      </c>
      <c r="AD32" s="120">
        <v>0</v>
      </c>
      <c r="AE32" s="120">
        <v>2</v>
      </c>
      <c r="AF32" s="120">
        <v>0</v>
      </c>
      <c r="AG32" s="120">
        <v>2</v>
      </c>
      <c r="AH32" s="120">
        <f t="shared" si="4"/>
        <v>4</v>
      </c>
      <c r="AI32" s="120">
        <v>0</v>
      </c>
      <c r="AJ32" s="120">
        <v>0</v>
      </c>
      <c r="AK32" s="120">
        <v>0</v>
      </c>
      <c r="AL32" s="120">
        <v>0</v>
      </c>
      <c r="AM32" s="120">
        <f t="shared" si="5"/>
        <v>0</v>
      </c>
      <c r="AN32" s="50">
        <v>22</v>
      </c>
      <c r="AO32" s="21">
        <v>22</v>
      </c>
      <c r="AP32" s="28" t="s">
        <v>182</v>
      </c>
      <c r="AQ32" s="120">
        <v>0</v>
      </c>
      <c r="AR32" s="120">
        <v>0</v>
      </c>
      <c r="AS32" s="120">
        <v>0</v>
      </c>
      <c r="AT32" s="120">
        <v>0</v>
      </c>
      <c r="AU32" s="120">
        <f t="shared" si="6"/>
        <v>0</v>
      </c>
      <c r="AV32" s="120">
        <v>0</v>
      </c>
      <c r="AW32" s="120">
        <v>0</v>
      </c>
      <c r="AX32" s="120">
        <v>0</v>
      </c>
      <c r="AY32" s="120">
        <v>0</v>
      </c>
      <c r="AZ32" s="120">
        <f t="shared" si="7"/>
        <v>0</v>
      </c>
      <c r="BA32" s="120">
        <f t="shared" si="8"/>
        <v>12</v>
      </c>
      <c r="BB32" s="120">
        <v>0</v>
      </c>
      <c r="BC32" s="120">
        <v>15</v>
      </c>
      <c r="BD32" s="120">
        <v>2</v>
      </c>
      <c r="BE32" s="120">
        <f t="shared" si="9"/>
        <v>29</v>
      </c>
      <c r="BF32" s="120">
        <v>0</v>
      </c>
      <c r="BG32" s="120">
        <f t="shared" si="10"/>
        <v>0</v>
      </c>
      <c r="BH32" s="132">
        <f t="shared" si="11"/>
        <v>29</v>
      </c>
      <c r="BI32" s="425">
        <v>22</v>
      </c>
      <c r="BJ32" s="62"/>
      <c r="BL32" s="82"/>
    </row>
    <row r="33" spans="1:64" ht="20.100000000000001" customHeight="1" x14ac:dyDescent="0.15">
      <c r="A33" s="21">
        <v>23</v>
      </c>
      <c r="B33" s="28" t="s">
        <v>184</v>
      </c>
      <c r="C33" s="120">
        <v>2</v>
      </c>
      <c r="D33" s="120">
        <v>0</v>
      </c>
      <c r="E33" s="120">
        <v>2</v>
      </c>
      <c r="F33" s="120">
        <v>1</v>
      </c>
      <c r="G33" s="120">
        <v>0</v>
      </c>
      <c r="H33" s="120">
        <f t="shared" si="12"/>
        <v>5</v>
      </c>
      <c r="I33" s="120">
        <v>0</v>
      </c>
      <c r="J33" s="120">
        <v>0</v>
      </c>
      <c r="K33" s="120">
        <v>0</v>
      </c>
      <c r="L33" s="120">
        <v>0</v>
      </c>
      <c r="M33" s="120">
        <v>0</v>
      </c>
      <c r="N33" s="120">
        <v>0</v>
      </c>
      <c r="O33" s="120">
        <v>0</v>
      </c>
      <c r="P33" s="120">
        <f t="shared" si="1"/>
        <v>0</v>
      </c>
      <c r="Q33" s="120">
        <v>0</v>
      </c>
      <c r="R33" s="120">
        <v>3</v>
      </c>
      <c r="S33" s="120">
        <v>0</v>
      </c>
      <c r="T33" s="120">
        <v>8</v>
      </c>
      <c r="U33" s="50">
        <v>23</v>
      </c>
      <c r="V33" s="21">
        <v>23</v>
      </c>
      <c r="W33" s="28" t="s">
        <v>184</v>
      </c>
      <c r="X33" s="120">
        <f t="shared" si="2"/>
        <v>11</v>
      </c>
      <c r="Y33" s="120">
        <v>0</v>
      </c>
      <c r="Z33" s="120">
        <v>3</v>
      </c>
      <c r="AA33" s="120">
        <v>0</v>
      </c>
      <c r="AB33" s="120">
        <v>8</v>
      </c>
      <c r="AC33" s="120">
        <f t="shared" si="3"/>
        <v>11</v>
      </c>
      <c r="AD33" s="120">
        <v>0</v>
      </c>
      <c r="AE33" s="120">
        <v>2</v>
      </c>
      <c r="AF33" s="120">
        <v>0</v>
      </c>
      <c r="AG33" s="120">
        <v>21</v>
      </c>
      <c r="AH33" s="120">
        <f t="shared" si="4"/>
        <v>23</v>
      </c>
      <c r="AI33" s="120">
        <v>0</v>
      </c>
      <c r="AJ33" s="120">
        <v>0</v>
      </c>
      <c r="AK33" s="120">
        <v>0</v>
      </c>
      <c r="AL33" s="120">
        <v>0</v>
      </c>
      <c r="AM33" s="120">
        <f t="shared" si="5"/>
        <v>0</v>
      </c>
      <c r="AN33" s="50">
        <v>23</v>
      </c>
      <c r="AO33" s="21">
        <v>23</v>
      </c>
      <c r="AP33" s="28" t="s">
        <v>184</v>
      </c>
      <c r="AQ33" s="120">
        <v>0</v>
      </c>
      <c r="AR33" s="120">
        <v>0</v>
      </c>
      <c r="AS33" s="120">
        <v>0</v>
      </c>
      <c r="AT33" s="120">
        <v>0</v>
      </c>
      <c r="AU33" s="120">
        <f t="shared" si="6"/>
        <v>0</v>
      </c>
      <c r="AV33" s="120">
        <v>0</v>
      </c>
      <c r="AW33" s="120">
        <v>0</v>
      </c>
      <c r="AX33" s="120">
        <v>0</v>
      </c>
      <c r="AY33" s="120">
        <v>0</v>
      </c>
      <c r="AZ33" s="120">
        <f t="shared" si="7"/>
        <v>0</v>
      </c>
      <c r="BA33" s="120">
        <f t="shared" si="8"/>
        <v>45</v>
      </c>
      <c r="BB33" s="120">
        <v>0</v>
      </c>
      <c r="BC33" s="120">
        <v>2</v>
      </c>
      <c r="BD33" s="120">
        <v>13</v>
      </c>
      <c r="BE33" s="120">
        <f t="shared" si="9"/>
        <v>60</v>
      </c>
      <c r="BF33" s="120">
        <v>0</v>
      </c>
      <c r="BG33" s="120">
        <f t="shared" si="10"/>
        <v>5</v>
      </c>
      <c r="BH33" s="132">
        <f t="shared" si="11"/>
        <v>65</v>
      </c>
      <c r="BI33" s="425">
        <v>23</v>
      </c>
      <c r="BJ33" s="62"/>
      <c r="BL33" s="82"/>
    </row>
    <row r="34" spans="1:64" ht="20.100000000000001" customHeight="1" x14ac:dyDescent="0.15">
      <c r="A34" s="21">
        <v>24</v>
      </c>
      <c r="B34" s="28" t="s">
        <v>185</v>
      </c>
      <c r="C34" s="120">
        <v>1</v>
      </c>
      <c r="D34" s="120">
        <v>0</v>
      </c>
      <c r="E34" s="120">
        <v>0</v>
      </c>
      <c r="F34" s="120">
        <v>0</v>
      </c>
      <c r="G34" s="120">
        <v>0</v>
      </c>
      <c r="H34" s="120">
        <f t="shared" si="12"/>
        <v>1</v>
      </c>
      <c r="I34" s="120">
        <v>0</v>
      </c>
      <c r="J34" s="120">
        <v>0</v>
      </c>
      <c r="K34" s="120">
        <v>0</v>
      </c>
      <c r="L34" s="120">
        <v>0</v>
      </c>
      <c r="M34" s="120">
        <v>0</v>
      </c>
      <c r="N34" s="120">
        <v>0</v>
      </c>
      <c r="O34" s="120">
        <v>0</v>
      </c>
      <c r="P34" s="120">
        <f t="shared" si="1"/>
        <v>0</v>
      </c>
      <c r="Q34" s="120">
        <v>0</v>
      </c>
      <c r="R34" s="120">
        <v>1</v>
      </c>
      <c r="S34" s="120">
        <v>0</v>
      </c>
      <c r="T34" s="120">
        <v>1</v>
      </c>
      <c r="U34" s="50">
        <v>24</v>
      </c>
      <c r="V34" s="21">
        <v>24</v>
      </c>
      <c r="W34" s="28" t="s">
        <v>185</v>
      </c>
      <c r="X34" s="120">
        <f t="shared" si="2"/>
        <v>2</v>
      </c>
      <c r="Y34" s="120">
        <v>0</v>
      </c>
      <c r="Z34" s="120">
        <v>3</v>
      </c>
      <c r="AA34" s="120">
        <v>0</v>
      </c>
      <c r="AB34" s="120">
        <v>3</v>
      </c>
      <c r="AC34" s="120">
        <f t="shared" si="3"/>
        <v>6</v>
      </c>
      <c r="AD34" s="120">
        <v>0</v>
      </c>
      <c r="AE34" s="120">
        <v>0</v>
      </c>
      <c r="AF34" s="120">
        <v>0</v>
      </c>
      <c r="AG34" s="120">
        <v>0</v>
      </c>
      <c r="AH34" s="120">
        <f t="shared" si="4"/>
        <v>0</v>
      </c>
      <c r="AI34" s="120">
        <v>0</v>
      </c>
      <c r="AJ34" s="120">
        <v>0</v>
      </c>
      <c r="AK34" s="120">
        <v>0</v>
      </c>
      <c r="AL34" s="120">
        <v>0</v>
      </c>
      <c r="AM34" s="120">
        <f t="shared" si="5"/>
        <v>0</v>
      </c>
      <c r="AN34" s="50">
        <v>24</v>
      </c>
      <c r="AO34" s="21">
        <v>24</v>
      </c>
      <c r="AP34" s="28" t="s">
        <v>185</v>
      </c>
      <c r="AQ34" s="120">
        <v>0</v>
      </c>
      <c r="AR34" s="120">
        <v>0</v>
      </c>
      <c r="AS34" s="120">
        <v>0</v>
      </c>
      <c r="AT34" s="120">
        <v>0</v>
      </c>
      <c r="AU34" s="120">
        <f t="shared" si="6"/>
        <v>0</v>
      </c>
      <c r="AV34" s="120">
        <v>0</v>
      </c>
      <c r="AW34" s="120">
        <v>0</v>
      </c>
      <c r="AX34" s="120">
        <v>0</v>
      </c>
      <c r="AY34" s="120">
        <v>0</v>
      </c>
      <c r="AZ34" s="120">
        <f t="shared" si="7"/>
        <v>0</v>
      </c>
      <c r="BA34" s="120">
        <f t="shared" si="8"/>
        <v>8</v>
      </c>
      <c r="BB34" s="120">
        <v>0</v>
      </c>
      <c r="BC34" s="120">
        <v>0</v>
      </c>
      <c r="BD34" s="120">
        <v>15</v>
      </c>
      <c r="BE34" s="120">
        <f t="shared" si="9"/>
        <v>23</v>
      </c>
      <c r="BF34" s="120">
        <v>0</v>
      </c>
      <c r="BG34" s="120">
        <f t="shared" si="10"/>
        <v>1</v>
      </c>
      <c r="BH34" s="132">
        <f t="shared" si="11"/>
        <v>24</v>
      </c>
      <c r="BI34" s="425">
        <v>24</v>
      </c>
      <c r="BJ34" s="62"/>
      <c r="BL34" s="82"/>
    </row>
    <row r="35" spans="1:64" ht="20.100000000000001" customHeight="1" x14ac:dyDescent="0.15">
      <c r="A35" s="21">
        <v>25</v>
      </c>
      <c r="B35" s="28" t="s">
        <v>12</v>
      </c>
      <c r="C35" s="120">
        <v>0</v>
      </c>
      <c r="D35" s="120">
        <v>0</v>
      </c>
      <c r="E35" s="120">
        <v>0</v>
      </c>
      <c r="F35" s="120">
        <v>0</v>
      </c>
      <c r="G35" s="120">
        <v>0</v>
      </c>
      <c r="H35" s="120">
        <f t="shared" si="12"/>
        <v>0</v>
      </c>
      <c r="I35" s="120">
        <v>0</v>
      </c>
      <c r="J35" s="120">
        <v>0</v>
      </c>
      <c r="K35" s="120">
        <v>0</v>
      </c>
      <c r="L35" s="120">
        <v>0</v>
      </c>
      <c r="M35" s="120">
        <v>0</v>
      </c>
      <c r="N35" s="120">
        <v>0</v>
      </c>
      <c r="O35" s="120">
        <v>0</v>
      </c>
      <c r="P35" s="120">
        <f t="shared" si="1"/>
        <v>0</v>
      </c>
      <c r="Q35" s="120">
        <v>0</v>
      </c>
      <c r="R35" s="120">
        <v>1</v>
      </c>
      <c r="S35" s="120">
        <v>0</v>
      </c>
      <c r="T35" s="120">
        <v>1</v>
      </c>
      <c r="U35" s="178">
        <v>25</v>
      </c>
      <c r="V35" s="21">
        <v>25</v>
      </c>
      <c r="W35" s="28" t="s">
        <v>12</v>
      </c>
      <c r="X35" s="120">
        <f t="shared" si="2"/>
        <v>2</v>
      </c>
      <c r="Y35" s="120">
        <v>0</v>
      </c>
      <c r="Z35" s="120">
        <v>0</v>
      </c>
      <c r="AA35" s="120">
        <v>0</v>
      </c>
      <c r="AB35" s="120">
        <v>5</v>
      </c>
      <c r="AC35" s="120">
        <f t="shared" si="3"/>
        <v>5</v>
      </c>
      <c r="AD35" s="120">
        <v>0</v>
      </c>
      <c r="AE35" s="120">
        <v>0</v>
      </c>
      <c r="AF35" s="120">
        <v>0</v>
      </c>
      <c r="AG35" s="120">
        <v>6</v>
      </c>
      <c r="AH35" s="120">
        <f t="shared" si="4"/>
        <v>6</v>
      </c>
      <c r="AI35" s="120">
        <v>0</v>
      </c>
      <c r="AJ35" s="120">
        <v>0</v>
      </c>
      <c r="AK35" s="120">
        <v>0</v>
      </c>
      <c r="AL35" s="120">
        <v>0</v>
      </c>
      <c r="AM35" s="120">
        <f t="shared" si="5"/>
        <v>0</v>
      </c>
      <c r="AN35" s="178">
        <v>25</v>
      </c>
      <c r="AO35" s="21">
        <v>25</v>
      </c>
      <c r="AP35" s="28" t="s">
        <v>12</v>
      </c>
      <c r="AQ35" s="120">
        <v>0</v>
      </c>
      <c r="AR35" s="120">
        <v>0</v>
      </c>
      <c r="AS35" s="120">
        <v>0</v>
      </c>
      <c r="AT35" s="120">
        <v>0</v>
      </c>
      <c r="AU35" s="120">
        <f t="shared" si="6"/>
        <v>0</v>
      </c>
      <c r="AV35" s="120">
        <v>0</v>
      </c>
      <c r="AW35" s="120">
        <v>0</v>
      </c>
      <c r="AX35" s="120">
        <v>0</v>
      </c>
      <c r="AY35" s="120">
        <v>0</v>
      </c>
      <c r="AZ35" s="120">
        <f t="shared" si="7"/>
        <v>0</v>
      </c>
      <c r="BA35" s="120">
        <f t="shared" si="8"/>
        <v>13</v>
      </c>
      <c r="BB35" s="120">
        <v>0</v>
      </c>
      <c r="BC35" s="120">
        <v>5</v>
      </c>
      <c r="BD35" s="120">
        <v>2</v>
      </c>
      <c r="BE35" s="120">
        <f t="shared" si="9"/>
        <v>20</v>
      </c>
      <c r="BF35" s="120">
        <v>0</v>
      </c>
      <c r="BG35" s="120">
        <f t="shared" si="10"/>
        <v>0</v>
      </c>
      <c r="BH35" s="132">
        <f t="shared" si="11"/>
        <v>20</v>
      </c>
      <c r="BI35" s="428">
        <v>25</v>
      </c>
      <c r="BJ35" s="62"/>
      <c r="BL35" s="82"/>
    </row>
    <row r="36" spans="1:64" ht="20.100000000000001" customHeight="1" x14ac:dyDescent="0.15">
      <c r="A36" s="529" t="s">
        <v>238</v>
      </c>
      <c r="B36" s="530"/>
      <c r="C36" s="125">
        <f t="shared" ref="C36:T36" si="13">SUM(C11:C35)</f>
        <v>49</v>
      </c>
      <c r="D36" s="125">
        <f t="shared" si="13"/>
        <v>3</v>
      </c>
      <c r="E36" s="125">
        <f t="shared" si="13"/>
        <v>15</v>
      </c>
      <c r="F36" s="125">
        <f t="shared" si="13"/>
        <v>10</v>
      </c>
      <c r="G36" s="125">
        <f t="shared" si="13"/>
        <v>3</v>
      </c>
      <c r="H36" s="125">
        <f t="shared" si="13"/>
        <v>80</v>
      </c>
      <c r="I36" s="125">
        <f t="shared" si="13"/>
        <v>55</v>
      </c>
      <c r="J36" s="125">
        <f t="shared" si="13"/>
        <v>0</v>
      </c>
      <c r="K36" s="125">
        <f t="shared" si="13"/>
        <v>0</v>
      </c>
      <c r="L36" s="125">
        <f t="shared" si="13"/>
        <v>0</v>
      </c>
      <c r="M36" s="125">
        <f t="shared" si="13"/>
        <v>0</v>
      </c>
      <c r="N36" s="125">
        <f t="shared" si="13"/>
        <v>0</v>
      </c>
      <c r="O36" s="125">
        <f t="shared" si="13"/>
        <v>0</v>
      </c>
      <c r="P36" s="125">
        <f t="shared" si="13"/>
        <v>0</v>
      </c>
      <c r="Q36" s="125">
        <f t="shared" si="13"/>
        <v>0</v>
      </c>
      <c r="R36" s="125">
        <f t="shared" si="13"/>
        <v>129</v>
      </c>
      <c r="S36" s="125">
        <f t="shared" si="13"/>
        <v>0</v>
      </c>
      <c r="T36" s="125">
        <f t="shared" si="13"/>
        <v>228</v>
      </c>
      <c r="U36" s="179"/>
      <c r="V36" s="464" t="s">
        <v>209</v>
      </c>
      <c r="W36" s="465"/>
      <c r="X36" s="125">
        <f t="shared" ref="X36:AM36" si="14">SUM(X11:X35)</f>
        <v>357</v>
      </c>
      <c r="Y36" s="125">
        <f t="shared" si="14"/>
        <v>0</v>
      </c>
      <c r="Z36" s="125">
        <f t="shared" si="14"/>
        <v>190</v>
      </c>
      <c r="AA36" s="125">
        <f t="shared" si="14"/>
        <v>0</v>
      </c>
      <c r="AB36" s="125">
        <f t="shared" si="14"/>
        <v>589</v>
      </c>
      <c r="AC36" s="125">
        <f t="shared" si="14"/>
        <v>779</v>
      </c>
      <c r="AD36" s="125">
        <f t="shared" si="14"/>
        <v>0</v>
      </c>
      <c r="AE36" s="125">
        <f t="shared" si="14"/>
        <v>123</v>
      </c>
      <c r="AF36" s="125">
        <f t="shared" si="14"/>
        <v>0</v>
      </c>
      <c r="AG36" s="125">
        <f t="shared" si="14"/>
        <v>549</v>
      </c>
      <c r="AH36" s="125">
        <f t="shared" si="14"/>
        <v>672</v>
      </c>
      <c r="AI36" s="125">
        <f t="shared" si="14"/>
        <v>0</v>
      </c>
      <c r="AJ36" s="125">
        <f t="shared" si="14"/>
        <v>5</v>
      </c>
      <c r="AK36" s="125">
        <f t="shared" si="14"/>
        <v>0</v>
      </c>
      <c r="AL36" s="125">
        <f t="shared" si="14"/>
        <v>0</v>
      </c>
      <c r="AM36" s="125">
        <f t="shared" si="14"/>
        <v>5</v>
      </c>
      <c r="AN36" s="179"/>
      <c r="AO36" s="464" t="s">
        <v>209</v>
      </c>
      <c r="AP36" s="465"/>
      <c r="AQ36" s="125">
        <f t="shared" ref="AQ36:BH36" si="15">SUM(AQ11:AQ35)</f>
        <v>0</v>
      </c>
      <c r="AR36" s="125">
        <f t="shared" si="15"/>
        <v>0</v>
      </c>
      <c r="AS36" s="125">
        <f t="shared" si="15"/>
        <v>0</v>
      </c>
      <c r="AT36" s="125">
        <f t="shared" si="15"/>
        <v>0</v>
      </c>
      <c r="AU36" s="125">
        <f t="shared" si="15"/>
        <v>0</v>
      </c>
      <c r="AV36" s="125">
        <f t="shared" si="15"/>
        <v>0</v>
      </c>
      <c r="AW36" s="125">
        <f t="shared" si="15"/>
        <v>0</v>
      </c>
      <c r="AX36" s="125">
        <f t="shared" si="15"/>
        <v>0</v>
      </c>
      <c r="AY36" s="125">
        <f t="shared" si="15"/>
        <v>0</v>
      </c>
      <c r="AZ36" s="125">
        <f t="shared" si="15"/>
        <v>0</v>
      </c>
      <c r="BA36" s="125">
        <f t="shared" si="15"/>
        <v>1813</v>
      </c>
      <c r="BB36" s="125">
        <f t="shared" si="15"/>
        <v>9</v>
      </c>
      <c r="BC36" s="125">
        <f t="shared" si="15"/>
        <v>184</v>
      </c>
      <c r="BD36" s="125">
        <f t="shared" si="15"/>
        <v>203</v>
      </c>
      <c r="BE36" s="125">
        <f t="shared" si="15"/>
        <v>2264</v>
      </c>
      <c r="BF36" s="125">
        <f t="shared" si="15"/>
        <v>90</v>
      </c>
      <c r="BG36" s="125">
        <f t="shared" si="15"/>
        <v>225</v>
      </c>
      <c r="BH36" s="135">
        <f t="shared" si="15"/>
        <v>2434</v>
      </c>
      <c r="BI36" s="429"/>
      <c r="BJ36" s="62"/>
    </row>
    <row r="37" spans="1:64" ht="20.100000000000001" customHeight="1" x14ac:dyDescent="0.15">
      <c r="BJ37" s="62"/>
    </row>
  </sheetData>
  <mergeCells count="52">
    <mergeCell ref="AQ6:BE6"/>
    <mergeCell ref="Q7:T7"/>
    <mergeCell ref="Y7:AC7"/>
    <mergeCell ref="AD7:AH7"/>
    <mergeCell ref="AI7:AM7"/>
    <mergeCell ref="AQ7:AU7"/>
    <mergeCell ref="AV7:AZ7"/>
    <mergeCell ref="BA7:BA9"/>
    <mergeCell ref="BB7:BB9"/>
    <mergeCell ref="BC7:BC9"/>
    <mergeCell ref="BD7:BD9"/>
    <mergeCell ref="BE7:BE9"/>
    <mergeCell ref="AZ8:AZ9"/>
    <mergeCell ref="Y8:Z8"/>
    <mergeCell ref="AA8:AB8"/>
    <mergeCell ref="AD8:AE8"/>
    <mergeCell ref="AV8:AW8"/>
    <mergeCell ref="AX8:AY8"/>
    <mergeCell ref="AU8:AU9"/>
    <mergeCell ref="AQ8:AR8"/>
    <mergeCell ref="AS8:AT8"/>
    <mergeCell ref="A36:B36"/>
    <mergeCell ref="V36:W36"/>
    <mergeCell ref="AO36:AP36"/>
    <mergeCell ref="U6:U10"/>
    <mergeCell ref="AN6:AN10"/>
    <mergeCell ref="P7:P9"/>
    <mergeCell ref="AF8:AG8"/>
    <mergeCell ref="AI8:AJ8"/>
    <mergeCell ref="AK8:AL8"/>
    <mergeCell ref="Q8:R8"/>
    <mergeCell ref="S8:T8"/>
    <mergeCell ref="C6:H6"/>
    <mergeCell ref="I6:T6"/>
    <mergeCell ref="X6:AM6"/>
    <mergeCell ref="D7:D9"/>
    <mergeCell ref="BF6:BF9"/>
    <mergeCell ref="BG6:BG9"/>
    <mergeCell ref="BH6:BH9"/>
    <mergeCell ref="BI6:BI10"/>
    <mergeCell ref="C7:C9"/>
    <mergeCell ref="E7:E9"/>
    <mergeCell ref="F7:F9"/>
    <mergeCell ref="G7:G9"/>
    <mergeCell ref="H7:H9"/>
    <mergeCell ref="I7:I9"/>
    <mergeCell ref="J7:J9"/>
    <mergeCell ref="K7:K9"/>
    <mergeCell ref="L7:L9"/>
    <mergeCell ref="M7:M9"/>
    <mergeCell ref="N7:N9"/>
    <mergeCell ref="O7:O9"/>
  </mergeCells>
  <phoneticPr fontId="2"/>
  <pageMargins left="0.78740157480314965" right="0.78740157480314965" top="0.78740157480314965" bottom="0.74803149606299213" header="0.51181102362204722" footer="0.51181102362204722"/>
  <pageSetup paperSize="9" firstPageNumber="26" fitToWidth="0" orientation="portrait" useFirstPageNumber="1" r:id="rId1"/>
  <headerFooter scaleWithDoc="0" alignWithMargins="0">
    <oddFooter>&amp;C- &amp;P -</oddFooter>
  </headerFooter>
  <colBreaks count="4" manualBreakCount="4">
    <brk id="21" max="35" man="1"/>
    <brk id="31" max="35" man="1"/>
    <brk id="40" max="35" man="1"/>
    <brk id="50" max="3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BL36"/>
  <sheetViews>
    <sheetView view="pageBreakPreview" zoomScale="85" zoomScaleSheetLayoutView="85" workbookViewId="0">
      <selection activeCell="F21" sqref="F21"/>
    </sheetView>
  </sheetViews>
  <sheetFormatPr defaultColWidth="10.625" defaultRowHeight="20.100000000000001" customHeight="1" x14ac:dyDescent="0.15"/>
  <cols>
    <col min="1" max="1" width="5.625" style="15" customWidth="1"/>
    <col min="2" max="2" width="11.625" style="15" customWidth="1"/>
    <col min="3" max="19" width="8.125" style="15" customWidth="1"/>
    <col min="20" max="20" width="8.125" style="16" customWidth="1"/>
    <col min="21" max="21" width="5.625" style="15" customWidth="1"/>
    <col min="22" max="22" width="5.5" style="15" customWidth="1"/>
    <col min="23" max="23" width="10" style="15" bestFit="1" customWidth="1"/>
    <col min="24" max="38" width="8.25" style="15" customWidth="1"/>
    <col min="39" max="39" width="8.125" style="16" customWidth="1"/>
    <col min="40" max="41" width="5.625" style="15" customWidth="1"/>
    <col min="42" max="42" width="10" style="15" bestFit="1" customWidth="1"/>
    <col min="43" max="60" width="8.125" style="15" customWidth="1"/>
    <col min="61" max="61" width="5.625" style="16" customWidth="1"/>
    <col min="62" max="16384" width="10.625" style="15"/>
  </cols>
  <sheetData>
    <row r="1" spans="1:64" s="62" customFormat="1" ht="20.100000000000001" customHeight="1" x14ac:dyDescent="0.15">
      <c r="A1" s="62" t="str">
        <f>目次!A6</f>
        <v>令和６年度　市町村税の課税状況等の調</v>
      </c>
      <c r="T1" s="91"/>
      <c r="AM1" s="91"/>
      <c r="BI1" s="91"/>
    </row>
    <row r="2" spans="1:64" s="62" customFormat="1" ht="20.100000000000001" customHeight="1" x14ac:dyDescent="0.15">
      <c r="A2" s="62" t="s">
        <v>413</v>
      </c>
      <c r="T2" s="91"/>
      <c r="AM2" s="91"/>
      <c r="BI2" s="91"/>
    </row>
    <row r="4" spans="1:64" ht="20.100000000000001" customHeight="1" x14ac:dyDescent="0.15">
      <c r="A4" s="15" t="s">
        <v>326</v>
      </c>
      <c r="V4" s="15" t="str">
        <f>$A$4</f>
        <v>第１０表　　課税免除台数</v>
      </c>
      <c r="AO4" s="15" t="str">
        <f>$A$4</f>
        <v>第１０表　　課税免除台数</v>
      </c>
    </row>
    <row r="5" spans="1:64" ht="20.100000000000001" customHeight="1" thickBot="1" x14ac:dyDescent="0.2">
      <c r="I5" s="99"/>
      <c r="J5" s="62"/>
      <c r="K5" s="62"/>
      <c r="L5" s="62"/>
      <c r="M5" s="62"/>
      <c r="N5" s="62"/>
      <c r="O5" s="62"/>
      <c r="V5" s="15" t="s">
        <v>110</v>
      </c>
      <c r="AO5" s="15" t="s">
        <v>110</v>
      </c>
    </row>
    <row r="6" spans="1:64" ht="20.100000000000001" customHeight="1" x14ac:dyDescent="0.15">
      <c r="A6" s="443"/>
      <c r="B6" s="24" t="s">
        <v>9</v>
      </c>
      <c r="C6" s="473" t="s">
        <v>352</v>
      </c>
      <c r="D6" s="474"/>
      <c r="E6" s="474"/>
      <c r="F6" s="474"/>
      <c r="G6" s="474"/>
      <c r="H6" s="540"/>
      <c r="I6" s="534" t="s">
        <v>0</v>
      </c>
      <c r="J6" s="535"/>
      <c r="K6" s="535"/>
      <c r="L6" s="535"/>
      <c r="M6" s="535"/>
      <c r="N6" s="535"/>
      <c r="O6" s="535"/>
      <c r="P6" s="535"/>
      <c r="Q6" s="535"/>
      <c r="R6" s="535"/>
      <c r="S6" s="535"/>
      <c r="T6" s="536"/>
      <c r="U6" s="531" t="s">
        <v>331</v>
      </c>
      <c r="V6" s="443"/>
      <c r="W6" s="24" t="s">
        <v>9</v>
      </c>
      <c r="X6" s="537" t="s">
        <v>341</v>
      </c>
      <c r="Y6" s="538"/>
      <c r="Z6" s="538"/>
      <c r="AA6" s="538"/>
      <c r="AB6" s="538"/>
      <c r="AC6" s="538"/>
      <c r="AD6" s="538"/>
      <c r="AE6" s="538"/>
      <c r="AF6" s="538"/>
      <c r="AG6" s="538"/>
      <c r="AH6" s="538"/>
      <c r="AI6" s="538"/>
      <c r="AJ6" s="538"/>
      <c r="AK6" s="538"/>
      <c r="AL6" s="538"/>
      <c r="AM6" s="539"/>
      <c r="AN6" s="531" t="s">
        <v>331</v>
      </c>
      <c r="AO6" s="443"/>
      <c r="AP6" s="24" t="s">
        <v>9</v>
      </c>
      <c r="AQ6" s="537" t="s">
        <v>357</v>
      </c>
      <c r="AR6" s="538"/>
      <c r="AS6" s="538"/>
      <c r="AT6" s="538"/>
      <c r="AU6" s="538"/>
      <c r="AV6" s="538"/>
      <c r="AW6" s="538"/>
      <c r="AX6" s="538"/>
      <c r="AY6" s="538"/>
      <c r="AZ6" s="538"/>
      <c r="BA6" s="538"/>
      <c r="BB6" s="538"/>
      <c r="BC6" s="538"/>
      <c r="BD6" s="538"/>
      <c r="BE6" s="542"/>
      <c r="BF6" s="521" t="s">
        <v>81</v>
      </c>
      <c r="BG6" s="521" t="s">
        <v>318</v>
      </c>
      <c r="BH6" s="523" t="s">
        <v>219</v>
      </c>
      <c r="BI6" s="525" t="s">
        <v>331</v>
      </c>
      <c r="BJ6" s="62"/>
    </row>
    <row r="7" spans="1:64" ht="20.100000000000001" customHeight="1" x14ac:dyDescent="0.15">
      <c r="A7" s="441"/>
      <c r="B7" s="112"/>
      <c r="C7" s="471" t="s">
        <v>446</v>
      </c>
      <c r="D7" s="471" t="s">
        <v>445</v>
      </c>
      <c r="E7" s="471" t="s">
        <v>27</v>
      </c>
      <c r="F7" s="471" t="s">
        <v>199</v>
      </c>
      <c r="G7" s="471" t="s">
        <v>200</v>
      </c>
      <c r="H7" s="528" t="s">
        <v>96</v>
      </c>
      <c r="I7" s="471" t="s">
        <v>370</v>
      </c>
      <c r="J7" s="471" t="s">
        <v>79</v>
      </c>
      <c r="K7" s="471" t="s">
        <v>320</v>
      </c>
      <c r="L7" s="471" t="s">
        <v>348</v>
      </c>
      <c r="M7" s="471" t="s">
        <v>349</v>
      </c>
      <c r="N7" s="471" t="s">
        <v>350</v>
      </c>
      <c r="O7" s="471" t="s">
        <v>249</v>
      </c>
      <c r="P7" s="528" t="s">
        <v>351</v>
      </c>
      <c r="Q7" s="543" t="s">
        <v>371</v>
      </c>
      <c r="R7" s="544"/>
      <c r="S7" s="544"/>
      <c r="T7" s="545"/>
      <c r="U7" s="489"/>
      <c r="V7" s="441"/>
      <c r="W7" s="112"/>
      <c r="X7" s="180" t="s">
        <v>314</v>
      </c>
      <c r="Y7" s="532" t="s">
        <v>354</v>
      </c>
      <c r="Z7" s="546"/>
      <c r="AA7" s="546"/>
      <c r="AB7" s="546"/>
      <c r="AC7" s="533"/>
      <c r="AD7" s="532" t="s">
        <v>218</v>
      </c>
      <c r="AE7" s="546"/>
      <c r="AF7" s="546"/>
      <c r="AG7" s="546"/>
      <c r="AH7" s="533"/>
      <c r="AI7" s="532" t="s">
        <v>313</v>
      </c>
      <c r="AJ7" s="546"/>
      <c r="AK7" s="546"/>
      <c r="AL7" s="546"/>
      <c r="AM7" s="547"/>
      <c r="AN7" s="489"/>
      <c r="AO7" s="441"/>
      <c r="AP7" s="112"/>
      <c r="AQ7" s="532" t="s">
        <v>355</v>
      </c>
      <c r="AR7" s="546"/>
      <c r="AS7" s="546"/>
      <c r="AT7" s="546"/>
      <c r="AU7" s="533"/>
      <c r="AV7" s="532" t="s">
        <v>358</v>
      </c>
      <c r="AW7" s="546"/>
      <c r="AX7" s="546"/>
      <c r="AY7" s="546"/>
      <c r="AZ7" s="533"/>
      <c r="BA7" s="469" t="s">
        <v>190</v>
      </c>
      <c r="BB7" s="549" t="s">
        <v>38</v>
      </c>
      <c r="BC7" s="471" t="s">
        <v>63</v>
      </c>
      <c r="BD7" s="549" t="s">
        <v>356</v>
      </c>
      <c r="BE7" s="551" t="s">
        <v>66</v>
      </c>
      <c r="BF7" s="483"/>
      <c r="BG7" s="522"/>
      <c r="BH7" s="524"/>
      <c r="BI7" s="526"/>
      <c r="BJ7" s="62"/>
    </row>
    <row r="8" spans="1:64" ht="20.100000000000001" customHeight="1" x14ac:dyDescent="0.15">
      <c r="A8" s="18"/>
      <c r="B8" s="442"/>
      <c r="C8" s="527"/>
      <c r="D8" s="527"/>
      <c r="E8" s="527"/>
      <c r="F8" s="527"/>
      <c r="G8" s="527"/>
      <c r="H8" s="527"/>
      <c r="I8" s="527"/>
      <c r="J8" s="527"/>
      <c r="K8" s="472"/>
      <c r="L8" s="472"/>
      <c r="M8" s="527"/>
      <c r="N8" s="472"/>
      <c r="O8" s="527"/>
      <c r="P8" s="527"/>
      <c r="Q8" s="532" t="s">
        <v>353</v>
      </c>
      <c r="R8" s="533"/>
      <c r="S8" s="532" t="s">
        <v>90</v>
      </c>
      <c r="T8" s="533"/>
      <c r="U8" s="489"/>
      <c r="V8" s="18"/>
      <c r="W8" s="442"/>
      <c r="X8" s="440" t="s">
        <v>338</v>
      </c>
      <c r="Y8" s="532" t="s">
        <v>353</v>
      </c>
      <c r="Z8" s="533"/>
      <c r="AA8" s="532" t="s">
        <v>90</v>
      </c>
      <c r="AB8" s="533"/>
      <c r="AC8" s="440" t="s">
        <v>338</v>
      </c>
      <c r="AD8" s="532" t="s">
        <v>353</v>
      </c>
      <c r="AE8" s="533"/>
      <c r="AF8" s="532" t="s">
        <v>90</v>
      </c>
      <c r="AG8" s="533"/>
      <c r="AH8" s="440" t="s">
        <v>338</v>
      </c>
      <c r="AI8" s="532" t="s">
        <v>353</v>
      </c>
      <c r="AJ8" s="533"/>
      <c r="AK8" s="532" t="s">
        <v>90</v>
      </c>
      <c r="AL8" s="533"/>
      <c r="AM8" s="440" t="s">
        <v>338</v>
      </c>
      <c r="AN8" s="489"/>
      <c r="AO8" s="18"/>
      <c r="AP8" s="442"/>
      <c r="AQ8" s="532" t="s">
        <v>353</v>
      </c>
      <c r="AR8" s="533"/>
      <c r="AS8" s="532" t="s">
        <v>90</v>
      </c>
      <c r="AT8" s="533"/>
      <c r="AU8" s="541" t="s">
        <v>338</v>
      </c>
      <c r="AV8" s="532" t="s">
        <v>353</v>
      </c>
      <c r="AW8" s="533"/>
      <c r="AX8" s="532" t="s">
        <v>359</v>
      </c>
      <c r="AY8" s="533"/>
      <c r="AZ8" s="541" t="s">
        <v>338</v>
      </c>
      <c r="BA8" s="548"/>
      <c r="BB8" s="550"/>
      <c r="BC8" s="527"/>
      <c r="BD8" s="483"/>
      <c r="BE8" s="541"/>
      <c r="BF8" s="483"/>
      <c r="BG8" s="522"/>
      <c r="BH8" s="524"/>
      <c r="BI8" s="526"/>
      <c r="BJ8" s="62"/>
    </row>
    <row r="9" spans="1:64" ht="20.100000000000001" customHeight="1" x14ac:dyDescent="0.15">
      <c r="A9" s="18"/>
      <c r="B9" s="442"/>
      <c r="C9" s="527"/>
      <c r="D9" s="527"/>
      <c r="E9" s="527"/>
      <c r="F9" s="527"/>
      <c r="G9" s="527"/>
      <c r="H9" s="527"/>
      <c r="I9" s="527"/>
      <c r="J9" s="527"/>
      <c r="K9" s="472"/>
      <c r="L9" s="472"/>
      <c r="M9" s="527"/>
      <c r="N9" s="472"/>
      <c r="O9" s="527"/>
      <c r="P9" s="527"/>
      <c r="Q9" s="438" t="s">
        <v>47</v>
      </c>
      <c r="R9" s="438" t="s">
        <v>88</v>
      </c>
      <c r="S9" s="438" t="s">
        <v>47</v>
      </c>
      <c r="T9" s="438" t="s">
        <v>88</v>
      </c>
      <c r="U9" s="489"/>
      <c r="V9" s="18"/>
      <c r="W9" s="442"/>
      <c r="X9" s="440"/>
      <c r="Y9" s="438" t="s">
        <v>88</v>
      </c>
      <c r="Z9" s="438" t="s">
        <v>47</v>
      </c>
      <c r="AA9" s="438" t="s">
        <v>88</v>
      </c>
      <c r="AB9" s="438" t="s">
        <v>88</v>
      </c>
      <c r="AC9" s="440"/>
      <c r="AD9" s="181" t="s">
        <v>47</v>
      </c>
      <c r="AE9" s="438" t="s">
        <v>88</v>
      </c>
      <c r="AF9" s="438" t="s">
        <v>47</v>
      </c>
      <c r="AG9" s="438" t="s">
        <v>88</v>
      </c>
      <c r="AH9" s="440"/>
      <c r="AI9" s="181" t="s">
        <v>47</v>
      </c>
      <c r="AJ9" s="438" t="s">
        <v>88</v>
      </c>
      <c r="AK9" s="438" t="s">
        <v>47</v>
      </c>
      <c r="AL9" s="438" t="s">
        <v>88</v>
      </c>
      <c r="AM9" s="440"/>
      <c r="AN9" s="489"/>
      <c r="AO9" s="18"/>
      <c r="AP9" s="442"/>
      <c r="AQ9" s="181" t="s">
        <v>47</v>
      </c>
      <c r="AR9" s="438" t="s">
        <v>88</v>
      </c>
      <c r="AS9" s="438" t="s">
        <v>47</v>
      </c>
      <c r="AT9" s="438" t="s">
        <v>88</v>
      </c>
      <c r="AU9" s="541"/>
      <c r="AV9" s="181" t="s">
        <v>47</v>
      </c>
      <c r="AW9" s="438" t="s">
        <v>88</v>
      </c>
      <c r="AX9" s="438" t="s">
        <v>47</v>
      </c>
      <c r="AY9" s="438" t="s">
        <v>88</v>
      </c>
      <c r="AZ9" s="541"/>
      <c r="BA9" s="548"/>
      <c r="BB9" s="550"/>
      <c r="BC9" s="527"/>
      <c r="BD9" s="483"/>
      <c r="BE9" s="541"/>
      <c r="BF9" s="483"/>
      <c r="BG9" s="522"/>
      <c r="BH9" s="524"/>
      <c r="BI9" s="526"/>
      <c r="BJ9" s="62"/>
    </row>
    <row r="10" spans="1:64" ht="20.100000000000001" customHeight="1" x14ac:dyDescent="0.15">
      <c r="A10" s="111" t="s">
        <v>26</v>
      </c>
      <c r="B10" s="442"/>
      <c r="C10" s="39" t="s">
        <v>83</v>
      </c>
      <c r="D10" s="39" t="s">
        <v>83</v>
      </c>
      <c r="E10" s="39" t="s">
        <v>83</v>
      </c>
      <c r="F10" s="39" t="s">
        <v>83</v>
      </c>
      <c r="G10" s="39" t="s">
        <v>83</v>
      </c>
      <c r="H10" s="39" t="s">
        <v>83</v>
      </c>
      <c r="I10" s="39" t="s">
        <v>83</v>
      </c>
      <c r="J10" s="39" t="s">
        <v>83</v>
      </c>
      <c r="K10" s="39" t="s">
        <v>83</v>
      </c>
      <c r="L10" s="39" t="s">
        <v>83</v>
      </c>
      <c r="M10" s="39" t="s">
        <v>83</v>
      </c>
      <c r="N10" s="39" t="s">
        <v>83</v>
      </c>
      <c r="O10" s="39" t="s">
        <v>83</v>
      </c>
      <c r="P10" s="39" t="s">
        <v>83</v>
      </c>
      <c r="Q10" s="39" t="s">
        <v>83</v>
      </c>
      <c r="R10" s="39" t="s">
        <v>83</v>
      </c>
      <c r="S10" s="39" t="s">
        <v>83</v>
      </c>
      <c r="T10" s="39" t="s">
        <v>83</v>
      </c>
      <c r="U10" s="489"/>
      <c r="V10" s="111" t="s">
        <v>26</v>
      </c>
      <c r="W10" s="442"/>
      <c r="X10" s="39" t="s">
        <v>83</v>
      </c>
      <c r="Y10" s="39" t="s">
        <v>83</v>
      </c>
      <c r="Z10" s="39" t="s">
        <v>83</v>
      </c>
      <c r="AA10" s="39" t="s">
        <v>83</v>
      </c>
      <c r="AB10" s="39" t="s">
        <v>83</v>
      </c>
      <c r="AC10" s="39" t="s">
        <v>83</v>
      </c>
      <c r="AD10" s="129" t="s">
        <v>83</v>
      </c>
      <c r="AE10" s="39" t="s">
        <v>83</v>
      </c>
      <c r="AF10" s="39" t="s">
        <v>83</v>
      </c>
      <c r="AG10" s="39" t="s">
        <v>83</v>
      </c>
      <c r="AH10" s="39" t="s">
        <v>83</v>
      </c>
      <c r="AI10" s="129" t="s">
        <v>83</v>
      </c>
      <c r="AJ10" s="39" t="s">
        <v>83</v>
      </c>
      <c r="AK10" s="39" t="s">
        <v>83</v>
      </c>
      <c r="AL10" s="39" t="s">
        <v>83</v>
      </c>
      <c r="AM10" s="39" t="s">
        <v>83</v>
      </c>
      <c r="AN10" s="489"/>
      <c r="AO10" s="111" t="s">
        <v>26</v>
      </c>
      <c r="AP10" s="442"/>
      <c r="AQ10" s="129" t="s">
        <v>83</v>
      </c>
      <c r="AR10" s="39" t="s">
        <v>83</v>
      </c>
      <c r="AS10" s="39" t="s">
        <v>83</v>
      </c>
      <c r="AT10" s="39" t="s">
        <v>83</v>
      </c>
      <c r="AU10" s="39" t="s">
        <v>83</v>
      </c>
      <c r="AV10" s="129" t="s">
        <v>83</v>
      </c>
      <c r="AW10" s="39" t="s">
        <v>83</v>
      </c>
      <c r="AX10" s="39" t="s">
        <v>83</v>
      </c>
      <c r="AY10" s="39" t="s">
        <v>83</v>
      </c>
      <c r="AZ10" s="39" t="s">
        <v>83</v>
      </c>
      <c r="BA10" s="33" t="s">
        <v>83</v>
      </c>
      <c r="BB10" s="39" t="s">
        <v>83</v>
      </c>
      <c r="BC10" s="39" t="s">
        <v>83</v>
      </c>
      <c r="BD10" s="39" t="s">
        <v>83</v>
      </c>
      <c r="BE10" s="39" t="s">
        <v>83</v>
      </c>
      <c r="BF10" s="39" t="s">
        <v>83</v>
      </c>
      <c r="BG10" s="39" t="s">
        <v>83</v>
      </c>
      <c r="BH10" s="57" t="s">
        <v>83</v>
      </c>
      <c r="BI10" s="526"/>
      <c r="BJ10" s="62"/>
    </row>
    <row r="11" spans="1:64" ht="20.100000000000001" customHeight="1" x14ac:dyDescent="0.15">
      <c r="A11" s="20">
        <v>1</v>
      </c>
      <c r="B11" s="27" t="s">
        <v>155</v>
      </c>
      <c r="C11" s="116">
        <v>9</v>
      </c>
      <c r="D11" s="123">
        <v>0</v>
      </c>
      <c r="E11" s="123">
        <v>0</v>
      </c>
      <c r="F11" s="123">
        <v>4</v>
      </c>
      <c r="G11" s="123">
        <v>0</v>
      </c>
      <c r="H11" s="123">
        <f t="shared" ref="H11:H25" si="0">SUM(C11:G11)</f>
        <v>13</v>
      </c>
      <c r="I11" s="123">
        <v>0</v>
      </c>
      <c r="J11" s="123">
        <v>0</v>
      </c>
      <c r="K11" s="123">
        <v>0</v>
      </c>
      <c r="L11" s="123">
        <v>0</v>
      </c>
      <c r="M11" s="123">
        <v>0</v>
      </c>
      <c r="N11" s="123">
        <v>0</v>
      </c>
      <c r="O11" s="123">
        <v>0</v>
      </c>
      <c r="P11" s="144">
        <f>SUM(J11:O11)</f>
        <v>0</v>
      </c>
      <c r="Q11" s="144">
        <v>1</v>
      </c>
      <c r="R11" s="144">
        <v>329</v>
      </c>
      <c r="S11" s="144">
        <v>0</v>
      </c>
      <c r="T11" s="144">
        <v>38</v>
      </c>
      <c r="U11" s="126">
        <v>1</v>
      </c>
      <c r="V11" s="20">
        <v>1</v>
      </c>
      <c r="W11" s="27" t="s">
        <v>155</v>
      </c>
      <c r="X11" s="144">
        <f>SUM(Q11:T11)</f>
        <v>368</v>
      </c>
      <c r="Y11" s="144">
        <v>1</v>
      </c>
      <c r="Z11" s="144">
        <v>640</v>
      </c>
      <c r="AA11" s="144">
        <v>0</v>
      </c>
      <c r="AB11" s="144">
        <v>40</v>
      </c>
      <c r="AC11" s="144">
        <f>SUM(Y11:AB11)</f>
        <v>681</v>
      </c>
      <c r="AD11" s="144">
        <v>0</v>
      </c>
      <c r="AE11" s="144">
        <v>291</v>
      </c>
      <c r="AF11" s="144">
        <v>1</v>
      </c>
      <c r="AG11" s="144">
        <v>36</v>
      </c>
      <c r="AH11" s="144">
        <f>SUM(AD11:AG11)</f>
        <v>328</v>
      </c>
      <c r="AI11" s="144">
        <v>0</v>
      </c>
      <c r="AJ11" s="144">
        <v>1</v>
      </c>
      <c r="AK11" s="144">
        <v>0</v>
      </c>
      <c r="AL11" s="144">
        <v>0</v>
      </c>
      <c r="AM11" s="144">
        <f>SUM(AI11:AL11)</f>
        <v>1</v>
      </c>
      <c r="AN11" s="126">
        <v>1</v>
      </c>
      <c r="AO11" s="20">
        <v>1</v>
      </c>
      <c r="AP11" s="27" t="s">
        <v>155</v>
      </c>
      <c r="AQ11" s="144">
        <v>0</v>
      </c>
      <c r="AR11" s="144">
        <v>0</v>
      </c>
      <c r="AS11" s="144">
        <v>0</v>
      </c>
      <c r="AT11" s="144">
        <v>0</v>
      </c>
      <c r="AU11" s="144">
        <f>SUM(AQ11:AT11)</f>
        <v>0</v>
      </c>
      <c r="AV11" s="144">
        <v>0</v>
      </c>
      <c r="AW11" s="144">
        <v>0</v>
      </c>
      <c r="AX11" s="144">
        <v>0</v>
      </c>
      <c r="AY11" s="144">
        <v>0</v>
      </c>
      <c r="AZ11" s="144">
        <f>SUM(AV11:AY11)</f>
        <v>0</v>
      </c>
      <c r="BA11" s="144">
        <f>SUM(X11,AC11,AH11,AM11,AU11,AZ11)</f>
        <v>1378</v>
      </c>
      <c r="BB11" s="144">
        <v>0</v>
      </c>
      <c r="BC11" s="144">
        <v>0</v>
      </c>
      <c r="BD11" s="144">
        <v>1</v>
      </c>
      <c r="BE11" s="144">
        <f>SUM(I11,P11,BA11,BB11:BD11)</f>
        <v>1379</v>
      </c>
      <c r="BF11" s="144">
        <v>7</v>
      </c>
      <c r="BG11" s="144">
        <f>SUM(H11,I11,BF11)</f>
        <v>20</v>
      </c>
      <c r="BH11" s="183">
        <f>SUM(BE11,BG11)-I11</f>
        <v>1399</v>
      </c>
      <c r="BI11" s="424">
        <v>1</v>
      </c>
      <c r="BJ11" s="62"/>
      <c r="BL11" s="82"/>
    </row>
    <row r="12" spans="1:64" ht="20.100000000000001" customHeight="1" x14ac:dyDescent="0.15">
      <c r="A12" s="21">
        <v>2</v>
      </c>
      <c r="B12" s="28" t="s">
        <v>159</v>
      </c>
      <c r="C12" s="117">
        <v>2</v>
      </c>
      <c r="D12" s="118">
        <v>0</v>
      </c>
      <c r="E12" s="118">
        <v>0</v>
      </c>
      <c r="F12" s="118">
        <v>2</v>
      </c>
      <c r="G12" s="118">
        <v>0</v>
      </c>
      <c r="H12" s="118">
        <f t="shared" si="0"/>
        <v>4</v>
      </c>
      <c r="I12" s="118">
        <v>0</v>
      </c>
      <c r="J12" s="118">
        <v>0</v>
      </c>
      <c r="K12" s="118">
        <v>0</v>
      </c>
      <c r="L12" s="118">
        <v>0</v>
      </c>
      <c r="M12" s="118">
        <v>0</v>
      </c>
      <c r="N12" s="118">
        <v>0</v>
      </c>
      <c r="O12" s="118">
        <v>0</v>
      </c>
      <c r="P12" s="120">
        <f t="shared" ref="P12:P35" si="1">SUM(J12:O12)</f>
        <v>0</v>
      </c>
      <c r="Q12" s="120">
        <v>1</v>
      </c>
      <c r="R12" s="120">
        <v>70</v>
      </c>
      <c r="S12" s="120">
        <v>0</v>
      </c>
      <c r="T12" s="120">
        <v>20</v>
      </c>
      <c r="U12" s="50">
        <v>2</v>
      </c>
      <c r="V12" s="21">
        <v>2</v>
      </c>
      <c r="W12" s="28" t="s">
        <v>159</v>
      </c>
      <c r="X12" s="120">
        <f t="shared" ref="X12:X35" si="2">SUM(Q12:T12)</f>
        <v>91</v>
      </c>
      <c r="Y12" s="120">
        <v>0</v>
      </c>
      <c r="Z12" s="120">
        <v>148</v>
      </c>
      <c r="AA12" s="120">
        <v>0</v>
      </c>
      <c r="AB12" s="120">
        <v>32</v>
      </c>
      <c r="AC12" s="120">
        <f t="shared" ref="AC12:AC35" si="3">SUM(Y12:AB12)</f>
        <v>180</v>
      </c>
      <c r="AD12" s="120">
        <v>1</v>
      </c>
      <c r="AE12" s="120">
        <v>45</v>
      </c>
      <c r="AF12" s="120">
        <v>0</v>
      </c>
      <c r="AG12" s="120">
        <v>19</v>
      </c>
      <c r="AH12" s="120">
        <f t="shared" ref="AH12:AH35" si="4">SUM(AD12:AG12)</f>
        <v>65</v>
      </c>
      <c r="AI12" s="120">
        <v>0</v>
      </c>
      <c r="AJ12" s="120">
        <v>0</v>
      </c>
      <c r="AK12" s="120">
        <v>0</v>
      </c>
      <c r="AL12" s="120">
        <v>0</v>
      </c>
      <c r="AM12" s="120">
        <f t="shared" ref="AM12:AM35" si="5">SUM(AI12:AL12)</f>
        <v>0</v>
      </c>
      <c r="AN12" s="50">
        <v>2</v>
      </c>
      <c r="AO12" s="21">
        <v>2</v>
      </c>
      <c r="AP12" s="28" t="s">
        <v>159</v>
      </c>
      <c r="AQ12" s="120">
        <v>0</v>
      </c>
      <c r="AR12" s="120">
        <v>0</v>
      </c>
      <c r="AS12" s="120">
        <v>0</v>
      </c>
      <c r="AT12" s="120">
        <v>0</v>
      </c>
      <c r="AU12" s="120">
        <f t="shared" ref="AU12:AU35" si="6">SUM(AQ12:AT12)</f>
        <v>0</v>
      </c>
      <c r="AV12" s="120">
        <v>0</v>
      </c>
      <c r="AW12" s="120">
        <v>0</v>
      </c>
      <c r="AX12" s="120">
        <v>0</v>
      </c>
      <c r="AY12" s="120">
        <v>0</v>
      </c>
      <c r="AZ12" s="120">
        <f t="shared" ref="AZ12:AZ35" si="7">SUM(AV12:AY12)</f>
        <v>0</v>
      </c>
      <c r="BA12" s="120">
        <f t="shared" ref="BA12:BA35" si="8">SUM(X12,AC12,AH12,AM12,AU12,AZ12)</f>
        <v>336</v>
      </c>
      <c r="BB12" s="120">
        <v>0</v>
      </c>
      <c r="BC12" s="120">
        <v>2</v>
      </c>
      <c r="BD12" s="120">
        <v>4</v>
      </c>
      <c r="BE12" s="120">
        <f t="shared" ref="BE12:BE35" si="9">SUM(I12,P12,BA12,BB12:BD12)</f>
        <v>342</v>
      </c>
      <c r="BF12" s="120">
        <v>4</v>
      </c>
      <c r="BG12" s="120">
        <f t="shared" ref="BG12:BG35" si="10">SUM(H12,I12,BF12)</f>
        <v>8</v>
      </c>
      <c r="BH12" s="132">
        <f t="shared" ref="BH12:BH35" si="11">SUM(BE12,BG12)-I12</f>
        <v>350</v>
      </c>
      <c r="BI12" s="425">
        <v>2</v>
      </c>
      <c r="BJ12" s="62"/>
      <c r="BL12" s="82"/>
    </row>
    <row r="13" spans="1:64" ht="20.100000000000001" customHeight="1" x14ac:dyDescent="0.15">
      <c r="A13" s="21">
        <v>3</v>
      </c>
      <c r="B13" s="28" t="s">
        <v>160</v>
      </c>
      <c r="C13" s="118">
        <v>2</v>
      </c>
      <c r="D13" s="118">
        <v>0</v>
      </c>
      <c r="E13" s="118">
        <v>0</v>
      </c>
      <c r="F13" s="118">
        <v>1</v>
      </c>
      <c r="G13" s="118">
        <v>0</v>
      </c>
      <c r="H13" s="118">
        <f t="shared" si="0"/>
        <v>3</v>
      </c>
      <c r="I13" s="118">
        <v>0</v>
      </c>
      <c r="J13" s="118">
        <v>0</v>
      </c>
      <c r="K13" s="118">
        <v>0</v>
      </c>
      <c r="L13" s="118">
        <v>0</v>
      </c>
      <c r="M13" s="118">
        <v>0</v>
      </c>
      <c r="N13" s="118">
        <v>0</v>
      </c>
      <c r="O13" s="118">
        <v>0</v>
      </c>
      <c r="P13" s="118">
        <f t="shared" si="1"/>
        <v>0</v>
      </c>
      <c r="Q13" s="120">
        <v>0</v>
      </c>
      <c r="R13" s="120">
        <v>111</v>
      </c>
      <c r="S13" s="120">
        <v>0</v>
      </c>
      <c r="T13" s="120">
        <v>21</v>
      </c>
      <c r="U13" s="50">
        <v>3</v>
      </c>
      <c r="V13" s="21">
        <v>3</v>
      </c>
      <c r="W13" s="28" t="s">
        <v>160</v>
      </c>
      <c r="X13" s="120">
        <f t="shared" si="2"/>
        <v>132</v>
      </c>
      <c r="Y13" s="120">
        <v>1</v>
      </c>
      <c r="Z13" s="120">
        <v>180</v>
      </c>
      <c r="AA13" s="120">
        <v>0</v>
      </c>
      <c r="AB13" s="120">
        <v>38</v>
      </c>
      <c r="AC13" s="120">
        <f t="shared" si="3"/>
        <v>219</v>
      </c>
      <c r="AD13" s="120">
        <v>0</v>
      </c>
      <c r="AE13" s="120">
        <v>105</v>
      </c>
      <c r="AF13" s="120">
        <v>0</v>
      </c>
      <c r="AG13" s="120">
        <v>31</v>
      </c>
      <c r="AH13" s="120">
        <f t="shared" si="4"/>
        <v>136</v>
      </c>
      <c r="AI13" s="120">
        <v>0</v>
      </c>
      <c r="AJ13" s="120">
        <v>0</v>
      </c>
      <c r="AK13" s="120">
        <v>0</v>
      </c>
      <c r="AL13" s="120">
        <v>0</v>
      </c>
      <c r="AM13" s="120">
        <f t="shared" si="5"/>
        <v>0</v>
      </c>
      <c r="AN13" s="50">
        <v>3</v>
      </c>
      <c r="AO13" s="21">
        <v>3</v>
      </c>
      <c r="AP13" s="28" t="s">
        <v>160</v>
      </c>
      <c r="AQ13" s="120">
        <v>0</v>
      </c>
      <c r="AR13" s="120">
        <v>0</v>
      </c>
      <c r="AS13" s="120">
        <v>0</v>
      </c>
      <c r="AT13" s="120">
        <v>0</v>
      </c>
      <c r="AU13" s="120">
        <f t="shared" si="6"/>
        <v>0</v>
      </c>
      <c r="AV13" s="120">
        <v>0</v>
      </c>
      <c r="AW13" s="120">
        <v>0</v>
      </c>
      <c r="AX13" s="120">
        <v>0</v>
      </c>
      <c r="AY13" s="120">
        <v>0</v>
      </c>
      <c r="AZ13" s="120">
        <f t="shared" si="7"/>
        <v>0</v>
      </c>
      <c r="BA13" s="120">
        <f t="shared" si="8"/>
        <v>487</v>
      </c>
      <c r="BB13" s="120">
        <v>0</v>
      </c>
      <c r="BC13" s="120">
        <v>0</v>
      </c>
      <c r="BD13" s="120">
        <v>0</v>
      </c>
      <c r="BE13" s="120">
        <f t="shared" si="9"/>
        <v>487</v>
      </c>
      <c r="BF13" s="120">
        <v>2</v>
      </c>
      <c r="BG13" s="120">
        <f t="shared" si="10"/>
        <v>5</v>
      </c>
      <c r="BH13" s="132">
        <f t="shared" si="11"/>
        <v>492</v>
      </c>
      <c r="BI13" s="425">
        <v>3</v>
      </c>
      <c r="BJ13" s="62"/>
      <c r="BL13" s="82"/>
    </row>
    <row r="14" spans="1:64" ht="20.100000000000001" customHeight="1" x14ac:dyDescent="0.15">
      <c r="A14" s="21">
        <v>4</v>
      </c>
      <c r="B14" s="28" t="s">
        <v>161</v>
      </c>
      <c r="C14" s="118">
        <v>2</v>
      </c>
      <c r="D14" s="118">
        <v>0</v>
      </c>
      <c r="E14" s="118">
        <v>0</v>
      </c>
      <c r="F14" s="118">
        <v>1</v>
      </c>
      <c r="G14" s="118">
        <v>0</v>
      </c>
      <c r="H14" s="118">
        <f t="shared" si="0"/>
        <v>3</v>
      </c>
      <c r="I14" s="118">
        <v>0</v>
      </c>
      <c r="J14" s="118">
        <v>0</v>
      </c>
      <c r="K14" s="118">
        <v>0</v>
      </c>
      <c r="L14" s="118">
        <v>0</v>
      </c>
      <c r="M14" s="118">
        <v>0</v>
      </c>
      <c r="N14" s="118">
        <v>0</v>
      </c>
      <c r="O14" s="118">
        <v>0</v>
      </c>
      <c r="P14" s="118">
        <f t="shared" si="1"/>
        <v>0</v>
      </c>
      <c r="Q14" s="120">
        <v>0</v>
      </c>
      <c r="R14" s="120">
        <v>89</v>
      </c>
      <c r="S14" s="120">
        <v>1</v>
      </c>
      <c r="T14" s="120">
        <v>22</v>
      </c>
      <c r="U14" s="50">
        <v>4</v>
      </c>
      <c r="V14" s="21">
        <v>4</v>
      </c>
      <c r="W14" s="28" t="s">
        <v>161</v>
      </c>
      <c r="X14" s="120">
        <f t="shared" si="2"/>
        <v>112</v>
      </c>
      <c r="Y14" s="120">
        <v>0</v>
      </c>
      <c r="Z14" s="120">
        <v>145</v>
      </c>
      <c r="AA14" s="120">
        <v>0</v>
      </c>
      <c r="AB14" s="120">
        <v>49</v>
      </c>
      <c r="AC14" s="120">
        <f t="shared" si="3"/>
        <v>194</v>
      </c>
      <c r="AD14" s="120">
        <v>0</v>
      </c>
      <c r="AE14" s="120">
        <v>69</v>
      </c>
      <c r="AF14" s="120">
        <v>2</v>
      </c>
      <c r="AG14" s="120">
        <v>19</v>
      </c>
      <c r="AH14" s="120">
        <f t="shared" si="4"/>
        <v>90</v>
      </c>
      <c r="AI14" s="120">
        <v>0</v>
      </c>
      <c r="AJ14" s="120">
        <v>0</v>
      </c>
      <c r="AK14" s="120">
        <v>0</v>
      </c>
      <c r="AL14" s="120">
        <v>0</v>
      </c>
      <c r="AM14" s="120">
        <f t="shared" si="5"/>
        <v>0</v>
      </c>
      <c r="AN14" s="50">
        <v>4</v>
      </c>
      <c r="AO14" s="21">
        <v>4</v>
      </c>
      <c r="AP14" s="28" t="s">
        <v>161</v>
      </c>
      <c r="AQ14" s="120">
        <v>0</v>
      </c>
      <c r="AR14" s="120">
        <v>0</v>
      </c>
      <c r="AS14" s="120">
        <v>0</v>
      </c>
      <c r="AT14" s="120">
        <v>0</v>
      </c>
      <c r="AU14" s="120">
        <f t="shared" si="6"/>
        <v>0</v>
      </c>
      <c r="AV14" s="120">
        <v>0</v>
      </c>
      <c r="AW14" s="120">
        <v>0</v>
      </c>
      <c r="AX14" s="120">
        <v>0</v>
      </c>
      <c r="AY14" s="120">
        <v>0</v>
      </c>
      <c r="AZ14" s="120">
        <f t="shared" si="7"/>
        <v>0</v>
      </c>
      <c r="BA14" s="120">
        <f t="shared" si="8"/>
        <v>396</v>
      </c>
      <c r="BB14" s="120">
        <v>0</v>
      </c>
      <c r="BC14" s="120">
        <v>3</v>
      </c>
      <c r="BD14" s="120">
        <v>3</v>
      </c>
      <c r="BE14" s="120">
        <f t="shared" si="9"/>
        <v>402</v>
      </c>
      <c r="BF14" s="120">
        <v>6</v>
      </c>
      <c r="BG14" s="120">
        <f t="shared" si="10"/>
        <v>9</v>
      </c>
      <c r="BH14" s="132">
        <f t="shared" si="11"/>
        <v>411</v>
      </c>
      <c r="BI14" s="425">
        <v>4</v>
      </c>
      <c r="BJ14" s="62"/>
      <c r="BL14" s="82"/>
    </row>
    <row r="15" spans="1:64" ht="20.100000000000001" customHeight="1" x14ac:dyDescent="0.15">
      <c r="A15" s="22">
        <v>5</v>
      </c>
      <c r="B15" s="28" t="s">
        <v>164</v>
      </c>
      <c r="C15" s="119">
        <v>0</v>
      </c>
      <c r="D15" s="119">
        <v>0</v>
      </c>
      <c r="E15" s="119">
        <v>0</v>
      </c>
      <c r="F15" s="119">
        <v>0</v>
      </c>
      <c r="G15" s="119">
        <v>0</v>
      </c>
      <c r="H15" s="119">
        <f t="shared" si="0"/>
        <v>0</v>
      </c>
      <c r="I15" s="119">
        <v>0</v>
      </c>
      <c r="J15" s="119">
        <v>0</v>
      </c>
      <c r="K15" s="119">
        <v>0</v>
      </c>
      <c r="L15" s="119">
        <v>0</v>
      </c>
      <c r="M15" s="119">
        <v>0</v>
      </c>
      <c r="N15" s="119">
        <v>0</v>
      </c>
      <c r="O15" s="119">
        <v>0</v>
      </c>
      <c r="P15" s="119">
        <f t="shared" si="1"/>
        <v>0</v>
      </c>
      <c r="Q15" s="119">
        <v>0</v>
      </c>
      <c r="R15" s="119">
        <v>26</v>
      </c>
      <c r="S15" s="119">
        <v>0</v>
      </c>
      <c r="T15" s="119">
        <v>1</v>
      </c>
      <c r="U15" s="51">
        <v>5</v>
      </c>
      <c r="V15" s="22">
        <v>5</v>
      </c>
      <c r="W15" s="28" t="s">
        <v>164</v>
      </c>
      <c r="X15" s="119">
        <f t="shared" si="2"/>
        <v>27</v>
      </c>
      <c r="Y15" s="119">
        <v>0</v>
      </c>
      <c r="Z15" s="119">
        <v>39</v>
      </c>
      <c r="AA15" s="119">
        <v>0</v>
      </c>
      <c r="AB15" s="119">
        <v>9</v>
      </c>
      <c r="AC15" s="119">
        <f t="shared" si="3"/>
        <v>48</v>
      </c>
      <c r="AD15" s="119">
        <v>0</v>
      </c>
      <c r="AE15" s="119">
        <v>19</v>
      </c>
      <c r="AF15" s="119">
        <v>0</v>
      </c>
      <c r="AG15" s="119">
        <v>12</v>
      </c>
      <c r="AH15" s="119">
        <f t="shared" si="4"/>
        <v>31</v>
      </c>
      <c r="AI15" s="119">
        <v>0</v>
      </c>
      <c r="AJ15" s="119">
        <v>0</v>
      </c>
      <c r="AK15" s="119">
        <v>0</v>
      </c>
      <c r="AL15" s="119">
        <v>0</v>
      </c>
      <c r="AM15" s="119">
        <f t="shared" si="5"/>
        <v>0</v>
      </c>
      <c r="AN15" s="51">
        <v>5</v>
      </c>
      <c r="AO15" s="22">
        <v>5</v>
      </c>
      <c r="AP15" s="28" t="s">
        <v>164</v>
      </c>
      <c r="AQ15" s="119">
        <v>0</v>
      </c>
      <c r="AR15" s="119">
        <v>0</v>
      </c>
      <c r="AS15" s="119">
        <v>0</v>
      </c>
      <c r="AT15" s="119">
        <v>0</v>
      </c>
      <c r="AU15" s="119">
        <f t="shared" si="6"/>
        <v>0</v>
      </c>
      <c r="AV15" s="119">
        <v>0</v>
      </c>
      <c r="AW15" s="119">
        <v>0</v>
      </c>
      <c r="AX15" s="119">
        <v>0</v>
      </c>
      <c r="AY15" s="119">
        <v>0</v>
      </c>
      <c r="AZ15" s="119">
        <f t="shared" si="7"/>
        <v>0</v>
      </c>
      <c r="BA15" s="119">
        <f t="shared" si="8"/>
        <v>106</v>
      </c>
      <c r="BB15" s="119">
        <v>0</v>
      </c>
      <c r="BC15" s="119">
        <v>0</v>
      </c>
      <c r="BD15" s="119">
        <v>0</v>
      </c>
      <c r="BE15" s="120">
        <f t="shared" si="9"/>
        <v>106</v>
      </c>
      <c r="BF15" s="119">
        <v>0</v>
      </c>
      <c r="BG15" s="120">
        <f t="shared" si="10"/>
        <v>0</v>
      </c>
      <c r="BH15" s="133">
        <f t="shared" si="11"/>
        <v>106</v>
      </c>
      <c r="BI15" s="426">
        <v>5</v>
      </c>
      <c r="BJ15" s="62"/>
      <c r="BL15" s="82"/>
    </row>
    <row r="16" spans="1:64" ht="20.100000000000001" customHeight="1" x14ac:dyDescent="0.15">
      <c r="A16" s="21">
        <v>6</v>
      </c>
      <c r="B16" s="176" t="s">
        <v>166</v>
      </c>
      <c r="C16" s="117">
        <v>2</v>
      </c>
      <c r="D16" s="118">
        <v>0</v>
      </c>
      <c r="E16" s="124">
        <v>0</v>
      </c>
      <c r="F16" s="124">
        <v>0</v>
      </c>
      <c r="G16" s="118">
        <v>0</v>
      </c>
      <c r="H16" s="118">
        <f t="shared" si="0"/>
        <v>2</v>
      </c>
      <c r="I16" s="118">
        <v>0</v>
      </c>
      <c r="J16" s="118">
        <v>0</v>
      </c>
      <c r="K16" s="118">
        <v>0</v>
      </c>
      <c r="L16" s="118">
        <v>0</v>
      </c>
      <c r="M16" s="118">
        <v>0</v>
      </c>
      <c r="N16" s="118">
        <v>0</v>
      </c>
      <c r="O16" s="118">
        <v>0</v>
      </c>
      <c r="P16" s="118">
        <f t="shared" si="1"/>
        <v>0</v>
      </c>
      <c r="Q16" s="118">
        <v>0</v>
      </c>
      <c r="R16" s="118">
        <v>57</v>
      </c>
      <c r="S16" s="118">
        <v>0</v>
      </c>
      <c r="T16" s="118">
        <v>14</v>
      </c>
      <c r="U16" s="50">
        <v>6</v>
      </c>
      <c r="V16" s="21">
        <v>6</v>
      </c>
      <c r="W16" s="176" t="s">
        <v>166</v>
      </c>
      <c r="X16" s="118">
        <f t="shared" si="2"/>
        <v>71</v>
      </c>
      <c r="Y16" s="118">
        <v>0</v>
      </c>
      <c r="Z16" s="118">
        <v>96</v>
      </c>
      <c r="AA16" s="118">
        <v>0</v>
      </c>
      <c r="AB16" s="118">
        <v>14</v>
      </c>
      <c r="AC16" s="118">
        <f t="shared" si="3"/>
        <v>110</v>
      </c>
      <c r="AD16" s="118">
        <v>0</v>
      </c>
      <c r="AE16" s="118">
        <v>43</v>
      </c>
      <c r="AF16" s="118">
        <v>0</v>
      </c>
      <c r="AG16" s="118">
        <v>9</v>
      </c>
      <c r="AH16" s="118">
        <f t="shared" si="4"/>
        <v>52</v>
      </c>
      <c r="AI16" s="118">
        <v>0</v>
      </c>
      <c r="AJ16" s="118">
        <v>0</v>
      </c>
      <c r="AK16" s="118">
        <v>0</v>
      </c>
      <c r="AL16" s="118">
        <v>0</v>
      </c>
      <c r="AM16" s="118">
        <f t="shared" si="5"/>
        <v>0</v>
      </c>
      <c r="AN16" s="50">
        <v>6</v>
      </c>
      <c r="AO16" s="21">
        <v>6</v>
      </c>
      <c r="AP16" s="176" t="s">
        <v>166</v>
      </c>
      <c r="AQ16" s="118">
        <v>0</v>
      </c>
      <c r="AR16" s="118">
        <v>0</v>
      </c>
      <c r="AS16" s="118">
        <v>0</v>
      </c>
      <c r="AT16" s="118">
        <v>0</v>
      </c>
      <c r="AU16" s="118">
        <f t="shared" si="6"/>
        <v>0</v>
      </c>
      <c r="AV16" s="118">
        <v>0</v>
      </c>
      <c r="AW16" s="118">
        <v>0</v>
      </c>
      <c r="AX16" s="118">
        <v>0</v>
      </c>
      <c r="AY16" s="118">
        <v>0</v>
      </c>
      <c r="AZ16" s="118">
        <f t="shared" si="7"/>
        <v>0</v>
      </c>
      <c r="BA16" s="127">
        <f t="shared" si="8"/>
        <v>233</v>
      </c>
      <c r="BB16" s="118">
        <v>0</v>
      </c>
      <c r="BC16" s="118">
        <v>1</v>
      </c>
      <c r="BD16" s="118">
        <v>2</v>
      </c>
      <c r="BE16" s="166">
        <f t="shared" si="9"/>
        <v>236</v>
      </c>
      <c r="BF16" s="118">
        <v>0</v>
      </c>
      <c r="BG16" s="166">
        <f t="shared" si="10"/>
        <v>2</v>
      </c>
      <c r="BH16" s="131">
        <f t="shared" si="11"/>
        <v>238</v>
      </c>
      <c r="BI16" s="425">
        <v>6</v>
      </c>
      <c r="BJ16" s="62"/>
      <c r="BL16" s="82"/>
    </row>
    <row r="17" spans="1:64" s="62" customFormat="1" ht="20.100000000000001" customHeight="1" x14ac:dyDescent="0.15">
      <c r="A17" s="21">
        <v>7</v>
      </c>
      <c r="B17" s="28" t="s">
        <v>167</v>
      </c>
      <c r="C17" s="117">
        <v>0</v>
      </c>
      <c r="D17" s="118">
        <v>0</v>
      </c>
      <c r="E17" s="118">
        <v>0</v>
      </c>
      <c r="F17" s="118">
        <v>0</v>
      </c>
      <c r="G17" s="118">
        <v>0</v>
      </c>
      <c r="H17" s="118">
        <f t="shared" si="0"/>
        <v>0</v>
      </c>
      <c r="I17" s="118">
        <v>0</v>
      </c>
      <c r="J17" s="118">
        <v>0</v>
      </c>
      <c r="K17" s="118">
        <v>0</v>
      </c>
      <c r="L17" s="118">
        <v>0</v>
      </c>
      <c r="M17" s="118">
        <v>0</v>
      </c>
      <c r="N17" s="118">
        <v>0</v>
      </c>
      <c r="O17" s="118">
        <v>0</v>
      </c>
      <c r="P17" s="118">
        <f t="shared" si="1"/>
        <v>0</v>
      </c>
      <c r="Q17" s="118">
        <v>0</v>
      </c>
      <c r="R17" s="118">
        <v>30</v>
      </c>
      <c r="S17" s="118">
        <v>0</v>
      </c>
      <c r="T17" s="118">
        <v>10</v>
      </c>
      <c r="U17" s="50">
        <v>7</v>
      </c>
      <c r="V17" s="21">
        <v>7</v>
      </c>
      <c r="W17" s="28" t="s">
        <v>167</v>
      </c>
      <c r="X17" s="118">
        <f t="shared" si="2"/>
        <v>40</v>
      </c>
      <c r="Y17" s="118">
        <v>0</v>
      </c>
      <c r="Z17" s="118">
        <v>78</v>
      </c>
      <c r="AA17" s="118">
        <v>0</v>
      </c>
      <c r="AB17" s="118">
        <v>13</v>
      </c>
      <c r="AC17" s="118">
        <f t="shared" si="3"/>
        <v>91</v>
      </c>
      <c r="AD17" s="118">
        <v>0</v>
      </c>
      <c r="AE17" s="118">
        <v>18</v>
      </c>
      <c r="AF17" s="118">
        <v>0</v>
      </c>
      <c r="AG17" s="118">
        <v>9</v>
      </c>
      <c r="AH17" s="118">
        <f t="shared" si="4"/>
        <v>27</v>
      </c>
      <c r="AI17" s="118">
        <v>0</v>
      </c>
      <c r="AJ17" s="118">
        <v>0</v>
      </c>
      <c r="AK17" s="118">
        <v>0</v>
      </c>
      <c r="AL17" s="118">
        <v>0</v>
      </c>
      <c r="AM17" s="118">
        <f t="shared" si="5"/>
        <v>0</v>
      </c>
      <c r="AN17" s="50">
        <v>7</v>
      </c>
      <c r="AO17" s="21">
        <v>7</v>
      </c>
      <c r="AP17" s="28" t="s">
        <v>167</v>
      </c>
      <c r="AQ17" s="118">
        <v>0</v>
      </c>
      <c r="AR17" s="118">
        <v>0</v>
      </c>
      <c r="AS17" s="118">
        <v>0</v>
      </c>
      <c r="AT17" s="118">
        <v>0</v>
      </c>
      <c r="AU17" s="118">
        <f t="shared" si="6"/>
        <v>0</v>
      </c>
      <c r="AV17" s="118">
        <v>0</v>
      </c>
      <c r="AW17" s="118">
        <v>0</v>
      </c>
      <c r="AX17" s="118">
        <v>0</v>
      </c>
      <c r="AY17" s="118">
        <v>0</v>
      </c>
      <c r="AZ17" s="118">
        <f t="shared" si="7"/>
        <v>0</v>
      </c>
      <c r="BA17" s="127">
        <f t="shared" si="8"/>
        <v>158</v>
      </c>
      <c r="BB17" s="118">
        <v>0</v>
      </c>
      <c r="BC17" s="118">
        <v>0</v>
      </c>
      <c r="BD17" s="118">
        <v>0</v>
      </c>
      <c r="BE17" s="120">
        <f t="shared" si="9"/>
        <v>158</v>
      </c>
      <c r="BF17" s="118">
        <v>0</v>
      </c>
      <c r="BG17" s="120">
        <f t="shared" si="10"/>
        <v>0</v>
      </c>
      <c r="BH17" s="131">
        <f t="shared" si="11"/>
        <v>158</v>
      </c>
      <c r="BI17" s="425">
        <v>7</v>
      </c>
      <c r="BL17" s="120"/>
    </row>
    <row r="18" spans="1:64" ht="20.100000000000001" customHeight="1" x14ac:dyDescent="0.15">
      <c r="A18" s="21">
        <v>8</v>
      </c>
      <c r="B18" s="28" t="s">
        <v>170</v>
      </c>
      <c r="C18" s="120">
        <v>6</v>
      </c>
      <c r="D18" s="120">
        <v>0</v>
      </c>
      <c r="E18" s="120">
        <v>0</v>
      </c>
      <c r="F18" s="120">
        <v>0</v>
      </c>
      <c r="G18" s="120">
        <v>0</v>
      </c>
      <c r="H18" s="120">
        <f t="shared" si="0"/>
        <v>6</v>
      </c>
      <c r="I18" s="120">
        <v>0</v>
      </c>
      <c r="J18" s="120">
        <v>0</v>
      </c>
      <c r="K18" s="120">
        <v>0</v>
      </c>
      <c r="L18" s="120">
        <v>0</v>
      </c>
      <c r="M18" s="120">
        <v>0</v>
      </c>
      <c r="N18" s="120">
        <v>0</v>
      </c>
      <c r="O18" s="120">
        <v>0</v>
      </c>
      <c r="P18" s="120">
        <f t="shared" si="1"/>
        <v>0</v>
      </c>
      <c r="Q18" s="120">
        <v>0</v>
      </c>
      <c r="R18" s="120">
        <v>77</v>
      </c>
      <c r="S18" s="120">
        <v>0</v>
      </c>
      <c r="T18" s="120">
        <v>16</v>
      </c>
      <c r="U18" s="50">
        <v>8</v>
      </c>
      <c r="V18" s="21">
        <v>8</v>
      </c>
      <c r="W18" s="28" t="s">
        <v>170</v>
      </c>
      <c r="X18" s="120">
        <f t="shared" si="2"/>
        <v>93</v>
      </c>
      <c r="Y18" s="120">
        <v>1</v>
      </c>
      <c r="Z18" s="120">
        <v>136</v>
      </c>
      <c r="AA18" s="120">
        <v>0</v>
      </c>
      <c r="AB18" s="120">
        <v>26</v>
      </c>
      <c r="AC18" s="120">
        <f t="shared" si="3"/>
        <v>163</v>
      </c>
      <c r="AD18" s="120">
        <v>0</v>
      </c>
      <c r="AE18" s="120">
        <v>83</v>
      </c>
      <c r="AF18" s="120">
        <v>0</v>
      </c>
      <c r="AG18" s="120">
        <v>15</v>
      </c>
      <c r="AH18" s="120">
        <f t="shared" si="4"/>
        <v>98</v>
      </c>
      <c r="AI18" s="120">
        <v>0</v>
      </c>
      <c r="AJ18" s="120">
        <v>0</v>
      </c>
      <c r="AK18" s="120">
        <v>0</v>
      </c>
      <c r="AL18" s="120">
        <v>0</v>
      </c>
      <c r="AM18" s="120">
        <f t="shared" si="5"/>
        <v>0</v>
      </c>
      <c r="AN18" s="50">
        <v>8</v>
      </c>
      <c r="AO18" s="21">
        <v>8</v>
      </c>
      <c r="AP18" s="28" t="s">
        <v>170</v>
      </c>
      <c r="AQ18" s="120">
        <v>0</v>
      </c>
      <c r="AR18" s="120">
        <v>0</v>
      </c>
      <c r="AS18" s="120">
        <v>0</v>
      </c>
      <c r="AT18" s="120">
        <v>0</v>
      </c>
      <c r="AU18" s="120">
        <f t="shared" si="6"/>
        <v>0</v>
      </c>
      <c r="AV18" s="120">
        <v>0</v>
      </c>
      <c r="AW18" s="120">
        <v>0</v>
      </c>
      <c r="AX18" s="120">
        <v>0</v>
      </c>
      <c r="AY18" s="120">
        <v>0</v>
      </c>
      <c r="AZ18" s="120">
        <f t="shared" si="7"/>
        <v>0</v>
      </c>
      <c r="BA18" s="127">
        <f t="shared" si="8"/>
        <v>354</v>
      </c>
      <c r="BB18" s="120">
        <v>0</v>
      </c>
      <c r="BC18" s="120">
        <v>0</v>
      </c>
      <c r="BD18" s="120">
        <v>1</v>
      </c>
      <c r="BE18" s="120">
        <f t="shared" si="9"/>
        <v>355</v>
      </c>
      <c r="BF18" s="120">
        <v>3</v>
      </c>
      <c r="BG18" s="120">
        <f t="shared" si="10"/>
        <v>9</v>
      </c>
      <c r="BH18" s="132">
        <f t="shared" si="11"/>
        <v>364</v>
      </c>
      <c r="BI18" s="425">
        <v>8</v>
      </c>
      <c r="BJ18" s="62"/>
      <c r="BL18" s="82"/>
    </row>
    <row r="19" spans="1:64" ht="20.100000000000001" customHeight="1" x14ac:dyDescent="0.15">
      <c r="A19" s="21">
        <v>9</v>
      </c>
      <c r="B19" s="28" t="s">
        <v>172</v>
      </c>
      <c r="C19" s="120">
        <v>0</v>
      </c>
      <c r="D19" s="120">
        <v>0</v>
      </c>
      <c r="E19" s="120">
        <v>0</v>
      </c>
      <c r="F19" s="120">
        <v>0</v>
      </c>
      <c r="G19" s="120">
        <v>0</v>
      </c>
      <c r="H19" s="120">
        <f t="shared" si="0"/>
        <v>0</v>
      </c>
      <c r="I19" s="120">
        <v>0</v>
      </c>
      <c r="J19" s="120">
        <v>0</v>
      </c>
      <c r="K19" s="120">
        <v>0</v>
      </c>
      <c r="L19" s="120">
        <v>0</v>
      </c>
      <c r="M19" s="120">
        <v>0</v>
      </c>
      <c r="N19" s="120">
        <v>0</v>
      </c>
      <c r="O19" s="120">
        <v>0</v>
      </c>
      <c r="P19" s="120">
        <f t="shared" si="1"/>
        <v>0</v>
      </c>
      <c r="Q19" s="120">
        <v>0</v>
      </c>
      <c r="R19" s="120">
        <v>36</v>
      </c>
      <c r="S19" s="120">
        <v>0</v>
      </c>
      <c r="T19" s="120">
        <v>4</v>
      </c>
      <c r="U19" s="50">
        <v>9</v>
      </c>
      <c r="V19" s="21">
        <v>9</v>
      </c>
      <c r="W19" s="28" t="s">
        <v>172</v>
      </c>
      <c r="X19" s="120">
        <f t="shared" si="2"/>
        <v>40</v>
      </c>
      <c r="Y19" s="120">
        <v>0</v>
      </c>
      <c r="Z19" s="120">
        <v>69</v>
      </c>
      <c r="AA19" s="120">
        <v>0</v>
      </c>
      <c r="AB19" s="120">
        <v>4</v>
      </c>
      <c r="AC19" s="120">
        <f t="shared" si="3"/>
        <v>73</v>
      </c>
      <c r="AD19" s="120">
        <v>1</v>
      </c>
      <c r="AE19" s="120">
        <v>34</v>
      </c>
      <c r="AF19" s="120">
        <v>0</v>
      </c>
      <c r="AG19" s="120">
        <v>10</v>
      </c>
      <c r="AH19" s="120">
        <f t="shared" si="4"/>
        <v>45</v>
      </c>
      <c r="AI19" s="120">
        <v>0</v>
      </c>
      <c r="AJ19" s="120">
        <v>0</v>
      </c>
      <c r="AK19" s="120">
        <v>0</v>
      </c>
      <c r="AL19" s="120">
        <v>0</v>
      </c>
      <c r="AM19" s="120">
        <f t="shared" si="5"/>
        <v>0</v>
      </c>
      <c r="AN19" s="50">
        <v>9</v>
      </c>
      <c r="AO19" s="21">
        <v>9</v>
      </c>
      <c r="AP19" s="28" t="s">
        <v>172</v>
      </c>
      <c r="AQ19" s="120">
        <v>0</v>
      </c>
      <c r="AR19" s="120">
        <v>0</v>
      </c>
      <c r="AS19" s="120">
        <v>0</v>
      </c>
      <c r="AT19" s="120">
        <v>0</v>
      </c>
      <c r="AU19" s="120">
        <f t="shared" si="6"/>
        <v>0</v>
      </c>
      <c r="AV19" s="120">
        <v>0</v>
      </c>
      <c r="AW19" s="120">
        <v>0</v>
      </c>
      <c r="AX19" s="120">
        <v>0</v>
      </c>
      <c r="AY19" s="120">
        <v>0</v>
      </c>
      <c r="AZ19" s="120">
        <f t="shared" si="7"/>
        <v>0</v>
      </c>
      <c r="BA19" s="127">
        <f t="shared" si="8"/>
        <v>158</v>
      </c>
      <c r="BB19" s="120">
        <v>0</v>
      </c>
      <c r="BC19" s="120">
        <v>0</v>
      </c>
      <c r="BD19" s="120">
        <v>0</v>
      </c>
      <c r="BE19" s="120">
        <f t="shared" si="9"/>
        <v>158</v>
      </c>
      <c r="BF19" s="120">
        <v>0</v>
      </c>
      <c r="BG19" s="120">
        <f t="shared" si="10"/>
        <v>0</v>
      </c>
      <c r="BH19" s="132">
        <f t="shared" si="11"/>
        <v>158</v>
      </c>
      <c r="BI19" s="425">
        <v>9</v>
      </c>
      <c r="BJ19" s="62"/>
      <c r="BL19" s="82"/>
    </row>
    <row r="20" spans="1:64" ht="20.100000000000001" customHeight="1" x14ac:dyDescent="0.15">
      <c r="A20" s="22">
        <v>10</v>
      </c>
      <c r="B20" s="31" t="s">
        <v>173</v>
      </c>
      <c r="C20" s="119">
        <v>6</v>
      </c>
      <c r="D20" s="119">
        <v>0</v>
      </c>
      <c r="E20" s="119">
        <v>0</v>
      </c>
      <c r="F20" s="119">
        <v>2</v>
      </c>
      <c r="G20" s="119">
        <v>0</v>
      </c>
      <c r="H20" s="119">
        <f t="shared" si="0"/>
        <v>8</v>
      </c>
      <c r="I20" s="119">
        <v>0</v>
      </c>
      <c r="J20" s="119">
        <v>0</v>
      </c>
      <c r="K20" s="119">
        <v>0</v>
      </c>
      <c r="L20" s="119">
        <v>0</v>
      </c>
      <c r="M20" s="119">
        <v>0</v>
      </c>
      <c r="N20" s="119">
        <v>0</v>
      </c>
      <c r="O20" s="119">
        <v>0</v>
      </c>
      <c r="P20" s="119">
        <f t="shared" si="1"/>
        <v>0</v>
      </c>
      <c r="Q20" s="119">
        <v>0</v>
      </c>
      <c r="R20" s="119">
        <v>104</v>
      </c>
      <c r="S20" s="119">
        <v>0</v>
      </c>
      <c r="T20" s="119">
        <v>15</v>
      </c>
      <c r="U20" s="51">
        <v>10</v>
      </c>
      <c r="V20" s="22">
        <v>10</v>
      </c>
      <c r="W20" s="31" t="s">
        <v>173</v>
      </c>
      <c r="X20" s="119">
        <f t="shared" si="2"/>
        <v>119</v>
      </c>
      <c r="Y20" s="119">
        <v>0</v>
      </c>
      <c r="Z20" s="119">
        <v>150</v>
      </c>
      <c r="AA20" s="119">
        <v>1</v>
      </c>
      <c r="AB20" s="119">
        <v>29</v>
      </c>
      <c r="AC20" s="119">
        <f t="shared" si="3"/>
        <v>180</v>
      </c>
      <c r="AD20" s="119">
        <v>0</v>
      </c>
      <c r="AE20" s="119">
        <v>94</v>
      </c>
      <c r="AF20" s="119">
        <v>0</v>
      </c>
      <c r="AG20" s="119">
        <v>26</v>
      </c>
      <c r="AH20" s="119">
        <f t="shared" si="4"/>
        <v>120</v>
      </c>
      <c r="AI20" s="119">
        <v>0</v>
      </c>
      <c r="AJ20" s="119">
        <v>0</v>
      </c>
      <c r="AK20" s="119">
        <v>0</v>
      </c>
      <c r="AL20" s="119">
        <v>0</v>
      </c>
      <c r="AM20" s="119">
        <f t="shared" si="5"/>
        <v>0</v>
      </c>
      <c r="AN20" s="51">
        <v>10</v>
      </c>
      <c r="AO20" s="22">
        <v>10</v>
      </c>
      <c r="AP20" s="31" t="s">
        <v>173</v>
      </c>
      <c r="AQ20" s="119">
        <v>0</v>
      </c>
      <c r="AR20" s="119">
        <v>0</v>
      </c>
      <c r="AS20" s="119">
        <v>0</v>
      </c>
      <c r="AT20" s="119">
        <v>0</v>
      </c>
      <c r="AU20" s="119">
        <f t="shared" si="6"/>
        <v>0</v>
      </c>
      <c r="AV20" s="119">
        <v>0</v>
      </c>
      <c r="AW20" s="119">
        <v>0</v>
      </c>
      <c r="AX20" s="119">
        <v>0</v>
      </c>
      <c r="AY20" s="119">
        <v>0</v>
      </c>
      <c r="AZ20" s="119">
        <f t="shared" si="7"/>
        <v>0</v>
      </c>
      <c r="BA20" s="182">
        <f t="shared" si="8"/>
        <v>419</v>
      </c>
      <c r="BB20" s="119">
        <v>0</v>
      </c>
      <c r="BC20" s="119">
        <v>2</v>
      </c>
      <c r="BD20" s="119">
        <v>2</v>
      </c>
      <c r="BE20" s="119">
        <f t="shared" si="9"/>
        <v>423</v>
      </c>
      <c r="BF20" s="119">
        <v>2</v>
      </c>
      <c r="BG20" s="119">
        <f t="shared" si="10"/>
        <v>10</v>
      </c>
      <c r="BH20" s="133">
        <f t="shared" si="11"/>
        <v>433</v>
      </c>
      <c r="BI20" s="426">
        <v>10</v>
      </c>
      <c r="BJ20" s="62"/>
      <c r="BL20" s="82"/>
    </row>
    <row r="21" spans="1:64" ht="20.100000000000001" customHeight="1" x14ac:dyDescent="0.15">
      <c r="A21" s="21">
        <v>11</v>
      </c>
      <c r="B21" s="28" t="s">
        <v>174</v>
      </c>
      <c r="C21" s="120">
        <v>1</v>
      </c>
      <c r="D21" s="120">
        <v>0</v>
      </c>
      <c r="E21" s="120">
        <v>0</v>
      </c>
      <c r="F21" s="120">
        <v>1</v>
      </c>
      <c r="G21" s="120">
        <v>0</v>
      </c>
      <c r="H21" s="120">
        <f t="shared" si="0"/>
        <v>2</v>
      </c>
      <c r="I21" s="120">
        <v>0</v>
      </c>
      <c r="J21" s="120">
        <v>0</v>
      </c>
      <c r="K21" s="120">
        <v>0</v>
      </c>
      <c r="L21" s="120">
        <v>0</v>
      </c>
      <c r="M21" s="120">
        <v>0</v>
      </c>
      <c r="N21" s="120">
        <v>0</v>
      </c>
      <c r="O21" s="120">
        <v>0</v>
      </c>
      <c r="P21" s="120">
        <f t="shared" si="1"/>
        <v>0</v>
      </c>
      <c r="Q21" s="120">
        <v>0</v>
      </c>
      <c r="R21" s="120">
        <v>27</v>
      </c>
      <c r="S21" s="120">
        <v>0</v>
      </c>
      <c r="T21" s="120">
        <v>11</v>
      </c>
      <c r="U21" s="50">
        <v>11</v>
      </c>
      <c r="V21" s="21">
        <v>11</v>
      </c>
      <c r="W21" s="28" t="s">
        <v>174</v>
      </c>
      <c r="X21" s="118">
        <f t="shared" si="2"/>
        <v>38</v>
      </c>
      <c r="Y21" s="120">
        <v>0</v>
      </c>
      <c r="Z21" s="120">
        <v>40</v>
      </c>
      <c r="AA21" s="120">
        <v>0</v>
      </c>
      <c r="AB21" s="120">
        <v>21</v>
      </c>
      <c r="AC21" s="118">
        <f t="shared" si="3"/>
        <v>61</v>
      </c>
      <c r="AD21" s="120">
        <v>0</v>
      </c>
      <c r="AE21" s="120">
        <v>28</v>
      </c>
      <c r="AF21" s="120">
        <v>0</v>
      </c>
      <c r="AG21" s="120">
        <v>12</v>
      </c>
      <c r="AH21" s="118">
        <f t="shared" si="4"/>
        <v>40</v>
      </c>
      <c r="AI21" s="120">
        <v>0</v>
      </c>
      <c r="AJ21" s="120">
        <v>0</v>
      </c>
      <c r="AK21" s="120">
        <v>0</v>
      </c>
      <c r="AL21" s="120">
        <v>0</v>
      </c>
      <c r="AM21" s="118">
        <f t="shared" si="5"/>
        <v>0</v>
      </c>
      <c r="AN21" s="50">
        <v>11</v>
      </c>
      <c r="AO21" s="21">
        <v>11</v>
      </c>
      <c r="AP21" s="28" t="s">
        <v>174</v>
      </c>
      <c r="AQ21" s="120">
        <v>0</v>
      </c>
      <c r="AR21" s="120">
        <v>0</v>
      </c>
      <c r="AS21" s="120">
        <v>0</v>
      </c>
      <c r="AT21" s="120">
        <v>0</v>
      </c>
      <c r="AU21" s="118">
        <f t="shared" si="6"/>
        <v>0</v>
      </c>
      <c r="AV21" s="120">
        <v>0</v>
      </c>
      <c r="AW21" s="120">
        <v>0</v>
      </c>
      <c r="AX21" s="120">
        <v>0</v>
      </c>
      <c r="AY21" s="120">
        <v>0</v>
      </c>
      <c r="AZ21" s="118">
        <f t="shared" si="7"/>
        <v>0</v>
      </c>
      <c r="BA21" s="127">
        <f t="shared" si="8"/>
        <v>139</v>
      </c>
      <c r="BB21" s="120">
        <v>0</v>
      </c>
      <c r="BC21" s="120">
        <v>13</v>
      </c>
      <c r="BD21" s="120">
        <v>14</v>
      </c>
      <c r="BE21" s="120">
        <f t="shared" si="9"/>
        <v>166</v>
      </c>
      <c r="BF21" s="120">
        <v>2</v>
      </c>
      <c r="BG21" s="120">
        <f t="shared" si="10"/>
        <v>4</v>
      </c>
      <c r="BH21" s="132">
        <f t="shared" si="11"/>
        <v>170</v>
      </c>
      <c r="BI21" s="425">
        <v>11</v>
      </c>
      <c r="BJ21" s="62"/>
      <c r="BL21" s="82"/>
    </row>
    <row r="22" spans="1:64" ht="20.100000000000001" customHeight="1" x14ac:dyDescent="0.15">
      <c r="A22" s="21">
        <v>12</v>
      </c>
      <c r="B22" s="28" t="s">
        <v>301</v>
      </c>
      <c r="C22" s="120">
        <v>1</v>
      </c>
      <c r="D22" s="120">
        <v>0</v>
      </c>
      <c r="E22" s="120">
        <v>0</v>
      </c>
      <c r="F22" s="120">
        <v>0</v>
      </c>
      <c r="G22" s="120">
        <v>0</v>
      </c>
      <c r="H22" s="120">
        <f t="shared" si="0"/>
        <v>1</v>
      </c>
      <c r="I22" s="120">
        <v>0</v>
      </c>
      <c r="J22" s="120">
        <v>0</v>
      </c>
      <c r="K22" s="120">
        <v>0</v>
      </c>
      <c r="L22" s="120">
        <v>0</v>
      </c>
      <c r="M22" s="120">
        <v>0</v>
      </c>
      <c r="N22" s="120">
        <v>0</v>
      </c>
      <c r="O22" s="120">
        <v>0</v>
      </c>
      <c r="P22" s="120">
        <f t="shared" si="1"/>
        <v>0</v>
      </c>
      <c r="Q22" s="120">
        <v>0</v>
      </c>
      <c r="R22" s="120">
        <v>28</v>
      </c>
      <c r="S22" s="120">
        <v>0</v>
      </c>
      <c r="T22" s="120">
        <v>5</v>
      </c>
      <c r="U22" s="50">
        <v>12</v>
      </c>
      <c r="V22" s="21">
        <v>12</v>
      </c>
      <c r="W22" s="28" t="s">
        <v>301</v>
      </c>
      <c r="X22" s="118">
        <f t="shared" si="2"/>
        <v>33</v>
      </c>
      <c r="Y22" s="120">
        <v>0</v>
      </c>
      <c r="Z22" s="120">
        <v>50</v>
      </c>
      <c r="AA22" s="120">
        <v>0</v>
      </c>
      <c r="AB22" s="120">
        <v>11</v>
      </c>
      <c r="AC22" s="118">
        <f t="shared" si="3"/>
        <v>61</v>
      </c>
      <c r="AD22" s="120">
        <v>0</v>
      </c>
      <c r="AE22" s="120">
        <v>21</v>
      </c>
      <c r="AF22" s="120">
        <v>0</v>
      </c>
      <c r="AG22" s="120">
        <v>4</v>
      </c>
      <c r="AH22" s="118">
        <f t="shared" si="4"/>
        <v>25</v>
      </c>
      <c r="AI22" s="120">
        <v>0</v>
      </c>
      <c r="AJ22" s="120">
        <v>0</v>
      </c>
      <c r="AK22" s="120">
        <v>0</v>
      </c>
      <c r="AL22" s="120">
        <v>0</v>
      </c>
      <c r="AM22" s="118">
        <f t="shared" si="5"/>
        <v>0</v>
      </c>
      <c r="AN22" s="50">
        <v>12</v>
      </c>
      <c r="AO22" s="21">
        <v>12</v>
      </c>
      <c r="AP22" s="28" t="s">
        <v>301</v>
      </c>
      <c r="AQ22" s="120">
        <v>0</v>
      </c>
      <c r="AR22" s="120">
        <v>0</v>
      </c>
      <c r="AS22" s="120">
        <v>0</v>
      </c>
      <c r="AT22" s="120">
        <v>0</v>
      </c>
      <c r="AU22" s="118">
        <f t="shared" si="6"/>
        <v>0</v>
      </c>
      <c r="AV22" s="120">
        <v>0</v>
      </c>
      <c r="AW22" s="120">
        <v>0</v>
      </c>
      <c r="AX22" s="120">
        <v>0</v>
      </c>
      <c r="AY22" s="120">
        <v>0</v>
      </c>
      <c r="AZ22" s="118">
        <f t="shared" si="7"/>
        <v>0</v>
      </c>
      <c r="BA22" s="127">
        <f t="shared" si="8"/>
        <v>119</v>
      </c>
      <c r="BB22" s="120">
        <v>0</v>
      </c>
      <c r="BC22" s="120">
        <v>1</v>
      </c>
      <c r="BD22" s="120">
        <v>0</v>
      </c>
      <c r="BE22" s="120">
        <f t="shared" si="9"/>
        <v>120</v>
      </c>
      <c r="BF22" s="120">
        <v>0</v>
      </c>
      <c r="BG22" s="120">
        <f t="shared" si="10"/>
        <v>1</v>
      </c>
      <c r="BH22" s="132">
        <f t="shared" si="11"/>
        <v>121</v>
      </c>
      <c r="BI22" s="425">
        <v>12</v>
      </c>
      <c r="BJ22" s="62"/>
      <c r="BL22" s="82"/>
    </row>
    <row r="23" spans="1:64" ht="20.100000000000001" customHeight="1" x14ac:dyDescent="0.15">
      <c r="A23" s="21">
        <v>13</v>
      </c>
      <c r="B23" s="28" t="s">
        <v>302</v>
      </c>
      <c r="C23" s="120">
        <v>7</v>
      </c>
      <c r="D23" s="120">
        <v>0</v>
      </c>
      <c r="E23" s="120">
        <v>0</v>
      </c>
      <c r="F23" s="120">
        <v>0</v>
      </c>
      <c r="G23" s="120">
        <v>0</v>
      </c>
      <c r="H23" s="120">
        <f t="shared" si="0"/>
        <v>7</v>
      </c>
      <c r="I23" s="120">
        <v>0</v>
      </c>
      <c r="J23" s="120">
        <v>0</v>
      </c>
      <c r="K23" s="120">
        <v>0</v>
      </c>
      <c r="L23" s="120">
        <v>0</v>
      </c>
      <c r="M23" s="120">
        <v>0</v>
      </c>
      <c r="N23" s="120">
        <v>0</v>
      </c>
      <c r="O23" s="120">
        <v>0</v>
      </c>
      <c r="P23" s="120">
        <f t="shared" si="1"/>
        <v>0</v>
      </c>
      <c r="Q23" s="120">
        <v>0</v>
      </c>
      <c r="R23" s="120">
        <v>37</v>
      </c>
      <c r="S23" s="120">
        <v>0</v>
      </c>
      <c r="T23" s="120">
        <v>5</v>
      </c>
      <c r="U23" s="50">
        <v>13</v>
      </c>
      <c r="V23" s="21">
        <v>13</v>
      </c>
      <c r="W23" s="28" t="s">
        <v>302</v>
      </c>
      <c r="X23" s="120">
        <f t="shared" si="2"/>
        <v>42</v>
      </c>
      <c r="Y23" s="120">
        <v>0</v>
      </c>
      <c r="Z23" s="120">
        <v>48</v>
      </c>
      <c r="AA23" s="120">
        <v>0</v>
      </c>
      <c r="AB23" s="120">
        <v>10</v>
      </c>
      <c r="AC23" s="120">
        <f t="shared" si="3"/>
        <v>58</v>
      </c>
      <c r="AD23" s="120">
        <v>0</v>
      </c>
      <c r="AE23" s="120">
        <v>28</v>
      </c>
      <c r="AF23" s="120">
        <v>0</v>
      </c>
      <c r="AG23" s="120">
        <v>14</v>
      </c>
      <c r="AH23" s="120">
        <f t="shared" si="4"/>
        <v>42</v>
      </c>
      <c r="AI23" s="120">
        <v>0</v>
      </c>
      <c r="AJ23" s="120">
        <v>1</v>
      </c>
      <c r="AK23" s="120">
        <v>0</v>
      </c>
      <c r="AL23" s="120">
        <v>0</v>
      </c>
      <c r="AM23" s="120">
        <f t="shared" si="5"/>
        <v>1</v>
      </c>
      <c r="AN23" s="50">
        <v>13</v>
      </c>
      <c r="AO23" s="21">
        <v>13</v>
      </c>
      <c r="AP23" s="28" t="s">
        <v>302</v>
      </c>
      <c r="AQ23" s="120">
        <v>0</v>
      </c>
      <c r="AR23" s="120">
        <v>0</v>
      </c>
      <c r="AS23" s="120">
        <v>0</v>
      </c>
      <c r="AT23" s="120">
        <v>0</v>
      </c>
      <c r="AU23" s="120">
        <f t="shared" si="6"/>
        <v>0</v>
      </c>
      <c r="AV23" s="120">
        <v>0</v>
      </c>
      <c r="AW23" s="120">
        <v>0</v>
      </c>
      <c r="AX23" s="120">
        <v>0</v>
      </c>
      <c r="AY23" s="120">
        <v>0</v>
      </c>
      <c r="AZ23" s="120">
        <f t="shared" si="7"/>
        <v>0</v>
      </c>
      <c r="BA23" s="127">
        <f t="shared" si="8"/>
        <v>143</v>
      </c>
      <c r="BB23" s="120">
        <v>0</v>
      </c>
      <c r="BC23" s="120">
        <v>0</v>
      </c>
      <c r="BD23" s="120">
        <v>1</v>
      </c>
      <c r="BE23" s="120">
        <f t="shared" si="9"/>
        <v>144</v>
      </c>
      <c r="BF23" s="120">
        <v>0</v>
      </c>
      <c r="BG23" s="120">
        <f t="shared" si="10"/>
        <v>7</v>
      </c>
      <c r="BH23" s="132">
        <f t="shared" si="11"/>
        <v>151</v>
      </c>
      <c r="BI23" s="425">
        <v>13</v>
      </c>
      <c r="BJ23" s="62"/>
      <c r="BL23" s="82"/>
    </row>
    <row r="24" spans="1:64" ht="20.100000000000001" customHeight="1" x14ac:dyDescent="0.15">
      <c r="A24" s="21">
        <v>14</v>
      </c>
      <c r="B24" s="28" t="s">
        <v>175</v>
      </c>
      <c r="C24" s="120">
        <v>0</v>
      </c>
      <c r="D24" s="120">
        <v>0</v>
      </c>
      <c r="E24" s="120">
        <v>0</v>
      </c>
      <c r="F24" s="120">
        <v>0</v>
      </c>
      <c r="G24" s="120">
        <v>0</v>
      </c>
      <c r="H24" s="120">
        <f t="shared" si="0"/>
        <v>0</v>
      </c>
      <c r="I24" s="120">
        <v>0</v>
      </c>
      <c r="J24" s="120">
        <v>0</v>
      </c>
      <c r="K24" s="120">
        <v>0</v>
      </c>
      <c r="L24" s="120">
        <v>0</v>
      </c>
      <c r="M24" s="120">
        <v>0</v>
      </c>
      <c r="N24" s="120">
        <v>0</v>
      </c>
      <c r="O24" s="120">
        <v>0</v>
      </c>
      <c r="P24" s="120">
        <f t="shared" si="1"/>
        <v>0</v>
      </c>
      <c r="Q24" s="120">
        <v>0</v>
      </c>
      <c r="R24" s="120">
        <v>0</v>
      </c>
      <c r="S24" s="120">
        <v>0</v>
      </c>
      <c r="T24" s="120">
        <v>0</v>
      </c>
      <c r="U24" s="50">
        <v>14</v>
      </c>
      <c r="V24" s="21">
        <v>14</v>
      </c>
      <c r="W24" s="28" t="s">
        <v>175</v>
      </c>
      <c r="X24" s="120">
        <f t="shared" si="2"/>
        <v>0</v>
      </c>
      <c r="Y24" s="120">
        <v>0</v>
      </c>
      <c r="Z24" s="120">
        <v>0</v>
      </c>
      <c r="AA24" s="120">
        <v>0</v>
      </c>
      <c r="AB24" s="120">
        <v>0</v>
      </c>
      <c r="AC24" s="120">
        <f t="shared" si="3"/>
        <v>0</v>
      </c>
      <c r="AD24" s="120">
        <v>0</v>
      </c>
      <c r="AE24" s="120">
        <v>0</v>
      </c>
      <c r="AF24" s="120">
        <v>0</v>
      </c>
      <c r="AG24" s="120">
        <v>0</v>
      </c>
      <c r="AH24" s="120">
        <f t="shared" si="4"/>
        <v>0</v>
      </c>
      <c r="AI24" s="120">
        <v>0</v>
      </c>
      <c r="AJ24" s="120">
        <v>0</v>
      </c>
      <c r="AK24" s="120">
        <v>0</v>
      </c>
      <c r="AL24" s="120">
        <v>0</v>
      </c>
      <c r="AM24" s="120">
        <f t="shared" si="5"/>
        <v>0</v>
      </c>
      <c r="AN24" s="50">
        <v>14</v>
      </c>
      <c r="AO24" s="21">
        <v>14</v>
      </c>
      <c r="AP24" s="28" t="s">
        <v>175</v>
      </c>
      <c r="AQ24" s="120">
        <v>0</v>
      </c>
      <c r="AR24" s="120">
        <v>0</v>
      </c>
      <c r="AS24" s="120">
        <v>0</v>
      </c>
      <c r="AT24" s="120">
        <v>0</v>
      </c>
      <c r="AU24" s="120">
        <f t="shared" si="6"/>
        <v>0</v>
      </c>
      <c r="AV24" s="120">
        <v>0</v>
      </c>
      <c r="AW24" s="120">
        <v>0</v>
      </c>
      <c r="AX24" s="120">
        <v>0</v>
      </c>
      <c r="AY24" s="120">
        <v>0</v>
      </c>
      <c r="AZ24" s="120">
        <f t="shared" si="7"/>
        <v>0</v>
      </c>
      <c r="BA24" s="127">
        <f t="shared" si="8"/>
        <v>0</v>
      </c>
      <c r="BB24" s="120">
        <v>0</v>
      </c>
      <c r="BC24" s="120">
        <v>0</v>
      </c>
      <c r="BD24" s="120">
        <v>0</v>
      </c>
      <c r="BE24" s="120">
        <f t="shared" si="9"/>
        <v>0</v>
      </c>
      <c r="BF24" s="120">
        <v>0</v>
      </c>
      <c r="BG24" s="120">
        <f t="shared" si="10"/>
        <v>0</v>
      </c>
      <c r="BH24" s="132">
        <f t="shared" si="11"/>
        <v>0</v>
      </c>
      <c r="BI24" s="425">
        <v>14</v>
      </c>
      <c r="BJ24" s="62"/>
      <c r="BL24" s="82"/>
    </row>
    <row r="25" spans="1:64" ht="20.100000000000001" customHeight="1" x14ac:dyDescent="0.15">
      <c r="A25" s="22">
        <v>15</v>
      </c>
      <c r="B25" s="28" t="s">
        <v>177</v>
      </c>
      <c r="C25" s="119">
        <v>0</v>
      </c>
      <c r="D25" s="119">
        <v>0</v>
      </c>
      <c r="E25" s="119">
        <v>0</v>
      </c>
      <c r="F25" s="119">
        <v>0</v>
      </c>
      <c r="G25" s="119">
        <v>1</v>
      </c>
      <c r="H25" s="119">
        <f t="shared" si="0"/>
        <v>1</v>
      </c>
      <c r="I25" s="119">
        <v>0</v>
      </c>
      <c r="J25" s="119">
        <v>0</v>
      </c>
      <c r="K25" s="119">
        <v>0</v>
      </c>
      <c r="L25" s="119">
        <v>0</v>
      </c>
      <c r="M25" s="119">
        <v>0</v>
      </c>
      <c r="N25" s="119">
        <v>0</v>
      </c>
      <c r="O25" s="119">
        <v>0</v>
      </c>
      <c r="P25" s="119">
        <f t="shared" si="1"/>
        <v>0</v>
      </c>
      <c r="Q25" s="119">
        <v>0</v>
      </c>
      <c r="R25" s="119">
        <v>5</v>
      </c>
      <c r="S25" s="119">
        <v>0</v>
      </c>
      <c r="T25" s="119">
        <v>3</v>
      </c>
      <c r="U25" s="50">
        <v>15</v>
      </c>
      <c r="V25" s="22">
        <v>15</v>
      </c>
      <c r="W25" s="28" t="s">
        <v>177</v>
      </c>
      <c r="X25" s="119">
        <f t="shared" si="2"/>
        <v>8</v>
      </c>
      <c r="Y25" s="119">
        <v>0</v>
      </c>
      <c r="Z25" s="119">
        <v>7</v>
      </c>
      <c r="AA25" s="119">
        <v>0</v>
      </c>
      <c r="AB25" s="119">
        <v>2</v>
      </c>
      <c r="AC25" s="119">
        <f t="shared" si="3"/>
        <v>9</v>
      </c>
      <c r="AD25" s="119">
        <v>0</v>
      </c>
      <c r="AE25" s="119">
        <v>4</v>
      </c>
      <c r="AF25" s="119">
        <v>0</v>
      </c>
      <c r="AG25" s="119">
        <v>2</v>
      </c>
      <c r="AH25" s="119">
        <f t="shared" si="4"/>
        <v>6</v>
      </c>
      <c r="AI25" s="119">
        <v>0</v>
      </c>
      <c r="AJ25" s="119">
        <v>0</v>
      </c>
      <c r="AK25" s="119">
        <v>0</v>
      </c>
      <c r="AL25" s="119">
        <v>0</v>
      </c>
      <c r="AM25" s="119">
        <f t="shared" si="5"/>
        <v>0</v>
      </c>
      <c r="AN25" s="50">
        <v>15</v>
      </c>
      <c r="AO25" s="22">
        <v>15</v>
      </c>
      <c r="AP25" s="28" t="s">
        <v>177</v>
      </c>
      <c r="AQ25" s="119">
        <v>0</v>
      </c>
      <c r="AR25" s="119">
        <v>0</v>
      </c>
      <c r="AS25" s="119">
        <v>0</v>
      </c>
      <c r="AT25" s="119">
        <v>0</v>
      </c>
      <c r="AU25" s="119">
        <f t="shared" si="6"/>
        <v>0</v>
      </c>
      <c r="AV25" s="119">
        <v>0</v>
      </c>
      <c r="AW25" s="119">
        <v>0</v>
      </c>
      <c r="AX25" s="119">
        <v>0</v>
      </c>
      <c r="AY25" s="119">
        <v>0</v>
      </c>
      <c r="AZ25" s="119">
        <f t="shared" si="7"/>
        <v>0</v>
      </c>
      <c r="BA25" s="182">
        <f t="shared" si="8"/>
        <v>23</v>
      </c>
      <c r="BB25" s="119">
        <v>0</v>
      </c>
      <c r="BC25" s="119">
        <v>2</v>
      </c>
      <c r="BD25" s="119">
        <v>2</v>
      </c>
      <c r="BE25" s="120">
        <f t="shared" si="9"/>
        <v>27</v>
      </c>
      <c r="BF25" s="119">
        <v>0</v>
      </c>
      <c r="BG25" s="120">
        <f t="shared" si="10"/>
        <v>1</v>
      </c>
      <c r="BH25" s="133">
        <f t="shared" si="11"/>
        <v>28</v>
      </c>
      <c r="BI25" s="425">
        <v>15</v>
      </c>
      <c r="BJ25" s="62"/>
      <c r="BK25" s="62"/>
      <c r="BL25" s="82"/>
    </row>
    <row r="26" spans="1:64" ht="20.100000000000001" customHeight="1" x14ac:dyDescent="0.15">
      <c r="A26" s="21">
        <v>16</v>
      </c>
      <c r="B26" s="29" t="s">
        <v>178</v>
      </c>
      <c r="C26" s="120">
        <v>0</v>
      </c>
      <c r="D26" s="120">
        <v>0</v>
      </c>
      <c r="E26" s="120">
        <v>0</v>
      </c>
      <c r="F26" s="120">
        <v>0</v>
      </c>
      <c r="G26" s="120">
        <v>0</v>
      </c>
      <c r="H26" s="120">
        <f t="shared" ref="H26:H35" si="12">SUM(C26:G26)</f>
        <v>0</v>
      </c>
      <c r="I26" s="120">
        <v>0</v>
      </c>
      <c r="J26" s="120">
        <v>0</v>
      </c>
      <c r="K26" s="120">
        <v>0</v>
      </c>
      <c r="L26" s="120">
        <v>0</v>
      </c>
      <c r="M26" s="120">
        <v>0</v>
      </c>
      <c r="N26" s="120">
        <v>0</v>
      </c>
      <c r="O26" s="120">
        <v>0</v>
      </c>
      <c r="P26" s="120">
        <f t="shared" si="1"/>
        <v>0</v>
      </c>
      <c r="Q26" s="120">
        <v>0</v>
      </c>
      <c r="R26" s="120">
        <v>6</v>
      </c>
      <c r="S26" s="120">
        <v>0</v>
      </c>
      <c r="T26" s="120">
        <v>1</v>
      </c>
      <c r="U26" s="177">
        <v>16</v>
      </c>
      <c r="V26" s="21">
        <v>16</v>
      </c>
      <c r="W26" s="29" t="s">
        <v>178</v>
      </c>
      <c r="X26" s="118">
        <f t="shared" si="2"/>
        <v>7</v>
      </c>
      <c r="Y26" s="120">
        <v>0</v>
      </c>
      <c r="Z26" s="120">
        <v>19</v>
      </c>
      <c r="AA26" s="120">
        <v>0</v>
      </c>
      <c r="AB26" s="120">
        <v>1</v>
      </c>
      <c r="AC26" s="118">
        <f t="shared" si="3"/>
        <v>20</v>
      </c>
      <c r="AD26" s="120">
        <v>0</v>
      </c>
      <c r="AE26" s="120">
        <v>7</v>
      </c>
      <c r="AF26" s="120">
        <v>0</v>
      </c>
      <c r="AG26" s="120">
        <v>3</v>
      </c>
      <c r="AH26" s="118">
        <f t="shared" si="4"/>
        <v>10</v>
      </c>
      <c r="AI26" s="120">
        <v>0</v>
      </c>
      <c r="AJ26" s="120">
        <v>0</v>
      </c>
      <c r="AK26" s="120">
        <v>0</v>
      </c>
      <c r="AL26" s="120">
        <v>0</v>
      </c>
      <c r="AM26" s="118">
        <f t="shared" si="5"/>
        <v>0</v>
      </c>
      <c r="AN26" s="177">
        <v>16</v>
      </c>
      <c r="AO26" s="21">
        <v>16</v>
      </c>
      <c r="AP26" s="29" t="s">
        <v>178</v>
      </c>
      <c r="AQ26" s="120">
        <v>0</v>
      </c>
      <c r="AR26" s="120">
        <v>0</v>
      </c>
      <c r="AS26" s="120">
        <v>0</v>
      </c>
      <c r="AT26" s="120">
        <v>0</v>
      </c>
      <c r="AU26" s="118">
        <f t="shared" si="6"/>
        <v>0</v>
      </c>
      <c r="AV26" s="120">
        <v>0</v>
      </c>
      <c r="AW26" s="120">
        <v>0</v>
      </c>
      <c r="AX26" s="120">
        <v>0</v>
      </c>
      <c r="AY26" s="120">
        <v>0</v>
      </c>
      <c r="AZ26" s="118">
        <f t="shared" si="7"/>
        <v>0</v>
      </c>
      <c r="BA26" s="127">
        <f t="shared" si="8"/>
        <v>37</v>
      </c>
      <c r="BB26" s="120">
        <v>0</v>
      </c>
      <c r="BC26" s="120">
        <v>0</v>
      </c>
      <c r="BD26" s="120">
        <v>1</v>
      </c>
      <c r="BE26" s="166">
        <f t="shared" si="9"/>
        <v>38</v>
      </c>
      <c r="BF26" s="120">
        <v>0</v>
      </c>
      <c r="BG26" s="166">
        <f>SUM(H26,I26,BF26)</f>
        <v>0</v>
      </c>
      <c r="BH26" s="132">
        <f t="shared" si="11"/>
        <v>38</v>
      </c>
      <c r="BI26" s="427">
        <v>16</v>
      </c>
      <c r="BJ26" s="62"/>
      <c r="BK26" s="62"/>
      <c r="BL26" s="82"/>
    </row>
    <row r="27" spans="1:64" ht="20.100000000000001" customHeight="1" x14ac:dyDescent="0.15">
      <c r="A27" s="21">
        <v>17</v>
      </c>
      <c r="B27" s="28" t="s">
        <v>303</v>
      </c>
      <c r="C27" s="120">
        <v>1</v>
      </c>
      <c r="D27" s="120">
        <v>0</v>
      </c>
      <c r="E27" s="120">
        <v>0</v>
      </c>
      <c r="F27" s="120">
        <v>1</v>
      </c>
      <c r="G27" s="120">
        <v>0</v>
      </c>
      <c r="H27" s="120">
        <f t="shared" si="12"/>
        <v>2</v>
      </c>
      <c r="I27" s="120">
        <v>0</v>
      </c>
      <c r="J27" s="120">
        <v>0</v>
      </c>
      <c r="K27" s="120">
        <v>0</v>
      </c>
      <c r="L27" s="120">
        <v>0</v>
      </c>
      <c r="M27" s="120">
        <v>0</v>
      </c>
      <c r="N27" s="120">
        <v>0</v>
      </c>
      <c r="O27" s="120">
        <v>0</v>
      </c>
      <c r="P27" s="120">
        <f t="shared" si="1"/>
        <v>0</v>
      </c>
      <c r="Q27" s="120">
        <v>0</v>
      </c>
      <c r="R27" s="120">
        <v>33</v>
      </c>
      <c r="S27" s="120">
        <v>0</v>
      </c>
      <c r="T27" s="120">
        <v>4</v>
      </c>
      <c r="U27" s="50">
        <v>17</v>
      </c>
      <c r="V27" s="21">
        <v>17</v>
      </c>
      <c r="W27" s="28" t="s">
        <v>303</v>
      </c>
      <c r="X27" s="118">
        <f t="shared" si="2"/>
        <v>37</v>
      </c>
      <c r="Y27" s="120">
        <v>0</v>
      </c>
      <c r="Z27" s="120">
        <v>24</v>
      </c>
      <c r="AA27" s="120">
        <v>0</v>
      </c>
      <c r="AB27" s="120">
        <v>17</v>
      </c>
      <c r="AC27" s="118">
        <f t="shared" si="3"/>
        <v>41</v>
      </c>
      <c r="AD27" s="120">
        <v>0</v>
      </c>
      <c r="AE27" s="120">
        <v>26</v>
      </c>
      <c r="AF27" s="120">
        <v>0</v>
      </c>
      <c r="AG27" s="120">
        <v>13</v>
      </c>
      <c r="AH27" s="118">
        <f t="shared" si="4"/>
        <v>39</v>
      </c>
      <c r="AI27" s="120">
        <v>0</v>
      </c>
      <c r="AJ27" s="120">
        <v>0</v>
      </c>
      <c r="AK27" s="120">
        <v>0</v>
      </c>
      <c r="AL27" s="120">
        <v>0</v>
      </c>
      <c r="AM27" s="118">
        <f t="shared" si="5"/>
        <v>0</v>
      </c>
      <c r="AN27" s="50">
        <v>17</v>
      </c>
      <c r="AO27" s="21">
        <v>17</v>
      </c>
      <c r="AP27" s="28" t="s">
        <v>303</v>
      </c>
      <c r="AQ27" s="120">
        <v>0</v>
      </c>
      <c r="AR27" s="120">
        <v>0</v>
      </c>
      <c r="AS27" s="120">
        <v>0</v>
      </c>
      <c r="AT27" s="120">
        <v>0</v>
      </c>
      <c r="AU27" s="118">
        <f t="shared" si="6"/>
        <v>0</v>
      </c>
      <c r="AV27" s="120">
        <v>0</v>
      </c>
      <c r="AW27" s="120">
        <v>0</v>
      </c>
      <c r="AX27" s="120">
        <v>0</v>
      </c>
      <c r="AY27" s="120">
        <v>0</v>
      </c>
      <c r="AZ27" s="118">
        <f t="shared" si="7"/>
        <v>0</v>
      </c>
      <c r="BA27" s="127">
        <f t="shared" si="8"/>
        <v>117</v>
      </c>
      <c r="BB27" s="120">
        <v>0</v>
      </c>
      <c r="BC27" s="120">
        <v>5</v>
      </c>
      <c r="BD27" s="120">
        <v>0</v>
      </c>
      <c r="BE27" s="120">
        <f t="shared" si="9"/>
        <v>122</v>
      </c>
      <c r="BF27" s="120">
        <v>0</v>
      </c>
      <c r="BG27" s="120">
        <f t="shared" si="10"/>
        <v>2</v>
      </c>
      <c r="BH27" s="132">
        <f t="shared" si="11"/>
        <v>124</v>
      </c>
      <c r="BI27" s="425">
        <v>17</v>
      </c>
      <c r="BJ27" s="62"/>
      <c r="BK27" s="62"/>
      <c r="BL27" s="82"/>
    </row>
    <row r="28" spans="1:64" ht="20.100000000000001" customHeight="1" x14ac:dyDescent="0.15">
      <c r="A28" s="21">
        <v>18</v>
      </c>
      <c r="B28" s="28" t="s">
        <v>304</v>
      </c>
      <c r="C28" s="120">
        <v>1</v>
      </c>
      <c r="D28" s="120">
        <v>0</v>
      </c>
      <c r="E28" s="120">
        <v>0</v>
      </c>
      <c r="F28" s="120">
        <v>0</v>
      </c>
      <c r="G28" s="120">
        <v>0</v>
      </c>
      <c r="H28" s="120">
        <f t="shared" si="12"/>
        <v>1</v>
      </c>
      <c r="I28" s="120">
        <v>0</v>
      </c>
      <c r="J28" s="120">
        <v>0</v>
      </c>
      <c r="K28" s="120">
        <v>0</v>
      </c>
      <c r="L28" s="120">
        <v>0</v>
      </c>
      <c r="M28" s="120">
        <v>0</v>
      </c>
      <c r="N28" s="120">
        <v>0</v>
      </c>
      <c r="O28" s="120">
        <v>0</v>
      </c>
      <c r="P28" s="120">
        <f t="shared" si="1"/>
        <v>0</v>
      </c>
      <c r="Q28" s="120">
        <v>0</v>
      </c>
      <c r="R28" s="120">
        <v>6</v>
      </c>
      <c r="S28" s="120">
        <v>0</v>
      </c>
      <c r="T28" s="120">
        <v>3</v>
      </c>
      <c r="U28" s="50">
        <v>18</v>
      </c>
      <c r="V28" s="21">
        <v>18</v>
      </c>
      <c r="W28" s="28" t="s">
        <v>304</v>
      </c>
      <c r="X28" s="120">
        <f t="shared" si="2"/>
        <v>9</v>
      </c>
      <c r="Y28" s="120">
        <v>0</v>
      </c>
      <c r="Z28" s="120">
        <v>12</v>
      </c>
      <c r="AA28" s="120">
        <v>0</v>
      </c>
      <c r="AB28" s="120">
        <v>1</v>
      </c>
      <c r="AC28" s="120">
        <f t="shared" si="3"/>
        <v>13</v>
      </c>
      <c r="AD28" s="120">
        <v>0</v>
      </c>
      <c r="AE28" s="120">
        <v>9</v>
      </c>
      <c r="AF28" s="120">
        <v>0</v>
      </c>
      <c r="AG28" s="120">
        <v>1</v>
      </c>
      <c r="AH28" s="120">
        <f t="shared" si="4"/>
        <v>10</v>
      </c>
      <c r="AI28" s="120">
        <v>0</v>
      </c>
      <c r="AJ28" s="120">
        <v>0</v>
      </c>
      <c r="AK28" s="120">
        <v>0</v>
      </c>
      <c r="AL28" s="120">
        <v>0</v>
      </c>
      <c r="AM28" s="120">
        <f t="shared" si="5"/>
        <v>0</v>
      </c>
      <c r="AN28" s="50">
        <v>18</v>
      </c>
      <c r="AO28" s="21">
        <v>18</v>
      </c>
      <c r="AP28" s="28" t="s">
        <v>304</v>
      </c>
      <c r="AQ28" s="120">
        <v>0</v>
      </c>
      <c r="AR28" s="120">
        <v>0</v>
      </c>
      <c r="AS28" s="120">
        <v>0</v>
      </c>
      <c r="AT28" s="120">
        <v>0</v>
      </c>
      <c r="AU28" s="120">
        <f t="shared" si="6"/>
        <v>0</v>
      </c>
      <c r="AV28" s="120">
        <v>0</v>
      </c>
      <c r="AW28" s="120">
        <v>0</v>
      </c>
      <c r="AX28" s="120">
        <v>0</v>
      </c>
      <c r="AY28" s="120">
        <v>0</v>
      </c>
      <c r="AZ28" s="120">
        <f t="shared" si="7"/>
        <v>0</v>
      </c>
      <c r="BA28" s="120">
        <f t="shared" si="8"/>
        <v>32</v>
      </c>
      <c r="BB28" s="120">
        <v>0</v>
      </c>
      <c r="BC28" s="120">
        <v>1</v>
      </c>
      <c r="BD28" s="120">
        <v>0</v>
      </c>
      <c r="BE28" s="120">
        <f t="shared" si="9"/>
        <v>33</v>
      </c>
      <c r="BF28" s="120">
        <v>0</v>
      </c>
      <c r="BG28" s="120">
        <f t="shared" si="10"/>
        <v>1</v>
      </c>
      <c r="BH28" s="132">
        <f t="shared" si="11"/>
        <v>34</v>
      </c>
      <c r="BI28" s="425">
        <v>18</v>
      </c>
      <c r="BJ28" s="62"/>
      <c r="BK28" s="62"/>
      <c r="BL28" s="82"/>
    </row>
    <row r="29" spans="1:64" ht="20.100000000000001" customHeight="1" x14ac:dyDescent="0.15">
      <c r="A29" s="21">
        <v>19</v>
      </c>
      <c r="B29" s="28" t="s">
        <v>135</v>
      </c>
      <c r="C29" s="120">
        <v>1</v>
      </c>
      <c r="D29" s="120">
        <v>0</v>
      </c>
      <c r="E29" s="120">
        <v>0</v>
      </c>
      <c r="F29" s="120">
        <v>0</v>
      </c>
      <c r="G29" s="120">
        <v>0</v>
      </c>
      <c r="H29" s="120">
        <f t="shared" si="12"/>
        <v>1</v>
      </c>
      <c r="I29" s="120">
        <v>0</v>
      </c>
      <c r="J29" s="120">
        <v>0</v>
      </c>
      <c r="K29" s="120">
        <v>0</v>
      </c>
      <c r="L29" s="120">
        <v>0</v>
      </c>
      <c r="M29" s="120">
        <v>0</v>
      </c>
      <c r="N29" s="120">
        <v>0</v>
      </c>
      <c r="O29" s="120">
        <v>0</v>
      </c>
      <c r="P29" s="120">
        <f t="shared" si="1"/>
        <v>0</v>
      </c>
      <c r="Q29" s="120">
        <v>0</v>
      </c>
      <c r="R29" s="120">
        <v>20</v>
      </c>
      <c r="S29" s="120">
        <v>0</v>
      </c>
      <c r="T29" s="120">
        <v>5</v>
      </c>
      <c r="U29" s="50">
        <v>19</v>
      </c>
      <c r="V29" s="21">
        <v>19</v>
      </c>
      <c r="W29" s="28" t="s">
        <v>135</v>
      </c>
      <c r="X29" s="120">
        <f t="shared" si="2"/>
        <v>25</v>
      </c>
      <c r="Y29" s="120">
        <v>1</v>
      </c>
      <c r="Z29" s="120">
        <v>44</v>
      </c>
      <c r="AA29" s="120">
        <v>0</v>
      </c>
      <c r="AB29" s="120">
        <v>8</v>
      </c>
      <c r="AC29" s="120">
        <f t="shared" si="3"/>
        <v>53</v>
      </c>
      <c r="AD29" s="120">
        <v>0</v>
      </c>
      <c r="AE29" s="120">
        <v>30</v>
      </c>
      <c r="AF29" s="120">
        <v>0</v>
      </c>
      <c r="AG29" s="120">
        <v>6</v>
      </c>
      <c r="AH29" s="120">
        <f t="shared" si="4"/>
        <v>36</v>
      </c>
      <c r="AI29" s="120">
        <v>0</v>
      </c>
      <c r="AJ29" s="120">
        <v>0</v>
      </c>
      <c r="AK29" s="120">
        <v>0</v>
      </c>
      <c r="AL29" s="120">
        <v>0</v>
      </c>
      <c r="AM29" s="120">
        <f t="shared" si="5"/>
        <v>0</v>
      </c>
      <c r="AN29" s="50">
        <v>19</v>
      </c>
      <c r="AO29" s="21">
        <v>19</v>
      </c>
      <c r="AP29" s="28" t="s">
        <v>135</v>
      </c>
      <c r="AQ29" s="120">
        <v>0</v>
      </c>
      <c r="AR29" s="120">
        <v>0</v>
      </c>
      <c r="AS29" s="120">
        <v>0</v>
      </c>
      <c r="AT29" s="120">
        <v>0</v>
      </c>
      <c r="AU29" s="120">
        <f t="shared" si="6"/>
        <v>0</v>
      </c>
      <c r="AV29" s="120">
        <v>0</v>
      </c>
      <c r="AW29" s="120">
        <v>0</v>
      </c>
      <c r="AX29" s="120">
        <v>0</v>
      </c>
      <c r="AY29" s="120">
        <v>0</v>
      </c>
      <c r="AZ29" s="120">
        <f t="shared" si="7"/>
        <v>0</v>
      </c>
      <c r="BA29" s="120">
        <f t="shared" si="8"/>
        <v>114</v>
      </c>
      <c r="BB29" s="120">
        <v>0</v>
      </c>
      <c r="BC29" s="120">
        <v>0</v>
      </c>
      <c r="BD29" s="120">
        <v>0</v>
      </c>
      <c r="BE29" s="120">
        <f t="shared" si="9"/>
        <v>114</v>
      </c>
      <c r="BF29" s="120">
        <v>0</v>
      </c>
      <c r="BG29" s="120">
        <f t="shared" si="10"/>
        <v>1</v>
      </c>
      <c r="BH29" s="132">
        <f t="shared" si="11"/>
        <v>115</v>
      </c>
      <c r="BI29" s="425">
        <v>19</v>
      </c>
      <c r="BJ29" s="62"/>
      <c r="BK29" s="62"/>
      <c r="BL29" s="82"/>
    </row>
    <row r="30" spans="1:64" ht="20.100000000000001" customHeight="1" x14ac:dyDescent="0.15">
      <c r="A30" s="22">
        <v>20</v>
      </c>
      <c r="B30" s="31" t="s">
        <v>180</v>
      </c>
      <c r="C30" s="119">
        <v>0</v>
      </c>
      <c r="D30" s="119">
        <v>0</v>
      </c>
      <c r="E30" s="119">
        <v>0</v>
      </c>
      <c r="F30" s="119">
        <v>0</v>
      </c>
      <c r="G30" s="119">
        <v>0</v>
      </c>
      <c r="H30" s="119">
        <f t="shared" si="12"/>
        <v>0</v>
      </c>
      <c r="I30" s="119">
        <v>0</v>
      </c>
      <c r="J30" s="119">
        <v>0</v>
      </c>
      <c r="K30" s="119">
        <v>0</v>
      </c>
      <c r="L30" s="119">
        <v>0</v>
      </c>
      <c r="M30" s="119">
        <v>0</v>
      </c>
      <c r="N30" s="119">
        <v>0</v>
      </c>
      <c r="O30" s="119">
        <v>0</v>
      </c>
      <c r="P30" s="119">
        <f t="shared" si="1"/>
        <v>0</v>
      </c>
      <c r="Q30" s="119">
        <v>0</v>
      </c>
      <c r="R30" s="119">
        <v>12</v>
      </c>
      <c r="S30" s="119">
        <v>0</v>
      </c>
      <c r="T30" s="119">
        <v>4</v>
      </c>
      <c r="U30" s="51">
        <v>20</v>
      </c>
      <c r="V30" s="22">
        <v>20</v>
      </c>
      <c r="W30" s="31" t="s">
        <v>180</v>
      </c>
      <c r="X30" s="119">
        <f t="shared" si="2"/>
        <v>16</v>
      </c>
      <c r="Y30" s="119">
        <v>0</v>
      </c>
      <c r="Z30" s="119">
        <v>13</v>
      </c>
      <c r="AA30" s="119">
        <v>0</v>
      </c>
      <c r="AB30" s="119">
        <v>3</v>
      </c>
      <c r="AC30" s="119">
        <f t="shared" si="3"/>
        <v>16</v>
      </c>
      <c r="AD30" s="119">
        <v>0</v>
      </c>
      <c r="AE30" s="119">
        <v>11</v>
      </c>
      <c r="AF30" s="119">
        <v>0</v>
      </c>
      <c r="AG30" s="119">
        <v>5</v>
      </c>
      <c r="AH30" s="119">
        <f t="shared" si="4"/>
        <v>16</v>
      </c>
      <c r="AI30" s="119">
        <v>0</v>
      </c>
      <c r="AJ30" s="119">
        <v>0</v>
      </c>
      <c r="AK30" s="119">
        <v>0</v>
      </c>
      <c r="AL30" s="119">
        <v>0</v>
      </c>
      <c r="AM30" s="119">
        <f t="shared" si="5"/>
        <v>0</v>
      </c>
      <c r="AN30" s="51">
        <v>20</v>
      </c>
      <c r="AO30" s="22">
        <v>20</v>
      </c>
      <c r="AP30" s="31" t="s">
        <v>180</v>
      </c>
      <c r="AQ30" s="119">
        <v>0</v>
      </c>
      <c r="AR30" s="119">
        <v>0</v>
      </c>
      <c r="AS30" s="119">
        <v>0</v>
      </c>
      <c r="AT30" s="119">
        <v>0</v>
      </c>
      <c r="AU30" s="119">
        <f t="shared" si="6"/>
        <v>0</v>
      </c>
      <c r="AV30" s="119">
        <v>0</v>
      </c>
      <c r="AW30" s="119">
        <v>0</v>
      </c>
      <c r="AX30" s="119">
        <v>0</v>
      </c>
      <c r="AY30" s="119">
        <v>0</v>
      </c>
      <c r="AZ30" s="119">
        <f t="shared" si="7"/>
        <v>0</v>
      </c>
      <c r="BA30" s="119">
        <f t="shared" si="8"/>
        <v>48</v>
      </c>
      <c r="BB30" s="119">
        <v>0</v>
      </c>
      <c r="BC30" s="119">
        <v>1</v>
      </c>
      <c r="BD30" s="119">
        <v>0</v>
      </c>
      <c r="BE30" s="119">
        <f t="shared" si="9"/>
        <v>49</v>
      </c>
      <c r="BF30" s="119">
        <v>0</v>
      </c>
      <c r="BG30" s="119">
        <f t="shared" si="10"/>
        <v>0</v>
      </c>
      <c r="BH30" s="133">
        <f t="shared" si="11"/>
        <v>49</v>
      </c>
      <c r="BI30" s="426">
        <v>20</v>
      </c>
      <c r="BJ30" s="62"/>
      <c r="BK30" s="62"/>
      <c r="BL30" s="82"/>
    </row>
    <row r="31" spans="1:64" ht="20.100000000000001" customHeight="1" x14ac:dyDescent="0.15">
      <c r="A31" s="21">
        <v>21</v>
      </c>
      <c r="B31" s="28" t="s">
        <v>181</v>
      </c>
      <c r="C31" s="120">
        <v>0</v>
      </c>
      <c r="D31" s="120">
        <v>0</v>
      </c>
      <c r="E31" s="120">
        <v>0</v>
      </c>
      <c r="F31" s="120">
        <v>0</v>
      </c>
      <c r="G31" s="120">
        <v>0</v>
      </c>
      <c r="H31" s="120">
        <f t="shared" si="12"/>
        <v>0</v>
      </c>
      <c r="I31" s="120">
        <v>0</v>
      </c>
      <c r="J31" s="120">
        <v>0</v>
      </c>
      <c r="K31" s="120">
        <v>0</v>
      </c>
      <c r="L31" s="120">
        <v>0</v>
      </c>
      <c r="M31" s="120">
        <v>0</v>
      </c>
      <c r="N31" s="120">
        <v>0</v>
      </c>
      <c r="O31" s="120">
        <v>0</v>
      </c>
      <c r="P31" s="120">
        <f t="shared" si="1"/>
        <v>0</v>
      </c>
      <c r="Q31" s="120">
        <v>0</v>
      </c>
      <c r="R31" s="120">
        <v>5</v>
      </c>
      <c r="S31" s="120">
        <v>0</v>
      </c>
      <c r="T31" s="120">
        <v>0</v>
      </c>
      <c r="U31" s="50">
        <v>21</v>
      </c>
      <c r="V31" s="21">
        <v>21</v>
      </c>
      <c r="W31" s="28" t="s">
        <v>181</v>
      </c>
      <c r="X31" s="120">
        <f t="shared" si="2"/>
        <v>5</v>
      </c>
      <c r="Y31" s="120">
        <v>0</v>
      </c>
      <c r="Z31" s="120">
        <v>5</v>
      </c>
      <c r="AA31" s="120">
        <v>0</v>
      </c>
      <c r="AB31" s="120">
        <v>1</v>
      </c>
      <c r="AC31" s="120">
        <f t="shared" si="3"/>
        <v>6</v>
      </c>
      <c r="AD31" s="120">
        <v>0</v>
      </c>
      <c r="AE31" s="120">
        <v>4</v>
      </c>
      <c r="AF31" s="120">
        <v>0</v>
      </c>
      <c r="AG31" s="120">
        <v>3</v>
      </c>
      <c r="AH31" s="120">
        <f t="shared" si="4"/>
        <v>7</v>
      </c>
      <c r="AI31" s="120">
        <v>0</v>
      </c>
      <c r="AJ31" s="120">
        <v>0</v>
      </c>
      <c r="AK31" s="120">
        <v>0</v>
      </c>
      <c r="AL31" s="120">
        <v>0</v>
      </c>
      <c r="AM31" s="120">
        <f t="shared" si="5"/>
        <v>0</v>
      </c>
      <c r="AN31" s="50">
        <v>21</v>
      </c>
      <c r="AO31" s="21">
        <v>21</v>
      </c>
      <c r="AP31" s="28" t="s">
        <v>181</v>
      </c>
      <c r="AQ31" s="120">
        <v>0</v>
      </c>
      <c r="AR31" s="120">
        <v>0</v>
      </c>
      <c r="AS31" s="120">
        <v>0</v>
      </c>
      <c r="AT31" s="120">
        <v>0</v>
      </c>
      <c r="AU31" s="120">
        <f t="shared" si="6"/>
        <v>0</v>
      </c>
      <c r="AV31" s="120">
        <v>0</v>
      </c>
      <c r="AW31" s="120">
        <v>0</v>
      </c>
      <c r="AX31" s="120">
        <v>0</v>
      </c>
      <c r="AY31" s="120">
        <v>0</v>
      </c>
      <c r="AZ31" s="120">
        <f t="shared" si="7"/>
        <v>0</v>
      </c>
      <c r="BA31" s="120">
        <f t="shared" si="8"/>
        <v>18</v>
      </c>
      <c r="BB31" s="120">
        <v>0</v>
      </c>
      <c r="BC31" s="120">
        <v>0</v>
      </c>
      <c r="BD31" s="120">
        <v>0</v>
      </c>
      <c r="BE31" s="120">
        <f t="shared" si="9"/>
        <v>18</v>
      </c>
      <c r="BF31" s="120">
        <v>0</v>
      </c>
      <c r="BG31" s="120">
        <f t="shared" si="10"/>
        <v>0</v>
      </c>
      <c r="BH31" s="132">
        <f t="shared" si="11"/>
        <v>18</v>
      </c>
      <c r="BI31" s="425">
        <v>21</v>
      </c>
      <c r="BJ31" s="62"/>
      <c r="BL31" s="82"/>
    </row>
    <row r="32" spans="1:64" ht="20.100000000000001" customHeight="1" x14ac:dyDescent="0.15">
      <c r="A32" s="21">
        <v>22</v>
      </c>
      <c r="B32" s="28" t="s">
        <v>182</v>
      </c>
      <c r="C32" s="120">
        <v>0</v>
      </c>
      <c r="D32" s="120">
        <v>0</v>
      </c>
      <c r="E32" s="120">
        <v>0</v>
      </c>
      <c r="F32" s="120">
        <v>0</v>
      </c>
      <c r="G32" s="120">
        <v>0</v>
      </c>
      <c r="H32" s="120">
        <f t="shared" si="12"/>
        <v>0</v>
      </c>
      <c r="I32" s="120">
        <v>0</v>
      </c>
      <c r="J32" s="120">
        <v>0</v>
      </c>
      <c r="K32" s="120">
        <v>0</v>
      </c>
      <c r="L32" s="120">
        <v>0</v>
      </c>
      <c r="M32" s="120">
        <v>0</v>
      </c>
      <c r="N32" s="120">
        <v>0</v>
      </c>
      <c r="O32" s="120">
        <v>0</v>
      </c>
      <c r="P32" s="120">
        <f t="shared" si="1"/>
        <v>0</v>
      </c>
      <c r="Q32" s="120">
        <v>0</v>
      </c>
      <c r="R32" s="120">
        <v>3</v>
      </c>
      <c r="S32" s="120">
        <v>0</v>
      </c>
      <c r="T32" s="120">
        <v>1</v>
      </c>
      <c r="U32" s="50">
        <v>22</v>
      </c>
      <c r="V32" s="21">
        <v>22</v>
      </c>
      <c r="W32" s="28" t="s">
        <v>182</v>
      </c>
      <c r="X32" s="120">
        <f t="shared" si="2"/>
        <v>4</v>
      </c>
      <c r="Y32" s="120">
        <v>0</v>
      </c>
      <c r="Z32" s="120">
        <v>1</v>
      </c>
      <c r="AA32" s="120">
        <v>0</v>
      </c>
      <c r="AB32" s="120">
        <v>0</v>
      </c>
      <c r="AC32" s="120">
        <f t="shared" si="3"/>
        <v>1</v>
      </c>
      <c r="AD32" s="120">
        <v>0</v>
      </c>
      <c r="AE32" s="120">
        <v>1</v>
      </c>
      <c r="AF32" s="120">
        <v>0</v>
      </c>
      <c r="AG32" s="120">
        <v>0</v>
      </c>
      <c r="AH32" s="120">
        <f t="shared" si="4"/>
        <v>1</v>
      </c>
      <c r="AI32" s="120">
        <v>0</v>
      </c>
      <c r="AJ32" s="120">
        <v>0</v>
      </c>
      <c r="AK32" s="120">
        <v>0</v>
      </c>
      <c r="AL32" s="120">
        <v>0</v>
      </c>
      <c r="AM32" s="120">
        <f t="shared" si="5"/>
        <v>0</v>
      </c>
      <c r="AN32" s="50">
        <v>22</v>
      </c>
      <c r="AO32" s="21">
        <v>22</v>
      </c>
      <c r="AP32" s="28" t="s">
        <v>182</v>
      </c>
      <c r="AQ32" s="120">
        <v>0</v>
      </c>
      <c r="AR32" s="120">
        <v>0</v>
      </c>
      <c r="AS32" s="120">
        <v>0</v>
      </c>
      <c r="AT32" s="120">
        <v>0</v>
      </c>
      <c r="AU32" s="120">
        <f t="shared" si="6"/>
        <v>0</v>
      </c>
      <c r="AV32" s="120">
        <v>0</v>
      </c>
      <c r="AW32" s="120">
        <v>0</v>
      </c>
      <c r="AX32" s="120">
        <v>0</v>
      </c>
      <c r="AY32" s="120">
        <v>0</v>
      </c>
      <c r="AZ32" s="120">
        <f t="shared" si="7"/>
        <v>0</v>
      </c>
      <c r="BA32" s="120">
        <f t="shared" si="8"/>
        <v>6</v>
      </c>
      <c r="BB32" s="120">
        <v>0</v>
      </c>
      <c r="BC32" s="120">
        <v>0</v>
      </c>
      <c r="BD32" s="120">
        <v>0</v>
      </c>
      <c r="BE32" s="120">
        <f t="shared" si="9"/>
        <v>6</v>
      </c>
      <c r="BF32" s="120">
        <v>0</v>
      </c>
      <c r="BG32" s="120">
        <f t="shared" si="10"/>
        <v>0</v>
      </c>
      <c r="BH32" s="132">
        <f t="shared" si="11"/>
        <v>6</v>
      </c>
      <c r="BI32" s="425">
        <v>22</v>
      </c>
      <c r="BJ32" s="62"/>
      <c r="BL32" s="82"/>
    </row>
    <row r="33" spans="1:64" ht="20.100000000000001" customHeight="1" x14ac:dyDescent="0.15">
      <c r="A33" s="21">
        <v>23</v>
      </c>
      <c r="B33" s="28" t="s">
        <v>184</v>
      </c>
      <c r="C33" s="120">
        <v>0</v>
      </c>
      <c r="D33" s="120">
        <v>0</v>
      </c>
      <c r="E33" s="120">
        <v>0</v>
      </c>
      <c r="F33" s="120">
        <v>0</v>
      </c>
      <c r="G33" s="120">
        <v>0</v>
      </c>
      <c r="H33" s="120">
        <f t="shared" si="12"/>
        <v>0</v>
      </c>
      <c r="I33" s="120">
        <v>0</v>
      </c>
      <c r="J33" s="120">
        <v>0</v>
      </c>
      <c r="K33" s="120">
        <v>0</v>
      </c>
      <c r="L33" s="120">
        <v>0</v>
      </c>
      <c r="M33" s="120">
        <v>0</v>
      </c>
      <c r="N33" s="120">
        <v>0</v>
      </c>
      <c r="O33" s="120">
        <v>0</v>
      </c>
      <c r="P33" s="120">
        <f t="shared" si="1"/>
        <v>0</v>
      </c>
      <c r="Q33" s="120">
        <v>0</v>
      </c>
      <c r="R33" s="120">
        <v>23</v>
      </c>
      <c r="S33" s="120">
        <v>0</v>
      </c>
      <c r="T33" s="120">
        <v>5</v>
      </c>
      <c r="U33" s="50">
        <v>23</v>
      </c>
      <c r="V33" s="21">
        <v>23</v>
      </c>
      <c r="W33" s="28" t="s">
        <v>184</v>
      </c>
      <c r="X33" s="120">
        <f t="shared" si="2"/>
        <v>28</v>
      </c>
      <c r="Y33" s="120">
        <v>0</v>
      </c>
      <c r="Z33" s="120">
        <v>48</v>
      </c>
      <c r="AA33" s="120">
        <v>0</v>
      </c>
      <c r="AB33" s="120">
        <v>8</v>
      </c>
      <c r="AC33" s="120">
        <f t="shared" si="3"/>
        <v>56</v>
      </c>
      <c r="AD33" s="120">
        <v>0</v>
      </c>
      <c r="AE33" s="120">
        <v>32</v>
      </c>
      <c r="AF33" s="120">
        <v>0</v>
      </c>
      <c r="AG33" s="120">
        <v>14</v>
      </c>
      <c r="AH33" s="120">
        <f t="shared" si="4"/>
        <v>46</v>
      </c>
      <c r="AI33" s="120">
        <v>0</v>
      </c>
      <c r="AJ33" s="120">
        <v>0</v>
      </c>
      <c r="AK33" s="120">
        <v>0</v>
      </c>
      <c r="AL33" s="120">
        <v>0</v>
      </c>
      <c r="AM33" s="120">
        <f t="shared" si="5"/>
        <v>0</v>
      </c>
      <c r="AN33" s="50">
        <v>23</v>
      </c>
      <c r="AO33" s="21">
        <v>23</v>
      </c>
      <c r="AP33" s="28" t="s">
        <v>184</v>
      </c>
      <c r="AQ33" s="120">
        <v>0</v>
      </c>
      <c r="AR33" s="120">
        <v>0</v>
      </c>
      <c r="AS33" s="120">
        <v>0</v>
      </c>
      <c r="AT33" s="120">
        <v>0</v>
      </c>
      <c r="AU33" s="120">
        <f t="shared" si="6"/>
        <v>0</v>
      </c>
      <c r="AV33" s="120">
        <v>0</v>
      </c>
      <c r="AW33" s="120">
        <v>0</v>
      </c>
      <c r="AX33" s="120">
        <v>0</v>
      </c>
      <c r="AY33" s="120">
        <v>0</v>
      </c>
      <c r="AZ33" s="120">
        <f t="shared" si="7"/>
        <v>0</v>
      </c>
      <c r="BA33" s="120">
        <f t="shared" si="8"/>
        <v>130</v>
      </c>
      <c r="BB33" s="120">
        <v>0</v>
      </c>
      <c r="BC33" s="120">
        <v>1</v>
      </c>
      <c r="BD33" s="120">
        <v>1</v>
      </c>
      <c r="BE33" s="120">
        <f t="shared" si="9"/>
        <v>132</v>
      </c>
      <c r="BF33" s="120">
        <v>0</v>
      </c>
      <c r="BG33" s="120">
        <f t="shared" si="10"/>
        <v>0</v>
      </c>
      <c r="BH33" s="132">
        <f t="shared" si="11"/>
        <v>132</v>
      </c>
      <c r="BI33" s="425">
        <v>23</v>
      </c>
      <c r="BJ33" s="62"/>
      <c r="BL33" s="82"/>
    </row>
    <row r="34" spans="1:64" ht="20.100000000000001" customHeight="1" x14ac:dyDescent="0.15">
      <c r="A34" s="21">
        <v>24</v>
      </c>
      <c r="B34" s="28" t="s">
        <v>185</v>
      </c>
      <c r="C34" s="120">
        <v>0</v>
      </c>
      <c r="D34" s="120">
        <v>0</v>
      </c>
      <c r="E34" s="120">
        <v>0</v>
      </c>
      <c r="F34" s="120">
        <v>0</v>
      </c>
      <c r="G34" s="120">
        <v>0</v>
      </c>
      <c r="H34" s="120">
        <f t="shared" si="12"/>
        <v>0</v>
      </c>
      <c r="I34" s="120">
        <v>0</v>
      </c>
      <c r="J34" s="120">
        <v>0</v>
      </c>
      <c r="K34" s="120">
        <v>0</v>
      </c>
      <c r="L34" s="120">
        <v>0</v>
      </c>
      <c r="M34" s="120">
        <v>0</v>
      </c>
      <c r="N34" s="120">
        <v>0</v>
      </c>
      <c r="O34" s="120">
        <v>0</v>
      </c>
      <c r="P34" s="120">
        <f t="shared" si="1"/>
        <v>0</v>
      </c>
      <c r="Q34" s="120">
        <v>0</v>
      </c>
      <c r="R34" s="120">
        <v>28</v>
      </c>
      <c r="S34" s="120">
        <v>0</v>
      </c>
      <c r="T34" s="120">
        <v>3</v>
      </c>
      <c r="U34" s="50">
        <v>24</v>
      </c>
      <c r="V34" s="21">
        <v>24</v>
      </c>
      <c r="W34" s="28" t="s">
        <v>185</v>
      </c>
      <c r="X34" s="120">
        <f t="shared" si="2"/>
        <v>31</v>
      </c>
      <c r="Y34" s="120">
        <v>0</v>
      </c>
      <c r="Z34" s="120">
        <v>41</v>
      </c>
      <c r="AA34" s="120">
        <v>0</v>
      </c>
      <c r="AB34" s="120">
        <v>6</v>
      </c>
      <c r="AC34" s="120">
        <f t="shared" si="3"/>
        <v>47</v>
      </c>
      <c r="AD34" s="120">
        <v>0</v>
      </c>
      <c r="AE34" s="120">
        <v>26</v>
      </c>
      <c r="AF34" s="120">
        <v>0</v>
      </c>
      <c r="AG34" s="120">
        <v>6</v>
      </c>
      <c r="AH34" s="120">
        <f t="shared" si="4"/>
        <v>32</v>
      </c>
      <c r="AI34" s="120">
        <v>0</v>
      </c>
      <c r="AJ34" s="120">
        <v>0</v>
      </c>
      <c r="AK34" s="120">
        <v>0</v>
      </c>
      <c r="AL34" s="120">
        <v>0</v>
      </c>
      <c r="AM34" s="120">
        <f t="shared" si="5"/>
        <v>0</v>
      </c>
      <c r="AN34" s="50">
        <v>24</v>
      </c>
      <c r="AO34" s="21">
        <v>24</v>
      </c>
      <c r="AP34" s="28" t="s">
        <v>185</v>
      </c>
      <c r="AQ34" s="120">
        <v>0</v>
      </c>
      <c r="AR34" s="120">
        <v>0</v>
      </c>
      <c r="AS34" s="120">
        <v>0</v>
      </c>
      <c r="AT34" s="120">
        <v>0</v>
      </c>
      <c r="AU34" s="120">
        <f t="shared" si="6"/>
        <v>0</v>
      </c>
      <c r="AV34" s="120">
        <v>0</v>
      </c>
      <c r="AW34" s="120">
        <v>0</v>
      </c>
      <c r="AX34" s="120">
        <v>0</v>
      </c>
      <c r="AY34" s="120">
        <v>0</v>
      </c>
      <c r="AZ34" s="120">
        <f t="shared" si="7"/>
        <v>0</v>
      </c>
      <c r="BA34" s="120">
        <f t="shared" si="8"/>
        <v>110</v>
      </c>
      <c r="BB34" s="120">
        <v>0</v>
      </c>
      <c r="BC34" s="120">
        <v>0</v>
      </c>
      <c r="BD34" s="120">
        <v>0</v>
      </c>
      <c r="BE34" s="120">
        <f t="shared" si="9"/>
        <v>110</v>
      </c>
      <c r="BF34" s="120">
        <v>0</v>
      </c>
      <c r="BG34" s="120">
        <f t="shared" si="10"/>
        <v>0</v>
      </c>
      <c r="BH34" s="132">
        <f t="shared" si="11"/>
        <v>110</v>
      </c>
      <c r="BI34" s="425">
        <v>24</v>
      </c>
      <c r="BJ34" s="62"/>
      <c r="BL34" s="82"/>
    </row>
    <row r="35" spans="1:64" ht="20.100000000000001" customHeight="1" x14ac:dyDescent="0.15">
      <c r="A35" s="21">
        <v>25</v>
      </c>
      <c r="B35" s="28" t="s">
        <v>12</v>
      </c>
      <c r="C35" s="120">
        <v>0</v>
      </c>
      <c r="D35" s="120">
        <v>0</v>
      </c>
      <c r="E35" s="120">
        <v>0</v>
      </c>
      <c r="F35" s="120">
        <v>0</v>
      </c>
      <c r="G35" s="120">
        <v>0</v>
      </c>
      <c r="H35" s="120">
        <f t="shared" si="12"/>
        <v>0</v>
      </c>
      <c r="I35" s="120">
        <v>0</v>
      </c>
      <c r="J35" s="120">
        <v>0</v>
      </c>
      <c r="K35" s="120">
        <v>0</v>
      </c>
      <c r="L35" s="120">
        <v>0</v>
      </c>
      <c r="M35" s="120">
        <v>0</v>
      </c>
      <c r="N35" s="120">
        <v>0</v>
      </c>
      <c r="O35" s="120">
        <v>0</v>
      </c>
      <c r="P35" s="120">
        <f t="shared" si="1"/>
        <v>0</v>
      </c>
      <c r="Q35" s="120">
        <v>0</v>
      </c>
      <c r="R35" s="120">
        <v>0</v>
      </c>
      <c r="S35" s="120">
        <v>0</v>
      </c>
      <c r="T35" s="120">
        <v>1</v>
      </c>
      <c r="U35" s="178">
        <v>25</v>
      </c>
      <c r="V35" s="21">
        <v>25</v>
      </c>
      <c r="W35" s="28" t="s">
        <v>12</v>
      </c>
      <c r="X35" s="120">
        <f t="shared" si="2"/>
        <v>1</v>
      </c>
      <c r="Y35" s="120">
        <v>0</v>
      </c>
      <c r="Z35" s="120">
        <v>6</v>
      </c>
      <c r="AA35" s="120">
        <v>0</v>
      </c>
      <c r="AB35" s="120">
        <v>1</v>
      </c>
      <c r="AC35" s="120">
        <f t="shared" si="3"/>
        <v>7</v>
      </c>
      <c r="AD35" s="120">
        <v>0</v>
      </c>
      <c r="AE35" s="120">
        <v>2</v>
      </c>
      <c r="AF35" s="120">
        <v>0</v>
      </c>
      <c r="AG35" s="120">
        <v>1</v>
      </c>
      <c r="AH35" s="120">
        <f t="shared" si="4"/>
        <v>3</v>
      </c>
      <c r="AI35" s="120">
        <v>0</v>
      </c>
      <c r="AJ35" s="120">
        <v>0</v>
      </c>
      <c r="AK35" s="120">
        <v>0</v>
      </c>
      <c r="AL35" s="120">
        <v>0</v>
      </c>
      <c r="AM35" s="120">
        <f t="shared" si="5"/>
        <v>0</v>
      </c>
      <c r="AN35" s="178">
        <v>25</v>
      </c>
      <c r="AO35" s="21">
        <v>25</v>
      </c>
      <c r="AP35" s="28" t="s">
        <v>12</v>
      </c>
      <c r="AQ35" s="120">
        <v>0</v>
      </c>
      <c r="AR35" s="120">
        <v>0</v>
      </c>
      <c r="AS35" s="120">
        <v>0</v>
      </c>
      <c r="AT35" s="120">
        <v>0</v>
      </c>
      <c r="AU35" s="120">
        <f t="shared" si="6"/>
        <v>0</v>
      </c>
      <c r="AV35" s="120">
        <v>0</v>
      </c>
      <c r="AW35" s="120">
        <v>0</v>
      </c>
      <c r="AX35" s="120">
        <v>0</v>
      </c>
      <c r="AY35" s="120">
        <v>0</v>
      </c>
      <c r="AZ35" s="120">
        <f t="shared" si="7"/>
        <v>0</v>
      </c>
      <c r="BA35" s="120">
        <f t="shared" si="8"/>
        <v>11</v>
      </c>
      <c r="BB35" s="120">
        <v>0</v>
      </c>
      <c r="BC35" s="120">
        <v>0</v>
      </c>
      <c r="BD35" s="120">
        <v>0</v>
      </c>
      <c r="BE35" s="120">
        <f t="shared" si="9"/>
        <v>11</v>
      </c>
      <c r="BF35" s="120">
        <v>0</v>
      </c>
      <c r="BG35" s="120">
        <f t="shared" si="10"/>
        <v>0</v>
      </c>
      <c r="BH35" s="132">
        <f t="shared" si="11"/>
        <v>11</v>
      </c>
      <c r="BI35" s="428">
        <v>25</v>
      </c>
      <c r="BJ35" s="62"/>
      <c r="BL35" s="82"/>
    </row>
    <row r="36" spans="1:64" ht="20.100000000000001" customHeight="1" thickBot="1" x14ac:dyDescent="0.2">
      <c r="A36" s="529" t="s">
        <v>238</v>
      </c>
      <c r="B36" s="530"/>
      <c r="C36" s="125">
        <f t="shared" ref="C36:T36" si="13">SUM(C11:C35)</f>
        <v>41</v>
      </c>
      <c r="D36" s="125">
        <f t="shared" si="13"/>
        <v>0</v>
      </c>
      <c r="E36" s="125">
        <f t="shared" si="13"/>
        <v>0</v>
      </c>
      <c r="F36" s="125">
        <f t="shared" si="13"/>
        <v>12</v>
      </c>
      <c r="G36" s="125">
        <f t="shared" si="13"/>
        <v>1</v>
      </c>
      <c r="H36" s="125">
        <f t="shared" si="13"/>
        <v>54</v>
      </c>
      <c r="I36" s="125">
        <f t="shared" si="13"/>
        <v>0</v>
      </c>
      <c r="J36" s="125">
        <f t="shared" si="13"/>
        <v>0</v>
      </c>
      <c r="K36" s="125">
        <f t="shared" si="13"/>
        <v>0</v>
      </c>
      <c r="L36" s="125">
        <f t="shared" si="13"/>
        <v>0</v>
      </c>
      <c r="M36" s="125">
        <f t="shared" si="13"/>
        <v>0</v>
      </c>
      <c r="N36" s="125">
        <f t="shared" si="13"/>
        <v>0</v>
      </c>
      <c r="O36" s="125">
        <f t="shared" si="13"/>
        <v>0</v>
      </c>
      <c r="P36" s="125">
        <f t="shared" si="13"/>
        <v>0</v>
      </c>
      <c r="Q36" s="125">
        <f t="shared" si="13"/>
        <v>2</v>
      </c>
      <c r="R36" s="125">
        <f t="shared" si="13"/>
        <v>1162</v>
      </c>
      <c r="S36" s="125">
        <f t="shared" si="13"/>
        <v>1</v>
      </c>
      <c r="T36" s="125">
        <f t="shared" si="13"/>
        <v>212</v>
      </c>
      <c r="U36" s="179"/>
      <c r="V36" s="464" t="s">
        <v>209</v>
      </c>
      <c r="W36" s="465"/>
      <c r="X36" s="125">
        <f t="shared" ref="X36:AM36" si="14">SUM(X11:X35)</f>
        <v>1377</v>
      </c>
      <c r="Y36" s="125">
        <f t="shared" si="14"/>
        <v>4</v>
      </c>
      <c r="Z36" s="125">
        <f t="shared" si="14"/>
        <v>2039</v>
      </c>
      <c r="AA36" s="125">
        <f t="shared" si="14"/>
        <v>1</v>
      </c>
      <c r="AB36" s="125">
        <f t="shared" si="14"/>
        <v>344</v>
      </c>
      <c r="AC36" s="125">
        <f t="shared" si="14"/>
        <v>2388</v>
      </c>
      <c r="AD36" s="125">
        <f t="shared" si="14"/>
        <v>2</v>
      </c>
      <c r="AE36" s="125">
        <f t="shared" si="14"/>
        <v>1030</v>
      </c>
      <c r="AF36" s="125">
        <f t="shared" si="14"/>
        <v>3</v>
      </c>
      <c r="AG36" s="125">
        <f t="shared" si="14"/>
        <v>270</v>
      </c>
      <c r="AH36" s="125">
        <f t="shared" si="14"/>
        <v>1305</v>
      </c>
      <c r="AI36" s="125">
        <f t="shared" si="14"/>
        <v>0</v>
      </c>
      <c r="AJ36" s="125">
        <f t="shared" si="14"/>
        <v>2</v>
      </c>
      <c r="AK36" s="125">
        <f t="shared" si="14"/>
        <v>0</v>
      </c>
      <c r="AL36" s="125">
        <f t="shared" si="14"/>
        <v>0</v>
      </c>
      <c r="AM36" s="125">
        <f t="shared" si="14"/>
        <v>2</v>
      </c>
      <c r="AN36" s="179"/>
      <c r="AO36" s="464" t="s">
        <v>209</v>
      </c>
      <c r="AP36" s="465"/>
      <c r="AQ36" s="125">
        <f t="shared" ref="AQ36:BH36" si="15">SUM(AQ11:AQ35)</f>
        <v>0</v>
      </c>
      <c r="AR36" s="125">
        <f t="shared" si="15"/>
        <v>0</v>
      </c>
      <c r="AS36" s="125">
        <f t="shared" si="15"/>
        <v>0</v>
      </c>
      <c r="AT36" s="125">
        <f t="shared" si="15"/>
        <v>0</v>
      </c>
      <c r="AU36" s="125">
        <f t="shared" si="15"/>
        <v>0</v>
      </c>
      <c r="AV36" s="125">
        <f t="shared" si="15"/>
        <v>0</v>
      </c>
      <c r="AW36" s="125">
        <f t="shared" si="15"/>
        <v>0</v>
      </c>
      <c r="AX36" s="125">
        <f t="shared" si="15"/>
        <v>0</v>
      </c>
      <c r="AY36" s="125">
        <f t="shared" si="15"/>
        <v>0</v>
      </c>
      <c r="AZ36" s="125">
        <f t="shared" si="15"/>
        <v>0</v>
      </c>
      <c r="BA36" s="125">
        <f t="shared" si="15"/>
        <v>5072</v>
      </c>
      <c r="BB36" s="125">
        <f t="shared" si="15"/>
        <v>0</v>
      </c>
      <c r="BC36" s="125">
        <f t="shared" si="15"/>
        <v>32</v>
      </c>
      <c r="BD36" s="125">
        <f t="shared" si="15"/>
        <v>32</v>
      </c>
      <c r="BE36" s="125">
        <f t="shared" si="15"/>
        <v>5136</v>
      </c>
      <c r="BF36" s="125">
        <f t="shared" si="15"/>
        <v>26</v>
      </c>
      <c r="BG36" s="125">
        <f t="shared" si="15"/>
        <v>80</v>
      </c>
      <c r="BH36" s="135">
        <f t="shared" si="15"/>
        <v>5216</v>
      </c>
      <c r="BI36" s="429"/>
      <c r="BJ36" s="62"/>
    </row>
  </sheetData>
  <mergeCells count="52">
    <mergeCell ref="V36:W36"/>
    <mergeCell ref="AO36:AP36"/>
    <mergeCell ref="BI6:BI10"/>
    <mergeCell ref="P7:P9"/>
    <mergeCell ref="Q7:T7"/>
    <mergeCell ref="Y7:AC7"/>
    <mergeCell ref="AD7:AH7"/>
    <mergeCell ref="AI7:AM7"/>
    <mergeCell ref="AQ7:AU7"/>
    <mergeCell ref="AV7:AZ7"/>
    <mergeCell ref="BE7:BE9"/>
    <mergeCell ref="Q8:R8"/>
    <mergeCell ref="S8:T8"/>
    <mergeCell ref="Y8:Z8"/>
    <mergeCell ref="AA8:AB8"/>
    <mergeCell ref="AD8:AE8"/>
    <mergeCell ref="BH6:BH9"/>
    <mergeCell ref="AK8:AL8"/>
    <mergeCell ref="AQ8:AR8"/>
    <mergeCell ref="AS8:AT8"/>
    <mergeCell ref="AU8:AU9"/>
    <mergeCell ref="AV8:AW8"/>
    <mergeCell ref="AX8:AY8"/>
    <mergeCell ref="AZ8:AZ9"/>
    <mergeCell ref="BA7:BA9"/>
    <mergeCell ref="BB7:BB9"/>
    <mergeCell ref="BC7:BC9"/>
    <mergeCell ref="BD7:BD9"/>
    <mergeCell ref="BG6:BG9"/>
    <mergeCell ref="X6:AM6"/>
    <mergeCell ref="AN6:AN10"/>
    <mergeCell ref="BF6:BF9"/>
    <mergeCell ref="C7:C9"/>
    <mergeCell ref="D7:D9"/>
    <mergeCell ref="E7:E9"/>
    <mergeCell ref="F7:F9"/>
    <mergeCell ref="G7:G9"/>
    <mergeCell ref="H7:H9"/>
    <mergeCell ref="I7:I9"/>
    <mergeCell ref="J7:J9"/>
    <mergeCell ref="K7:K9"/>
    <mergeCell ref="L7:L9"/>
    <mergeCell ref="M7:M9"/>
    <mergeCell ref="AQ6:BE6"/>
    <mergeCell ref="AF8:AG8"/>
    <mergeCell ref="AI8:AJ8"/>
    <mergeCell ref="U6:U10"/>
    <mergeCell ref="N7:N9"/>
    <mergeCell ref="A36:B36"/>
    <mergeCell ref="O7:O9"/>
    <mergeCell ref="C6:H6"/>
    <mergeCell ref="I6:T6"/>
  </mergeCells>
  <phoneticPr fontId="2"/>
  <pageMargins left="0.78740157480314965" right="0.78740157480314965" top="0.78740157480314965" bottom="0.74803149606299213" header="0.51181102362204722" footer="0.51181102362204722"/>
  <pageSetup paperSize="9" firstPageNumber="32" fitToWidth="0" orientation="portrait" useFirstPageNumber="1" r:id="rId1"/>
  <headerFooter scaleWithDoc="0" alignWithMargins="0">
    <oddFooter>&amp;C- &amp;P -</oddFooter>
  </headerFooter>
  <colBreaks count="4" manualBreakCount="4">
    <brk id="10" max="35" man="1"/>
    <brk id="21" max="1048575" man="1"/>
    <brk id="30" max="35" man="1"/>
    <brk id="4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BL36"/>
  <sheetViews>
    <sheetView view="pageBreakPreview" zoomScale="85" zoomScaleSheetLayoutView="85" workbookViewId="0">
      <selection activeCell="E20" sqref="E20"/>
    </sheetView>
  </sheetViews>
  <sheetFormatPr defaultColWidth="10.625" defaultRowHeight="20.100000000000001" customHeight="1" x14ac:dyDescent="0.15"/>
  <cols>
    <col min="1" max="1" width="5.625" style="15" customWidth="1"/>
    <col min="2" max="2" width="11.625" style="15" customWidth="1"/>
    <col min="3" max="19" width="8.125" style="15" customWidth="1"/>
    <col min="20" max="20" width="8.125" style="16" customWidth="1"/>
    <col min="21" max="21" width="5.625" style="15" customWidth="1"/>
    <col min="22" max="22" width="5.375" style="15" customWidth="1"/>
    <col min="23" max="23" width="10" style="15" bestFit="1" customWidth="1"/>
    <col min="24" max="38" width="8.25" style="15" customWidth="1"/>
    <col min="39" max="39" width="8.125" style="16" customWidth="1"/>
    <col min="40" max="41" width="5.625" style="15" customWidth="1"/>
    <col min="42" max="42" width="10" style="15" bestFit="1" customWidth="1"/>
    <col min="43" max="60" width="8.125" style="15" customWidth="1"/>
    <col min="61" max="61" width="5.625" style="16" customWidth="1"/>
    <col min="62" max="16384" width="10.625" style="15"/>
  </cols>
  <sheetData>
    <row r="1" spans="1:64" s="62" customFormat="1" ht="20.100000000000001" customHeight="1" x14ac:dyDescent="0.15">
      <c r="A1" s="62" t="str">
        <f>目次!A6</f>
        <v>令和６年度　市町村税の課税状況等の調</v>
      </c>
      <c r="T1" s="91"/>
      <c r="AM1" s="91"/>
      <c r="BI1" s="91"/>
    </row>
    <row r="2" spans="1:64" s="62" customFormat="1" ht="20.100000000000001" customHeight="1" x14ac:dyDescent="0.15">
      <c r="A2" s="62" t="s">
        <v>413</v>
      </c>
      <c r="T2" s="91"/>
      <c r="AM2" s="91"/>
      <c r="BI2" s="91"/>
    </row>
    <row r="4" spans="1:64" ht="20.100000000000001" customHeight="1" x14ac:dyDescent="0.15">
      <c r="A4" s="15" t="s">
        <v>327</v>
      </c>
      <c r="V4" s="15" t="str">
        <f>$A$4</f>
        <v>第１１表　　課税台数</v>
      </c>
      <c r="AO4" s="15" t="str">
        <f>$A$4</f>
        <v>第１１表　　課税台数</v>
      </c>
    </row>
    <row r="5" spans="1:64" ht="20.100000000000001" customHeight="1" thickBot="1" x14ac:dyDescent="0.2">
      <c r="I5" s="99"/>
      <c r="J5" s="62"/>
      <c r="K5" s="62"/>
      <c r="L5" s="62"/>
      <c r="M5" s="62"/>
      <c r="N5" s="62"/>
      <c r="O5" s="62"/>
      <c r="V5" s="15" t="s">
        <v>110</v>
      </c>
      <c r="AO5" s="15" t="s">
        <v>110</v>
      </c>
    </row>
    <row r="6" spans="1:64" ht="20.100000000000001" customHeight="1" x14ac:dyDescent="0.15">
      <c r="A6" s="443"/>
      <c r="B6" s="24" t="s">
        <v>9</v>
      </c>
      <c r="C6" s="473" t="s">
        <v>352</v>
      </c>
      <c r="D6" s="474"/>
      <c r="E6" s="474"/>
      <c r="F6" s="474"/>
      <c r="G6" s="474"/>
      <c r="H6" s="540"/>
      <c r="I6" s="534" t="s">
        <v>0</v>
      </c>
      <c r="J6" s="535"/>
      <c r="K6" s="535"/>
      <c r="L6" s="535"/>
      <c r="M6" s="535"/>
      <c r="N6" s="535"/>
      <c r="O6" s="535"/>
      <c r="P6" s="535"/>
      <c r="Q6" s="535"/>
      <c r="R6" s="535"/>
      <c r="S6" s="535"/>
      <c r="T6" s="536"/>
      <c r="U6" s="531" t="s">
        <v>331</v>
      </c>
      <c r="V6" s="443"/>
      <c r="W6" s="24" t="s">
        <v>9</v>
      </c>
      <c r="X6" s="537" t="s">
        <v>341</v>
      </c>
      <c r="Y6" s="538"/>
      <c r="Z6" s="538"/>
      <c r="AA6" s="538"/>
      <c r="AB6" s="538"/>
      <c r="AC6" s="538"/>
      <c r="AD6" s="538"/>
      <c r="AE6" s="538"/>
      <c r="AF6" s="538"/>
      <c r="AG6" s="538"/>
      <c r="AH6" s="538"/>
      <c r="AI6" s="538"/>
      <c r="AJ6" s="538"/>
      <c r="AK6" s="538"/>
      <c r="AL6" s="538"/>
      <c r="AM6" s="539"/>
      <c r="AN6" s="531" t="s">
        <v>331</v>
      </c>
      <c r="AO6" s="443"/>
      <c r="AP6" s="24" t="s">
        <v>9</v>
      </c>
      <c r="AQ6" s="537" t="s">
        <v>357</v>
      </c>
      <c r="AR6" s="538"/>
      <c r="AS6" s="538"/>
      <c r="AT6" s="538"/>
      <c r="AU6" s="538"/>
      <c r="AV6" s="538"/>
      <c r="AW6" s="538"/>
      <c r="AX6" s="538"/>
      <c r="AY6" s="538"/>
      <c r="AZ6" s="538"/>
      <c r="BA6" s="538"/>
      <c r="BB6" s="538"/>
      <c r="BC6" s="538"/>
      <c r="BD6" s="538"/>
      <c r="BE6" s="542"/>
      <c r="BF6" s="521" t="s">
        <v>81</v>
      </c>
      <c r="BG6" s="521" t="s">
        <v>318</v>
      </c>
      <c r="BH6" s="523" t="s">
        <v>219</v>
      </c>
      <c r="BI6" s="525" t="s">
        <v>331</v>
      </c>
      <c r="BJ6" s="62"/>
    </row>
    <row r="7" spans="1:64" ht="20.100000000000001" customHeight="1" x14ac:dyDescent="0.15">
      <c r="A7" s="441"/>
      <c r="B7" s="112"/>
      <c r="C7" s="471" t="s">
        <v>446</v>
      </c>
      <c r="D7" s="471" t="s">
        <v>445</v>
      </c>
      <c r="E7" s="471" t="s">
        <v>27</v>
      </c>
      <c r="F7" s="471" t="s">
        <v>199</v>
      </c>
      <c r="G7" s="471" t="s">
        <v>200</v>
      </c>
      <c r="H7" s="528" t="s">
        <v>96</v>
      </c>
      <c r="I7" s="471" t="s">
        <v>370</v>
      </c>
      <c r="J7" s="471" t="s">
        <v>79</v>
      </c>
      <c r="K7" s="471" t="s">
        <v>320</v>
      </c>
      <c r="L7" s="471" t="s">
        <v>348</v>
      </c>
      <c r="M7" s="471" t="s">
        <v>349</v>
      </c>
      <c r="N7" s="471" t="s">
        <v>350</v>
      </c>
      <c r="O7" s="471" t="s">
        <v>249</v>
      </c>
      <c r="P7" s="528" t="s">
        <v>351</v>
      </c>
      <c r="Q7" s="543" t="s">
        <v>371</v>
      </c>
      <c r="R7" s="544"/>
      <c r="S7" s="544"/>
      <c r="T7" s="545"/>
      <c r="U7" s="489"/>
      <c r="V7" s="441"/>
      <c r="W7" s="112"/>
      <c r="X7" s="180" t="s">
        <v>314</v>
      </c>
      <c r="Y7" s="532" t="s">
        <v>354</v>
      </c>
      <c r="Z7" s="546"/>
      <c r="AA7" s="546"/>
      <c r="AB7" s="546"/>
      <c r="AC7" s="533"/>
      <c r="AD7" s="532" t="s">
        <v>218</v>
      </c>
      <c r="AE7" s="546"/>
      <c r="AF7" s="546"/>
      <c r="AG7" s="546"/>
      <c r="AH7" s="533"/>
      <c r="AI7" s="532" t="s">
        <v>313</v>
      </c>
      <c r="AJ7" s="546"/>
      <c r="AK7" s="546"/>
      <c r="AL7" s="546"/>
      <c r="AM7" s="547"/>
      <c r="AN7" s="489"/>
      <c r="AO7" s="441"/>
      <c r="AP7" s="112"/>
      <c r="AQ7" s="532" t="s">
        <v>355</v>
      </c>
      <c r="AR7" s="546"/>
      <c r="AS7" s="546"/>
      <c r="AT7" s="546"/>
      <c r="AU7" s="533"/>
      <c r="AV7" s="532" t="s">
        <v>358</v>
      </c>
      <c r="AW7" s="546"/>
      <c r="AX7" s="546"/>
      <c r="AY7" s="546"/>
      <c r="AZ7" s="533"/>
      <c r="BA7" s="469" t="s">
        <v>190</v>
      </c>
      <c r="BB7" s="549" t="s">
        <v>38</v>
      </c>
      <c r="BC7" s="471" t="s">
        <v>63</v>
      </c>
      <c r="BD7" s="549" t="s">
        <v>356</v>
      </c>
      <c r="BE7" s="551" t="s">
        <v>66</v>
      </c>
      <c r="BF7" s="483"/>
      <c r="BG7" s="522"/>
      <c r="BH7" s="524"/>
      <c r="BI7" s="526"/>
      <c r="BJ7" s="62"/>
    </row>
    <row r="8" spans="1:64" ht="20.100000000000001" customHeight="1" x14ac:dyDescent="0.15">
      <c r="A8" s="18"/>
      <c r="B8" s="442"/>
      <c r="C8" s="527"/>
      <c r="D8" s="527"/>
      <c r="E8" s="527"/>
      <c r="F8" s="527"/>
      <c r="G8" s="527"/>
      <c r="H8" s="527"/>
      <c r="I8" s="527"/>
      <c r="J8" s="527"/>
      <c r="K8" s="472"/>
      <c r="L8" s="472"/>
      <c r="M8" s="527"/>
      <c r="N8" s="472"/>
      <c r="O8" s="527"/>
      <c r="P8" s="527"/>
      <c r="Q8" s="532" t="s">
        <v>353</v>
      </c>
      <c r="R8" s="533"/>
      <c r="S8" s="532" t="s">
        <v>90</v>
      </c>
      <c r="T8" s="533"/>
      <c r="U8" s="489"/>
      <c r="V8" s="18"/>
      <c r="W8" s="442"/>
      <c r="X8" s="440" t="s">
        <v>338</v>
      </c>
      <c r="Y8" s="532" t="s">
        <v>353</v>
      </c>
      <c r="Z8" s="533"/>
      <c r="AA8" s="532" t="s">
        <v>90</v>
      </c>
      <c r="AB8" s="533"/>
      <c r="AC8" s="440" t="s">
        <v>338</v>
      </c>
      <c r="AD8" s="532" t="s">
        <v>353</v>
      </c>
      <c r="AE8" s="533"/>
      <c r="AF8" s="532" t="s">
        <v>90</v>
      </c>
      <c r="AG8" s="533"/>
      <c r="AH8" s="440" t="s">
        <v>338</v>
      </c>
      <c r="AI8" s="532" t="s">
        <v>353</v>
      </c>
      <c r="AJ8" s="533"/>
      <c r="AK8" s="532" t="s">
        <v>90</v>
      </c>
      <c r="AL8" s="533"/>
      <c r="AM8" s="440" t="s">
        <v>338</v>
      </c>
      <c r="AN8" s="489"/>
      <c r="AO8" s="18"/>
      <c r="AP8" s="442"/>
      <c r="AQ8" s="532" t="s">
        <v>353</v>
      </c>
      <c r="AR8" s="533"/>
      <c r="AS8" s="532" t="s">
        <v>90</v>
      </c>
      <c r="AT8" s="533"/>
      <c r="AU8" s="541" t="s">
        <v>338</v>
      </c>
      <c r="AV8" s="532" t="s">
        <v>353</v>
      </c>
      <c r="AW8" s="533"/>
      <c r="AX8" s="532" t="s">
        <v>359</v>
      </c>
      <c r="AY8" s="533"/>
      <c r="AZ8" s="541" t="s">
        <v>338</v>
      </c>
      <c r="BA8" s="548"/>
      <c r="BB8" s="550"/>
      <c r="BC8" s="527"/>
      <c r="BD8" s="483"/>
      <c r="BE8" s="541"/>
      <c r="BF8" s="483"/>
      <c r="BG8" s="522"/>
      <c r="BH8" s="524"/>
      <c r="BI8" s="526"/>
      <c r="BJ8" s="62"/>
    </row>
    <row r="9" spans="1:64" ht="20.100000000000001" customHeight="1" x14ac:dyDescent="0.15">
      <c r="A9" s="18"/>
      <c r="B9" s="442"/>
      <c r="C9" s="527"/>
      <c r="D9" s="527"/>
      <c r="E9" s="527"/>
      <c r="F9" s="527"/>
      <c r="G9" s="527"/>
      <c r="H9" s="527"/>
      <c r="I9" s="527"/>
      <c r="J9" s="527"/>
      <c r="K9" s="472"/>
      <c r="L9" s="472"/>
      <c r="M9" s="527"/>
      <c r="N9" s="472"/>
      <c r="O9" s="527"/>
      <c r="P9" s="527"/>
      <c r="Q9" s="438" t="s">
        <v>47</v>
      </c>
      <c r="R9" s="438" t="s">
        <v>88</v>
      </c>
      <c r="S9" s="438" t="s">
        <v>47</v>
      </c>
      <c r="T9" s="438" t="s">
        <v>88</v>
      </c>
      <c r="U9" s="489"/>
      <c r="V9" s="18"/>
      <c r="W9" s="442"/>
      <c r="X9" s="440"/>
      <c r="Y9" s="438" t="s">
        <v>88</v>
      </c>
      <c r="Z9" s="438" t="s">
        <v>47</v>
      </c>
      <c r="AA9" s="438" t="s">
        <v>88</v>
      </c>
      <c r="AB9" s="438" t="s">
        <v>88</v>
      </c>
      <c r="AC9" s="440"/>
      <c r="AD9" s="181" t="s">
        <v>47</v>
      </c>
      <c r="AE9" s="438" t="s">
        <v>88</v>
      </c>
      <c r="AF9" s="438" t="s">
        <v>47</v>
      </c>
      <c r="AG9" s="438" t="s">
        <v>88</v>
      </c>
      <c r="AH9" s="440"/>
      <c r="AI9" s="181" t="s">
        <v>47</v>
      </c>
      <c r="AJ9" s="438" t="s">
        <v>88</v>
      </c>
      <c r="AK9" s="438" t="s">
        <v>47</v>
      </c>
      <c r="AL9" s="438" t="s">
        <v>88</v>
      </c>
      <c r="AM9" s="440"/>
      <c r="AN9" s="489"/>
      <c r="AO9" s="18"/>
      <c r="AP9" s="442"/>
      <c r="AQ9" s="181" t="s">
        <v>47</v>
      </c>
      <c r="AR9" s="438" t="s">
        <v>88</v>
      </c>
      <c r="AS9" s="438" t="s">
        <v>47</v>
      </c>
      <c r="AT9" s="438" t="s">
        <v>88</v>
      </c>
      <c r="AU9" s="541"/>
      <c r="AV9" s="181" t="s">
        <v>47</v>
      </c>
      <c r="AW9" s="438" t="s">
        <v>88</v>
      </c>
      <c r="AX9" s="438" t="s">
        <v>47</v>
      </c>
      <c r="AY9" s="438" t="s">
        <v>88</v>
      </c>
      <c r="AZ9" s="541"/>
      <c r="BA9" s="548"/>
      <c r="BB9" s="550"/>
      <c r="BC9" s="527"/>
      <c r="BD9" s="483"/>
      <c r="BE9" s="541"/>
      <c r="BF9" s="483"/>
      <c r="BG9" s="522"/>
      <c r="BH9" s="524"/>
      <c r="BI9" s="526"/>
      <c r="BJ9" s="62"/>
    </row>
    <row r="10" spans="1:64" ht="20.100000000000001" customHeight="1" x14ac:dyDescent="0.15">
      <c r="A10" s="111" t="s">
        <v>26</v>
      </c>
      <c r="B10" s="442"/>
      <c r="C10" s="39" t="s">
        <v>83</v>
      </c>
      <c r="D10" s="39" t="s">
        <v>83</v>
      </c>
      <c r="E10" s="39" t="s">
        <v>83</v>
      </c>
      <c r="F10" s="39" t="s">
        <v>83</v>
      </c>
      <c r="G10" s="39" t="s">
        <v>83</v>
      </c>
      <c r="H10" s="39" t="s">
        <v>83</v>
      </c>
      <c r="I10" s="39" t="s">
        <v>83</v>
      </c>
      <c r="J10" s="39" t="s">
        <v>83</v>
      </c>
      <c r="K10" s="39" t="s">
        <v>83</v>
      </c>
      <c r="L10" s="39" t="s">
        <v>83</v>
      </c>
      <c r="M10" s="39" t="s">
        <v>83</v>
      </c>
      <c r="N10" s="39" t="s">
        <v>83</v>
      </c>
      <c r="O10" s="39" t="s">
        <v>83</v>
      </c>
      <c r="P10" s="39" t="s">
        <v>83</v>
      </c>
      <c r="Q10" s="39" t="s">
        <v>83</v>
      </c>
      <c r="R10" s="39" t="s">
        <v>83</v>
      </c>
      <c r="S10" s="39" t="s">
        <v>83</v>
      </c>
      <c r="T10" s="39" t="s">
        <v>83</v>
      </c>
      <c r="U10" s="489"/>
      <c r="V10" s="111" t="s">
        <v>26</v>
      </c>
      <c r="W10" s="442"/>
      <c r="X10" s="39" t="s">
        <v>83</v>
      </c>
      <c r="Y10" s="39" t="s">
        <v>83</v>
      </c>
      <c r="Z10" s="39" t="s">
        <v>83</v>
      </c>
      <c r="AA10" s="39" t="s">
        <v>83</v>
      </c>
      <c r="AB10" s="39" t="s">
        <v>83</v>
      </c>
      <c r="AC10" s="39" t="s">
        <v>83</v>
      </c>
      <c r="AD10" s="129" t="s">
        <v>83</v>
      </c>
      <c r="AE10" s="39" t="s">
        <v>83</v>
      </c>
      <c r="AF10" s="39" t="s">
        <v>83</v>
      </c>
      <c r="AG10" s="39" t="s">
        <v>83</v>
      </c>
      <c r="AH10" s="39" t="s">
        <v>83</v>
      </c>
      <c r="AI10" s="129" t="s">
        <v>83</v>
      </c>
      <c r="AJ10" s="39" t="s">
        <v>83</v>
      </c>
      <c r="AK10" s="39" t="s">
        <v>83</v>
      </c>
      <c r="AL10" s="39" t="s">
        <v>83</v>
      </c>
      <c r="AM10" s="39" t="s">
        <v>83</v>
      </c>
      <c r="AN10" s="489"/>
      <c r="AO10" s="111" t="s">
        <v>26</v>
      </c>
      <c r="AP10" s="442"/>
      <c r="AQ10" s="129" t="s">
        <v>83</v>
      </c>
      <c r="AR10" s="39" t="s">
        <v>83</v>
      </c>
      <c r="AS10" s="39" t="s">
        <v>83</v>
      </c>
      <c r="AT10" s="39" t="s">
        <v>83</v>
      </c>
      <c r="AU10" s="39" t="s">
        <v>83</v>
      </c>
      <c r="AV10" s="129" t="s">
        <v>83</v>
      </c>
      <c r="AW10" s="39" t="s">
        <v>83</v>
      </c>
      <c r="AX10" s="39" t="s">
        <v>83</v>
      </c>
      <c r="AY10" s="39" t="s">
        <v>83</v>
      </c>
      <c r="AZ10" s="39" t="s">
        <v>83</v>
      </c>
      <c r="BA10" s="33" t="s">
        <v>83</v>
      </c>
      <c r="BB10" s="39" t="s">
        <v>83</v>
      </c>
      <c r="BC10" s="39" t="s">
        <v>83</v>
      </c>
      <c r="BD10" s="39" t="s">
        <v>83</v>
      </c>
      <c r="BE10" s="39" t="s">
        <v>83</v>
      </c>
      <c r="BF10" s="39" t="s">
        <v>83</v>
      </c>
      <c r="BG10" s="39" t="s">
        <v>83</v>
      </c>
      <c r="BH10" s="57" t="s">
        <v>83</v>
      </c>
      <c r="BI10" s="526"/>
      <c r="BJ10" s="62"/>
    </row>
    <row r="11" spans="1:64" ht="20.100000000000001" customHeight="1" x14ac:dyDescent="0.15">
      <c r="A11" s="20">
        <v>1</v>
      </c>
      <c r="B11" s="27" t="s">
        <v>155</v>
      </c>
      <c r="C11" s="116">
        <v>3691</v>
      </c>
      <c r="D11" s="123">
        <v>17</v>
      </c>
      <c r="E11" s="123">
        <v>691</v>
      </c>
      <c r="F11" s="123">
        <v>1309</v>
      </c>
      <c r="G11" s="123">
        <v>101</v>
      </c>
      <c r="H11" s="123">
        <f t="shared" ref="H11:H25" si="0">SUM(C11:G11)</f>
        <v>5809</v>
      </c>
      <c r="I11" s="123">
        <v>2927</v>
      </c>
      <c r="J11" s="123">
        <v>0</v>
      </c>
      <c r="K11" s="123">
        <v>0</v>
      </c>
      <c r="L11" s="123">
        <v>1</v>
      </c>
      <c r="M11" s="123">
        <v>0</v>
      </c>
      <c r="N11" s="123">
        <v>0</v>
      </c>
      <c r="O11" s="123">
        <v>0</v>
      </c>
      <c r="P11" s="144">
        <f>SUM(J11:O11)</f>
        <v>1</v>
      </c>
      <c r="Q11" s="144">
        <v>10</v>
      </c>
      <c r="R11" s="144">
        <v>19989</v>
      </c>
      <c r="S11" s="144">
        <v>143</v>
      </c>
      <c r="T11" s="144">
        <v>3236</v>
      </c>
      <c r="U11" s="126">
        <v>1</v>
      </c>
      <c r="V11" s="20">
        <v>1</v>
      </c>
      <c r="W11" s="27" t="s">
        <v>155</v>
      </c>
      <c r="X11" s="144">
        <f>SUM(Q11:T11)</f>
        <v>23378</v>
      </c>
      <c r="Y11" s="144">
        <v>11</v>
      </c>
      <c r="Z11" s="144">
        <v>39974</v>
      </c>
      <c r="AA11" s="144">
        <v>465</v>
      </c>
      <c r="AB11" s="144">
        <v>8731</v>
      </c>
      <c r="AC11" s="144">
        <f>SUM(Y11:AB11)</f>
        <v>49181</v>
      </c>
      <c r="AD11" s="144">
        <v>16</v>
      </c>
      <c r="AE11" s="144">
        <v>12165</v>
      </c>
      <c r="AF11" s="144">
        <v>96</v>
      </c>
      <c r="AG11" s="144">
        <v>4301</v>
      </c>
      <c r="AH11" s="144">
        <f>SUM(AD11:AG11)</f>
        <v>16578</v>
      </c>
      <c r="AI11" s="144">
        <v>0</v>
      </c>
      <c r="AJ11" s="144">
        <v>67</v>
      </c>
      <c r="AK11" s="144">
        <v>2</v>
      </c>
      <c r="AL11" s="144">
        <v>1</v>
      </c>
      <c r="AM11" s="144">
        <f>SUM(AI11:AL11)</f>
        <v>70</v>
      </c>
      <c r="AN11" s="126">
        <v>1</v>
      </c>
      <c r="AO11" s="20">
        <v>1</v>
      </c>
      <c r="AP11" s="27" t="s">
        <v>155</v>
      </c>
      <c r="AQ11" s="144">
        <v>0</v>
      </c>
      <c r="AR11" s="144">
        <v>0</v>
      </c>
      <c r="AS11" s="144">
        <v>0</v>
      </c>
      <c r="AT11" s="144">
        <v>0</v>
      </c>
      <c r="AU11" s="144">
        <f>SUM(AQ11:AT11)</f>
        <v>0</v>
      </c>
      <c r="AV11" s="144">
        <v>0</v>
      </c>
      <c r="AW11" s="144">
        <v>0</v>
      </c>
      <c r="AX11" s="144">
        <v>0</v>
      </c>
      <c r="AY11" s="144">
        <v>0</v>
      </c>
      <c r="AZ11" s="144">
        <f>SUM(AV11:AY11)</f>
        <v>0</v>
      </c>
      <c r="BA11" s="144">
        <f>SUM(X11,AC11,AH11,AM11,AU11,AZ11)</f>
        <v>89207</v>
      </c>
      <c r="BB11" s="144">
        <v>1</v>
      </c>
      <c r="BC11" s="144">
        <v>1652</v>
      </c>
      <c r="BD11" s="144">
        <v>1483</v>
      </c>
      <c r="BE11" s="144">
        <f>SUM(I11,P11,BA11,BB11:BD11)</f>
        <v>95271</v>
      </c>
      <c r="BF11" s="144">
        <v>3706</v>
      </c>
      <c r="BG11" s="144">
        <f>SUM(H11,I11,BF11)</f>
        <v>12442</v>
      </c>
      <c r="BH11" s="183">
        <f>SUM(BE11,BG11)-I11</f>
        <v>104786</v>
      </c>
      <c r="BI11" s="424">
        <v>1</v>
      </c>
      <c r="BJ11" s="62"/>
      <c r="BL11" s="82"/>
    </row>
    <row r="12" spans="1:64" ht="20.100000000000001" customHeight="1" x14ac:dyDescent="0.15">
      <c r="A12" s="21">
        <v>2</v>
      </c>
      <c r="B12" s="28" t="s">
        <v>159</v>
      </c>
      <c r="C12" s="117">
        <v>688</v>
      </c>
      <c r="D12" s="118">
        <v>1</v>
      </c>
      <c r="E12" s="118">
        <v>79</v>
      </c>
      <c r="F12" s="118">
        <v>170</v>
      </c>
      <c r="G12" s="118">
        <v>27</v>
      </c>
      <c r="H12" s="118">
        <f t="shared" si="0"/>
        <v>965</v>
      </c>
      <c r="I12" s="118">
        <v>504</v>
      </c>
      <c r="J12" s="118">
        <v>0</v>
      </c>
      <c r="K12" s="118">
        <v>0</v>
      </c>
      <c r="L12" s="118">
        <v>3</v>
      </c>
      <c r="M12" s="118">
        <v>0</v>
      </c>
      <c r="N12" s="118">
        <v>0</v>
      </c>
      <c r="O12" s="118">
        <v>0</v>
      </c>
      <c r="P12" s="120">
        <f t="shared" ref="P12:P35" si="1">SUM(J12:O12)</f>
        <v>3</v>
      </c>
      <c r="Q12" s="120">
        <v>1</v>
      </c>
      <c r="R12" s="120">
        <v>3782</v>
      </c>
      <c r="S12" s="120">
        <v>26</v>
      </c>
      <c r="T12" s="120">
        <v>1451</v>
      </c>
      <c r="U12" s="50">
        <v>2</v>
      </c>
      <c r="V12" s="21">
        <v>2</v>
      </c>
      <c r="W12" s="28" t="s">
        <v>159</v>
      </c>
      <c r="X12" s="120">
        <f t="shared" ref="X12:X35" si="2">SUM(Q12:T12)</f>
        <v>5260</v>
      </c>
      <c r="Y12" s="120">
        <v>0</v>
      </c>
      <c r="Z12" s="120">
        <v>7194</v>
      </c>
      <c r="AA12" s="120">
        <v>59</v>
      </c>
      <c r="AB12" s="120">
        <v>3175</v>
      </c>
      <c r="AC12" s="120">
        <f t="shared" ref="AC12:AC35" si="3">SUM(Y12:AB12)</f>
        <v>10428</v>
      </c>
      <c r="AD12" s="120">
        <v>0</v>
      </c>
      <c r="AE12" s="120">
        <v>2617</v>
      </c>
      <c r="AF12" s="120">
        <v>9</v>
      </c>
      <c r="AG12" s="120">
        <v>1797</v>
      </c>
      <c r="AH12" s="120">
        <f t="shared" ref="AH12:AH35" si="4">SUM(AD12:AG12)</f>
        <v>4423</v>
      </c>
      <c r="AI12" s="120">
        <v>0</v>
      </c>
      <c r="AJ12" s="120">
        <v>4</v>
      </c>
      <c r="AK12" s="120">
        <v>0</v>
      </c>
      <c r="AL12" s="120">
        <v>0</v>
      </c>
      <c r="AM12" s="120">
        <f t="shared" ref="AM12:AM35" si="5">SUM(AI12:AL12)</f>
        <v>4</v>
      </c>
      <c r="AN12" s="50">
        <v>2</v>
      </c>
      <c r="AO12" s="21">
        <v>2</v>
      </c>
      <c r="AP12" s="28" t="s">
        <v>159</v>
      </c>
      <c r="AQ12" s="120">
        <v>0</v>
      </c>
      <c r="AR12" s="120">
        <v>0</v>
      </c>
      <c r="AS12" s="120">
        <v>0</v>
      </c>
      <c r="AT12" s="120">
        <v>0</v>
      </c>
      <c r="AU12" s="120">
        <f t="shared" ref="AU12:AU35" si="6">SUM(AQ12:AT12)</f>
        <v>0</v>
      </c>
      <c r="AV12" s="120">
        <v>0</v>
      </c>
      <c r="AW12" s="120">
        <v>0</v>
      </c>
      <c r="AX12" s="120">
        <v>0</v>
      </c>
      <c r="AY12" s="120">
        <v>0</v>
      </c>
      <c r="AZ12" s="120">
        <f t="shared" ref="AZ12:AZ35" si="7">SUM(AV12:AY12)</f>
        <v>0</v>
      </c>
      <c r="BA12" s="120">
        <f t="shared" ref="BA12:BA35" si="8">SUM(X12,AC12,AH12,AM12,AU12,AZ12)</f>
        <v>20115</v>
      </c>
      <c r="BB12" s="120">
        <v>0</v>
      </c>
      <c r="BC12" s="120">
        <v>2611</v>
      </c>
      <c r="BD12" s="120">
        <v>557</v>
      </c>
      <c r="BE12" s="120">
        <f t="shared" ref="BE12:BE35" si="9">SUM(I12,P12,BA12,BB12:BD12)</f>
        <v>23790</v>
      </c>
      <c r="BF12" s="120">
        <v>580</v>
      </c>
      <c r="BG12" s="120">
        <f t="shared" ref="BG12:BG35" si="10">SUM(H12,I12,BF12)</f>
        <v>2049</v>
      </c>
      <c r="BH12" s="132">
        <f t="shared" ref="BH12:BH35" si="11">SUM(BE12,BG12)-I12</f>
        <v>25335</v>
      </c>
      <c r="BI12" s="425">
        <v>2</v>
      </c>
      <c r="BJ12" s="62"/>
      <c r="BL12" s="82"/>
    </row>
    <row r="13" spans="1:64" ht="20.100000000000001" customHeight="1" x14ac:dyDescent="0.15">
      <c r="A13" s="21">
        <v>3</v>
      </c>
      <c r="B13" s="28" t="s">
        <v>160</v>
      </c>
      <c r="C13" s="118">
        <v>1622</v>
      </c>
      <c r="D13" s="118">
        <v>3</v>
      </c>
      <c r="E13" s="118">
        <v>170</v>
      </c>
      <c r="F13" s="118">
        <v>378</v>
      </c>
      <c r="G13" s="118">
        <v>54</v>
      </c>
      <c r="H13" s="118">
        <f t="shared" si="0"/>
        <v>2227</v>
      </c>
      <c r="I13" s="118">
        <v>759</v>
      </c>
      <c r="J13" s="118">
        <v>0</v>
      </c>
      <c r="K13" s="118">
        <v>0</v>
      </c>
      <c r="L13" s="118">
        <v>1</v>
      </c>
      <c r="M13" s="118">
        <v>0</v>
      </c>
      <c r="N13" s="118">
        <v>0</v>
      </c>
      <c r="O13" s="118">
        <v>0</v>
      </c>
      <c r="P13" s="118">
        <f t="shared" si="1"/>
        <v>1</v>
      </c>
      <c r="Q13" s="120">
        <v>0</v>
      </c>
      <c r="R13" s="120">
        <v>6502</v>
      </c>
      <c r="S13" s="120">
        <v>25</v>
      </c>
      <c r="T13" s="120">
        <v>2723</v>
      </c>
      <c r="U13" s="50">
        <v>3</v>
      </c>
      <c r="V13" s="21">
        <v>3</v>
      </c>
      <c r="W13" s="28" t="s">
        <v>160</v>
      </c>
      <c r="X13" s="120">
        <f t="shared" si="2"/>
        <v>9250</v>
      </c>
      <c r="Y13" s="120">
        <v>0</v>
      </c>
      <c r="Z13" s="120">
        <v>12164</v>
      </c>
      <c r="AA13" s="120">
        <v>107</v>
      </c>
      <c r="AB13" s="120">
        <v>6029</v>
      </c>
      <c r="AC13" s="120">
        <f t="shared" si="3"/>
        <v>18300</v>
      </c>
      <c r="AD13" s="120">
        <v>1</v>
      </c>
      <c r="AE13" s="120">
        <v>4764</v>
      </c>
      <c r="AF13" s="120">
        <v>36</v>
      </c>
      <c r="AG13" s="120">
        <v>5419</v>
      </c>
      <c r="AH13" s="120">
        <f t="shared" si="4"/>
        <v>10220</v>
      </c>
      <c r="AI13" s="120">
        <v>0</v>
      </c>
      <c r="AJ13" s="120">
        <v>8</v>
      </c>
      <c r="AK13" s="120">
        <v>0</v>
      </c>
      <c r="AL13" s="120">
        <v>0</v>
      </c>
      <c r="AM13" s="120">
        <f t="shared" si="5"/>
        <v>8</v>
      </c>
      <c r="AN13" s="50">
        <v>3</v>
      </c>
      <c r="AO13" s="21">
        <v>3</v>
      </c>
      <c r="AP13" s="28" t="s">
        <v>160</v>
      </c>
      <c r="AQ13" s="120">
        <v>0</v>
      </c>
      <c r="AR13" s="120">
        <v>0</v>
      </c>
      <c r="AS13" s="120">
        <v>0</v>
      </c>
      <c r="AT13" s="120">
        <v>0</v>
      </c>
      <c r="AU13" s="120">
        <f t="shared" si="6"/>
        <v>0</v>
      </c>
      <c r="AV13" s="120">
        <v>0</v>
      </c>
      <c r="AW13" s="120">
        <v>0</v>
      </c>
      <c r="AX13" s="120">
        <v>0</v>
      </c>
      <c r="AY13" s="120">
        <v>0</v>
      </c>
      <c r="AZ13" s="120">
        <f t="shared" si="7"/>
        <v>0</v>
      </c>
      <c r="BA13" s="120">
        <f t="shared" si="8"/>
        <v>37778</v>
      </c>
      <c r="BB13" s="120">
        <v>0</v>
      </c>
      <c r="BC13" s="120">
        <v>5453</v>
      </c>
      <c r="BD13" s="120">
        <v>1405</v>
      </c>
      <c r="BE13" s="120">
        <f t="shared" si="9"/>
        <v>45396</v>
      </c>
      <c r="BF13" s="120">
        <v>1034</v>
      </c>
      <c r="BG13" s="120">
        <f t="shared" si="10"/>
        <v>4020</v>
      </c>
      <c r="BH13" s="132">
        <f t="shared" si="11"/>
        <v>48657</v>
      </c>
      <c r="BI13" s="425">
        <v>3</v>
      </c>
      <c r="BJ13" s="62"/>
      <c r="BL13" s="82"/>
    </row>
    <row r="14" spans="1:64" ht="20.100000000000001" customHeight="1" x14ac:dyDescent="0.15">
      <c r="A14" s="21">
        <v>4</v>
      </c>
      <c r="B14" s="28" t="s">
        <v>161</v>
      </c>
      <c r="C14" s="118">
        <v>1092</v>
      </c>
      <c r="D14" s="118">
        <v>0</v>
      </c>
      <c r="E14" s="118">
        <v>104</v>
      </c>
      <c r="F14" s="118">
        <v>253</v>
      </c>
      <c r="G14" s="118">
        <v>56</v>
      </c>
      <c r="H14" s="118">
        <f t="shared" si="0"/>
        <v>1505</v>
      </c>
      <c r="I14" s="118">
        <v>658</v>
      </c>
      <c r="J14" s="118">
        <v>0</v>
      </c>
      <c r="K14" s="118">
        <v>0</v>
      </c>
      <c r="L14" s="118">
        <v>2</v>
      </c>
      <c r="M14" s="118">
        <v>0</v>
      </c>
      <c r="N14" s="118">
        <v>0</v>
      </c>
      <c r="O14" s="118">
        <v>0</v>
      </c>
      <c r="P14" s="118">
        <f t="shared" si="1"/>
        <v>2</v>
      </c>
      <c r="Q14" s="120">
        <v>2</v>
      </c>
      <c r="R14" s="120">
        <v>4876</v>
      </c>
      <c r="S14" s="120">
        <v>21</v>
      </c>
      <c r="T14" s="120">
        <v>1652</v>
      </c>
      <c r="U14" s="50">
        <v>4</v>
      </c>
      <c r="V14" s="21">
        <v>4</v>
      </c>
      <c r="W14" s="28" t="s">
        <v>161</v>
      </c>
      <c r="X14" s="120">
        <f t="shared" si="2"/>
        <v>6551</v>
      </c>
      <c r="Y14" s="120">
        <v>1</v>
      </c>
      <c r="Z14" s="120">
        <v>10101</v>
      </c>
      <c r="AA14" s="120">
        <v>70</v>
      </c>
      <c r="AB14" s="120">
        <v>3561</v>
      </c>
      <c r="AC14" s="120">
        <f t="shared" si="3"/>
        <v>13733</v>
      </c>
      <c r="AD14" s="120">
        <v>0</v>
      </c>
      <c r="AE14" s="120">
        <v>3166</v>
      </c>
      <c r="AF14" s="120">
        <v>11</v>
      </c>
      <c r="AG14" s="120">
        <v>2461</v>
      </c>
      <c r="AH14" s="120">
        <f t="shared" si="4"/>
        <v>5638</v>
      </c>
      <c r="AI14" s="120">
        <v>0</v>
      </c>
      <c r="AJ14" s="120">
        <v>5</v>
      </c>
      <c r="AK14" s="120">
        <v>0</v>
      </c>
      <c r="AL14" s="120">
        <v>0</v>
      </c>
      <c r="AM14" s="120">
        <f t="shared" si="5"/>
        <v>5</v>
      </c>
      <c r="AN14" s="50">
        <v>4</v>
      </c>
      <c r="AO14" s="21">
        <v>4</v>
      </c>
      <c r="AP14" s="28" t="s">
        <v>161</v>
      </c>
      <c r="AQ14" s="120">
        <v>0</v>
      </c>
      <c r="AR14" s="120">
        <v>0</v>
      </c>
      <c r="AS14" s="120">
        <v>0</v>
      </c>
      <c r="AT14" s="120">
        <v>0</v>
      </c>
      <c r="AU14" s="120">
        <f t="shared" si="6"/>
        <v>0</v>
      </c>
      <c r="AV14" s="120">
        <v>0</v>
      </c>
      <c r="AW14" s="120">
        <v>0</v>
      </c>
      <c r="AX14" s="120">
        <v>0</v>
      </c>
      <c r="AY14" s="120">
        <v>0</v>
      </c>
      <c r="AZ14" s="120">
        <f t="shared" si="7"/>
        <v>0</v>
      </c>
      <c r="BA14" s="120">
        <f t="shared" si="8"/>
        <v>25927</v>
      </c>
      <c r="BB14" s="120">
        <v>0</v>
      </c>
      <c r="BC14" s="120">
        <v>3072</v>
      </c>
      <c r="BD14" s="120">
        <v>1172</v>
      </c>
      <c r="BE14" s="120">
        <f t="shared" si="9"/>
        <v>30831</v>
      </c>
      <c r="BF14" s="120">
        <v>687</v>
      </c>
      <c r="BG14" s="120">
        <f t="shared" si="10"/>
        <v>2850</v>
      </c>
      <c r="BH14" s="132">
        <f t="shared" si="11"/>
        <v>33023</v>
      </c>
      <c r="BI14" s="425">
        <v>4</v>
      </c>
      <c r="BJ14" s="62"/>
      <c r="BL14" s="82"/>
    </row>
    <row r="15" spans="1:64" ht="20.100000000000001" customHeight="1" x14ac:dyDescent="0.15">
      <c r="A15" s="22">
        <v>5</v>
      </c>
      <c r="B15" s="28" t="s">
        <v>164</v>
      </c>
      <c r="C15" s="119">
        <v>472</v>
      </c>
      <c r="D15" s="119">
        <v>1</v>
      </c>
      <c r="E15" s="119">
        <v>51</v>
      </c>
      <c r="F15" s="119">
        <v>93</v>
      </c>
      <c r="G15" s="119">
        <v>14</v>
      </c>
      <c r="H15" s="119">
        <f t="shared" si="0"/>
        <v>631</v>
      </c>
      <c r="I15" s="119">
        <v>187</v>
      </c>
      <c r="J15" s="119">
        <v>0</v>
      </c>
      <c r="K15" s="119">
        <v>0</v>
      </c>
      <c r="L15" s="119">
        <v>0</v>
      </c>
      <c r="M15" s="119">
        <v>0</v>
      </c>
      <c r="N15" s="119">
        <v>0</v>
      </c>
      <c r="O15" s="119">
        <v>0</v>
      </c>
      <c r="P15" s="119">
        <f t="shared" si="1"/>
        <v>0</v>
      </c>
      <c r="Q15" s="119">
        <v>0</v>
      </c>
      <c r="R15" s="119">
        <v>1985</v>
      </c>
      <c r="S15" s="119">
        <v>13</v>
      </c>
      <c r="T15" s="119">
        <v>763</v>
      </c>
      <c r="U15" s="51">
        <v>5</v>
      </c>
      <c r="V15" s="22">
        <v>5</v>
      </c>
      <c r="W15" s="28" t="s">
        <v>164</v>
      </c>
      <c r="X15" s="119">
        <f t="shared" si="2"/>
        <v>2761</v>
      </c>
      <c r="Y15" s="119">
        <v>0</v>
      </c>
      <c r="Z15" s="119">
        <v>3056</v>
      </c>
      <c r="AA15" s="119">
        <v>44</v>
      </c>
      <c r="AB15" s="119">
        <v>1361</v>
      </c>
      <c r="AC15" s="119">
        <f t="shared" si="3"/>
        <v>4461</v>
      </c>
      <c r="AD15" s="119">
        <v>0</v>
      </c>
      <c r="AE15" s="119">
        <v>1605</v>
      </c>
      <c r="AF15" s="119">
        <v>7</v>
      </c>
      <c r="AG15" s="119">
        <v>1347</v>
      </c>
      <c r="AH15" s="119">
        <f t="shared" si="4"/>
        <v>2959</v>
      </c>
      <c r="AI15" s="119">
        <v>0</v>
      </c>
      <c r="AJ15" s="119">
        <v>0</v>
      </c>
      <c r="AK15" s="119">
        <v>0</v>
      </c>
      <c r="AL15" s="119">
        <v>0</v>
      </c>
      <c r="AM15" s="119">
        <f t="shared" si="5"/>
        <v>0</v>
      </c>
      <c r="AN15" s="51">
        <v>5</v>
      </c>
      <c r="AO15" s="22">
        <v>5</v>
      </c>
      <c r="AP15" s="28" t="s">
        <v>164</v>
      </c>
      <c r="AQ15" s="119">
        <v>0</v>
      </c>
      <c r="AR15" s="119">
        <v>0</v>
      </c>
      <c r="AS15" s="119">
        <v>0</v>
      </c>
      <c r="AT15" s="119">
        <v>0</v>
      </c>
      <c r="AU15" s="119">
        <f t="shared" si="6"/>
        <v>0</v>
      </c>
      <c r="AV15" s="119">
        <v>0</v>
      </c>
      <c r="AW15" s="119">
        <v>0</v>
      </c>
      <c r="AX15" s="119">
        <v>0</v>
      </c>
      <c r="AY15" s="119">
        <v>0</v>
      </c>
      <c r="AZ15" s="119">
        <f t="shared" si="7"/>
        <v>0</v>
      </c>
      <c r="BA15" s="119">
        <f t="shared" si="8"/>
        <v>10181</v>
      </c>
      <c r="BB15" s="119">
        <v>0</v>
      </c>
      <c r="BC15" s="119">
        <v>1322</v>
      </c>
      <c r="BD15" s="119">
        <v>160</v>
      </c>
      <c r="BE15" s="120">
        <f t="shared" si="9"/>
        <v>11850</v>
      </c>
      <c r="BF15" s="119">
        <v>258</v>
      </c>
      <c r="BG15" s="120">
        <f t="shared" si="10"/>
        <v>1076</v>
      </c>
      <c r="BH15" s="133">
        <f t="shared" si="11"/>
        <v>12739</v>
      </c>
      <c r="BI15" s="426">
        <v>5</v>
      </c>
      <c r="BJ15" s="62"/>
      <c r="BL15" s="82"/>
    </row>
    <row r="16" spans="1:64" ht="20.100000000000001" customHeight="1" x14ac:dyDescent="0.15">
      <c r="A16" s="21">
        <v>6</v>
      </c>
      <c r="B16" s="176" t="s">
        <v>166</v>
      </c>
      <c r="C16" s="117">
        <v>995</v>
      </c>
      <c r="D16" s="118">
        <v>6</v>
      </c>
      <c r="E16" s="124">
        <v>114</v>
      </c>
      <c r="F16" s="124">
        <v>166</v>
      </c>
      <c r="G16" s="118">
        <v>30</v>
      </c>
      <c r="H16" s="118">
        <f t="shared" si="0"/>
        <v>1311</v>
      </c>
      <c r="I16" s="118">
        <v>435</v>
      </c>
      <c r="J16" s="118">
        <v>0</v>
      </c>
      <c r="K16" s="118">
        <v>0</v>
      </c>
      <c r="L16" s="118">
        <v>1</v>
      </c>
      <c r="M16" s="118">
        <v>0</v>
      </c>
      <c r="N16" s="118">
        <v>0</v>
      </c>
      <c r="O16" s="118">
        <v>0</v>
      </c>
      <c r="P16" s="118">
        <f t="shared" si="1"/>
        <v>1</v>
      </c>
      <c r="Q16" s="118">
        <v>0</v>
      </c>
      <c r="R16" s="118">
        <v>3192</v>
      </c>
      <c r="S16" s="118">
        <v>20</v>
      </c>
      <c r="T16" s="118">
        <v>1416</v>
      </c>
      <c r="U16" s="50">
        <v>6</v>
      </c>
      <c r="V16" s="21">
        <v>6</v>
      </c>
      <c r="W16" s="176" t="s">
        <v>166</v>
      </c>
      <c r="X16" s="118">
        <f t="shared" si="2"/>
        <v>4628</v>
      </c>
      <c r="Y16" s="118">
        <v>3</v>
      </c>
      <c r="Z16" s="118">
        <v>5504</v>
      </c>
      <c r="AA16" s="118">
        <v>46</v>
      </c>
      <c r="AB16" s="118">
        <v>2764</v>
      </c>
      <c r="AC16" s="118">
        <f t="shared" si="3"/>
        <v>8317</v>
      </c>
      <c r="AD16" s="118">
        <v>1</v>
      </c>
      <c r="AE16" s="118">
        <v>2513</v>
      </c>
      <c r="AF16" s="118">
        <v>24</v>
      </c>
      <c r="AG16" s="118">
        <v>2247</v>
      </c>
      <c r="AH16" s="118">
        <f t="shared" si="4"/>
        <v>4785</v>
      </c>
      <c r="AI16" s="118">
        <v>0</v>
      </c>
      <c r="AJ16" s="118">
        <v>6</v>
      </c>
      <c r="AK16" s="118">
        <v>0</v>
      </c>
      <c r="AL16" s="118">
        <v>0</v>
      </c>
      <c r="AM16" s="118">
        <f t="shared" si="5"/>
        <v>6</v>
      </c>
      <c r="AN16" s="50">
        <v>6</v>
      </c>
      <c r="AO16" s="21">
        <v>6</v>
      </c>
      <c r="AP16" s="176" t="s">
        <v>166</v>
      </c>
      <c r="AQ16" s="118">
        <v>0</v>
      </c>
      <c r="AR16" s="118">
        <v>0</v>
      </c>
      <c r="AS16" s="118">
        <v>0</v>
      </c>
      <c r="AT16" s="118">
        <v>0</v>
      </c>
      <c r="AU16" s="118">
        <f t="shared" si="6"/>
        <v>0</v>
      </c>
      <c r="AV16" s="118">
        <v>0</v>
      </c>
      <c r="AW16" s="118">
        <v>0</v>
      </c>
      <c r="AX16" s="118">
        <v>0</v>
      </c>
      <c r="AY16" s="118">
        <v>0</v>
      </c>
      <c r="AZ16" s="118">
        <f t="shared" si="7"/>
        <v>0</v>
      </c>
      <c r="BA16" s="127">
        <f t="shared" si="8"/>
        <v>17736</v>
      </c>
      <c r="BB16" s="118">
        <v>0</v>
      </c>
      <c r="BC16" s="118">
        <v>2317</v>
      </c>
      <c r="BD16" s="118">
        <v>754</v>
      </c>
      <c r="BE16" s="166">
        <f t="shared" si="9"/>
        <v>21243</v>
      </c>
      <c r="BF16" s="118">
        <v>521</v>
      </c>
      <c r="BG16" s="166">
        <f t="shared" si="10"/>
        <v>2267</v>
      </c>
      <c r="BH16" s="131">
        <f t="shared" si="11"/>
        <v>23075</v>
      </c>
      <c r="BI16" s="425">
        <v>6</v>
      </c>
      <c r="BJ16" s="62"/>
      <c r="BL16" s="82"/>
    </row>
    <row r="17" spans="1:64" s="62" customFormat="1" ht="20.100000000000001" customHeight="1" x14ac:dyDescent="0.15">
      <c r="A17" s="21">
        <v>7</v>
      </c>
      <c r="B17" s="28" t="s">
        <v>167</v>
      </c>
      <c r="C17" s="117">
        <v>659</v>
      </c>
      <c r="D17" s="118">
        <v>0</v>
      </c>
      <c r="E17" s="118">
        <v>80</v>
      </c>
      <c r="F17" s="118">
        <v>133</v>
      </c>
      <c r="G17" s="118">
        <v>44</v>
      </c>
      <c r="H17" s="118">
        <f t="shared" si="0"/>
        <v>916</v>
      </c>
      <c r="I17" s="118">
        <v>276</v>
      </c>
      <c r="J17" s="118">
        <v>0</v>
      </c>
      <c r="K17" s="118">
        <v>0</v>
      </c>
      <c r="L17" s="118">
        <v>0</v>
      </c>
      <c r="M17" s="118">
        <v>0</v>
      </c>
      <c r="N17" s="118">
        <v>0</v>
      </c>
      <c r="O17" s="118">
        <v>0</v>
      </c>
      <c r="P17" s="118">
        <f t="shared" si="1"/>
        <v>0</v>
      </c>
      <c r="Q17" s="118">
        <v>0</v>
      </c>
      <c r="R17" s="118">
        <v>2056</v>
      </c>
      <c r="S17" s="118">
        <v>8</v>
      </c>
      <c r="T17" s="118">
        <v>1067</v>
      </c>
      <c r="U17" s="50">
        <v>7</v>
      </c>
      <c r="V17" s="21">
        <v>7</v>
      </c>
      <c r="W17" s="28" t="s">
        <v>167</v>
      </c>
      <c r="X17" s="118">
        <f t="shared" si="2"/>
        <v>3131</v>
      </c>
      <c r="Y17" s="118">
        <v>1</v>
      </c>
      <c r="Z17" s="118">
        <v>3827</v>
      </c>
      <c r="AA17" s="118">
        <v>27</v>
      </c>
      <c r="AB17" s="118">
        <v>1968</v>
      </c>
      <c r="AC17" s="118">
        <f t="shared" si="3"/>
        <v>5823</v>
      </c>
      <c r="AD17" s="118">
        <v>2</v>
      </c>
      <c r="AE17" s="118">
        <v>1575</v>
      </c>
      <c r="AF17" s="118">
        <v>1</v>
      </c>
      <c r="AG17" s="118">
        <v>2072</v>
      </c>
      <c r="AH17" s="118">
        <f t="shared" si="4"/>
        <v>3650</v>
      </c>
      <c r="AI17" s="118">
        <v>0</v>
      </c>
      <c r="AJ17" s="118">
        <v>2</v>
      </c>
      <c r="AK17" s="118">
        <v>0</v>
      </c>
      <c r="AL17" s="118">
        <v>0</v>
      </c>
      <c r="AM17" s="118">
        <f t="shared" si="5"/>
        <v>2</v>
      </c>
      <c r="AN17" s="50">
        <v>7</v>
      </c>
      <c r="AO17" s="21">
        <v>7</v>
      </c>
      <c r="AP17" s="28" t="s">
        <v>167</v>
      </c>
      <c r="AQ17" s="118">
        <v>0</v>
      </c>
      <c r="AR17" s="118">
        <v>0</v>
      </c>
      <c r="AS17" s="118">
        <v>0</v>
      </c>
      <c r="AT17" s="118">
        <v>0</v>
      </c>
      <c r="AU17" s="118">
        <f t="shared" si="6"/>
        <v>0</v>
      </c>
      <c r="AV17" s="118">
        <v>0</v>
      </c>
      <c r="AW17" s="118">
        <v>0</v>
      </c>
      <c r="AX17" s="118">
        <v>0</v>
      </c>
      <c r="AY17" s="118">
        <v>0</v>
      </c>
      <c r="AZ17" s="118">
        <f t="shared" si="7"/>
        <v>0</v>
      </c>
      <c r="BA17" s="127">
        <f t="shared" si="8"/>
        <v>12606</v>
      </c>
      <c r="BB17" s="118">
        <v>0</v>
      </c>
      <c r="BC17" s="118">
        <v>3027</v>
      </c>
      <c r="BD17" s="118">
        <v>740</v>
      </c>
      <c r="BE17" s="120">
        <f t="shared" si="9"/>
        <v>16649</v>
      </c>
      <c r="BF17" s="118">
        <v>261</v>
      </c>
      <c r="BG17" s="120">
        <f t="shared" si="10"/>
        <v>1453</v>
      </c>
      <c r="BH17" s="131">
        <f t="shared" si="11"/>
        <v>17826</v>
      </c>
      <c r="BI17" s="425">
        <v>7</v>
      </c>
      <c r="BL17" s="120"/>
    </row>
    <row r="18" spans="1:64" ht="20.100000000000001" customHeight="1" x14ac:dyDescent="0.15">
      <c r="A18" s="21">
        <v>8</v>
      </c>
      <c r="B18" s="28" t="s">
        <v>170</v>
      </c>
      <c r="C18" s="120">
        <v>1455</v>
      </c>
      <c r="D18" s="120">
        <v>4</v>
      </c>
      <c r="E18" s="120">
        <v>160</v>
      </c>
      <c r="F18" s="120">
        <v>329</v>
      </c>
      <c r="G18" s="120">
        <v>54</v>
      </c>
      <c r="H18" s="120">
        <f t="shared" si="0"/>
        <v>2002</v>
      </c>
      <c r="I18" s="120">
        <v>828</v>
      </c>
      <c r="J18" s="120">
        <v>0</v>
      </c>
      <c r="K18" s="120">
        <v>0</v>
      </c>
      <c r="L18" s="120">
        <v>1</v>
      </c>
      <c r="M18" s="120">
        <v>0</v>
      </c>
      <c r="N18" s="120">
        <v>0</v>
      </c>
      <c r="O18" s="120">
        <v>0</v>
      </c>
      <c r="P18" s="120">
        <f t="shared" si="1"/>
        <v>1</v>
      </c>
      <c r="Q18" s="120">
        <v>2</v>
      </c>
      <c r="R18" s="120">
        <v>5329</v>
      </c>
      <c r="S18" s="120">
        <v>27</v>
      </c>
      <c r="T18" s="120">
        <v>2036</v>
      </c>
      <c r="U18" s="50">
        <v>8</v>
      </c>
      <c r="V18" s="21">
        <v>8</v>
      </c>
      <c r="W18" s="28" t="s">
        <v>170</v>
      </c>
      <c r="X18" s="120">
        <f t="shared" si="2"/>
        <v>7394</v>
      </c>
      <c r="Y18" s="120">
        <v>2</v>
      </c>
      <c r="Z18" s="120">
        <v>10528</v>
      </c>
      <c r="AA18" s="120">
        <v>101</v>
      </c>
      <c r="AB18" s="120">
        <v>4570</v>
      </c>
      <c r="AC18" s="120">
        <f t="shared" si="3"/>
        <v>15201</v>
      </c>
      <c r="AD18" s="120">
        <v>3</v>
      </c>
      <c r="AE18" s="120">
        <v>3628</v>
      </c>
      <c r="AF18" s="120">
        <v>17</v>
      </c>
      <c r="AG18" s="120">
        <v>3353</v>
      </c>
      <c r="AH18" s="120">
        <f t="shared" si="4"/>
        <v>7001</v>
      </c>
      <c r="AI18" s="120">
        <v>0</v>
      </c>
      <c r="AJ18" s="120">
        <v>11</v>
      </c>
      <c r="AK18" s="120">
        <v>0</v>
      </c>
      <c r="AL18" s="120">
        <v>0</v>
      </c>
      <c r="AM18" s="120">
        <f t="shared" si="5"/>
        <v>11</v>
      </c>
      <c r="AN18" s="50">
        <v>8</v>
      </c>
      <c r="AO18" s="21">
        <v>8</v>
      </c>
      <c r="AP18" s="28" t="s">
        <v>170</v>
      </c>
      <c r="AQ18" s="120">
        <v>0</v>
      </c>
      <c r="AR18" s="120">
        <v>0</v>
      </c>
      <c r="AS18" s="120">
        <v>0</v>
      </c>
      <c r="AT18" s="120">
        <v>0</v>
      </c>
      <c r="AU18" s="120">
        <f t="shared" si="6"/>
        <v>0</v>
      </c>
      <c r="AV18" s="120">
        <v>1</v>
      </c>
      <c r="AW18" s="120">
        <v>0</v>
      </c>
      <c r="AX18" s="120">
        <v>0</v>
      </c>
      <c r="AY18" s="120">
        <v>0</v>
      </c>
      <c r="AZ18" s="120">
        <f t="shared" si="7"/>
        <v>1</v>
      </c>
      <c r="BA18" s="127">
        <f t="shared" si="8"/>
        <v>29608</v>
      </c>
      <c r="BB18" s="120">
        <v>3</v>
      </c>
      <c r="BC18" s="120">
        <v>3803</v>
      </c>
      <c r="BD18" s="120">
        <v>637</v>
      </c>
      <c r="BE18" s="120">
        <f t="shared" si="9"/>
        <v>34880</v>
      </c>
      <c r="BF18" s="120">
        <v>943</v>
      </c>
      <c r="BG18" s="120">
        <f t="shared" si="10"/>
        <v>3773</v>
      </c>
      <c r="BH18" s="132">
        <f t="shared" si="11"/>
        <v>37825</v>
      </c>
      <c r="BI18" s="425">
        <v>8</v>
      </c>
      <c r="BJ18" s="62"/>
      <c r="BL18" s="82"/>
    </row>
    <row r="19" spans="1:64" ht="20.100000000000001" customHeight="1" x14ac:dyDescent="0.15">
      <c r="A19" s="21">
        <v>9</v>
      </c>
      <c r="B19" s="28" t="s">
        <v>172</v>
      </c>
      <c r="C19" s="120">
        <v>412</v>
      </c>
      <c r="D19" s="120">
        <v>2</v>
      </c>
      <c r="E19" s="120">
        <v>81</v>
      </c>
      <c r="F19" s="120">
        <v>138</v>
      </c>
      <c r="G19" s="120">
        <v>20</v>
      </c>
      <c r="H19" s="120">
        <f t="shared" si="0"/>
        <v>653</v>
      </c>
      <c r="I19" s="120">
        <v>297</v>
      </c>
      <c r="J19" s="120">
        <v>0</v>
      </c>
      <c r="K19" s="120">
        <v>0</v>
      </c>
      <c r="L19" s="120">
        <v>0</v>
      </c>
      <c r="M19" s="120">
        <v>0</v>
      </c>
      <c r="N19" s="120">
        <v>0</v>
      </c>
      <c r="O19" s="120">
        <v>0</v>
      </c>
      <c r="P19" s="120">
        <f t="shared" si="1"/>
        <v>0</v>
      </c>
      <c r="Q19" s="120">
        <v>2</v>
      </c>
      <c r="R19" s="120">
        <v>2590</v>
      </c>
      <c r="S19" s="120">
        <v>13</v>
      </c>
      <c r="T19" s="120">
        <v>676</v>
      </c>
      <c r="U19" s="50">
        <v>9</v>
      </c>
      <c r="V19" s="21">
        <v>9</v>
      </c>
      <c r="W19" s="28" t="s">
        <v>172</v>
      </c>
      <c r="X19" s="120">
        <f t="shared" si="2"/>
        <v>3281</v>
      </c>
      <c r="Y19" s="120">
        <v>2</v>
      </c>
      <c r="Z19" s="120">
        <v>4375</v>
      </c>
      <c r="AA19" s="120">
        <v>29</v>
      </c>
      <c r="AB19" s="120">
        <v>1198</v>
      </c>
      <c r="AC19" s="120">
        <f t="shared" si="3"/>
        <v>5604</v>
      </c>
      <c r="AD19" s="120">
        <v>0</v>
      </c>
      <c r="AE19" s="120">
        <v>1971</v>
      </c>
      <c r="AF19" s="120">
        <v>7</v>
      </c>
      <c r="AG19" s="120">
        <v>1228</v>
      </c>
      <c r="AH19" s="120">
        <f t="shared" si="4"/>
        <v>3206</v>
      </c>
      <c r="AI19" s="120">
        <v>0</v>
      </c>
      <c r="AJ19" s="120">
        <v>1</v>
      </c>
      <c r="AK19" s="120">
        <v>0</v>
      </c>
      <c r="AL19" s="120">
        <v>0</v>
      </c>
      <c r="AM19" s="120">
        <f t="shared" si="5"/>
        <v>1</v>
      </c>
      <c r="AN19" s="50">
        <v>9</v>
      </c>
      <c r="AO19" s="21">
        <v>9</v>
      </c>
      <c r="AP19" s="28" t="s">
        <v>172</v>
      </c>
      <c r="AQ19" s="120">
        <v>0</v>
      </c>
      <c r="AR19" s="120">
        <v>0</v>
      </c>
      <c r="AS19" s="120">
        <v>0</v>
      </c>
      <c r="AT19" s="120">
        <v>0</v>
      </c>
      <c r="AU19" s="120">
        <f t="shared" si="6"/>
        <v>0</v>
      </c>
      <c r="AV19" s="120">
        <v>0</v>
      </c>
      <c r="AW19" s="120">
        <v>0</v>
      </c>
      <c r="AX19" s="120">
        <v>0</v>
      </c>
      <c r="AY19" s="120">
        <v>0</v>
      </c>
      <c r="AZ19" s="120">
        <f t="shared" si="7"/>
        <v>0</v>
      </c>
      <c r="BA19" s="127">
        <f t="shared" si="8"/>
        <v>12092</v>
      </c>
      <c r="BB19" s="120">
        <v>0</v>
      </c>
      <c r="BC19" s="120">
        <v>790</v>
      </c>
      <c r="BD19" s="120">
        <v>230</v>
      </c>
      <c r="BE19" s="120">
        <f t="shared" si="9"/>
        <v>13409</v>
      </c>
      <c r="BF19" s="120">
        <v>478</v>
      </c>
      <c r="BG19" s="120">
        <f t="shared" si="10"/>
        <v>1428</v>
      </c>
      <c r="BH19" s="132">
        <f t="shared" si="11"/>
        <v>14540</v>
      </c>
      <c r="BI19" s="425">
        <v>9</v>
      </c>
      <c r="BJ19" s="62"/>
      <c r="BL19" s="82"/>
    </row>
    <row r="20" spans="1:64" ht="20.100000000000001" customHeight="1" x14ac:dyDescent="0.15">
      <c r="A20" s="22">
        <v>10</v>
      </c>
      <c r="B20" s="31" t="s">
        <v>173</v>
      </c>
      <c r="C20" s="119">
        <v>1596</v>
      </c>
      <c r="D20" s="119">
        <v>3</v>
      </c>
      <c r="E20" s="119">
        <v>176</v>
      </c>
      <c r="F20" s="119">
        <v>307</v>
      </c>
      <c r="G20" s="119">
        <v>69</v>
      </c>
      <c r="H20" s="119">
        <f t="shared" si="0"/>
        <v>2151</v>
      </c>
      <c r="I20" s="119">
        <v>842</v>
      </c>
      <c r="J20" s="119">
        <v>0</v>
      </c>
      <c r="K20" s="119">
        <v>0</v>
      </c>
      <c r="L20" s="119">
        <v>1</v>
      </c>
      <c r="M20" s="119">
        <v>0</v>
      </c>
      <c r="N20" s="119">
        <v>0</v>
      </c>
      <c r="O20" s="119">
        <v>0</v>
      </c>
      <c r="P20" s="119">
        <f t="shared" si="1"/>
        <v>1</v>
      </c>
      <c r="Q20" s="119">
        <v>0</v>
      </c>
      <c r="R20" s="119">
        <v>5696</v>
      </c>
      <c r="S20" s="119">
        <v>29</v>
      </c>
      <c r="T20" s="119">
        <v>2553</v>
      </c>
      <c r="U20" s="51">
        <v>10</v>
      </c>
      <c r="V20" s="22">
        <v>10</v>
      </c>
      <c r="W20" s="31" t="s">
        <v>173</v>
      </c>
      <c r="X20" s="119">
        <f t="shared" si="2"/>
        <v>8278</v>
      </c>
      <c r="Y20" s="119">
        <v>2</v>
      </c>
      <c r="Z20" s="119">
        <v>10100</v>
      </c>
      <c r="AA20" s="119">
        <v>105</v>
      </c>
      <c r="AB20" s="119">
        <v>5273</v>
      </c>
      <c r="AC20" s="119">
        <f t="shared" si="3"/>
        <v>15480</v>
      </c>
      <c r="AD20" s="119">
        <v>1</v>
      </c>
      <c r="AE20" s="119">
        <v>4271</v>
      </c>
      <c r="AF20" s="119">
        <v>15</v>
      </c>
      <c r="AG20" s="119">
        <v>4724</v>
      </c>
      <c r="AH20" s="119">
        <f t="shared" si="4"/>
        <v>9011</v>
      </c>
      <c r="AI20" s="119">
        <v>0</v>
      </c>
      <c r="AJ20" s="119">
        <v>8</v>
      </c>
      <c r="AK20" s="119">
        <v>0</v>
      </c>
      <c r="AL20" s="119">
        <v>0</v>
      </c>
      <c r="AM20" s="119">
        <f t="shared" si="5"/>
        <v>8</v>
      </c>
      <c r="AN20" s="51">
        <v>10</v>
      </c>
      <c r="AO20" s="22">
        <v>10</v>
      </c>
      <c r="AP20" s="31" t="s">
        <v>173</v>
      </c>
      <c r="AQ20" s="119">
        <v>0</v>
      </c>
      <c r="AR20" s="119">
        <v>0</v>
      </c>
      <c r="AS20" s="119">
        <v>0</v>
      </c>
      <c r="AT20" s="119">
        <v>0</v>
      </c>
      <c r="AU20" s="119">
        <f t="shared" si="6"/>
        <v>0</v>
      </c>
      <c r="AV20" s="119">
        <v>0</v>
      </c>
      <c r="AW20" s="119">
        <v>0</v>
      </c>
      <c r="AX20" s="119">
        <v>0</v>
      </c>
      <c r="AY20" s="119">
        <v>0</v>
      </c>
      <c r="AZ20" s="119">
        <f t="shared" si="7"/>
        <v>0</v>
      </c>
      <c r="BA20" s="182">
        <f t="shared" si="8"/>
        <v>32777</v>
      </c>
      <c r="BB20" s="119">
        <v>1</v>
      </c>
      <c r="BC20" s="119">
        <v>5319</v>
      </c>
      <c r="BD20" s="119">
        <v>1138</v>
      </c>
      <c r="BE20" s="119">
        <f t="shared" si="9"/>
        <v>40078</v>
      </c>
      <c r="BF20" s="119">
        <v>881</v>
      </c>
      <c r="BG20" s="119">
        <f t="shared" si="10"/>
        <v>3874</v>
      </c>
      <c r="BH20" s="133">
        <f t="shared" si="11"/>
        <v>43110</v>
      </c>
      <c r="BI20" s="426">
        <v>10</v>
      </c>
      <c r="BJ20" s="62"/>
      <c r="BL20" s="82"/>
    </row>
    <row r="21" spans="1:64" ht="20.100000000000001" customHeight="1" x14ac:dyDescent="0.15">
      <c r="A21" s="21">
        <v>11</v>
      </c>
      <c r="B21" s="28" t="s">
        <v>174</v>
      </c>
      <c r="C21" s="120">
        <v>542</v>
      </c>
      <c r="D21" s="120">
        <v>2</v>
      </c>
      <c r="E21" s="120">
        <v>40</v>
      </c>
      <c r="F21" s="120">
        <v>123</v>
      </c>
      <c r="G21" s="120">
        <v>24</v>
      </c>
      <c r="H21" s="120">
        <f t="shared" si="0"/>
        <v>731</v>
      </c>
      <c r="I21" s="120">
        <v>265</v>
      </c>
      <c r="J21" s="120">
        <v>0</v>
      </c>
      <c r="K21" s="120">
        <v>0</v>
      </c>
      <c r="L21" s="120">
        <v>1</v>
      </c>
      <c r="M21" s="120">
        <v>0</v>
      </c>
      <c r="N21" s="120">
        <v>0</v>
      </c>
      <c r="O21" s="120">
        <v>0</v>
      </c>
      <c r="P21" s="120">
        <f t="shared" si="1"/>
        <v>1</v>
      </c>
      <c r="Q21" s="120">
        <v>0</v>
      </c>
      <c r="R21" s="120">
        <v>1842</v>
      </c>
      <c r="S21" s="120">
        <v>10</v>
      </c>
      <c r="T21" s="120">
        <v>1046</v>
      </c>
      <c r="U21" s="50">
        <v>11</v>
      </c>
      <c r="V21" s="21">
        <v>11</v>
      </c>
      <c r="W21" s="28" t="s">
        <v>174</v>
      </c>
      <c r="X21" s="118">
        <f t="shared" si="2"/>
        <v>2898</v>
      </c>
      <c r="Y21" s="120">
        <v>1</v>
      </c>
      <c r="Z21" s="120">
        <v>3601</v>
      </c>
      <c r="AA21" s="120">
        <v>40</v>
      </c>
      <c r="AB21" s="120">
        <v>1907</v>
      </c>
      <c r="AC21" s="118">
        <f t="shared" si="3"/>
        <v>5549</v>
      </c>
      <c r="AD21" s="120">
        <v>0</v>
      </c>
      <c r="AE21" s="120">
        <v>1192</v>
      </c>
      <c r="AF21" s="120">
        <v>8</v>
      </c>
      <c r="AG21" s="120">
        <v>1420</v>
      </c>
      <c r="AH21" s="118">
        <f t="shared" si="4"/>
        <v>2620</v>
      </c>
      <c r="AI21" s="120">
        <v>0</v>
      </c>
      <c r="AJ21" s="120">
        <v>1</v>
      </c>
      <c r="AK21" s="120">
        <v>0</v>
      </c>
      <c r="AL21" s="120">
        <v>0</v>
      </c>
      <c r="AM21" s="118">
        <f t="shared" si="5"/>
        <v>1</v>
      </c>
      <c r="AN21" s="50">
        <v>11</v>
      </c>
      <c r="AO21" s="21">
        <v>11</v>
      </c>
      <c r="AP21" s="28" t="s">
        <v>174</v>
      </c>
      <c r="AQ21" s="120">
        <v>0</v>
      </c>
      <c r="AR21" s="120">
        <v>0</v>
      </c>
      <c r="AS21" s="120">
        <v>0</v>
      </c>
      <c r="AT21" s="120">
        <v>0</v>
      </c>
      <c r="AU21" s="118">
        <f t="shared" si="6"/>
        <v>0</v>
      </c>
      <c r="AV21" s="120">
        <v>0</v>
      </c>
      <c r="AW21" s="120">
        <v>0</v>
      </c>
      <c r="AX21" s="120">
        <v>0</v>
      </c>
      <c r="AY21" s="120">
        <v>0</v>
      </c>
      <c r="AZ21" s="118">
        <f t="shared" si="7"/>
        <v>0</v>
      </c>
      <c r="BA21" s="127">
        <f t="shared" si="8"/>
        <v>11068</v>
      </c>
      <c r="BB21" s="120">
        <v>0</v>
      </c>
      <c r="BC21" s="120">
        <v>2032</v>
      </c>
      <c r="BD21" s="120">
        <v>631</v>
      </c>
      <c r="BE21" s="120">
        <f t="shared" si="9"/>
        <v>13997</v>
      </c>
      <c r="BF21" s="120">
        <v>295</v>
      </c>
      <c r="BG21" s="120">
        <f t="shared" si="10"/>
        <v>1291</v>
      </c>
      <c r="BH21" s="132">
        <f t="shared" si="11"/>
        <v>15023</v>
      </c>
      <c r="BI21" s="425">
        <v>11</v>
      </c>
      <c r="BJ21" s="62"/>
      <c r="BL21" s="82"/>
    </row>
    <row r="22" spans="1:64" ht="20.100000000000001" customHeight="1" x14ac:dyDescent="0.15">
      <c r="A22" s="21">
        <v>12</v>
      </c>
      <c r="B22" s="28" t="s">
        <v>301</v>
      </c>
      <c r="C22" s="120">
        <v>417</v>
      </c>
      <c r="D22" s="120">
        <v>3</v>
      </c>
      <c r="E22" s="120">
        <v>76</v>
      </c>
      <c r="F22" s="120">
        <v>113</v>
      </c>
      <c r="G22" s="120">
        <v>12</v>
      </c>
      <c r="H22" s="120">
        <f t="shared" si="0"/>
        <v>621</v>
      </c>
      <c r="I22" s="120">
        <v>282</v>
      </c>
      <c r="J22" s="120">
        <v>0</v>
      </c>
      <c r="K22" s="120">
        <v>0</v>
      </c>
      <c r="L22" s="120">
        <v>1</v>
      </c>
      <c r="M22" s="120">
        <v>0</v>
      </c>
      <c r="N22" s="120">
        <v>0</v>
      </c>
      <c r="O22" s="120">
        <v>0</v>
      </c>
      <c r="P22" s="120">
        <f t="shared" si="1"/>
        <v>1</v>
      </c>
      <c r="Q22" s="120">
        <v>0</v>
      </c>
      <c r="R22" s="120">
        <v>1536</v>
      </c>
      <c r="S22" s="120">
        <v>3</v>
      </c>
      <c r="T22" s="120">
        <v>610</v>
      </c>
      <c r="U22" s="50">
        <v>12</v>
      </c>
      <c r="V22" s="21">
        <v>12</v>
      </c>
      <c r="W22" s="28" t="s">
        <v>301</v>
      </c>
      <c r="X22" s="118">
        <f t="shared" si="2"/>
        <v>2149</v>
      </c>
      <c r="Y22" s="120">
        <v>1</v>
      </c>
      <c r="Z22" s="120">
        <v>3510</v>
      </c>
      <c r="AA22" s="120">
        <v>17</v>
      </c>
      <c r="AB22" s="120">
        <v>1370</v>
      </c>
      <c r="AC22" s="118">
        <f t="shared" si="3"/>
        <v>4898</v>
      </c>
      <c r="AD22" s="120">
        <v>0</v>
      </c>
      <c r="AE22" s="120">
        <v>888</v>
      </c>
      <c r="AF22" s="120">
        <v>3</v>
      </c>
      <c r="AG22" s="120">
        <v>817</v>
      </c>
      <c r="AH22" s="118">
        <f t="shared" si="4"/>
        <v>1708</v>
      </c>
      <c r="AI22" s="120">
        <v>0</v>
      </c>
      <c r="AJ22" s="120">
        <v>4</v>
      </c>
      <c r="AK22" s="120">
        <v>0</v>
      </c>
      <c r="AL22" s="120">
        <v>0</v>
      </c>
      <c r="AM22" s="118">
        <f t="shared" si="5"/>
        <v>4</v>
      </c>
      <c r="AN22" s="50">
        <v>12</v>
      </c>
      <c r="AO22" s="21">
        <v>12</v>
      </c>
      <c r="AP22" s="28" t="s">
        <v>301</v>
      </c>
      <c r="AQ22" s="120">
        <v>0</v>
      </c>
      <c r="AR22" s="120">
        <v>0</v>
      </c>
      <c r="AS22" s="120">
        <v>0</v>
      </c>
      <c r="AT22" s="120">
        <v>0</v>
      </c>
      <c r="AU22" s="118">
        <f t="shared" si="6"/>
        <v>0</v>
      </c>
      <c r="AV22" s="120">
        <v>0</v>
      </c>
      <c r="AW22" s="120">
        <v>0</v>
      </c>
      <c r="AX22" s="120">
        <v>0</v>
      </c>
      <c r="AY22" s="120">
        <v>0</v>
      </c>
      <c r="AZ22" s="118">
        <f t="shared" si="7"/>
        <v>0</v>
      </c>
      <c r="BA22" s="127">
        <f t="shared" si="8"/>
        <v>8759</v>
      </c>
      <c r="BB22" s="120">
        <v>0</v>
      </c>
      <c r="BC22" s="120">
        <v>1146</v>
      </c>
      <c r="BD22" s="120">
        <v>146</v>
      </c>
      <c r="BE22" s="120">
        <f t="shared" si="9"/>
        <v>10334</v>
      </c>
      <c r="BF22" s="120">
        <v>405</v>
      </c>
      <c r="BG22" s="120">
        <f t="shared" si="10"/>
        <v>1308</v>
      </c>
      <c r="BH22" s="132">
        <f t="shared" si="11"/>
        <v>11360</v>
      </c>
      <c r="BI22" s="425">
        <v>12</v>
      </c>
      <c r="BJ22" s="62"/>
      <c r="BL22" s="82"/>
    </row>
    <row r="23" spans="1:64" ht="20.100000000000001" customHeight="1" x14ac:dyDescent="0.15">
      <c r="A23" s="21">
        <v>13</v>
      </c>
      <c r="B23" s="28" t="s">
        <v>302</v>
      </c>
      <c r="C23" s="120">
        <v>694</v>
      </c>
      <c r="D23" s="120">
        <v>3</v>
      </c>
      <c r="E23" s="120">
        <v>59</v>
      </c>
      <c r="F23" s="120">
        <v>103</v>
      </c>
      <c r="G23" s="120">
        <v>26</v>
      </c>
      <c r="H23" s="120">
        <f t="shared" si="0"/>
        <v>885</v>
      </c>
      <c r="I23" s="120">
        <v>291</v>
      </c>
      <c r="J23" s="120">
        <v>0</v>
      </c>
      <c r="K23" s="120">
        <v>0</v>
      </c>
      <c r="L23" s="120">
        <v>0</v>
      </c>
      <c r="M23" s="120">
        <v>0</v>
      </c>
      <c r="N23" s="120">
        <v>0</v>
      </c>
      <c r="O23" s="120">
        <v>0</v>
      </c>
      <c r="P23" s="120">
        <f t="shared" si="1"/>
        <v>0</v>
      </c>
      <c r="Q23" s="120">
        <v>2</v>
      </c>
      <c r="R23" s="120">
        <v>1688</v>
      </c>
      <c r="S23" s="120">
        <v>7</v>
      </c>
      <c r="T23" s="120">
        <v>821</v>
      </c>
      <c r="U23" s="50">
        <v>13</v>
      </c>
      <c r="V23" s="21">
        <v>13</v>
      </c>
      <c r="W23" s="28" t="s">
        <v>302</v>
      </c>
      <c r="X23" s="120">
        <f t="shared" si="2"/>
        <v>2518</v>
      </c>
      <c r="Y23" s="120">
        <v>1</v>
      </c>
      <c r="Z23" s="120">
        <v>3173</v>
      </c>
      <c r="AA23" s="120">
        <v>37</v>
      </c>
      <c r="AB23" s="120">
        <v>1804</v>
      </c>
      <c r="AC23" s="120">
        <f t="shared" si="3"/>
        <v>5015</v>
      </c>
      <c r="AD23" s="120">
        <v>1</v>
      </c>
      <c r="AE23" s="120">
        <v>1296</v>
      </c>
      <c r="AF23" s="120">
        <v>4</v>
      </c>
      <c r="AG23" s="120">
        <v>1262</v>
      </c>
      <c r="AH23" s="120">
        <f t="shared" si="4"/>
        <v>2563</v>
      </c>
      <c r="AI23" s="120">
        <v>0</v>
      </c>
      <c r="AJ23" s="120">
        <v>2</v>
      </c>
      <c r="AK23" s="120">
        <v>0</v>
      </c>
      <c r="AL23" s="120">
        <v>0</v>
      </c>
      <c r="AM23" s="120">
        <f t="shared" si="5"/>
        <v>2</v>
      </c>
      <c r="AN23" s="50">
        <v>13</v>
      </c>
      <c r="AO23" s="21">
        <v>13</v>
      </c>
      <c r="AP23" s="28" t="s">
        <v>302</v>
      </c>
      <c r="AQ23" s="120">
        <v>0</v>
      </c>
      <c r="AR23" s="120">
        <v>0</v>
      </c>
      <c r="AS23" s="120">
        <v>0</v>
      </c>
      <c r="AT23" s="120">
        <v>0</v>
      </c>
      <c r="AU23" s="120">
        <f t="shared" si="6"/>
        <v>0</v>
      </c>
      <c r="AV23" s="120">
        <v>0</v>
      </c>
      <c r="AW23" s="120">
        <v>0</v>
      </c>
      <c r="AX23" s="120">
        <v>0</v>
      </c>
      <c r="AY23" s="120">
        <v>0</v>
      </c>
      <c r="AZ23" s="120">
        <f t="shared" si="7"/>
        <v>0</v>
      </c>
      <c r="BA23" s="127">
        <f t="shared" si="8"/>
        <v>10098</v>
      </c>
      <c r="BB23" s="120">
        <v>1</v>
      </c>
      <c r="BC23" s="120">
        <v>1612</v>
      </c>
      <c r="BD23" s="120">
        <v>463</v>
      </c>
      <c r="BE23" s="120">
        <f t="shared" si="9"/>
        <v>12465</v>
      </c>
      <c r="BF23" s="120">
        <v>247</v>
      </c>
      <c r="BG23" s="120">
        <f t="shared" si="10"/>
        <v>1423</v>
      </c>
      <c r="BH23" s="132">
        <f t="shared" si="11"/>
        <v>13597</v>
      </c>
      <c r="BI23" s="425">
        <v>13</v>
      </c>
      <c r="BJ23" s="62"/>
      <c r="BL23" s="82"/>
    </row>
    <row r="24" spans="1:64" ht="20.100000000000001" customHeight="1" x14ac:dyDescent="0.15">
      <c r="A24" s="21">
        <v>14</v>
      </c>
      <c r="B24" s="28" t="s">
        <v>175</v>
      </c>
      <c r="C24" s="120">
        <v>89</v>
      </c>
      <c r="D24" s="120">
        <v>1</v>
      </c>
      <c r="E24" s="120">
        <v>12</v>
      </c>
      <c r="F24" s="120">
        <v>17</v>
      </c>
      <c r="G24" s="120">
        <v>3</v>
      </c>
      <c r="H24" s="120">
        <f t="shared" si="0"/>
        <v>122</v>
      </c>
      <c r="I24" s="120">
        <v>55</v>
      </c>
      <c r="J24" s="120">
        <v>0</v>
      </c>
      <c r="K24" s="120">
        <v>0</v>
      </c>
      <c r="L24" s="120">
        <v>0</v>
      </c>
      <c r="M24" s="120">
        <v>0</v>
      </c>
      <c r="N24" s="120">
        <v>0</v>
      </c>
      <c r="O24" s="120">
        <v>0</v>
      </c>
      <c r="P24" s="120">
        <f t="shared" si="1"/>
        <v>0</v>
      </c>
      <c r="Q24" s="120">
        <v>0</v>
      </c>
      <c r="R24" s="120">
        <v>334</v>
      </c>
      <c r="S24" s="120">
        <v>2</v>
      </c>
      <c r="T24" s="120">
        <v>125</v>
      </c>
      <c r="U24" s="50">
        <v>14</v>
      </c>
      <c r="V24" s="21">
        <v>14</v>
      </c>
      <c r="W24" s="28" t="s">
        <v>175</v>
      </c>
      <c r="X24" s="120">
        <f t="shared" si="2"/>
        <v>461</v>
      </c>
      <c r="Y24" s="120">
        <v>0</v>
      </c>
      <c r="Z24" s="120">
        <v>681</v>
      </c>
      <c r="AA24" s="120">
        <v>2</v>
      </c>
      <c r="AB24" s="120">
        <v>316</v>
      </c>
      <c r="AC24" s="120">
        <f t="shared" si="3"/>
        <v>999</v>
      </c>
      <c r="AD24" s="120">
        <v>0</v>
      </c>
      <c r="AE24" s="120">
        <v>252</v>
      </c>
      <c r="AF24" s="120">
        <v>0</v>
      </c>
      <c r="AG24" s="120">
        <v>241</v>
      </c>
      <c r="AH24" s="120">
        <f t="shared" si="4"/>
        <v>493</v>
      </c>
      <c r="AI24" s="120">
        <v>0</v>
      </c>
      <c r="AJ24" s="120">
        <v>1</v>
      </c>
      <c r="AK24" s="120">
        <v>0</v>
      </c>
      <c r="AL24" s="120">
        <v>0</v>
      </c>
      <c r="AM24" s="120">
        <f t="shared" si="5"/>
        <v>1</v>
      </c>
      <c r="AN24" s="50">
        <v>14</v>
      </c>
      <c r="AO24" s="21">
        <v>14</v>
      </c>
      <c r="AP24" s="28" t="s">
        <v>175</v>
      </c>
      <c r="AQ24" s="120">
        <v>0</v>
      </c>
      <c r="AR24" s="120">
        <v>0</v>
      </c>
      <c r="AS24" s="120">
        <v>0</v>
      </c>
      <c r="AT24" s="120">
        <v>0</v>
      </c>
      <c r="AU24" s="120">
        <f t="shared" si="6"/>
        <v>0</v>
      </c>
      <c r="AV24" s="120">
        <v>0</v>
      </c>
      <c r="AW24" s="120">
        <v>0</v>
      </c>
      <c r="AX24" s="120">
        <v>0</v>
      </c>
      <c r="AY24" s="120">
        <v>0</v>
      </c>
      <c r="AZ24" s="120">
        <f t="shared" si="7"/>
        <v>0</v>
      </c>
      <c r="BA24" s="127">
        <f t="shared" si="8"/>
        <v>1954</v>
      </c>
      <c r="BB24" s="120">
        <v>0</v>
      </c>
      <c r="BC24" s="120">
        <v>258</v>
      </c>
      <c r="BD24" s="120">
        <v>161</v>
      </c>
      <c r="BE24" s="120">
        <f t="shared" si="9"/>
        <v>2428</v>
      </c>
      <c r="BF24" s="120">
        <v>64</v>
      </c>
      <c r="BG24" s="120">
        <f t="shared" si="10"/>
        <v>241</v>
      </c>
      <c r="BH24" s="132">
        <f t="shared" si="11"/>
        <v>2614</v>
      </c>
      <c r="BI24" s="425">
        <v>14</v>
      </c>
      <c r="BJ24" s="62"/>
      <c r="BL24" s="82"/>
    </row>
    <row r="25" spans="1:64" ht="20.100000000000001" customHeight="1" x14ac:dyDescent="0.15">
      <c r="A25" s="22">
        <v>15</v>
      </c>
      <c r="B25" s="28" t="s">
        <v>177</v>
      </c>
      <c r="C25" s="119">
        <v>45</v>
      </c>
      <c r="D25" s="119">
        <v>0</v>
      </c>
      <c r="E25" s="119">
        <v>1</v>
      </c>
      <c r="F25" s="119">
        <v>7</v>
      </c>
      <c r="G25" s="119">
        <v>3</v>
      </c>
      <c r="H25" s="119">
        <f t="shared" si="0"/>
        <v>56</v>
      </c>
      <c r="I25" s="119">
        <v>7</v>
      </c>
      <c r="J25" s="119">
        <v>0</v>
      </c>
      <c r="K25" s="119">
        <v>0</v>
      </c>
      <c r="L25" s="119">
        <v>0</v>
      </c>
      <c r="M25" s="119">
        <v>0</v>
      </c>
      <c r="N25" s="119">
        <v>0</v>
      </c>
      <c r="O25" s="119">
        <v>0</v>
      </c>
      <c r="P25" s="119">
        <f t="shared" si="1"/>
        <v>0</v>
      </c>
      <c r="Q25" s="119">
        <v>0</v>
      </c>
      <c r="R25" s="119">
        <v>122</v>
      </c>
      <c r="S25" s="119">
        <v>1</v>
      </c>
      <c r="T25" s="119">
        <v>57</v>
      </c>
      <c r="U25" s="50">
        <v>15</v>
      </c>
      <c r="V25" s="22">
        <v>15</v>
      </c>
      <c r="W25" s="28" t="s">
        <v>177</v>
      </c>
      <c r="X25" s="119">
        <f t="shared" si="2"/>
        <v>180</v>
      </c>
      <c r="Y25" s="119">
        <v>0</v>
      </c>
      <c r="Z25" s="119">
        <v>179</v>
      </c>
      <c r="AA25" s="119">
        <v>3</v>
      </c>
      <c r="AB25" s="119">
        <v>127</v>
      </c>
      <c r="AC25" s="119">
        <f t="shared" si="3"/>
        <v>309</v>
      </c>
      <c r="AD25" s="119">
        <v>0</v>
      </c>
      <c r="AE25" s="119">
        <v>83</v>
      </c>
      <c r="AF25" s="119">
        <v>2</v>
      </c>
      <c r="AG25" s="119">
        <v>108</v>
      </c>
      <c r="AH25" s="119">
        <f t="shared" si="4"/>
        <v>193</v>
      </c>
      <c r="AI25" s="119">
        <v>0</v>
      </c>
      <c r="AJ25" s="119">
        <v>0</v>
      </c>
      <c r="AK25" s="119">
        <v>0</v>
      </c>
      <c r="AL25" s="119">
        <v>0</v>
      </c>
      <c r="AM25" s="119">
        <f t="shared" si="5"/>
        <v>0</v>
      </c>
      <c r="AN25" s="50">
        <v>15</v>
      </c>
      <c r="AO25" s="22">
        <v>15</v>
      </c>
      <c r="AP25" s="28" t="s">
        <v>177</v>
      </c>
      <c r="AQ25" s="119">
        <v>0</v>
      </c>
      <c r="AR25" s="119">
        <v>0</v>
      </c>
      <c r="AS25" s="119">
        <v>0</v>
      </c>
      <c r="AT25" s="119">
        <v>0</v>
      </c>
      <c r="AU25" s="119">
        <f t="shared" si="6"/>
        <v>0</v>
      </c>
      <c r="AV25" s="119">
        <v>0</v>
      </c>
      <c r="AW25" s="119">
        <v>0</v>
      </c>
      <c r="AX25" s="119">
        <v>0</v>
      </c>
      <c r="AY25" s="119">
        <v>0</v>
      </c>
      <c r="AZ25" s="119">
        <f t="shared" si="7"/>
        <v>0</v>
      </c>
      <c r="BA25" s="182">
        <f t="shared" si="8"/>
        <v>682</v>
      </c>
      <c r="BB25" s="119">
        <v>0</v>
      </c>
      <c r="BC25" s="119">
        <v>147</v>
      </c>
      <c r="BD25" s="119">
        <v>33</v>
      </c>
      <c r="BE25" s="120">
        <f t="shared" si="9"/>
        <v>869</v>
      </c>
      <c r="BF25" s="119">
        <v>21</v>
      </c>
      <c r="BG25" s="120">
        <f t="shared" si="10"/>
        <v>84</v>
      </c>
      <c r="BH25" s="133">
        <f t="shared" si="11"/>
        <v>946</v>
      </c>
      <c r="BI25" s="425">
        <v>15</v>
      </c>
      <c r="BJ25" s="62"/>
      <c r="BK25" s="62"/>
      <c r="BL25" s="82"/>
    </row>
    <row r="26" spans="1:64" ht="20.100000000000001" customHeight="1" x14ac:dyDescent="0.15">
      <c r="A26" s="21">
        <v>16</v>
      </c>
      <c r="B26" s="29" t="s">
        <v>178</v>
      </c>
      <c r="C26" s="120">
        <v>74</v>
      </c>
      <c r="D26" s="120">
        <v>0</v>
      </c>
      <c r="E26" s="120">
        <v>5</v>
      </c>
      <c r="F26" s="120">
        <v>8</v>
      </c>
      <c r="G26" s="120">
        <v>7</v>
      </c>
      <c r="H26" s="120">
        <f t="shared" ref="H26:H35" si="12">SUM(C26:G26)</f>
        <v>94</v>
      </c>
      <c r="I26" s="120">
        <v>36</v>
      </c>
      <c r="J26" s="120">
        <v>0</v>
      </c>
      <c r="K26" s="120">
        <v>0</v>
      </c>
      <c r="L26" s="120">
        <v>0</v>
      </c>
      <c r="M26" s="120">
        <v>0</v>
      </c>
      <c r="N26" s="120">
        <v>0</v>
      </c>
      <c r="O26" s="120">
        <v>0</v>
      </c>
      <c r="P26" s="120">
        <f t="shared" si="1"/>
        <v>0</v>
      </c>
      <c r="Q26" s="120">
        <v>0</v>
      </c>
      <c r="R26" s="120">
        <v>212</v>
      </c>
      <c r="S26" s="120">
        <v>1</v>
      </c>
      <c r="T26" s="120">
        <v>142</v>
      </c>
      <c r="U26" s="177">
        <v>16</v>
      </c>
      <c r="V26" s="21">
        <v>16</v>
      </c>
      <c r="W26" s="29" t="s">
        <v>178</v>
      </c>
      <c r="X26" s="118">
        <f t="shared" si="2"/>
        <v>355</v>
      </c>
      <c r="Y26" s="120">
        <v>0</v>
      </c>
      <c r="Z26" s="120">
        <v>358</v>
      </c>
      <c r="AA26" s="120">
        <v>2</v>
      </c>
      <c r="AB26" s="120">
        <v>261</v>
      </c>
      <c r="AC26" s="118">
        <f t="shared" si="3"/>
        <v>621</v>
      </c>
      <c r="AD26" s="120">
        <v>0</v>
      </c>
      <c r="AE26" s="120">
        <v>173</v>
      </c>
      <c r="AF26" s="120">
        <v>1</v>
      </c>
      <c r="AG26" s="120">
        <v>203</v>
      </c>
      <c r="AH26" s="118">
        <f t="shared" si="4"/>
        <v>377</v>
      </c>
      <c r="AI26" s="120">
        <v>0</v>
      </c>
      <c r="AJ26" s="120">
        <v>1</v>
      </c>
      <c r="AK26" s="120">
        <v>0</v>
      </c>
      <c r="AL26" s="120">
        <v>0</v>
      </c>
      <c r="AM26" s="118">
        <f t="shared" si="5"/>
        <v>1</v>
      </c>
      <c r="AN26" s="177">
        <v>16</v>
      </c>
      <c r="AO26" s="21">
        <v>16</v>
      </c>
      <c r="AP26" s="29" t="s">
        <v>178</v>
      </c>
      <c r="AQ26" s="120">
        <v>0</v>
      </c>
      <c r="AR26" s="120">
        <v>0</v>
      </c>
      <c r="AS26" s="120">
        <v>0</v>
      </c>
      <c r="AT26" s="120">
        <v>0</v>
      </c>
      <c r="AU26" s="118">
        <f t="shared" si="6"/>
        <v>0</v>
      </c>
      <c r="AV26" s="120">
        <v>0</v>
      </c>
      <c r="AW26" s="120">
        <v>0</v>
      </c>
      <c r="AX26" s="120">
        <v>0</v>
      </c>
      <c r="AY26" s="120">
        <v>0</v>
      </c>
      <c r="AZ26" s="118">
        <f t="shared" si="7"/>
        <v>0</v>
      </c>
      <c r="BA26" s="127">
        <f t="shared" si="8"/>
        <v>1354</v>
      </c>
      <c r="BB26" s="120">
        <v>0</v>
      </c>
      <c r="BC26" s="120">
        <v>199</v>
      </c>
      <c r="BD26" s="120">
        <v>31</v>
      </c>
      <c r="BE26" s="166">
        <f t="shared" si="9"/>
        <v>1620</v>
      </c>
      <c r="BF26" s="120">
        <v>27</v>
      </c>
      <c r="BG26" s="166">
        <f t="shared" si="10"/>
        <v>157</v>
      </c>
      <c r="BH26" s="132">
        <f t="shared" si="11"/>
        <v>1741</v>
      </c>
      <c r="BI26" s="427">
        <v>16</v>
      </c>
      <c r="BJ26" s="62"/>
      <c r="BK26" s="62"/>
      <c r="BL26" s="82"/>
    </row>
    <row r="27" spans="1:64" ht="20.100000000000001" customHeight="1" x14ac:dyDescent="0.15">
      <c r="A27" s="21">
        <v>17</v>
      </c>
      <c r="B27" s="28" t="s">
        <v>303</v>
      </c>
      <c r="C27" s="120">
        <v>206</v>
      </c>
      <c r="D27" s="120">
        <v>1</v>
      </c>
      <c r="E27" s="120">
        <v>18</v>
      </c>
      <c r="F27" s="120">
        <v>63</v>
      </c>
      <c r="G27" s="120">
        <v>9</v>
      </c>
      <c r="H27" s="120">
        <f t="shared" si="12"/>
        <v>297</v>
      </c>
      <c r="I27" s="120">
        <v>102</v>
      </c>
      <c r="J27" s="120">
        <v>0</v>
      </c>
      <c r="K27" s="120">
        <v>0</v>
      </c>
      <c r="L27" s="120">
        <v>0</v>
      </c>
      <c r="M27" s="120">
        <v>0</v>
      </c>
      <c r="N27" s="120">
        <v>0</v>
      </c>
      <c r="O27" s="120">
        <v>0</v>
      </c>
      <c r="P27" s="120">
        <f t="shared" si="1"/>
        <v>0</v>
      </c>
      <c r="Q27" s="120">
        <v>0</v>
      </c>
      <c r="R27" s="120">
        <v>1177</v>
      </c>
      <c r="S27" s="120">
        <v>3</v>
      </c>
      <c r="T27" s="120">
        <v>769</v>
      </c>
      <c r="U27" s="50">
        <v>17</v>
      </c>
      <c r="V27" s="21">
        <v>17</v>
      </c>
      <c r="W27" s="28" t="s">
        <v>303</v>
      </c>
      <c r="X27" s="118">
        <f t="shared" si="2"/>
        <v>1949</v>
      </c>
      <c r="Y27" s="120">
        <v>1</v>
      </c>
      <c r="Z27" s="120">
        <v>1930</v>
      </c>
      <c r="AA27" s="120">
        <v>7</v>
      </c>
      <c r="AB27" s="120">
        <v>1390</v>
      </c>
      <c r="AC27" s="118">
        <f t="shared" si="3"/>
        <v>3328</v>
      </c>
      <c r="AD27" s="120">
        <v>0</v>
      </c>
      <c r="AE27" s="120">
        <v>874</v>
      </c>
      <c r="AF27" s="120">
        <v>3</v>
      </c>
      <c r="AG27" s="120">
        <v>1217</v>
      </c>
      <c r="AH27" s="118">
        <f t="shared" si="4"/>
        <v>2094</v>
      </c>
      <c r="AI27" s="120">
        <v>0</v>
      </c>
      <c r="AJ27" s="120">
        <v>1</v>
      </c>
      <c r="AK27" s="120">
        <v>0</v>
      </c>
      <c r="AL27" s="120">
        <v>0</v>
      </c>
      <c r="AM27" s="118">
        <f t="shared" si="5"/>
        <v>1</v>
      </c>
      <c r="AN27" s="50">
        <v>17</v>
      </c>
      <c r="AO27" s="21">
        <v>17</v>
      </c>
      <c r="AP27" s="28" t="s">
        <v>303</v>
      </c>
      <c r="AQ27" s="120">
        <v>0</v>
      </c>
      <c r="AR27" s="120">
        <v>0</v>
      </c>
      <c r="AS27" s="120">
        <v>0</v>
      </c>
      <c r="AT27" s="120">
        <v>0</v>
      </c>
      <c r="AU27" s="118">
        <f t="shared" si="6"/>
        <v>0</v>
      </c>
      <c r="AV27" s="120">
        <v>0</v>
      </c>
      <c r="AW27" s="120">
        <v>0</v>
      </c>
      <c r="AX27" s="120">
        <v>0</v>
      </c>
      <c r="AY27" s="120">
        <v>0</v>
      </c>
      <c r="AZ27" s="118">
        <f t="shared" si="7"/>
        <v>0</v>
      </c>
      <c r="BA27" s="127">
        <f t="shared" si="8"/>
        <v>7372</v>
      </c>
      <c r="BB27" s="120">
        <v>0</v>
      </c>
      <c r="BC27" s="120">
        <v>1936</v>
      </c>
      <c r="BD27" s="120">
        <v>158</v>
      </c>
      <c r="BE27" s="120">
        <f t="shared" si="9"/>
        <v>9568</v>
      </c>
      <c r="BF27" s="120">
        <v>175</v>
      </c>
      <c r="BG27" s="120">
        <f t="shared" si="10"/>
        <v>574</v>
      </c>
      <c r="BH27" s="132">
        <f t="shared" si="11"/>
        <v>10040</v>
      </c>
      <c r="BI27" s="425">
        <v>17</v>
      </c>
      <c r="BJ27" s="62"/>
      <c r="BK27" s="62"/>
      <c r="BL27" s="82"/>
    </row>
    <row r="28" spans="1:64" ht="20.100000000000001" customHeight="1" x14ac:dyDescent="0.15">
      <c r="A28" s="21">
        <v>18</v>
      </c>
      <c r="B28" s="28" t="s">
        <v>304</v>
      </c>
      <c r="C28" s="120">
        <v>105</v>
      </c>
      <c r="D28" s="120">
        <v>0</v>
      </c>
      <c r="E28" s="120">
        <v>10</v>
      </c>
      <c r="F28" s="120">
        <v>27</v>
      </c>
      <c r="G28" s="120">
        <v>2</v>
      </c>
      <c r="H28" s="120">
        <f t="shared" si="12"/>
        <v>144</v>
      </c>
      <c r="I28" s="120">
        <v>54</v>
      </c>
      <c r="J28" s="120">
        <v>0</v>
      </c>
      <c r="K28" s="120">
        <v>0</v>
      </c>
      <c r="L28" s="120">
        <v>0</v>
      </c>
      <c r="M28" s="120">
        <v>0</v>
      </c>
      <c r="N28" s="120">
        <v>0</v>
      </c>
      <c r="O28" s="120">
        <v>0</v>
      </c>
      <c r="P28" s="120">
        <f t="shared" si="1"/>
        <v>0</v>
      </c>
      <c r="Q28" s="120">
        <v>0</v>
      </c>
      <c r="R28" s="120">
        <v>502</v>
      </c>
      <c r="S28" s="120">
        <v>0</v>
      </c>
      <c r="T28" s="120">
        <v>330</v>
      </c>
      <c r="U28" s="50">
        <v>18</v>
      </c>
      <c r="V28" s="21">
        <v>18</v>
      </c>
      <c r="W28" s="28" t="s">
        <v>304</v>
      </c>
      <c r="X28" s="120">
        <f t="shared" si="2"/>
        <v>832</v>
      </c>
      <c r="Y28" s="120">
        <v>1</v>
      </c>
      <c r="Z28" s="120">
        <v>891</v>
      </c>
      <c r="AA28" s="120">
        <v>5</v>
      </c>
      <c r="AB28" s="120">
        <v>587</v>
      </c>
      <c r="AC28" s="120">
        <f t="shared" si="3"/>
        <v>1484</v>
      </c>
      <c r="AD28" s="120">
        <v>0</v>
      </c>
      <c r="AE28" s="120">
        <v>304</v>
      </c>
      <c r="AF28" s="120">
        <v>0</v>
      </c>
      <c r="AG28" s="120">
        <v>391</v>
      </c>
      <c r="AH28" s="120">
        <f t="shared" si="4"/>
        <v>695</v>
      </c>
      <c r="AI28" s="120">
        <v>0</v>
      </c>
      <c r="AJ28" s="120">
        <v>1</v>
      </c>
      <c r="AK28" s="120">
        <v>0</v>
      </c>
      <c r="AL28" s="120">
        <v>0</v>
      </c>
      <c r="AM28" s="120">
        <f t="shared" si="5"/>
        <v>1</v>
      </c>
      <c r="AN28" s="50">
        <v>18</v>
      </c>
      <c r="AO28" s="21">
        <v>18</v>
      </c>
      <c r="AP28" s="28" t="s">
        <v>304</v>
      </c>
      <c r="AQ28" s="120">
        <v>0</v>
      </c>
      <c r="AR28" s="120">
        <v>0</v>
      </c>
      <c r="AS28" s="120">
        <v>0</v>
      </c>
      <c r="AT28" s="120">
        <v>0</v>
      </c>
      <c r="AU28" s="120">
        <f t="shared" si="6"/>
        <v>0</v>
      </c>
      <c r="AV28" s="120">
        <v>0</v>
      </c>
      <c r="AW28" s="120">
        <v>0</v>
      </c>
      <c r="AX28" s="120">
        <v>0</v>
      </c>
      <c r="AY28" s="120">
        <v>0</v>
      </c>
      <c r="AZ28" s="120">
        <f t="shared" si="7"/>
        <v>0</v>
      </c>
      <c r="BA28" s="120">
        <f t="shared" si="8"/>
        <v>3012</v>
      </c>
      <c r="BB28" s="120">
        <v>0</v>
      </c>
      <c r="BC28" s="120">
        <v>800</v>
      </c>
      <c r="BD28" s="120">
        <v>45</v>
      </c>
      <c r="BE28" s="120">
        <f t="shared" si="9"/>
        <v>3911</v>
      </c>
      <c r="BF28" s="120">
        <v>79</v>
      </c>
      <c r="BG28" s="120">
        <f t="shared" si="10"/>
        <v>277</v>
      </c>
      <c r="BH28" s="132">
        <f t="shared" si="11"/>
        <v>4134</v>
      </c>
      <c r="BI28" s="425">
        <v>18</v>
      </c>
      <c r="BJ28" s="62"/>
      <c r="BK28" s="62"/>
      <c r="BL28" s="82"/>
    </row>
    <row r="29" spans="1:64" ht="20.100000000000001" customHeight="1" x14ac:dyDescent="0.15">
      <c r="A29" s="21">
        <v>19</v>
      </c>
      <c r="B29" s="28" t="s">
        <v>135</v>
      </c>
      <c r="C29" s="120">
        <v>109</v>
      </c>
      <c r="D29" s="120">
        <v>0</v>
      </c>
      <c r="E29" s="120">
        <v>21</v>
      </c>
      <c r="F29" s="120">
        <v>40</v>
      </c>
      <c r="G29" s="120">
        <v>4</v>
      </c>
      <c r="H29" s="120">
        <f t="shared" si="12"/>
        <v>174</v>
      </c>
      <c r="I29" s="120">
        <v>85</v>
      </c>
      <c r="J29" s="120">
        <v>0</v>
      </c>
      <c r="K29" s="120">
        <v>0</v>
      </c>
      <c r="L29" s="120">
        <v>0</v>
      </c>
      <c r="M29" s="120">
        <v>0</v>
      </c>
      <c r="N29" s="120">
        <v>0</v>
      </c>
      <c r="O29" s="120">
        <v>0</v>
      </c>
      <c r="P29" s="120">
        <f t="shared" si="1"/>
        <v>0</v>
      </c>
      <c r="Q29" s="120">
        <v>1</v>
      </c>
      <c r="R29" s="120">
        <v>624</v>
      </c>
      <c r="S29" s="120">
        <v>6</v>
      </c>
      <c r="T29" s="120">
        <v>252</v>
      </c>
      <c r="U29" s="50">
        <v>19</v>
      </c>
      <c r="V29" s="21">
        <v>19</v>
      </c>
      <c r="W29" s="28" t="s">
        <v>135</v>
      </c>
      <c r="X29" s="120">
        <f t="shared" si="2"/>
        <v>883</v>
      </c>
      <c r="Y29" s="120">
        <v>1</v>
      </c>
      <c r="Z29" s="120">
        <v>1028</v>
      </c>
      <c r="AA29" s="120">
        <v>9</v>
      </c>
      <c r="AB29" s="120">
        <v>516</v>
      </c>
      <c r="AC29" s="120">
        <f t="shared" si="3"/>
        <v>1554</v>
      </c>
      <c r="AD29" s="120">
        <v>1</v>
      </c>
      <c r="AE29" s="120">
        <v>437</v>
      </c>
      <c r="AF29" s="120">
        <v>6</v>
      </c>
      <c r="AG29" s="120">
        <v>498</v>
      </c>
      <c r="AH29" s="120">
        <f t="shared" si="4"/>
        <v>942</v>
      </c>
      <c r="AI29" s="120">
        <v>0</v>
      </c>
      <c r="AJ29" s="120">
        <v>1</v>
      </c>
      <c r="AK29" s="120">
        <v>0</v>
      </c>
      <c r="AL29" s="120">
        <v>0</v>
      </c>
      <c r="AM29" s="120">
        <f t="shared" si="5"/>
        <v>1</v>
      </c>
      <c r="AN29" s="50">
        <v>19</v>
      </c>
      <c r="AO29" s="21">
        <v>19</v>
      </c>
      <c r="AP29" s="28" t="s">
        <v>135</v>
      </c>
      <c r="AQ29" s="120">
        <v>0</v>
      </c>
      <c r="AR29" s="120">
        <v>0</v>
      </c>
      <c r="AS29" s="120">
        <v>0</v>
      </c>
      <c r="AT29" s="120">
        <v>0</v>
      </c>
      <c r="AU29" s="120">
        <f t="shared" si="6"/>
        <v>0</v>
      </c>
      <c r="AV29" s="120">
        <v>0</v>
      </c>
      <c r="AW29" s="120">
        <v>0</v>
      </c>
      <c r="AX29" s="120">
        <v>0</v>
      </c>
      <c r="AY29" s="120">
        <v>0</v>
      </c>
      <c r="AZ29" s="120">
        <f t="shared" si="7"/>
        <v>0</v>
      </c>
      <c r="BA29" s="120">
        <f t="shared" si="8"/>
        <v>3380</v>
      </c>
      <c r="BB29" s="120">
        <v>2</v>
      </c>
      <c r="BC29" s="120">
        <v>300</v>
      </c>
      <c r="BD29" s="120">
        <v>66</v>
      </c>
      <c r="BE29" s="120">
        <f t="shared" si="9"/>
        <v>3833</v>
      </c>
      <c r="BF29" s="120">
        <v>80</v>
      </c>
      <c r="BG29" s="120">
        <f t="shared" si="10"/>
        <v>339</v>
      </c>
      <c r="BH29" s="132">
        <f t="shared" si="11"/>
        <v>4087</v>
      </c>
      <c r="BI29" s="425">
        <v>19</v>
      </c>
      <c r="BJ29" s="62"/>
      <c r="BK29" s="62"/>
      <c r="BL29" s="82"/>
    </row>
    <row r="30" spans="1:64" ht="20.100000000000001" customHeight="1" x14ac:dyDescent="0.15">
      <c r="A30" s="22">
        <v>20</v>
      </c>
      <c r="B30" s="31" t="s">
        <v>180</v>
      </c>
      <c r="C30" s="119">
        <v>76</v>
      </c>
      <c r="D30" s="119">
        <v>0</v>
      </c>
      <c r="E30" s="119">
        <v>11</v>
      </c>
      <c r="F30" s="119">
        <v>19</v>
      </c>
      <c r="G30" s="119">
        <v>2</v>
      </c>
      <c r="H30" s="119">
        <f t="shared" si="12"/>
        <v>108</v>
      </c>
      <c r="I30" s="119">
        <v>51</v>
      </c>
      <c r="J30" s="119">
        <v>0</v>
      </c>
      <c r="K30" s="119">
        <v>0</v>
      </c>
      <c r="L30" s="119">
        <v>0</v>
      </c>
      <c r="M30" s="119">
        <v>0</v>
      </c>
      <c r="N30" s="119">
        <v>0</v>
      </c>
      <c r="O30" s="119">
        <v>0</v>
      </c>
      <c r="P30" s="119">
        <f t="shared" si="1"/>
        <v>0</v>
      </c>
      <c r="Q30" s="119">
        <v>1</v>
      </c>
      <c r="R30" s="119">
        <v>412</v>
      </c>
      <c r="S30" s="119">
        <v>3</v>
      </c>
      <c r="T30" s="119">
        <v>156</v>
      </c>
      <c r="U30" s="51">
        <v>20</v>
      </c>
      <c r="V30" s="22">
        <v>20</v>
      </c>
      <c r="W30" s="31" t="s">
        <v>180</v>
      </c>
      <c r="X30" s="119">
        <f t="shared" si="2"/>
        <v>572</v>
      </c>
      <c r="Y30" s="119">
        <v>0</v>
      </c>
      <c r="Z30" s="119">
        <v>715</v>
      </c>
      <c r="AA30" s="119">
        <v>1</v>
      </c>
      <c r="AB30" s="119">
        <v>264</v>
      </c>
      <c r="AC30" s="119">
        <f t="shared" si="3"/>
        <v>980</v>
      </c>
      <c r="AD30" s="119">
        <v>0</v>
      </c>
      <c r="AE30" s="119">
        <v>307</v>
      </c>
      <c r="AF30" s="119">
        <v>3</v>
      </c>
      <c r="AG30" s="119">
        <v>343</v>
      </c>
      <c r="AH30" s="119">
        <f t="shared" si="4"/>
        <v>653</v>
      </c>
      <c r="AI30" s="119">
        <v>0</v>
      </c>
      <c r="AJ30" s="119">
        <v>1</v>
      </c>
      <c r="AK30" s="119">
        <v>0</v>
      </c>
      <c r="AL30" s="119">
        <v>0</v>
      </c>
      <c r="AM30" s="119">
        <f t="shared" si="5"/>
        <v>1</v>
      </c>
      <c r="AN30" s="51">
        <v>20</v>
      </c>
      <c r="AO30" s="22">
        <v>20</v>
      </c>
      <c r="AP30" s="31" t="s">
        <v>180</v>
      </c>
      <c r="AQ30" s="119">
        <v>0</v>
      </c>
      <c r="AR30" s="119">
        <v>0</v>
      </c>
      <c r="AS30" s="119">
        <v>0</v>
      </c>
      <c r="AT30" s="119">
        <v>0</v>
      </c>
      <c r="AU30" s="119">
        <f t="shared" si="6"/>
        <v>0</v>
      </c>
      <c r="AV30" s="119">
        <v>0</v>
      </c>
      <c r="AW30" s="119">
        <v>0</v>
      </c>
      <c r="AX30" s="119">
        <v>0</v>
      </c>
      <c r="AY30" s="119">
        <v>0</v>
      </c>
      <c r="AZ30" s="119">
        <f t="shared" si="7"/>
        <v>0</v>
      </c>
      <c r="BA30" s="119">
        <f t="shared" si="8"/>
        <v>2206</v>
      </c>
      <c r="BB30" s="119">
        <v>0</v>
      </c>
      <c r="BC30" s="119">
        <v>226</v>
      </c>
      <c r="BD30" s="119">
        <v>49</v>
      </c>
      <c r="BE30" s="119">
        <f t="shared" si="9"/>
        <v>2532</v>
      </c>
      <c r="BF30" s="119">
        <v>64</v>
      </c>
      <c r="BG30" s="119">
        <f t="shared" si="10"/>
        <v>223</v>
      </c>
      <c r="BH30" s="133">
        <f t="shared" si="11"/>
        <v>2704</v>
      </c>
      <c r="BI30" s="426">
        <v>20</v>
      </c>
      <c r="BJ30" s="62"/>
      <c r="BK30" s="62"/>
      <c r="BL30" s="82"/>
    </row>
    <row r="31" spans="1:64" ht="20.100000000000001" customHeight="1" x14ac:dyDescent="0.15">
      <c r="A31" s="21">
        <v>21</v>
      </c>
      <c r="B31" s="28" t="s">
        <v>181</v>
      </c>
      <c r="C31" s="120">
        <v>67</v>
      </c>
      <c r="D31" s="120">
        <v>0</v>
      </c>
      <c r="E31" s="120">
        <v>5</v>
      </c>
      <c r="F31" s="120">
        <v>15</v>
      </c>
      <c r="G31" s="120">
        <v>1</v>
      </c>
      <c r="H31" s="120">
        <f t="shared" si="12"/>
        <v>88</v>
      </c>
      <c r="I31" s="120">
        <v>39</v>
      </c>
      <c r="J31" s="120">
        <v>0</v>
      </c>
      <c r="K31" s="120">
        <v>0</v>
      </c>
      <c r="L31" s="120">
        <v>0</v>
      </c>
      <c r="M31" s="120">
        <v>0</v>
      </c>
      <c r="N31" s="120">
        <v>0</v>
      </c>
      <c r="O31" s="120">
        <v>0</v>
      </c>
      <c r="P31" s="120">
        <f t="shared" si="1"/>
        <v>0</v>
      </c>
      <c r="Q31" s="120">
        <v>0</v>
      </c>
      <c r="R31" s="120">
        <v>343</v>
      </c>
      <c r="S31" s="120">
        <v>1</v>
      </c>
      <c r="T31" s="120">
        <v>141</v>
      </c>
      <c r="U31" s="50">
        <v>21</v>
      </c>
      <c r="V31" s="21">
        <v>21</v>
      </c>
      <c r="W31" s="28" t="s">
        <v>181</v>
      </c>
      <c r="X31" s="120">
        <f t="shared" si="2"/>
        <v>485</v>
      </c>
      <c r="Y31" s="120">
        <v>1</v>
      </c>
      <c r="Z31" s="120">
        <v>569</v>
      </c>
      <c r="AA31" s="120">
        <v>2</v>
      </c>
      <c r="AB31" s="120">
        <v>247</v>
      </c>
      <c r="AC31" s="120">
        <f t="shared" si="3"/>
        <v>819</v>
      </c>
      <c r="AD31" s="120">
        <v>0</v>
      </c>
      <c r="AE31" s="120">
        <v>240</v>
      </c>
      <c r="AF31" s="120">
        <v>0</v>
      </c>
      <c r="AG31" s="120">
        <v>328</v>
      </c>
      <c r="AH31" s="120">
        <f t="shared" si="4"/>
        <v>568</v>
      </c>
      <c r="AI31" s="120">
        <v>0</v>
      </c>
      <c r="AJ31" s="120">
        <v>1</v>
      </c>
      <c r="AK31" s="120">
        <v>0</v>
      </c>
      <c r="AL31" s="120">
        <v>0</v>
      </c>
      <c r="AM31" s="120">
        <f t="shared" si="5"/>
        <v>1</v>
      </c>
      <c r="AN31" s="50">
        <v>21</v>
      </c>
      <c r="AO31" s="21">
        <v>21</v>
      </c>
      <c r="AP31" s="28" t="s">
        <v>181</v>
      </c>
      <c r="AQ31" s="120">
        <v>0</v>
      </c>
      <c r="AR31" s="120">
        <v>0</v>
      </c>
      <c r="AS31" s="120">
        <v>0</v>
      </c>
      <c r="AT31" s="120">
        <v>0</v>
      </c>
      <c r="AU31" s="120">
        <f t="shared" si="6"/>
        <v>0</v>
      </c>
      <c r="AV31" s="120">
        <v>0</v>
      </c>
      <c r="AW31" s="120">
        <v>0</v>
      </c>
      <c r="AX31" s="120">
        <v>0</v>
      </c>
      <c r="AY31" s="120">
        <v>0</v>
      </c>
      <c r="AZ31" s="120">
        <f t="shared" si="7"/>
        <v>0</v>
      </c>
      <c r="BA31" s="120">
        <f t="shared" si="8"/>
        <v>1873</v>
      </c>
      <c r="BB31" s="120">
        <v>0</v>
      </c>
      <c r="BC31" s="120">
        <v>365</v>
      </c>
      <c r="BD31" s="120">
        <v>27</v>
      </c>
      <c r="BE31" s="120">
        <f t="shared" si="9"/>
        <v>2304</v>
      </c>
      <c r="BF31" s="120">
        <v>48</v>
      </c>
      <c r="BG31" s="120">
        <f t="shared" si="10"/>
        <v>175</v>
      </c>
      <c r="BH31" s="132">
        <f t="shared" si="11"/>
        <v>2440</v>
      </c>
      <c r="BI31" s="425">
        <v>21</v>
      </c>
      <c r="BJ31" s="62"/>
      <c r="BL31" s="82"/>
    </row>
    <row r="32" spans="1:64" ht="20.100000000000001" customHeight="1" x14ac:dyDescent="0.15">
      <c r="A32" s="21">
        <v>22</v>
      </c>
      <c r="B32" s="28" t="s">
        <v>182</v>
      </c>
      <c r="C32" s="120">
        <v>93</v>
      </c>
      <c r="D32" s="120">
        <v>0</v>
      </c>
      <c r="E32" s="120">
        <v>10</v>
      </c>
      <c r="F32" s="120">
        <v>20</v>
      </c>
      <c r="G32" s="120">
        <v>7</v>
      </c>
      <c r="H32" s="120">
        <f t="shared" si="12"/>
        <v>130</v>
      </c>
      <c r="I32" s="120">
        <v>50</v>
      </c>
      <c r="J32" s="120">
        <v>0</v>
      </c>
      <c r="K32" s="120">
        <v>0</v>
      </c>
      <c r="L32" s="120">
        <v>0</v>
      </c>
      <c r="M32" s="120">
        <v>0</v>
      </c>
      <c r="N32" s="120">
        <v>0</v>
      </c>
      <c r="O32" s="120">
        <v>0</v>
      </c>
      <c r="P32" s="120">
        <f t="shared" si="1"/>
        <v>0</v>
      </c>
      <c r="Q32" s="120">
        <v>0</v>
      </c>
      <c r="R32" s="120">
        <v>132</v>
      </c>
      <c r="S32" s="120">
        <v>0</v>
      </c>
      <c r="T32" s="120">
        <v>209</v>
      </c>
      <c r="U32" s="50">
        <v>22</v>
      </c>
      <c r="V32" s="21">
        <v>22</v>
      </c>
      <c r="W32" s="28" t="s">
        <v>182</v>
      </c>
      <c r="X32" s="120">
        <f t="shared" si="2"/>
        <v>341</v>
      </c>
      <c r="Y32" s="120">
        <v>0</v>
      </c>
      <c r="Z32" s="120">
        <v>220</v>
      </c>
      <c r="AA32" s="120">
        <v>1</v>
      </c>
      <c r="AB32" s="120">
        <v>541</v>
      </c>
      <c r="AC32" s="120">
        <f t="shared" si="3"/>
        <v>762</v>
      </c>
      <c r="AD32" s="120">
        <v>0</v>
      </c>
      <c r="AE32" s="120">
        <v>90</v>
      </c>
      <c r="AF32" s="120">
        <v>0</v>
      </c>
      <c r="AG32" s="120">
        <v>317</v>
      </c>
      <c r="AH32" s="120">
        <f t="shared" si="4"/>
        <v>407</v>
      </c>
      <c r="AI32" s="120">
        <v>0</v>
      </c>
      <c r="AJ32" s="120">
        <v>0</v>
      </c>
      <c r="AK32" s="120">
        <v>0</v>
      </c>
      <c r="AL32" s="120">
        <v>0</v>
      </c>
      <c r="AM32" s="120">
        <f t="shared" si="5"/>
        <v>0</v>
      </c>
      <c r="AN32" s="50">
        <v>22</v>
      </c>
      <c r="AO32" s="21">
        <v>22</v>
      </c>
      <c r="AP32" s="28" t="s">
        <v>182</v>
      </c>
      <c r="AQ32" s="120">
        <v>0</v>
      </c>
      <c r="AR32" s="120">
        <v>0</v>
      </c>
      <c r="AS32" s="120">
        <v>0</v>
      </c>
      <c r="AT32" s="120">
        <v>0</v>
      </c>
      <c r="AU32" s="120">
        <f t="shared" si="6"/>
        <v>0</v>
      </c>
      <c r="AV32" s="120">
        <v>0</v>
      </c>
      <c r="AW32" s="120">
        <v>0</v>
      </c>
      <c r="AX32" s="120">
        <v>0</v>
      </c>
      <c r="AY32" s="120">
        <v>0</v>
      </c>
      <c r="AZ32" s="120">
        <f t="shared" si="7"/>
        <v>0</v>
      </c>
      <c r="BA32" s="120">
        <f t="shared" si="8"/>
        <v>1510</v>
      </c>
      <c r="BB32" s="120">
        <v>0</v>
      </c>
      <c r="BC32" s="120">
        <v>2314</v>
      </c>
      <c r="BD32" s="120">
        <v>498</v>
      </c>
      <c r="BE32" s="120">
        <f t="shared" si="9"/>
        <v>4372</v>
      </c>
      <c r="BF32" s="120">
        <v>58</v>
      </c>
      <c r="BG32" s="120">
        <f t="shared" si="10"/>
        <v>238</v>
      </c>
      <c r="BH32" s="132">
        <f t="shared" si="11"/>
        <v>4560</v>
      </c>
      <c r="BI32" s="425">
        <v>22</v>
      </c>
      <c r="BJ32" s="62"/>
      <c r="BL32" s="82"/>
    </row>
    <row r="33" spans="1:64" ht="20.100000000000001" customHeight="1" x14ac:dyDescent="0.15">
      <c r="A33" s="21">
        <v>23</v>
      </c>
      <c r="B33" s="28" t="s">
        <v>184</v>
      </c>
      <c r="C33" s="120">
        <v>409</v>
      </c>
      <c r="D33" s="120">
        <v>0</v>
      </c>
      <c r="E33" s="120">
        <v>66</v>
      </c>
      <c r="F33" s="120">
        <v>85</v>
      </c>
      <c r="G33" s="120">
        <v>19</v>
      </c>
      <c r="H33" s="120">
        <f t="shared" si="12"/>
        <v>579</v>
      </c>
      <c r="I33" s="120">
        <v>189</v>
      </c>
      <c r="J33" s="120">
        <v>0</v>
      </c>
      <c r="K33" s="120">
        <v>0</v>
      </c>
      <c r="L33" s="120">
        <v>0</v>
      </c>
      <c r="M33" s="120">
        <v>0</v>
      </c>
      <c r="N33" s="120">
        <v>0</v>
      </c>
      <c r="O33" s="120">
        <v>0</v>
      </c>
      <c r="P33" s="120">
        <f t="shared" si="1"/>
        <v>0</v>
      </c>
      <c r="Q33" s="120">
        <v>1</v>
      </c>
      <c r="R33" s="120">
        <v>1380</v>
      </c>
      <c r="S33" s="120">
        <v>7</v>
      </c>
      <c r="T33" s="120">
        <v>595</v>
      </c>
      <c r="U33" s="50">
        <v>23</v>
      </c>
      <c r="V33" s="21">
        <v>23</v>
      </c>
      <c r="W33" s="28" t="s">
        <v>184</v>
      </c>
      <c r="X33" s="120">
        <f t="shared" si="2"/>
        <v>1983</v>
      </c>
      <c r="Y33" s="120">
        <v>0</v>
      </c>
      <c r="Z33" s="120">
        <v>2482</v>
      </c>
      <c r="AA33" s="120">
        <v>8</v>
      </c>
      <c r="AB33" s="120">
        <v>1303</v>
      </c>
      <c r="AC33" s="120">
        <f t="shared" si="3"/>
        <v>3793</v>
      </c>
      <c r="AD33" s="120">
        <v>1</v>
      </c>
      <c r="AE33" s="120">
        <v>1202</v>
      </c>
      <c r="AF33" s="120">
        <v>7</v>
      </c>
      <c r="AG33" s="120">
        <v>1544</v>
      </c>
      <c r="AH33" s="120">
        <f t="shared" si="4"/>
        <v>2754</v>
      </c>
      <c r="AI33" s="120">
        <v>0</v>
      </c>
      <c r="AJ33" s="120">
        <v>5</v>
      </c>
      <c r="AK33" s="120">
        <v>0</v>
      </c>
      <c r="AL33" s="120">
        <v>0</v>
      </c>
      <c r="AM33" s="120">
        <f t="shared" si="5"/>
        <v>5</v>
      </c>
      <c r="AN33" s="50">
        <v>23</v>
      </c>
      <c r="AO33" s="21">
        <v>23</v>
      </c>
      <c r="AP33" s="28" t="s">
        <v>184</v>
      </c>
      <c r="AQ33" s="120">
        <v>0</v>
      </c>
      <c r="AR33" s="120">
        <v>0</v>
      </c>
      <c r="AS33" s="120">
        <v>0</v>
      </c>
      <c r="AT33" s="120">
        <v>0</v>
      </c>
      <c r="AU33" s="120">
        <f t="shared" si="6"/>
        <v>0</v>
      </c>
      <c r="AV33" s="120">
        <v>0</v>
      </c>
      <c r="AW33" s="120">
        <v>0</v>
      </c>
      <c r="AX33" s="120">
        <v>0</v>
      </c>
      <c r="AY33" s="120">
        <v>0</v>
      </c>
      <c r="AZ33" s="120">
        <f t="shared" si="7"/>
        <v>0</v>
      </c>
      <c r="BA33" s="120">
        <f t="shared" si="8"/>
        <v>8535</v>
      </c>
      <c r="BB33" s="120">
        <v>0</v>
      </c>
      <c r="BC33" s="120">
        <v>2017</v>
      </c>
      <c r="BD33" s="120">
        <v>205</v>
      </c>
      <c r="BE33" s="120">
        <f t="shared" si="9"/>
        <v>10946</v>
      </c>
      <c r="BF33" s="120">
        <v>253</v>
      </c>
      <c r="BG33" s="120">
        <f t="shared" si="10"/>
        <v>1021</v>
      </c>
      <c r="BH33" s="132">
        <f t="shared" si="11"/>
        <v>11778</v>
      </c>
      <c r="BI33" s="425">
        <v>23</v>
      </c>
      <c r="BJ33" s="62"/>
      <c r="BL33" s="82"/>
    </row>
    <row r="34" spans="1:64" ht="20.100000000000001" customHeight="1" x14ac:dyDescent="0.15">
      <c r="A34" s="21">
        <v>24</v>
      </c>
      <c r="B34" s="28" t="s">
        <v>185</v>
      </c>
      <c r="C34" s="120">
        <v>327</v>
      </c>
      <c r="D34" s="120">
        <v>1</v>
      </c>
      <c r="E34" s="120">
        <v>27</v>
      </c>
      <c r="F34" s="120">
        <v>43</v>
      </c>
      <c r="G34" s="120">
        <v>8</v>
      </c>
      <c r="H34" s="120">
        <f t="shared" si="12"/>
        <v>406</v>
      </c>
      <c r="I34" s="120">
        <v>154</v>
      </c>
      <c r="J34" s="120">
        <v>0</v>
      </c>
      <c r="K34" s="120">
        <v>0</v>
      </c>
      <c r="L34" s="120">
        <v>0</v>
      </c>
      <c r="M34" s="120">
        <v>0</v>
      </c>
      <c r="N34" s="120">
        <v>0</v>
      </c>
      <c r="O34" s="120">
        <v>0</v>
      </c>
      <c r="P34" s="120">
        <f t="shared" si="1"/>
        <v>0</v>
      </c>
      <c r="Q34" s="120">
        <v>1</v>
      </c>
      <c r="R34" s="120">
        <v>1092</v>
      </c>
      <c r="S34" s="120">
        <v>6</v>
      </c>
      <c r="T34" s="120">
        <v>547</v>
      </c>
      <c r="U34" s="50">
        <v>24</v>
      </c>
      <c r="V34" s="21">
        <v>24</v>
      </c>
      <c r="W34" s="28" t="s">
        <v>185</v>
      </c>
      <c r="X34" s="120">
        <f t="shared" si="2"/>
        <v>1646</v>
      </c>
      <c r="Y34" s="120">
        <v>0</v>
      </c>
      <c r="Z34" s="120">
        <v>1742</v>
      </c>
      <c r="AA34" s="120">
        <v>23</v>
      </c>
      <c r="AB34" s="120">
        <v>1041</v>
      </c>
      <c r="AC34" s="120">
        <f t="shared" si="3"/>
        <v>2806</v>
      </c>
      <c r="AD34" s="120">
        <v>0</v>
      </c>
      <c r="AE34" s="120">
        <v>864</v>
      </c>
      <c r="AF34" s="120">
        <v>6</v>
      </c>
      <c r="AG34" s="120">
        <v>1051</v>
      </c>
      <c r="AH34" s="120">
        <f t="shared" si="4"/>
        <v>1921</v>
      </c>
      <c r="AI34" s="120">
        <v>0</v>
      </c>
      <c r="AJ34" s="120">
        <v>0</v>
      </c>
      <c r="AK34" s="120">
        <v>0</v>
      </c>
      <c r="AL34" s="120">
        <v>1</v>
      </c>
      <c r="AM34" s="120">
        <f t="shared" si="5"/>
        <v>1</v>
      </c>
      <c r="AN34" s="50">
        <v>24</v>
      </c>
      <c r="AO34" s="21">
        <v>24</v>
      </c>
      <c r="AP34" s="28" t="s">
        <v>185</v>
      </c>
      <c r="AQ34" s="120">
        <v>0</v>
      </c>
      <c r="AR34" s="120">
        <v>0</v>
      </c>
      <c r="AS34" s="120">
        <v>0</v>
      </c>
      <c r="AT34" s="120">
        <v>0</v>
      </c>
      <c r="AU34" s="120">
        <f t="shared" si="6"/>
        <v>0</v>
      </c>
      <c r="AV34" s="120">
        <v>0</v>
      </c>
      <c r="AW34" s="120">
        <v>0</v>
      </c>
      <c r="AX34" s="120">
        <v>0</v>
      </c>
      <c r="AY34" s="120">
        <v>0</v>
      </c>
      <c r="AZ34" s="120">
        <f t="shared" si="7"/>
        <v>0</v>
      </c>
      <c r="BA34" s="120">
        <f t="shared" si="8"/>
        <v>6374</v>
      </c>
      <c r="BB34" s="120">
        <v>0</v>
      </c>
      <c r="BC34" s="120">
        <v>1065</v>
      </c>
      <c r="BD34" s="120">
        <v>235</v>
      </c>
      <c r="BE34" s="120">
        <f t="shared" si="9"/>
        <v>7828</v>
      </c>
      <c r="BF34" s="120">
        <v>140</v>
      </c>
      <c r="BG34" s="120">
        <f t="shared" si="10"/>
        <v>700</v>
      </c>
      <c r="BH34" s="132">
        <f t="shared" si="11"/>
        <v>8374</v>
      </c>
      <c r="BI34" s="425">
        <v>24</v>
      </c>
      <c r="BJ34" s="62"/>
      <c r="BL34" s="82"/>
    </row>
    <row r="35" spans="1:64" ht="20.100000000000001" customHeight="1" x14ac:dyDescent="0.15">
      <c r="A35" s="21">
        <v>25</v>
      </c>
      <c r="B35" s="28" t="s">
        <v>12</v>
      </c>
      <c r="C35" s="120">
        <v>51</v>
      </c>
      <c r="D35" s="120">
        <v>0</v>
      </c>
      <c r="E35" s="120">
        <v>5</v>
      </c>
      <c r="F35" s="120">
        <v>5</v>
      </c>
      <c r="G35" s="120">
        <v>0</v>
      </c>
      <c r="H35" s="120">
        <f t="shared" si="12"/>
        <v>61</v>
      </c>
      <c r="I35" s="120">
        <v>20</v>
      </c>
      <c r="J35" s="120">
        <v>0</v>
      </c>
      <c r="K35" s="120">
        <v>0</v>
      </c>
      <c r="L35" s="120">
        <v>0</v>
      </c>
      <c r="M35" s="120">
        <v>0</v>
      </c>
      <c r="N35" s="120">
        <v>0</v>
      </c>
      <c r="O35" s="120">
        <v>0</v>
      </c>
      <c r="P35" s="120">
        <f t="shared" si="1"/>
        <v>0</v>
      </c>
      <c r="Q35" s="120">
        <v>0</v>
      </c>
      <c r="R35" s="120">
        <v>179</v>
      </c>
      <c r="S35" s="120">
        <v>0</v>
      </c>
      <c r="T35" s="120">
        <v>116</v>
      </c>
      <c r="U35" s="178">
        <v>25</v>
      </c>
      <c r="V35" s="21">
        <v>25</v>
      </c>
      <c r="W35" s="28" t="s">
        <v>12</v>
      </c>
      <c r="X35" s="120">
        <f t="shared" si="2"/>
        <v>295</v>
      </c>
      <c r="Y35" s="120">
        <v>0</v>
      </c>
      <c r="Z35" s="120">
        <v>373</v>
      </c>
      <c r="AA35" s="120">
        <v>2</v>
      </c>
      <c r="AB35" s="120">
        <v>265</v>
      </c>
      <c r="AC35" s="120">
        <f t="shared" si="3"/>
        <v>640</v>
      </c>
      <c r="AD35" s="120">
        <v>0</v>
      </c>
      <c r="AE35" s="120">
        <v>95</v>
      </c>
      <c r="AF35" s="120">
        <v>0</v>
      </c>
      <c r="AG35" s="120">
        <v>158</v>
      </c>
      <c r="AH35" s="120">
        <f t="shared" si="4"/>
        <v>253</v>
      </c>
      <c r="AI35" s="120">
        <v>0</v>
      </c>
      <c r="AJ35" s="120">
        <v>0</v>
      </c>
      <c r="AK35" s="120">
        <v>0</v>
      </c>
      <c r="AL35" s="120">
        <v>0</v>
      </c>
      <c r="AM35" s="120">
        <f t="shared" si="5"/>
        <v>0</v>
      </c>
      <c r="AN35" s="178">
        <v>25</v>
      </c>
      <c r="AO35" s="21">
        <v>25</v>
      </c>
      <c r="AP35" s="28" t="s">
        <v>12</v>
      </c>
      <c r="AQ35" s="120">
        <v>0</v>
      </c>
      <c r="AR35" s="120">
        <v>0</v>
      </c>
      <c r="AS35" s="120">
        <v>0</v>
      </c>
      <c r="AT35" s="120">
        <v>0</v>
      </c>
      <c r="AU35" s="120">
        <f t="shared" si="6"/>
        <v>0</v>
      </c>
      <c r="AV35" s="120">
        <v>0</v>
      </c>
      <c r="AW35" s="120">
        <v>0</v>
      </c>
      <c r="AX35" s="120">
        <v>0</v>
      </c>
      <c r="AY35" s="120">
        <v>0</v>
      </c>
      <c r="AZ35" s="120">
        <f t="shared" si="7"/>
        <v>0</v>
      </c>
      <c r="BA35" s="120">
        <f t="shared" si="8"/>
        <v>1188</v>
      </c>
      <c r="BB35" s="120">
        <v>0</v>
      </c>
      <c r="BC35" s="120">
        <v>100</v>
      </c>
      <c r="BD35" s="120">
        <v>36</v>
      </c>
      <c r="BE35" s="120">
        <f t="shared" si="9"/>
        <v>1344</v>
      </c>
      <c r="BF35" s="120">
        <v>24</v>
      </c>
      <c r="BG35" s="120">
        <f t="shared" si="10"/>
        <v>105</v>
      </c>
      <c r="BH35" s="132">
        <f t="shared" si="11"/>
        <v>1429</v>
      </c>
      <c r="BI35" s="428">
        <v>25</v>
      </c>
      <c r="BJ35" s="62"/>
      <c r="BL35" s="82"/>
    </row>
    <row r="36" spans="1:64" ht="20.100000000000001" customHeight="1" thickBot="1" x14ac:dyDescent="0.2">
      <c r="A36" s="529" t="s">
        <v>238</v>
      </c>
      <c r="B36" s="530"/>
      <c r="C36" s="125">
        <f t="shared" ref="C36:T36" si="13">SUM(C11:C35)</f>
        <v>15986</v>
      </c>
      <c r="D36" s="125">
        <f t="shared" si="13"/>
        <v>48</v>
      </c>
      <c r="E36" s="125">
        <f t="shared" si="13"/>
        <v>2072</v>
      </c>
      <c r="F36" s="125">
        <f t="shared" si="13"/>
        <v>3964</v>
      </c>
      <c r="G36" s="125">
        <f t="shared" si="13"/>
        <v>596</v>
      </c>
      <c r="H36" s="125">
        <f t="shared" si="13"/>
        <v>22666</v>
      </c>
      <c r="I36" s="125">
        <f t="shared" si="13"/>
        <v>9393</v>
      </c>
      <c r="J36" s="125">
        <f t="shared" si="13"/>
        <v>0</v>
      </c>
      <c r="K36" s="125">
        <f t="shared" si="13"/>
        <v>0</v>
      </c>
      <c r="L36" s="125">
        <f t="shared" si="13"/>
        <v>12</v>
      </c>
      <c r="M36" s="125">
        <f t="shared" si="13"/>
        <v>0</v>
      </c>
      <c r="N36" s="125">
        <f t="shared" si="13"/>
        <v>0</v>
      </c>
      <c r="O36" s="125">
        <f t="shared" si="13"/>
        <v>0</v>
      </c>
      <c r="P36" s="125">
        <f t="shared" si="13"/>
        <v>12</v>
      </c>
      <c r="Q36" s="125">
        <f t="shared" si="13"/>
        <v>23</v>
      </c>
      <c r="R36" s="125">
        <f t="shared" si="13"/>
        <v>67572</v>
      </c>
      <c r="S36" s="125">
        <f t="shared" si="13"/>
        <v>375</v>
      </c>
      <c r="T36" s="125">
        <f t="shared" si="13"/>
        <v>23489</v>
      </c>
      <c r="U36" s="179"/>
      <c r="V36" s="464" t="s">
        <v>209</v>
      </c>
      <c r="W36" s="465"/>
      <c r="X36" s="125">
        <f t="shared" ref="X36:AM36" si="14">SUM(X11:X35)</f>
        <v>91459</v>
      </c>
      <c r="Y36" s="125">
        <f t="shared" si="14"/>
        <v>29</v>
      </c>
      <c r="Z36" s="125">
        <f t="shared" si="14"/>
        <v>128275</v>
      </c>
      <c r="AA36" s="125">
        <f t="shared" si="14"/>
        <v>1212</v>
      </c>
      <c r="AB36" s="125">
        <f t="shared" si="14"/>
        <v>50569</v>
      </c>
      <c r="AC36" s="125">
        <f t="shared" si="14"/>
        <v>180085</v>
      </c>
      <c r="AD36" s="125">
        <f t="shared" si="14"/>
        <v>27</v>
      </c>
      <c r="AE36" s="125">
        <f t="shared" si="14"/>
        <v>46572</v>
      </c>
      <c r="AF36" s="125">
        <f t="shared" si="14"/>
        <v>266</v>
      </c>
      <c r="AG36" s="125">
        <f t="shared" si="14"/>
        <v>38847</v>
      </c>
      <c r="AH36" s="125">
        <f t="shared" si="14"/>
        <v>85712</v>
      </c>
      <c r="AI36" s="125">
        <f t="shared" si="14"/>
        <v>0</v>
      </c>
      <c r="AJ36" s="125">
        <f t="shared" si="14"/>
        <v>131</v>
      </c>
      <c r="AK36" s="125">
        <f t="shared" si="14"/>
        <v>2</v>
      </c>
      <c r="AL36" s="125">
        <f t="shared" si="14"/>
        <v>2</v>
      </c>
      <c r="AM36" s="125">
        <f t="shared" si="14"/>
        <v>135</v>
      </c>
      <c r="AN36" s="179"/>
      <c r="AO36" s="464" t="s">
        <v>209</v>
      </c>
      <c r="AP36" s="465"/>
      <c r="AQ36" s="125">
        <f t="shared" ref="AQ36:BH36" si="15">SUM(AQ11:AQ35)</f>
        <v>0</v>
      </c>
      <c r="AR36" s="125">
        <f t="shared" si="15"/>
        <v>0</v>
      </c>
      <c r="AS36" s="125">
        <f t="shared" si="15"/>
        <v>0</v>
      </c>
      <c r="AT36" s="125">
        <f t="shared" si="15"/>
        <v>0</v>
      </c>
      <c r="AU36" s="125">
        <f t="shared" si="15"/>
        <v>0</v>
      </c>
      <c r="AV36" s="125">
        <f t="shared" si="15"/>
        <v>1</v>
      </c>
      <c r="AW36" s="125">
        <f t="shared" si="15"/>
        <v>0</v>
      </c>
      <c r="AX36" s="125">
        <f t="shared" si="15"/>
        <v>0</v>
      </c>
      <c r="AY36" s="125">
        <f t="shared" si="15"/>
        <v>0</v>
      </c>
      <c r="AZ36" s="125">
        <f t="shared" si="15"/>
        <v>1</v>
      </c>
      <c r="BA36" s="125">
        <f t="shared" si="15"/>
        <v>357392</v>
      </c>
      <c r="BB36" s="125">
        <f t="shared" si="15"/>
        <v>8</v>
      </c>
      <c r="BC36" s="125">
        <f t="shared" si="15"/>
        <v>43883</v>
      </c>
      <c r="BD36" s="125">
        <f t="shared" si="15"/>
        <v>11060</v>
      </c>
      <c r="BE36" s="125">
        <f t="shared" si="15"/>
        <v>421748</v>
      </c>
      <c r="BF36" s="125">
        <f t="shared" si="15"/>
        <v>11329</v>
      </c>
      <c r="BG36" s="125">
        <f t="shared" si="15"/>
        <v>43388</v>
      </c>
      <c r="BH36" s="135">
        <f t="shared" si="15"/>
        <v>455743</v>
      </c>
      <c r="BI36" s="429"/>
      <c r="BJ36" s="62"/>
    </row>
  </sheetData>
  <mergeCells count="52">
    <mergeCell ref="V36:W36"/>
    <mergeCell ref="AO36:AP36"/>
    <mergeCell ref="BI6:BI10"/>
    <mergeCell ref="P7:P9"/>
    <mergeCell ref="Q7:T7"/>
    <mergeCell ref="Y7:AC7"/>
    <mergeCell ref="AD7:AH7"/>
    <mergeCell ref="AI7:AM7"/>
    <mergeCell ref="AQ7:AU7"/>
    <mergeCell ref="AV7:AZ7"/>
    <mergeCell ref="BE7:BE9"/>
    <mergeCell ref="Q8:R8"/>
    <mergeCell ref="S8:T8"/>
    <mergeCell ref="Y8:Z8"/>
    <mergeCell ref="AA8:AB8"/>
    <mergeCell ref="AD8:AE8"/>
    <mergeCell ref="BH6:BH9"/>
    <mergeCell ref="AK8:AL8"/>
    <mergeCell ref="AQ8:AR8"/>
    <mergeCell ref="AS8:AT8"/>
    <mergeCell ref="AU8:AU9"/>
    <mergeCell ref="AV8:AW8"/>
    <mergeCell ref="AX8:AY8"/>
    <mergeCell ref="AZ8:AZ9"/>
    <mergeCell ref="BA7:BA9"/>
    <mergeCell ref="BB7:BB9"/>
    <mergeCell ref="BC7:BC9"/>
    <mergeCell ref="BD7:BD9"/>
    <mergeCell ref="BG6:BG9"/>
    <mergeCell ref="X6:AM6"/>
    <mergeCell ref="AN6:AN10"/>
    <mergeCell ref="BF6:BF9"/>
    <mergeCell ref="C7:C9"/>
    <mergeCell ref="D7:D9"/>
    <mergeCell ref="E7:E9"/>
    <mergeCell ref="F7:F9"/>
    <mergeCell ref="G7:G9"/>
    <mergeCell ref="H7:H9"/>
    <mergeCell ref="I7:I9"/>
    <mergeCell ref="J7:J9"/>
    <mergeCell ref="K7:K9"/>
    <mergeCell ref="L7:L9"/>
    <mergeCell ref="M7:M9"/>
    <mergeCell ref="AQ6:BE6"/>
    <mergeCell ref="AF8:AG8"/>
    <mergeCell ref="AI8:AJ8"/>
    <mergeCell ref="U6:U10"/>
    <mergeCell ref="N7:N9"/>
    <mergeCell ref="A36:B36"/>
    <mergeCell ref="O7:O9"/>
    <mergeCell ref="C6:H6"/>
    <mergeCell ref="I6:T6"/>
  </mergeCells>
  <phoneticPr fontId="2"/>
  <pageMargins left="0.78740157480314965" right="0.78740157480314965" top="0.78740157480314965" bottom="0.74803149606299213" header="0.51181102362204722" footer="0.51181102362204722"/>
  <pageSetup paperSize="9" firstPageNumber="38" fitToWidth="0" orientation="portrait" useFirstPageNumber="1" r:id="rId1"/>
  <headerFooter scaleWithDoc="0" alignWithMargins="0">
    <oddFooter>&amp;C- &amp;P -</oddFooter>
  </headerFooter>
  <colBreaks count="4" manualBreakCount="4">
    <brk id="10" max="35" man="1"/>
    <brk id="21" max="1048575" man="1"/>
    <brk id="30" max="35" man="1"/>
    <brk id="4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X36"/>
  <sheetViews>
    <sheetView view="pageBreakPreview" zoomScaleNormal="75" zoomScaleSheetLayoutView="100" workbookViewId="0">
      <selection activeCell="C17" sqref="C17"/>
    </sheetView>
  </sheetViews>
  <sheetFormatPr defaultColWidth="10.625" defaultRowHeight="20.100000000000001" customHeight="1" x14ac:dyDescent="0.15"/>
  <cols>
    <col min="1" max="1" width="6.875" style="47" customWidth="1"/>
    <col min="2" max="2" width="15.625" style="47" customWidth="1"/>
    <col min="3" max="3" width="14.875" style="47" customWidth="1"/>
    <col min="4" max="4" width="4.625" style="47" customWidth="1"/>
    <col min="5" max="15" width="12.125" style="47" customWidth="1"/>
    <col min="16" max="16" width="4.625" style="16" customWidth="1"/>
    <col min="17" max="16384" width="10.625" style="47"/>
  </cols>
  <sheetData>
    <row r="1" spans="1:24" ht="20.100000000000001" customHeight="1" x14ac:dyDescent="0.15">
      <c r="A1" s="15" t="str">
        <f>目次!A6</f>
        <v>令和６年度　市町村税の課税状況等の調</v>
      </c>
      <c r="P1" s="91"/>
    </row>
    <row r="2" spans="1:24" ht="20.100000000000001" customHeight="1" x14ac:dyDescent="0.15">
      <c r="A2" s="47" t="s">
        <v>91</v>
      </c>
      <c r="P2" s="91"/>
    </row>
    <row r="4" spans="1:24" ht="20.100000000000001" customHeight="1" x14ac:dyDescent="0.15">
      <c r="A4" s="47" t="s">
        <v>416</v>
      </c>
      <c r="B4" s="47" t="str">
        <f>目次!C24</f>
        <v>納税義務者数、生産量、課税標準額、調定済額、収入済額（令和５年度分）</v>
      </c>
    </row>
    <row r="5" spans="1:24" ht="20.100000000000001" customHeight="1" x14ac:dyDescent="0.15">
      <c r="J5" s="243"/>
    </row>
    <row r="6" spans="1:24" ht="20.100000000000001" customHeight="1" x14ac:dyDescent="0.15">
      <c r="A6" s="565" t="s">
        <v>374</v>
      </c>
      <c r="B6" s="566"/>
      <c r="C6" s="199"/>
      <c r="D6" s="571" t="s">
        <v>331</v>
      </c>
      <c r="E6" s="216"/>
      <c r="F6" s="199"/>
      <c r="G6" s="558" t="s">
        <v>365</v>
      </c>
      <c r="H6" s="559"/>
      <c r="I6" s="560"/>
      <c r="J6" s="561" t="s">
        <v>366</v>
      </c>
      <c r="K6" s="562"/>
      <c r="L6" s="563"/>
      <c r="M6" s="561" t="s">
        <v>367</v>
      </c>
      <c r="N6" s="562"/>
      <c r="O6" s="564"/>
      <c r="P6" s="461" t="s">
        <v>331</v>
      </c>
    </row>
    <row r="7" spans="1:24" ht="24" x14ac:dyDescent="0.15">
      <c r="A7" s="567"/>
      <c r="B7" s="568"/>
      <c r="C7" s="114" t="s">
        <v>92</v>
      </c>
      <c r="D7" s="572"/>
      <c r="E7" s="388" t="s">
        <v>69</v>
      </c>
      <c r="F7" s="228" t="s">
        <v>372</v>
      </c>
      <c r="G7" s="237" t="s">
        <v>373</v>
      </c>
      <c r="H7" s="242" t="s">
        <v>45</v>
      </c>
      <c r="I7" s="242" t="s">
        <v>52</v>
      </c>
      <c r="J7" s="242" t="s">
        <v>21</v>
      </c>
      <c r="K7" s="242" t="s">
        <v>94</v>
      </c>
      <c r="L7" s="242" t="s">
        <v>15</v>
      </c>
      <c r="M7" s="242" t="s">
        <v>21</v>
      </c>
      <c r="N7" s="242" t="s">
        <v>94</v>
      </c>
      <c r="O7" s="247" t="s">
        <v>15</v>
      </c>
      <c r="P7" s="462"/>
    </row>
    <row r="8" spans="1:24" ht="20.100000000000001" customHeight="1" x14ac:dyDescent="0.15">
      <c r="A8" s="569"/>
      <c r="B8" s="570"/>
      <c r="C8" s="200"/>
      <c r="D8" s="573"/>
      <c r="E8" s="115" t="s">
        <v>25</v>
      </c>
      <c r="F8" s="115" t="s">
        <v>336</v>
      </c>
      <c r="G8" s="238" t="s">
        <v>56</v>
      </c>
      <c r="H8" s="115" t="s">
        <v>56</v>
      </c>
      <c r="I8" s="115" t="s">
        <v>56</v>
      </c>
      <c r="J8" s="238" t="s">
        <v>56</v>
      </c>
      <c r="K8" s="238" t="s">
        <v>56</v>
      </c>
      <c r="L8" s="238" t="s">
        <v>56</v>
      </c>
      <c r="M8" s="238" t="s">
        <v>56</v>
      </c>
      <c r="N8" s="238" t="s">
        <v>56</v>
      </c>
      <c r="O8" s="248" t="s">
        <v>56</v>
      </c>
      <c r="P8" s="462"/>
    </row>
    <row r="9" spans="1:24" ht="20.100000000000001" customHeight="1" x14ac:dyDescent="0.15">
      <c r="A9" s="554" t="s">
        <v>222</v>
      </c>
      <c r="B9" s="555"/>
      <c r="C9" s="201"/>
      <c r="D9" s="207">
        <v>1</v>
      </c>
      <c r="E9" s="217">
        <v>0</v>
      </c>
      <c r="F9" s="229">
        <v>0</v>
      </c>
      <c r="G9" s="229">
        <v>0</v>
      </c>
      <c r="H9" s="229">
        <v>0</v>
      </c>
      <c r="I9" s="229">
        <f t="shared" ref="I9:I22" si="0">SUM(G9,H9)</f>
        <v>0</v>
      </c>
      <c r="J9" s="244">
        <v>0</v>
      </c>
      <c r="K9" s="244">
        <v>0</v>
      </c>
      <c r="L9" s="244">
        <f t="shared" ref="L9:L22" si="1">SUM(J9,K9)</f>
        <v>0</v>
      </c>
      <c r="M9" s="244">
        <v>0</v>
      </c>
      <c r="N9" s="244">
        <v>0</v>
      </c>
      <c r="O9" s="103">
        <f t="shared" ref="O9:O22" si="2">SUM(M9,N9)</f>
        <v>0</v>
      </c>
      <c r="P9" s="252">
        <v>1</v>
      </c>
    </row>
    <row r="10" spans="1:24" ht="20.100000000000001" customHeight="1" x14ac:dyDescent="0.15">
      <c r="A10" s="554" t="s">
        <v>198</v>
      </c>
      <c r="B10" s="555"/>
      <c r="C10" s="201"/>
      <c r="D10" s="208">
        <v>2</v>
      </c>
      <c r="E10" s="218">
        <v>0</v>
      </c>
      <c r="F10" s="227">
        <v>0</v>
      </c>
      <c r="G10" s="227">
        <v>0</v>
      </c>
      <c r="H10" s="227">
        <v>0</v>
      </c>
      <c r="I10" s="227">
        <f t="shared" si="0"/>
        <v>0</v>
      </c>
      <c r="J10" s="109">
        <v>0</v>
      </c>
      <c r="K10" s="109">
        <v>0</v>
      </c>
      <c r="L10" s="109">
        <f t="shared" si="1"/>
        <v>0</v>
      </c>
      <c r="M10" s="109">
        <v>0</v>
      </c>
      <c r="N10" s="109">
        <v>0</v>
      </c>
      <c r="O10" s="104">
        <f t="shared" si="2"/>
        <v>0</v>
      </c>
      <c r="P10" s="253">
        <v>2</v>
      </c>
    </row>
    <row r="11" spans="1:24" ht="20.100000000000001" customHeight="1" x14ac:dyDescent="0.15">
      <c r="A11" s="554" t="s">
        <v>163</v>
      </c>
      <c r="B11" s="555"/>
      <c r="C11" s="201"/>
      <c r="D11" s="208">
        <v>3</v>
      </c>
      <c r="E11" s="219">
        <v>0</v>
      </c>
      <c r="F11" s="227">
        <v>0</v>
      </c>
      <c r="G11" s="231">
        <v>0</v>
      </c>
      <c r="H11" s="227">
        <v>0</v>
      </c>
      <c r="I11" s="231">
        <f t="shared" si="0"/>
        <v>0</v>
      </c>
      <c r="J11" s="227">
        <v>0</v>
      </c>
      <c r="K11" s="227">
        <v>0</v>
      </c>
      <c r="L11" s="232">
        <f t="shared" si="1"/>
        <v>0</v>
      </c>
      <c r="M11" s="232">
        <v>0</v>
      </c>
      <c r="N11" s="232">
        <v>0</v>
      </c>
      <c r="O11" s="105">
        <f t="shared" si="2"/>
        <v>0</v>
      </c>
      <c r="P11" s="254">
        <v>3</v>
      </c>
    </row>
    <row r="12" spans="1:24" ht="20.100000000000001" customHeight="1" x14ac:dyDescent="0.15">
      <c r="A12" s="184"/>
      <c r="B12" s="191"/>
      <c r="C12" s="202" t="s">
        <v>377</v>
      </c>
      <c r="D12" s="209">
        <v>4</v>
      </c>
      <c r="E12" s="220">
        <v>1</v>
      </c>
      <c r="F12" s="230">
        <v>5599</v>
      </c>
      <c r="G12" s="230">
        <v>0</v>
      </c>
      <c r="H12" s="230">
        <v>380006</v>
      </c>
      <c r="I12" s="227">
        <f t="shared" si="0"/>
        <v>380006</v>
      </c>
      <c r="J12" s="230">
        <v>3800</v>
      </c>
      <c r="K12" s="245">
        <v>0</v>
      </c>
      <c r="L12" s="109">
        <f t="shared" si="1"/>
        <v>3800</v>
      </c>
      <c r="M12" s="230">
        <v>3800</v>
      </c>
      <c r="N12" s="245">
        <v>0</v>
      </c>
      <c r="O12" s="104">
        <f t="shared" si="2"/>
        <v>3800</v>
      </c>
      <c r="P12" s="255">
        <v>4</v>
      </c>
    </row>
    <row r="13" spans="1:24" ht="20.100000000000001" customHeight="1" x14ac:dyDescent="0.15">
      <c r="A13" s="185"/>
      <c r="B13" s="192"/>
      <c r="C13" s="202" t="s">
        <v>378</v>
      </c>
      <c r="D13" s="210">
        <v>5</v>
      </c>
      <c r="E13" s="218">
        <v>1</v>
      </c>
      <c r="F13" s="227">
        <v>24912</v>
      </c>
      <c r="G13" s="227">
        <v>0</v>
      </c>
      <c r="H13" s="227">
        <v>1701364</v>
      </c>
      <c r="I13" s="227">
        <f t="shared" si="0"/>
        <v>1701364</v>
      </c>
      <c r="J13" s="227">
        <v>17013</v>
      </c>
      <c r="K13" s="109">
        <v>0</v>
      </c>
      <c r="L13" s="109">
        <f t="shared" si="1"/>
        <v>17013</v>
      </c>
      <c r="M13" s="227">
        <v>17013</v>
      </c>
      <c r="N13" s="109">
        <v>0</v>
      </c>
      <c r="O13" s="104">
        <f t="shared" si="2"/>
        <v>17013</v>
      </c>
      <c r="P13" s="255">
        <v>5</v>
      </c>
    </row>
    <row r="14" spans="1:24" ht="20.100000000000001" customHeight="1" x14ac:dyDescent="0.15">
      <c r="A14" s="552" t="s">
        <v>376</v>
      </c>
      <c r="B14" s="553"/>
      <c r="C14" s="202" t="s">
        <v>19</v>
      </c>
      <c r="D14" s="210">
        <v>6</v>
      </c>
      <c r="E14" s="218">
        <v>1</v>
      </c>
      <c r="F14" s="227">
        <v>45014</v>
      </c>
      <c r="G14" s="227">
        <v>0</v>
      </c>
      <c r="H14" s="227">
        <v>2920834</v>
      </c>
      <c r="I14" s="227">
        <f t="shared" si="0"/>
        <v>2920834</v>
      </c>
      <c r="J14" s="227">
        <v>29208</v>
      </c>
      <c r="K14" s="109">
        <v>0</v>
      </c>
      <c r="L14" s="109">
        <f t="shared" si="1"/>
        <v>29208</v>
      </c>
      <c r="M14" s="227">
        <v>29208</v>
      </c>
      <c r="N14" s="109">
        <v>0</v>
      </c>
      <c r="O14" s="104">
        <f t="shared" si="2"/>
        <v>29208</v>
      </c>
      <c r="P14" s="255">
        <v>6</v>
      </c>
    </row>
    <row r="15" spans="1:24" ht="20.100000000000001" customHeight="1" x14ac:dyDescent="0.15">
      <c r="A15" s="185"/>
      <c r="B15" s="192"/>
      <c r="C15" s="202" t="s">
        <v>300</v>
      </c>
      <c r="D15" s="210">
        <v>7</v>
      </c>
      <c r="E15" s="218">
        <v>0</v>
      </c>
      <c r="F15" s="227">
        <v>0</v>
      </c>
      <c r="G15" s="227">
        <v>0</v>
      </c>
      <c r="H15" s="227">
        <v>0</v>
      </c>
      <c r="I15" s="227">
        <f t="shared" si="0"/>
        <v>0</v>
      </c>
      <c r="J15" s="227">
        <v>0</v>
      </c>
      <c r="K15" s="109">
        <v>0</v>
      </c>
      <c r="L15" s="109">
        <f t="shared" si="1"/>
        <v>0</v>
      </c>
      <c r="M15" s="227">
        <v>0</v>
      </c>
      <c r="N15" s="109">
        <v>0</v>
      </c>
      <c r="O15" s="104">
        <f t="shared" si="2"/>
        <v>0</v>
      </c>
      <c r="P15" s="255">
        <v>7</v>
      </c>
    </row>
    <row r="16" spans="1:24" ht="20.100000000000001" customHeight="1" x14ac:dyDescent="0.15">
      <c r="A16" s="186"/>
      <c r="B16" s="193"/>
      <c r="C16" s="203" t="s">
        <v>15</v>
      </c>
      <c r="D16" s="211">
        <v>8</v>
      </c>
      <c r="E16" s="219">
        <f>SUM(E12:E15)</f>
        <v>3</v>
      </c>
      <c r="F16" s="231">
        <f>SUM(F12:F15)</f>
        <v>75525</v>
      </c>
      <c r="G16" s="231">
        <f>SUM(G12:G15)</f>
        <v>0</v>
      </c>
      <c r="H16" s="231">
        <f>SUM(H12:H15)</f>
        <v>5002204</v>
      </c>
      <c r="I16" s="231">
        <f t="shared" si="0"/>
        <v>5002204</v>
      </c>
      <c r="J16" s="231">
        <f>SUM(J12:J15)</f>
        <v>50021</v>
      </c>
      <c r="K16" s="231">
        <f>SUM(K12:K15)</f>
        <v>0</v>
      </c>
      <c r="L16" s="232">
        <f t="shared" si="1"/>
        <v>50021</v>
      </c>
      <c r="M16" s="231">
        <f>SUM(M12:M15)</f>
        <v>50021</v>
      </c>
      <c r="N16" s="231">
        <f>SUM(N12:N15)</f>
        <v>0</v>
      </c>
      <c r="O16" s="105">
        <f t="shared" si="2"/>
        <v>50021</v>
      </c>
      <c r="P16" s="254">
        <v>8</v>
      </c>
      <c r="Q16" s="109"/>
      <c r="R16" s="109"/>
      <c r="S16" s="109"/>
      <c r="T16" s="109"/>
      <c r="U16" s="109"/>
      <c r="V16" s="109"/>
      <c r="W16" s="109"/>
      <c r="X16" s="109"/>
    </row>
    <row r="17" spans="1:24" ht="20.100000000000001" customHeight="1" x14ac:dyDescent="0.15">
      <c r="A17" s="187"/>
      <c r="B17" s="194"/>
      <c r="C17" s="202" t="s">
        <v>377</v>
      </c>
      <c r="D17" s="209">
        <v>9</v>
      </c>
      <c r="E17" s="220">
        <v>2</v>
      </c>
      <c r="F17" s="230">
        <v>3521</v>
      </c>
      <c r="G17" s="230">
        <v>2437</v>
      </c>
      <c r="H17" s="230">
        <v>57893</v>
      </c>
      <c r="I17" s="227">
        <f t="shared" si="0"/>
        <v>60330</v>
      </c>
      <c r="J17" s="230">
        <v>595</v>
      </c>
      <c r="K17" s="245">
        <v>0</v>
      </c>
      <c r="L17" s="109">
        <f t="shared" si="1"/>
        <v>595</v>
      </c>
      <c r="M17" s="230">
        <v>595</v>
      </c>
      <c r="N17" s="245">
        <v>0</v>
      </c>
      <c r="O17" s="104">
        <f t="shared" si="2"/>
        <v>595</v>
      </c>
      <c r="P17" s="255">
        <v>9</v>
      </c>
      <c r="Q17" s="109"/>
      <c r="R17" s="109"/>
      <c r="S17" s="109"/>
      <c r="T17" s="109"/>
      <c r="U17" s="109"/>
      <c r="V17" s="109"/>
      <c r="W17" s="109"/>
      <c r="X17" s="109"/>
    </row>
    <row r="18" spans="1:24" ht="20.100000000000001" customHeight="1" x14ac:dyDescent="0.15">
      <c r="A18" s="185"/>
      <c r="B18" s="192"/>
      <c r="C18" s="202" t="s">
        <v>378</v>
      </c>
      <c r="D18" s="210">
        <v>10</v>
      </c>
      <c r="E18" s="218">
        <v>1</v>
      </c>
      <c r="F18" s="227">
        <v>2660</v>
      </c>
      <c r="G18" s="227">
        <v>0</v>
      </c>
      <c r="H18" s="227">
        <v>267275</v>
      </c>
      <c r="I18" s="227">
        <f t="shared" si="0"/>
        <v>267275</v>
      </c>
      <c r="J18" s="227">
        <v>2673</v>
      </c>
      <c r="K18" s="109">
        <v>0</v>
      </c>
      <c r="L18" s="109">
        <f t="shared" si="1"/>
        <v>2673</v>
      </c>
      <c r="M18" s="227">
        <v>2673</v>
      </c>
      <c r="N18" s="109">
        <v>0</v>
      </c>
      <c r="O18" s="104">
        <f t="shared" si="2"/>
        <v>2673</v>
      </c>
      <c r="P18" s="255">
        <v>10</v>
      </c>
      <c r="Q18" s="109"/>
      <c r="R18" s="109"/>
      <c r="S18" s="109"/>
      <c r="T18" s="109"/>
      <c r="U18" s="109"/>
      <c r="V18" s="109"/>
      <c r="W18" s="109"/>
      <c r="X18" s="109"/>
    </row>
    <row r="19" spans="1:24" ht="20.100000000000001" customHeight="1" x14ac:dyDescent="0.15">
      <c r="A19" s="552" t="s">
        <v>95</v>
      </c>
      <c r="B19" s="553"/>
      <c r="C19" s="202" t="s">
        <v>19</v>
      </c>
      <c r="D19" s="210">
        <v>11</v>
      </c>
      <c r="E19" s="218">
        <v>1</v>
      </c>
      <c r="F19" s="227">
        <v>20264</v>
      </c>
      <c r="G19" s="227">
        <v>0</v>
      </c>
      <c r="H19" s="227">
        <v>1174655</v>
      </c>
      <c r="I19" s="227">
        <f t="shared" si="0"/>
        <v>1174655</v>
      </c>
      <c r="J19" s="227">
        <v>11746</v>
      </c>
      <c r="K19" s="109">
        <v>0</v>
      </c>
      <c r="L19" s="109">
        <f t="shared" si="1"/>
        <v>11746</v>
      </c>
      <c r="M19" s="227">
        <v>11746</v>
      </c>
      <c r="N19" s="109">
        <v>0</v>
      </c>
      <c r="O19" s="104">
        <f t="shared" si="2"/>
        <v>11746</v>
      </c>
      <c r="P19" s="255">
        <v>11</v>
      </c>
      <c r="Q19" s="109"/>
      <c r="R19" s="109"/>
      <c r="S19" s="109"/>
      <c r="T19" s="109"/>
      <c r="U19" s="109"/>
      <c r="V19" s="109"/>
      <c r="W19" s="109"/>
      <c r="X19" s="109"/>
    </row>
    <row r="20" spans="1:24" ht="20.100000000000001" customHeight="1" x14ac:dyDescent="0.15">
      <c r="A20" s="185"/>
      <c r="B20" s="192"/>
      <c r="C20" s="202" t="s">
        <v>300</v>
      </c>
      <c r="D20" s="210">
        <v>12</v>
      </c>
      <c r="E20" s="218">
        <v>1</v>
      </c>
      <c r="F20" s="227">
        <v>189</v>
      </c>
      <c r="G20" s="227">
        <v>7522</v>
      </c>
      <c r="H20" s="227">
        <v>0</v>
      </c>
      <c r="I20" s="227">
        <f t="shared" si="0"/>
        <v>7522</v>
      </c>
      <c r="J20" s="227">
        <v>52</v>
      </c>
      <c r="K20" s="109">
        <v>0</v>
      </c>
      <c r="L20" s="109">
        <f t="shared" si="1"/>
        <v>52</v>
      </c>
      <c r="M20" s="227">
        <v>52</v>
      </c>
      <c r="N20" s="109">
        <v>0</v>
      </c>
      <c r="O20" s="104">
        <f t="shared" si="2"/>
        <v>52</v>
      </c>
      <c r="P20" s="255">
        <v>12</v>
      </c>
      <c r="Q20" s="109"/>
      <c r="R20" s="109"/>
      <c r="S20" s="109"/>
      <c r="T20" s="109"/>
      <c r="U20" s="109"/>
      <c r="V20" s="109"/>
      <c r="W20" s="109"/>
      <c r="X20" s="109"/>
    </row>
    <row r="21" spans="1:24" ht="20.100000000000001" customHeight="1" x14ac:dyDescent="0.15">
      <c r="A21" s="186"/>
      <c r="B21" s="195"/>
      <c r="C21" s="203" t="s">
        <v>15</v>
      </c>
      <c r="D21" s="211">
        <v>13</v>
      </c>
      <c r="E21" s="221">
        <f>SUM(E17:E20)</f>
        <v>5</v>
      </c>
      <c r="F21" s="232">
        <f>SUM(F17:F20)</f>
        <v>26634</v>
      </c>
      <c r="G21" s="232">
        <f>SUM(G17:G20)</f>
        <v>9959</v>
      </c>
      <c r="H21" s="232">
        <f>SUM(H17:H20)</f>
        <v>1499823</v>
      </c>
      <c r="I21" s="231">
        <f t="shared" si="0"/>
        <v>1509782</v>
      </c>
      <c r="J21" s="232">
        <f>SUM(J17:J20)</f>
        <v>15066</v>
      </c>
      <c r="K21" s="232">
        <f>SUM(K17:K20)</f>
        <v>0</v>
      </c>
      <c r="L21" s="232">
        <f t="shared" si="1"/>
        <v>15066</v>
      </c>
      <c r="M21" s="232">
        <f>SUM(M17:M20)</f>
        <v>15066</v>
      </c>
      <c r="N21" s="232">
        <f>SUM(N17:N20)</f>
        <v>0</v>
      </c>
      <c r="O21" s="105">
        <f t="shared" si="2"/>
        <v>15066</v>
      </c>
      <c r="P21" s="254">
        <v>13</v>
      </c>
      <c r="Q21" s="109"/>
      <c r="R21" s="109"/>
      <c r="S21" s="109"/>
      <c r="T21" s="109"/>
      <c r="U21" s="109"/>
      <c r="V21" s="109"/>
      <c r="W21" s="109"/>
      <c r="X21" s="109"/>
    </row>
    <row r="22" spans="1:24" ht="20.100000000000001" customHeight="1" x14ac:dyDescent="0.15">
      <c r="A22" s="554" t="s">
        <v>37</v>
      </c>
      <c r="B22" s="555"/>
      <c r="C22" s="201"/>
      <c r="D22" s="212">
        <v>14</v>
      </c>
      <c r="E22" s="222">
        <v>0</v>
      </c>
      <c r="F22" s="233">
        <v>0</v>
      </c>
      <c r="G22" s="233">
        <v>0</v>
      </c>
      <c r="H22" s="233">
        <v>0</v>
      </c>
      <c r="I22" s="233">
        <f t="shared" si="0"/>
        <v>0</v>
      </c>
      <c r="J22" s="233">
        <v>0</v>
      </c>
      <c r="K22" s="246">
        <v>0</v>
      </c>
      <c r="L22" s="246">
        <f t="shared" si="1"/>
        <v>0</v>
      </c>
      <c r="M22" s="246">
        <v>0</v>
      </c>
      <c r="N22" s="246">
        <v>0</v>
      </c>
      <c r="O22" s="106">
        <f t="shared" si="2"/>
        <v>0</v>
      </c>
      <c r="P22" s="255">
        <v>14</v>
      </c>
    </row>
    <row r="23" spans="1:24" ht="20.100000000000001" customHeight="1" x14ac:dyDescent="0.15">
      <c r="A23" s="556" t="s">
        <v>221</v>
      </c>
      <c r="B23" s="557"/>
      <c r="C23" s="204"/>
      <c r="D23" s="213">
        <v>15</v>
      </c>
      <c r="E23" s="223">
        <f>SUM(E9:E11,E16,E21,E22)</f>
        <v>8</v>
      </c>
      <c r="F23" s="234" t="s">
        <v>288</v>
      </c>
      <c r="G23" s="239">
        <f t="shared" ref="G23:O23" si="3">SUM(G9:G11,G16,G21,G22)</f>
        <v>9959</v>
      </c>
      <c r="H23" s="239">
        <f t="shared" si="3"/>
        <v>6502027</v>
      </c>
      <c r="I23" s="239">
        <f t="shared" si="3"/>
        <v>6511986</v>
      </c>
      <c r="J23" s="239">
        <f t="shared" si="3"/>
        <v>65087</v>
      </c>
      <c r="K23" s="239">
        <f t="shared" si="3"/>
        <v>0</v>
      </c>
      <c r="L23" s="239">
        <f t="shared" si="3"/>
        <v>65087</v>
      </c>
      <c r="M23" s="239">
        <f t="shared" si="3"/>
        <v>65087</v>
      </c>
      <c r="N23" s="239">
        <f t="shared" si="3"/>
        <v>0</v>
      </c>
      <c r="O23" s="249">
        <f t="shared" si="3"/>
        <v>65087</v>
      </c>
      <c r="P23" s="256">
        <v>15</v>
      </c>
    </row>
    <row r="24" spans="1:24" ht="20.100000000000001" customHeight="1" x14ac:dyDescent="0.15">
      <c r="A24" s="188"/>
      <c r="B24" s="196"/>
      <c r="C24" s="202" t="s">
        <v>377</v>
      </c>
      <c r="D24" s="214">
        <v>16</v>
      </c>
      <c r="E24" s="224">
        <f>SUM(E12,E17)</f>
        <v>3</v>
      </c>
      <c r="F24" s="235" t="s">
        <v>288</v>
      </c>
      <c r="G24" s="240">
        <f t="shared" ref="G24:O27" si="4">SUM(G12,G17)</f>
        <v>2437</v>
      </c>
      <c r="H24" s="240">
        <v>437899</v>
      </c>
      <c r="I24" s="240">
        <f t="shared" si="4"/>
        <v>440336</v>
      </c>
      <c r="J24" s="240">
        <v>4395</v>
      </c>
      <c r="K24" s="240">
        <f t="shared" si="4"/>
        <v>0</v>
      </c>
      <c r="L24" s="240">
        <f t="shared" si="4"/>
        <v>4395</v>
      </c>
      <c r="M24" s="240">
        <v>4395</v>
      </c>
      <c r="N24" s="240">
        <f t="shared" si="4"/>
        <v>0</v>
      </c>
      <c r="O24" s="250">
        <f t="shared" si="4"/>
        <v>4395</v>
      </c>
      <c r="P24" s="255">
        <v>16</v>
      </c>
    </row>
    <row r="25" spans="1:24" ht="20.100000000000001" customHeight="1" x14ac:dyDescent="0.15">
      <c r="A25" s="552" t="s">
        <v>74</v>
      </c>
      <c r="B25" s="553"/>
      <c r="C25" s="202" t="s">
        <v>378</v>
      </c>
      <c r="D25" s="208">
        <v>17</v>
      </c>
      <c r="E25" s="225">
        <f>SUM(E13,E18)</f>
        <v>2</v>
      </c>
      <c r="F25" s="227" t="s">
        <v>288</v>
      </c>
      <c r="G25" s="109">
        <f t="shared" si="4"/>
        <v>0</v>
      </c>
      <c r="H25" s="109">
        <v>1968639</v>
      </c>
      <c r="I25" s="109">
        <f t="shared" si="4"/>
        <v>1968639</v>
      </c>
      <c r="J25" s="109">
        <v>19686</v>
      </c>
      <c r="K25" s="109">
        <f t="shared" si="4"/>
        <v>0</v>
      </c>
      <c r="L25" s="109">
        <f t="shared" si="4"/>
        <v>19686</v>
      </c>
      <c r="M25" s="109">
        <v>19686</v>
      </c>
      <c r="N25" s="109">
        <f t="shared" si="4"/>
        <v>0</v>
      </c>
      <c r="O25" s="104">
        <f t="shared" si="4"/>
        <v>19686</v>
      </c>
      <c r="P25" s="255">
        <v>17</v>
      </c>
    </row>
    <row r="26" spans="1:24" ht="20.100000000000001" customHeight="1" x14ac:dyDescent="0.15">
      <c r="A26" s="552"/>
      <c r="B26" s="553"/>
      <c r="C26" s="202" t="s">
        <v>19</v>
      </c>
      <c r="D26" s="208">
        <v>18</v>
      </c>
      <c r="E26" s="225">
        <f>SUM(E14,E19)</f>
        <v>2</v>
      </c>
      <c r="F26" s="227" t="s">
        <v>288</v>
      </c>
      <c r="G26" s="109">
        <f t="shared" si="4"/>
        <v>0</v>
      </c>
      <c r="H26" s="109">
        <v>4095489</v>
      </c>
      <c r="I26" s="109">
        <f t="shared" si="4"/>
        <v>4095489</v>
      </c>
      <c r="J26" s="109">
        <v>40954</v>
      </c>
      <c r="K26" s="109">
        <f t="shared" si="4"/>
        <v>0</v>
      </c>
      <c r="L26" s="109">
        <f t="shared" si="4"/>
        <v>40954</v>
      </c>
      <c r="M26" s="109">
        <v>40954</v>
      </c>
      <c r="N26" s="109">
        <f t="shared" si="4"/>
        <v>0</v>
      </c>
      <c r="O26" s="104">
        <f t="shared" si="4"/>
        <v>40954</v>
      </c>
      <c r="P26" s="255">
        <v>18</v>
      </c>
    </row>
    <row r="27" spans="1:24" ht="20.100000000000001" customHeight="1" x14ac:dyDescent="0.15">
      <c r="A27" s="189"/>
      <c r="B27" s="197"/>
      <c r="C27" s="205" t="s">
        <v>300</v>
      </c>
      <c r="D27" s="215">
        <v>19</v>
      </c>
      <c r="E27" s="226">
        <f>SUM(E15,E20)</f>
        <v>1</v>
      </c>
      <c r="F27" s="236" t="s">
        <v>288</v>
      </c>
      <c r="G27" s="241">
        <f t="shared" si="4"/>
        <v>7522</v>
      </c>
      <c r="H27" s="241">
        <v>0</v>
      </c>
      <c r="I27" s="241">
        <f t="shared" si="4"/>
        <v>7522</v>
      </c>
      <c r="J27" s="241">
        <v>52</v>
      </c>
      <c r="K27" s="241">
        <f t="shared" si="4"/>
        <v>0</v>
      </c>
      <c r="L27" s="241">
        <f t="shared" si="4"/>
        <v>52</v>
      </c>
      <c r="M27" s="241">
        <v>52</v>
      </c>
      <c r="N27" s="241">
        <f t="shared" si="4"/>
        <v>0</v>
      </c>
      <c r="O27" s="251">
        <f t="shared" si="4"/>
        <v>52</v>
      </c>
      <c r="P27" s="257">
        <v>19</v>
      </c>
    </row>
    <row r="28" spans="1:24" ht="20.100000000000001" customHeight="1" x14ac:dyDescent="0.15">
      <c r="A28" s="190"/>
      <c r="B28" s="190"/>
      <c r="C28" s="206"/>
      <c r="D28" s="206"/>
      <c r="E28" s="227"/>
      <c r="F28" s="227"/>
      <c r="G28" s="227"/>
      <c r="H28" s="227"/>
      <c r="I28" s="227"/>
      <c r="J28" s="227"/>
      <c r="K28" s="109"/>
      <c r="L28" s="109"/>
      <c r="M28" s="109"/>
      <c r="N28" s="109"/>
      <c r="O28" s="109"/>
      <c r="P28" s="206"/>
      <c r="Q28" s="109"/>
      <c r="R28" s="109"/>
      <c r="S28" s="109"/>
      <c r="T28" s="109"/>
      <c r="U28" s="109"/>
      <c r="V28" s="109"/>
      <c r="W28" s="109"/>
      <c r="X28" s="109"/>
    </row>
    <row r="29" spans="1:24" ht="20.100000000000001" customHeight="1" x14ac:dyDescent="0.15">
      <c r="A29" s="190"/>
      <c r="B29" s="198" t="s">
        <v>337</v>
      </c>
      <c r="C29" s="206"/>
      <c r="D29" s="206"/>
      <c r="E29" s="227"/>
      <c r="F29" s="227"/>
      <c r="G29" s="227"/>
      <c r="H29" s="227"/>
      <c r="I29" s="227"/>
      <c r="J29" s="227"/>
      <c r="K29" s="109"/>
      <c r="L29" s="109"/>
      <c r="M29" s="109"/>
      <c r="N29" s="109"/>
      <c r="O29" s="109"/>
      <c r="P29" s="206"/>
      <c r="Q29" s="109"/>
      <c r="R29" s="109"/>
      <c r="S29" s="109"/>
      <c r="T29" s="109"/>
      <c r="U29" s="109"/>
      <c r="V29" s="109"/>
      <c r="W29" s="109"/>
      <c r="X29" s="109"/>
    </row>
    <row r="30" spans="1:24" ht="20.100000000000001" customHeight="1" x14ac:dyDescent="0.15">
      <c r="A30" s="190"/>
      <c r="B30" s="190"/>
      <c r="C30" s="206"/>
      <c r="D30" s="206"/>
      <c r="E30" s="227"/>
      <c r="F30" s="227"/>
      <c r="G30" s="227"/>
      <c r="H30" s="227"/>
      <c r="I30" s="227"/>
      <c r="J30" s="227"/>
      <c r="K30" s="109"/>
      <c r="L30" s="109"/>
      <c r="M30" s="109"/>
      <c r="N30" s="109"/>
      <c r="O30" s="109"/>
      <c r="P30" s="206"/>
      <c r="Q30" s="109"/>
      <c r="R30" s="109"/>
      <c r="S30" s="109"/>
      <c r="T30" s="109"/>
      <c r="U30" s="109"/>
      <c r="V30" s="109"/>
      <c r="W30" s="109"/>
      <c r="X30" s="109"/>
    </row>
    <row r="31" spans="1:24" ht="20.100000000000001" customHeight="1" x14ac:dyDescent="0.15">
      <c r="A31" s="190"/>
      <c r="B31" s="190"/>
      <c r="C31" s="206"/>
      <c r="D31" s="206"/>
      <c r="E31" s="227"/>
      <c r="F31" s="227"/>
      <c r="G31" s="227"/>
      <c r="H31" s="227"/>
      <c r="I31" s="227"/>
      <c r="J31" s="227"/>
      <c r="K31" s="109"/>
      <c r="L31" s="109"/>
      <c r="M31" s="109"/>
      <c r="N31" s="109"/>
      <c r="O31" s="109"/>
      <c r="P31" s="206"/>
      <c r="Q31" s="109"/>
      <c r="R31" s="109"/>
      <c r="S31" s="109"/>
      <c r="T31" s="109"/>
      <c r="U31" s="109"/>
      <c r="V31" s="109"/>
      <c r="W31" s="109"/>
      <c r="X31" s="109"/>
    </row>
    <row r="32" spans="1:24" ht="20.100000000000001" customHeight="1" x14ac:dyDescent="0.15">
      <c r="A32" s="190"/>
      <c r="B32" s="190"/>
      <c r="C32" s="206"/>
      <c r="D32" s="206"/>
      <c r="E32" s="227"/>
      <c r="F32" s="227"/>
      <c r="G32" s="227"/>
      <c r="H32" s="227"/>
      <c r="I32" s="227"/>
      <c r="J32" s="227"/>
      <c r="K32" s="109"/>
      <c r="L32" s="109"/>
      <c r="M32" s="109"/>
      <c r="N32" s="109"/>
      <c r="O32" s="109"/>
      <c r="P32" s="206"/>
      <c r="Q32" s="109"/>
      <c r="R32" s="109"/>
      <c r="S32" s="109"/>
      <c r="T32" s="109"/>
      <c r="U32" s="109"/>
      <c r="V32" s="109"/>
      <c r="W32" s="109"/>
      <c r="X32" s="109"/>
    </row>
    <row r="33" spans="16:16" ht="20.100000000000001" customHeight="1" x14ac:dyDescent="0.15">
      <c r="P33" s="206"/>
    </row>
    <row r="34" spans="16:16" ht="20.100000000000001" customHeight="1" x14ac:dyDescent="0.15">
      <c r="P34" s="206"/>
    </row>
    <row r="35" spans="16:16" ht="20.100000000000001" customHeight="1" x14ac:dyDescent="0.15">
      <c r="P35" s="206"/>
    </row>
    <row r="36" spans="16:16" ht="20.100000000000001" customHeight="1" x14ac:dyDescent="0.15">
      <c r="P36" s="206"/>
    </row>
  </sheetData>
  <mergeCells count="14">
    <mergeCell ref="P6:P8"/>
    <mergeCell ref="A25:B26"/>
    <mergeCell ref="A11:B11"/>
    <mergeCell ref="A14:B14"/>
    <mergeCell ref="A19:B19"/>
    <mergeCell ref="A22:B22"/>
    <mergeCell ref="A23:B23"/>
    <mergeCell ref="G6:I6"/>
    <mergeCell ref="J6:L6"/>
    <mergeCell ref="M6:O6"/>
    <mergeCell ref="A9:B9"/>
    <mergeCell ref="A10:B10"/>
    <mergeCell ref="A6:B8"/>
    <mergeCell ref="D6:D8"/>
  </mergeCells>
  <phoneticPr fontId="2"/>
  <pageMargins left="0.78740157480314965" right="0.78740157480314965" top="0.78740157480314965" bottom="0.78740157480314965" header="0.51181102362204722" footer="0.51181102362204722"/>
  <pageSetup paperSize="9" scale="96" firstPageNumber="44" orientation="portrait" useFirstPageNumber="1" r:id="rId1"/>
  <headerFooter scaleWithDoc="0" alignWithMargins="0">
    <oddFooter>&amp;C- &amp;P -</oddFooter>
  </headerFooter>
  <colBreaks count="1" manualBreakCount="1">
    <brk id="8" max="2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Q35"/>
  <sheetViews>
    <sheetView view="pageBreakPreview" zoomScale="85" zoomScaleSheetLayoutView="85" workbookViewId="0">
      <selection activeCell="C16" sqref="C16"/>
    </sheetView>
  </sheetViews>
  <sheetFormatPr defaultColWidth="10.625" defaultRowHeight="20.100000000000001" customHeight="1" x14ac:dyDescent="0.15"/>
  <cols>
    <col min="1" max="1" width="7.125" style="15" customWidth="1"/>
    <col min="2" max="2" width="9.625" style="15" customWidth="1"/>
    <col min="3" max="4" width="17.625" style="15" customWidth="1"/>
    <col min="5" max="16384" width="10.625" style="15"/>
  </cols>
  <sheetData>
    <row r="1" spans="1:4" ht="20.100000000000001" customHeight="1" x14ac:dyDescent="0.15">
      <c r="A1" s="15" t="str">
        <f>目次!A6</f>
        <v>令和６年度　市町村税の課税状況等の調</v>
      </c>
    </row>
    <row r="2" spans="1:4" ht="20.100000000000001" customHeight="1" x14ac:dyDescent="0.15">
      <c r="A2" s="15" t="s">
        <v>97</v>
      </c>
    </row>
    <row r="4" spans="1:4" ht="20.100000000000001" customHeight="1" x14ac:dyDescent="0.15">
      <c r="A4" s="15" t="s">
        <v>417</v>
      </c>
      <c r="B4" s="15" t="str">
        <f>目次!C25</f>
        <v>入湯客数、特別徴収義務者数（令和５年度分）</v>
      </c>
    </row>
    <row r="6" spans="1:4" ht="20.100000000000001" customHeight="1" x14ac:dyDescent="0.15">
      <c r="A6" s="17"/>
      <c r="B6" s="24" t="s">
        <v>9</v>
      </c>
      <c r="C6" s="574" t="s">
        <v>98</v>
      </c>
      <c r="D6" s="575" t="s">
        <v>85</v>
      </c>
    </row>
    <row r="7" spans="1:4" ht="20.100000000000001" customHeight="1" x14ac:dyDescent="0.15">
      <c r="A7" s="146"/>
      <c r="B7" s="258"/>
      <c r="C7" s="472"/>
      <c r="D7" s="524"/>
    </row>
    <row r="8" spans="1:4" ht="20.100000000000001" customHeight="1" x14ac:dyDescent="0.15">
      <c r="A8" s="111" t="s">
        <v>26</v>
      </c>
      <c r="B8" s="25"/>
      <c r="C8" s="39" t="s">
        <v>25</v>
      </c>
      <c r="D8" s="57" t="s">
        <v>25</v>
      </c>
    </row>
    <row r="9" spans="1:4" ht="20.100000000000001" customHeight="1" x14ac:dyDescent="0.15">
      <c r="A9" s="20">
        <v>1</v>
      </c>
      <c r="B9" s="27" t="s">
        <v>155</v>
      </c>
      <c r="C9" s="116">
        <v>307824</v>
      </c>
      <c r="D9" s="130">
        <v>11</v>
      </c>
    </row>
    <row r="10" spans="1:4" ht="20.100000000000001" customHeight="1" x14ac:dyDescent="0.15">
      <c r="A10" s="21">
        <v>2</v>
      </c>
      <c r="B10" s="28" t="s">
        <v>159</v>
      </c>
      <c r="C10" s="117">
        <v>14654</v>
      </c>
      <c r="D10" s="131">
        <v>3</v>
      </c>
    </row>
    <row r="11" spans="1:4" ht="20.100000000000001" customHeight="1" x14ac:dyDescent="0.15">
      <c r="A11" s="21">
        <v>3</v>
      </c>
      <c r="B11" s="28" t="s">
        <v>160</v>
      </c>
      <c r="C11" s="117">
        <v>393122</v>
      </c>
      <c r="D11" s="131">
        <v>12</v>
      </c>
    </row>
    <row r="12" spans="1:4" ht="20.100000000000001" customHeight="1" x14ac:dyDescent="0.15">
      <c r="A12" s="21">
        <v>4</v>
      </c>
      <c r="B12" s="28" t="s">
        <v>161</v>
      </c>
      <c r="C12" s="117">
        <v>23534</v>
      </c>
      <c r="D12" s="131">
        <v>14</v>
      </c>
    </row>
    <row r="13" spans="1:4" ht="20.100000000000001" customHeight="1" x14ac:dyDescent="0.15">
      <c r="A13" s="22">
        <v>5</v>
      </c>
      <c r="B13" s="28" t="s">
        <v>164</v>
      </c>
      <c r="C13" s="139">
        <v>152832</v>
      </c>
      <c r="D13" s="259">
        <v>11</v>
      </c>
    </row>
    <row r="14" spans="1:4" ht="20.100000000000001" customHeight="1" x14ac:dyDescent="0.15">
      <c r="A14" s="21">
        <v>6</v>
      </c>
      <c r="B14" s="29" t="s">
        <v>166</v>
      </c>
      <c r="C14" s="117">
        <v>179398</v>
      </c>
      <c r="D14" s="131">
        <v>27</v>
      </c>
    </row>
    <row r="15" spans="1:4" s="62" customFormat="1" ht="20.100000000000001" customHeight="1" x14ac:dyDescent="0.15">
      <c r="A15" s="21">
        <v>7</v>
      </c>
      <c r="B15" s="28" t="s">
        <v>167</v>
      </c>
      <c r="C15" s="117">
        <v>275950</v>
      </c>
      <c r="D15" s="131">
        <v>24</v>
      </c>
    </row>
    <row r="16" spans="1:4" ht="20.100000000000001" customHeight="1" x14ac:dyDescent="0.15">
      <c r="A16" s="21">
        <v>8</v>
      </c>
      <c r="B16" s="30" t="s">
        <v>170</v>
      </c>
      <c r="C16" s="117">
        <v>33164</v>
      </c>
      <c r="D16" s="131">
        <v>10</v>
      </c>
    </row>
    <row r="17" spans="1:17" ht="20.100000000000001" customHeight="1" x14ac:dyDescent="0.15">
      <c r="A17" s="21">
        <v>9</v>
      </c>
      <c r="B17" s="28" t="s">
        <v>172</v>
      </c>
      <c r="C17" s="117">
        <v>0</v>
      </c>
      <c r="D17" s="131">
        <v>0</v>
      </c>
    </row>
    <row r="18" spans="1:17" ht="20.100000000000001" customHeight="1" x14ac:dyDescent="0.15">
      <c r="A18" s="22">
        <v>10</v>
      </c>
      <c r="B18" s="31" t="s">
        <v>173</v>
      </c>
      <c r="C18" s="139">
        <v>22259</v>
      </c>
      <c r="D18" s="259">
        <v>15</v>
      </c>
    </row>
    <row r="19" spans="1:17" ht="20.100000000000001" customHeight="1" x14ac:dyDescent="0.15">
      <c r="A19" s="21">
        <v>11</v>
      </c>
      <c r="B19" s="28" t="s">
        <v>174</v>
      </c>
      <c r="C19" s="117">
        <v>17578</v>
      </c>
      <c r="D19" s="131">
        <v>5</v>
      </c>
    </row>
    <row r="20" spans="1:17" ht="20.100000000000001" customHeight="1" x14ac:dyDescent="0.15">
      <c r="A20" s="21">
        <v>12</v>
      </c>
      <c r="B20" s="28" t="s">
        <v>301</v>
      </c>
      <c r="C20" s="117">
        <v>35351</v>
      </c>
      <c r="D20" s="131">
        <v>5</v>
      </c>
    </row>
    <row r="21" spans="1:17" ht="20.100000000000001" customHeight="1" x14ac:dyDescent="0.15">
      <c r="A21" s="21">
        <v>13</v>
      </c>
      <c r="B21" s="28" t="s">
        <v>302</v>
      </c>
      <c r="C21" s="117">
        <v>701516</v>
      </c>
      <c r="D21" s="131">
        <v>50</v>
      </c>
    </row>
    <row r="22" spans="1:17" ht="20.100000000000001" customHeight="1" x14ac:dyDescent="0.15">
      <c r="A22" s="21">
        <v>14</v>
      </c>
      <c r="B22" s="28" t="s">
        <v>175</v>
      </c>
      <c r="C22" s="117">
        <v>45120</v>
      </c>
      <c r="D22" s="131">
        <v>5</v>
      </c>
    </row>
    <row r="23" spans="1:17" ht="20.100000000000001" customHeight="1" x14ac:dyDescent="0.15">
      <c r="A23" s="22">
        <v>15</v>
      </c>
      <c r="B23" s="28" t="s">
        <v>177</v>
      </c>
      <c r="C23" s="139">
        <v>0</v>
      </c>
      <c r="D23" s="259">
        <v>0</v>
      </c>
      <c r="E23" s="62"/>
      <c r="F23" s="62"/>
      <c r="G23" s="62"/>
      <c r="H23" s="62"/>
      <c r="I23" s="62"/>
      <c r="J23" s="62"/>
      <c r="K23" s="62"/>
      <c r="L23" s="62"/>
      <c r="M23" s="62"/>
      <c r="N23" s="62"/>
      <c r="O23" s="62"/>
      <c r="P23" s="62"/>
      <c r="Q23" s="62"/>
    </row>
    <row r="24" spans="1:17" ht="20.100000000000001" customHeight="1" x14ac:dyDescent="0.15">
      <c r="A24" s="21">
        <v>16</v>
      </c>
      <c r="B24" s="29" t="s">
        <v>178</v>
      </c>
      <c r="C24" s="117">
        <v>52308</v>
      </c>
      <c r="D24" s="131">
        <v>3</v>
      </c>
      <c r="E24" s="261"/>
      <c r="F24" s="62"/>
      <c r="G24" s="62"/>
      <c r="H24" s="62"/>
      <c r="I24" s="62"/>
      <c r="J24" s="62"/>
      <c r="K24" s="62"/>
      <c r="L24" s="62"/>
      <c r="M24" s="62"/>
      <c r="N24" s="62"/>
      <c r="O24" s="62"/>
      <c r="P24" s="62"/>
      <c r="Q24" s="62"/>
    </row>
    <row r="25" spans="1:17" ht="20.100000000000001" customHeight="1" x14ac:dyDescent="0.15">
      <c r="A25" s="21">
        <v>17</v>
      </c>
      <c r="B25" s="28" t="s">
        <v>303</v>
      </c>
      <c r="C25" s="117">
        <v>245312</v>
      </c>
      <c r="D25" s="131">
        <v>4</v>
      </c>
      <c r="E25" s="261"/>
      <c r="F25" s="62"/>
      <c r="G25" s="62"/>
      <c r="H25" s="62"/>
      <c r="I25" s="62"/>
      <c r="J25" s="62"/>
      <c r="K25" s="62"/>
      <c r="L25" s="62"/>
      <c r="M25" s="62"/>
      <c r="N25" s="62"/>
      <c r="O25" s="62"/>
      <c r="P25" s="62"/>
      <c r="Q25" s="62"/>
    </row>
    <row r="26" spans="1:17" ht="20.100000000000001" customHeight="1" x14ac:dyDescent="0.15">
      <c r="A26" s="21">
        <v>18</v>
      </c>
      <c r="B26" s="28" t="s">
        <v>304</v>
      </c>
      <c r="C26" s="117">
        <v>94275</v>
      </c>
      <c r="D26" s="131">
        <v>2</v>
      </c>
      <c r="E26" s="261"/>
      <c r="F26" s="62"/>
      <c r="G26" s="62"/>
      <c r="H26" s="62"/>
      <c r="I26" s="62"/>
      <c r="J26" s="62"/>
      <c r="K26" s="62"/>
      <c r="L26" s="62"/>
      <c r="M26" s="62"/>
      <c r="N26" s="62"/>
      <c r="O26" s="62"/>
      <c r="P26" s="62"/>
      <c r="Q26" s="62"/>
    </row>
    <row r="27" spans="1:17" ht="20.100000000000001" customHeight="1" x14ac:dyDescent="0.15">
      <c r="A27" s="21">
        <v>19</v>
      </c>
      <c r="B27" s="28" t="s">
        <v>135</v>
      </c>
      <c r="C27" s="117">
        <v>13109</v>
      </c>
      <c r="D27" s="131">
        <v>3</v>
      </c>
      <c r="E27" s="261"/>
      <c r="F27" s="62"/>
      <c r="G27" s="62"/>
      <c r="H27" s="62"/>
      <c r="I27" s="62"/>
      <c r="J27" s="62"/>
      <c r="K27" s="62"/>
      <c r="L27" s="62"/>
      <c r="M27" s="62"/>
      <c r="N27" s="62"/>
      <c r="O27" s="62"/>
      <c r="P27" s="62"/>
      <c r="Q27" s="62"/>
    </row>
    <row r="28" spans="1:17" ht="20.100000000000001" customHeight="1" x14ac:dyDescent="0.15">
      <c r="A28" s="22">
        <v>20</v>
      </c>
      <c r="B28" s="31" t="s">
        <v>180</v>
      </c>
      <c r="C28" s="139">
        <v>0</v>
      </c>
      <c r="D28" s="259">
        <v>0</v>
      </c>
      <c r="E28" s="261"/>
      <c r="F28" s="62"/>
      <c r="G28" s="62"/>
      <c r="H28" s="62"/>
      <c r="I28" s="62"/>
      <c r="J28" s="62"/>
      <c r="K28" s="62"/>
      <c r="L28" s="62"/>
      <c r="M28" s="62"/>
      <c r="N28" s="62"/>
      <c r="O28" s="62"/>
      <c r="P28" s="62"/>
      <c r="Q28" s="62"/>
    </row>
    <row r="29" spans="1:17" ht="20.100000000000001" customHeight="1" x14ac:dyDescent="0.15">
      <c r="A29" s="21">
        <v>21</v>
      </c>
      <c r="B29" s="28" t="s">
        <v>181</v>
      </c>
      <c r="C29" s="117">
        <v>0</v>
      </c>
      <c r="D29" s="131">
        <v>0</v>
      </c>
    </row>
    <row r="30" spans="1:17" ht="20.100000000000001" customHeight="1" x14ac:dyDescent="0.15">
      <c r="A30" s="21">
        <v>22</v>
      </c>
      <c r="B30" s="28" t="s">
        <v>182</v>
      </c>
      <c r="C30" s="117">
        <v>196324</v>
      </c>
      <c r="D30" s="131">
        <v>2</v>
      </c>
    </row>
    <row r="31" spans="1:17" ht="20.100000000000001" customHeight="1" x14ac:dyDescent="0.15">
      <c r="A31" s="21">
        <v>23</v>
      </c>
      <c r="B31" s="28" t="s">
        <v>184</v>
      </c>
      <c r="C31" s="117">
        <v>4763</v>
      </c>
      <c r="D31" s="131">
        <v>3</v>
      </c>
    </row>
    <row r="32" spans="1:17" ht="20.100000000000001" customHeight="1" x14ac:dyDescent="0.15">
      <c r="A32" s="21">
        <v>24</v>
      </c>
      <c r="B32" s="28" t="s">
        <v>185</v>
      </c>
      <c r="C32" s="117">
        <v>0</v>
      </c>
      <c r="D32" s="131">
        <v>0</v>
      </c>
    </row>
    <row r="33" spans="1:4" ht="20.100000000000001" customHeight="1" x14ac:dyDescent="0.15">
      <c r="A33" s="21">
        <v>25</v>
      </c>
      <c r="B33" s="28" t="s">
        <v>12</v>
      </c>
      <c r="C33" s="117">
        <v>66649</v>
      </c>
      <c r="D33" s="131">
        <v>2</v>
      </c>
    </row>
    <row r="34" spans="1:4" ht="20.100000000000001" customHeight="1" x14ac:dyDescent="0.15">
      <c r="A34" s="23" t="s">
        <v>209</v>
      </c>
      <c r="B34" s="32"/>
      <c r="C34" s="140">
        <f>SUM(C9:C33)</f>
        <v>2875042</v>
      </c>
      <c r="D34" s="260">
        <f>SUM(D9:D33)</f>
        <v>211</v>
      </c>
    </row>
    <row r="35" spans="1:4" ht="20.100000000000001" customHeight="1" x14ac:dyDescent="0.15">
      <c r="C35" s="99"/>
      <c r="D35" s="99"/>
    </row>
  </sheetData>
  <mergeCells count="2">
    <mergeCell ref="C6:C7"/>
    <mergeCell ref="D6:D7"/>
  </mergeCells>
  <phoneticPr fontId="2"/>
  <pageMargins left="0.78740157480314965" right="0.74803149606299213" top="0.78740157480314965" bottom="0.78740157480314965" header="0.51181102362204722" footer="0.51181102362204722"/>
  <pageSetup paperSize="9" scale="99" firstPageNumber="46" orientation="portrait" useFirstPageNumber="1" r:id="rId1"/>
  <headerFooter scaleWithDoc="0" alignWithMargins="0">
    <oddFooter>&amp;C-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I27"/>
  <sheetViews>
    <sheetView view="pageBreakPreview" zoomScaleSheetLayoutView="100" workbookViewId="0">
      <selection activeCell="G18" sqref="G18"/>
    </sheetView>
  </sheetViews>
  <sheetFormatPr defaultColWidth="10.625" defaultRowHeight="20.100000000000001" customHeight="1" x14ac:dyDescent="0.15"/>
  <cols>
    <col min="1" max="1" width="7.375" style="15" customWidth="1"/>
    <col min="2" max="2" width="10.625" style="15"/>
    <col min="3" max="4" width="9.625" style="15" customWidth="1"/>
    <col min="5" max="6" width="10.625" style="15"/>
    <col min="7" max="8" width="9.625" style="15" customWidth="1"/>
    <col min="9" max="16384" width="10.625" style="15"/>
  </cols>
  <sheetData>
    <row r="1" spans="1:9" ht="20.100000000000001" customHeight="1" x14ac:dyDescent="0.15">
      <c r="A1" s="15" t="str">
        <f>目次!A6</f>
        <v>令和６年度　市町村税の課税状況等の調</v>
      </c>
    </row>
    <row r="2" spans="1:9" ht="20.100000000000001" customHeight="1" x14ac:dyDescent="0.15">
      <c r="A2" s="15" t="s">
        <v>99</v>
      </c>
    </row>
    <row r="4" spans="1:9" ht="20.100000000000001" customHeight="1" x14ac:dyDescent="0.15">
      <c r="A4" s="15" t="s">
        <v>418</v>
      </c>
      <c r="B4" s="15" t="str">
        <f>目次!C26</f>
        <v>納税義務者数、事業所床面積等、課税標準額、調定済額、収入済額（令和５年度分）</v>
      </c>
    </row>
    <row r="5" spans="1:9" ht="20.100000000000001" customHeight="1" x14ac:dyDescent="0.15">
      <c r="I5" s="99"/>
    </row>
    <row r="6" spans="1:9" ht="20.100000000000001" customHeight="1" x14ac:dyDescent="0.15">
      <c r="A6" s="17"/>
      <c r="B6" s="24"/>
      <c r="C6" s="408" t="s">
        <v>6</v>
      </c>
      <c r="D6" s="268"/>
      <c r="E6" s="574" t="s">
        <v>179</v>
      </c>
      <c r="F6" s="271" t="s">
        <v>298</v>
      </c>
      <c r="G6" s="272"/>
      <c r="H6" s="579" t="s">
        <v>35</v>
      </c>
      <c r="I6" s="589" t="s">
        <v>461</v>
      </c>
    </row>
    <row r="7" spans="1:9" ht="36" x14ac:dyDescent="0.15">
      <c r="A7" s="146" t="s">
        <v>216</v>
      </c>
      <c r="B7" s="258"/>
      <c r="C7" s="409"/>
      <c r="D7" s="398" t="s">
        <v>232</v>
      </c>
      <c r="E7" s="578"/>
      <c r="F7" s="65"/>
      <c r="G7" s="273" t="s">
        <v>103</v>
      </c>
      <c r="H7" s="580"/>
      <c r="I7" s="590"/>
    </row>
    <row r="8" spans="1:9" ht="20.100000000000001" customHeight="1" x14ac:dyDescent="0.15">
      <c r="A8" s="19"/>
      <c r="B8" s="26"/>
      <c r="C8" s="39" t="s">
        <v>25</v>
      </c>
      <c r="D8" s="39" t="s">
        <v>25</v>
      </c>
      <c r="E8" s="39" t="s">
        <v>106</v>
      </c>
      <c r="F8" s="39" t="s">
        <v>108</v>
      </c>
      <c r="G8" s="39" t="s">
        <v>118</v>
      </c>
      <c r="H8" s="39" t="s">
        <v>109</v>
      </c>
      <c r="I8" s="57" t="s">
        <v>111</v>
      </c>
    </row>
    <row r="9" spans="1:9" ht="24.95" customHeight="1" x14ac:dyDescent="0.15">
      <c r="A9" s="581" t="s">
        <v>123</v>
      </c>
      <c r="B9" s="582"/>
      <c r="C9" s="264">
        <v>542</v>
      </c>
      <c r="D9" s="118">
        <v>0</v>
      </c>
      <c r="E9" s="120">
        <v>3145711</v>
      </c>
      <c r="F9" s="120">
        <v>598472</v>
      </c>
      <c r="G9" s="120">
        <v>16183</v>
      </c>
      <c r="H9" s="120">
        <v>242430</v>
      </c>
      <c r="I9" s="132">
        <v>42479</v>
      </c>
    </row>
    <row r="10" spans="1:9" ht="24.95" customHeight="1" x14ac:dyDescent="0.15">
      <c r="A10" s="581" t="s">
        <v>114</v>
      </c>
      <c r="B10" s="582"/>
      <c r="C10" s="264">
        <v>96</v>
      </c>
      <c r="D10" s="118">
        <v>0</v>
      </c>
      <c r="E10" s="120">
        <v>85065169</v>
      </c>
      <c r="F10" s="120">
        <v>14154797</v>
      </c>
      <c r="G10" s="118">
        <v>0</v>
      </c>
      <c r="H10" s="120">
        <v>1756962</v>
      </c>
      <c r="I10" s="132">
        <v>1319282</v>
      </c>
    </row>
    <row r="11" spans="1:9" ht="24.95" customHeight="1" x14ac:dyDescent="0.15">
      <c r="A11" s="583" t="s">
        <v>217</v>
      </c>
      <c r="B11" s="584"/>
      <c r="C11" s="265">
        <f>SUM(C9:C10)</f>
        <v>638</v>
      </c>
      <c r="D11" s="145">
        <f>SUM(D9:D10)</f>
        <v>0</v>
      </c>
      <c r="E11" s="372" t="s">
        <v>415</v>
      </c>
      <c r="F11" s="372" t="s">
        <v>415</v>
      </c>
      <c r="G11" s="372" t="s">
        <v>415</v>
      </c>
      <c r="H11" s="372" t="s">
        <v>415</v>
      </c>
      <c r="I11" s="373" t="s">
        <v>288</v>
      </c>
    </row>
    <row r="13" spans="1:9" ht="20.100000000000001" customHeight="1" x14ac:dyDescent="0.15">
      <c r="B13" s="1"/>
    </row>
    <row r="15" spans="1:9" ht="20.100000000000001" customHeight="1" x14ac:dyDescent="0.15">
      <c r="A15" s="591" t="s">
        <v>143</v>
      </c>
      <c r="B15" s="592"/>
      <c r="C15" s="579" t="s">
        <v>102</v>
      </c>
      <c r="D15" s="585" t="s">
        <v>17</v>
      </c>
      <c r="E15" s="586"/>
      <c r="F15" s="587"/>
      <c r="G15" s="585" t="s">
        <v>299</v>
      </c>
      <c r="H15" s="586"/>
      <c r="I15" s="588"/>
    </row>
    <row r="16" spans="1:9" ht="20.100000000000001" customHeight="1" x14ac:dyDescent="0.15">
      <c r="A16" s="581"/>
      <c r="B16" s="582"/>
      <c r="C16" s="580"/>
      <c r="D16" s="448" t="s">
        <v>104</v>
      </c>
      <c r="E16" s="449" t="s">
        <v>94</v>
      </c>
      <c r="F16" s="449" t="s">
        <v>15</v>
      </c>
      <c r="G16" s="449" t="s">
        <v>104</v>
      </c>
      <c r="H16" s="449" t="s">
        <v>94</v>
      </c>
      <c r="I16" s="450" t="s">
        <v>15</v>
      </c>
    </row>
    <row r="17" spans="1:9" ht="20.100000000000001" customHeight="1" x14ac:dyDescent="0.15">
      <c r="A17" s="583"/>
      <c r="B17" s="584"/>
      <c r="C17" s="39" t="s">
        <v>112</v>
      </c>
      <c r="D17" s="33" t="s">
        <v>56</v>
      </c>
      <c r="E17" s="33" t="s">
        <v>56</v>
      </c>
      <c r="F17" s="33" t="s">
        <v>56</v>
      </c>
      <c r="G17" s="33" t="s">
        <v>56</v>
      </c>
      <c r="H17" s="33" t="s">
        <v>56</v>
      </c>
      <c r="I17" s="57" t="s">
        <v>56</v>
      </c>
    </row>
    <row r="18" spans="1:9" ht="24.95" customHeight="1" x14ac:dyDescent="0.15">
      <c r="A18" s="593" t="s">
        <v>123</v>
      </c>
      <c r="B18" s="594"/>
      <c r="C18" s="266">
        <v>2262330</v>
      </c>
      <c r="D18" s="120">
        <v>1355242</v>
      </c>
      <c r="E18" s="120">
        <v>60927</v>
      </c>
      <c r="F18" s="120">
        <f>SUM(D18:E18)</f>
        <v>1416169</v>
      </c>
      <c r="G18" s="120">
        <v>1338545</v>
      </c>
      <c r="H18" s="120">
        <v>28688</v>
      </c>
      <c r="I18" s="132">
        <f>SUM(G18:H18)</f>
        <v>1367233</v>
      </c>
    </row>
    <row r="19" spans="1:9" ht="24.95" customHeight="1" x14ac:dyDescent="0.15">
      <c r="A19" s="581" t="s">
        <v>114</v>
      </c>
      <c r="B19" s="582"/>
      <c r="C19" s="266">
        <v>67834128</v>
      </c>
      <c r="D19" s="120">
        <v>167813</v>
      </c>
      <c r="E19" s="120">
        <v>0</v>
      </c>
      <c r="F19" s="120">
        <f>SUM(D19:E19)</f>
        <v>167813</v>
      </c>
      <c r="G19" s="120">
        <v>165746</v>
      </c>
      <c r="H19" s="120">
        <v>0</v>
      </c>
      <c r="I19" s="132">
        <f>SUM(G19:H19)</f>
        <v>165746</v>
      </c>
    </row>
    <row r="20" spans="1:9" ht="24.95" customHeight="1" x14ac:dyDescent="0.15">
      <c r="A20" s="576" t="s">
        <v>217</v>
      </c>
      <c r="B20" s="577"/>
      <c r="C20" s="267" t="s">
        <v>415</v>
      </c>
      <c r="D20" s="269">
        <f>SUM(D18:D19)</f>
        <v>1523055</v>
      </c>
      <c r="E20" s="269">
        <f t="shared" ref="E20:H20" si="0">SUM(E18:E19)</f>
        <v>60927</v>
      </c>
      <c r="F20" s="269">
        <f t="shared" si="0"/>
        <v>1583982</v>
      </c>
      <c r="G20" s="269">
        <f t="shared" si="0"/>
        <v>1504291</v>
      </c>
      <c r="H20" s="269">
        <f t="shared" si="0"/>
        <v>28688</v>
      </c>
      <c r="I20" s="274">
        <f>SUM(I18:I19)</f>
        <v>1532979</v>
      </c>
    </row>
    <row r="22" spans="1:9" ht="20.100000000000001" customHeight="1" x14ac:dyDescent="0.15">
      <c r="C22" s="15" t="s">
        <v>55</v>
      </c>
    </row>
    <row r="23" spans="1:9" ht="20.100000000000001" customHeight="1" x14ac:dyDescent="0.15">
      <c r="B23" s="263"/>
      <c r="C23" s="263"/>
      <c r="D23" s="151"/>
      <c r="E23" s="151"/>
      <c r="F23" s="151"/>
      <c r="G23" s="151"/>
      <c r="H23" s="151"/>
      <c r="I23" s="151"/>
    </row>
    <row r="24" spans="1:9" ht="20.100000000000001" customHeight="1" x14ac:dyDescent="0.15">
      <c r="B24" s="263"/>
      <c r="C24" s="263"/>
      <c r="D24" s="151"/>
      <c r="E24" s="151"/>
      <c r="F24" s="151"/>
      <c r="G24" s="151"/>
      <c r="H24" s="151"/>
      <c r="I24" s="151"/>
    </row>
    <row r="25" spans="1:9" ht="20.100000000000001" customHeight="1" x14ac:dyDescent="0.15">
      <c r="B25" s="263"/>
      <c r="C25" s="263"/>
      <c r="D25" s="151"/>
      <c r="E25" s="151"/>
      <c r="F25" s="151"/>
      <c r="G25" s="151"/>
      <c r="H25" s="151"/>
      <c r="I25" s="151"/>
    </row>
    <row r="26" spans="1:9" ht="20.100000000000001" customHeight="1" x14ac:dyDescent="0.15">
      <c r="B26" s="263"/>
      <c r="C26" s="263"/>
      <c r="D26" s="151"/>
      <c r="E26" s="151"/>
      <c r="F26" s="151"/>
      <c r="G26" s="151"/>
      <c r="H26" s="151"/>
      <c r="I26" s="151"/>
    </row>
    <row r="27" spans="1:9" ht="20.100000000000001" customHeight="1" x14ac:dyDescent="0.15">
      <c r="B27" s="263"/>
      <c r="C27" s="263"/>
      <c r="D27" s="151"/>
      <c r="E27" s="151"/>
      <c r="F27" s="151"/>
      <c r="G27" s="151"/>
      <c r="H27" s="151"/>
      <c r="I27" s="151"/>
    </row>
  </sheetData>
  <mergeCells count="13">
    <mergeCell ref="A20:B20"/>
    <mergeCell ref="E6:E7"/>
    <mergeCell ref="H6:H7"/>
    <mergeCell ref="A9:B9"/>
    <mergeCell ref="A10:B10"/>
    <mergeCell ref="A11:B11"/>
    <mergeCell ref="D15:F15"/>
    <mergeCell ref="G15:I15"/>
    <mergeCell ref="I6:I7"/>
    <mergeCell ref="A15:B17"/>
    <mergeCell ref="C15:C16"/>
    <mergeCell ref="A18:B18"/>
    <mergeCell ref="A19:B19"/>
  </mergeCells>
  <phoneticPr fontId="2"/>
  <pageMargins left="0.78740157480314965" right="0.78740157480314965" top="0.78740157480314965" bottom="0.78740157480314965" header="0.51181102362204722" footer="0.51181102362204722"/>
  <pageSetup paperSize="9" scale="98" firstPageNumber="47" orientation="portrait" useFirstPageNumber="1" r:id="rId1"/>
  <headerFooter scaleWithDoc="0" alignWithMargins="0">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BR1156"/>
  <sheetViews>
    <sheetView view="pageBreakPreview" zoomScale="85" zoomScaleSheetLayoutView="85" workbookViewId="0">
      <selection activeCell="D18" sqref="D18"/>
    </sheetView>
  </sheetViews>
  <sheetFormatPr defaultColWidth="10.625" defaultRowHeight="20.100000000000001" customHeight="1" x14ac:dyDescent="0.15"/>
  <cols>
    <col min="1" max="1" width="7" style="15" customWidth="1"/>
    <col min="2" max="13" width="11.625" style="15" customWidth="1"/>
    <col min="14" max="14" width="5.625" style="16" customWidth="1"/>
    <col min="15" max="16384" width="10.625" style="15"/>
  </cols>
  <sheetData>
    <row r="1" spans="1:14" ht="20.100000000000001" customHeight="1" x14ac:dyDescent="0.15">
      <c r="A1" s="15" t="str">
        <f>目次!A6</f>
        <v>令和６年度　市町村税の課税状況等の調</v>
      </c>
    </row>
    <row r="2" spans="1:14" ht="20.100000000000001" customHeight="1" x14ac:dyDescent="0.15">
      <c r="A2" s="15" t="s">
        <v>119</v>
      </c>
    </row>
    <row r="4" spans="1:14" ht="20.100000000000001" customHeight="1" x14ac:dyDescent="0.15">
      <c r="A4" s="15" t="s">
        <v>419</v>
      </c>
      <c r="B4" s="15" t="str">
        <f>目次!C27</f>
        <v>加入者の状況（基礎課税分）（令和６年３月３１日現在）</v>
      </c>
    </row>
    <row r="5" spans="1:14" ht="20.100000000000001" customHeight="1" x14ac:dyDescent="0.15">
      <c r="I5" s="99"/>
      <c r="J5" s="99"/>
      <c r="K5" s="99"/>
      <c r="L5" s="99"/>
      <c r="M5" s="99"/>
    </row>
    <row r="6" spans="1:14" ht="20.100000000000001" customHeight="1" x14ac:dyDescent="0.15">
      <c r="A6" s="17"/>
      <c r="B6" s="24" t="s">
        <v>9</v>
      </c>
      <c r="C6" s="595" t="s">
        <v>306</v>
      </c>
      <c r="D6" s="596"/>
      <c r="E6" s="596"/>
      <c r="F6" s="596"/>
      <c r="G6" s="597"/>
      <c r="H6" s="599" t="s">
        <v>233</v>
      </c>
      <c r="I6" s="595" t="s">
        <v>379</v>
      </c>
      <c r="J6" s="596"/>
      <c r="K6" s="596"/>
      <c r="L6" s="596"/>
      <c r="M6" s="598"/>
      <c r="N6" s="461" t="s">
        <v>331</v>
      </c>
    </row>
    <row r="7" spans="1:14" ht="20.100000000000001" customHeight="1" x14ac:dyDescent="0.15">
      <c r="A7" s="110"/>
      <c r="B7" s="112"/>
      <c r="C7" s="410" t="s">
        <v>202</v>
      </c>
      <c r="D7" s="283"/>
      <c r="E7" s="284"/>
      <c r="F7" s="471" t="s">
        <v>122</v>
      </c>
      <c r="G7" s="601" t="s">
        <v>380</v>
      </c>
      <c r="H7" s="600"/>
      <c r="I7" s="471" t="s">
        <v>220</v>
      </c>
      <c r="J7" s="285" t="s">
        <v>127</v>
      </c>
      <c r="K7" s="286"/>
      <c r="L7" s="287"/>
      <c r="M7" s="602" t="s">
        <v>380</v>
      </c>
      <c r="N7" s="462"/>
    </row>
    <row r="8" spans="1:14" ht="24" x14ac:dyDescent="0.15">
      <c r="A8" s="146"/>
      <c r="B8" s="258"/>
      <c r="C8" s="396" t="s">
        <v>128</v>
      </c>
      <c r="D8" s="396" t="s">
        <v>2</v>
      </c>
      <c r="E8" s="396" t="s">
        <v>15</v>
      </c>
      <c r="F8" s="578"/>
      <c r="G8" s="600"/>
      <c r="H8" s="600"/>
      <c r="I8" s="472"/>
      <c r="J8" s="398" t="s">
        <v>223</v>
      </c>
      <c r="K8" s="398" t="s">
        <v>148</v>
      </c>
      <c r="L8" s="398" t="s">
        <v>15</v>
      </c>
      <c r="M8" s="603"/>
      <c r="N8" s="462"/>
    </row>
    <row r="9" spans="1:14" ht="20.100000000000001" customHeight="1" x14ac:dyDescent="0.15">
      <c r="A9" s="111" t="s">
        <v>26</v>
      </c>
      <c r="B9" s="25"/>
      <c r="C9" s="39" t="s">
        <v>29</v>
      </c>
      <c r="D9" s="129" t="s">
        <v>29</v>
      </c>
      <c r="E9" s="129" t="s">
        <v>29</v>
      </c>
      <c r="F9" s="129" t="s">
        <v>29</v>
      </c>
      <c r="G9" s="39" t="s">
        <v>29</v>
      </c>
      <c r="H9" s="39" t="s">
        <v>25</v>
      </c>
      <c r="I9" s="39" t="s">
        <v>25</v>
      </c>
      <c r="J9" s="39" t="s">
        <v>25</v>
      </c>
      <c r="K9" s="39" t="s">
        <v>25</v>
      </c>
      <c r="L9" s="39" t="s">
        <v>25</v>
      </c>
      <c r="M9" s="39" t="s">
        <v>25</v>
      </c>
      <c r="N9" s="463"/>
    </row>
    <row r="10" spans="1:14" ht="20.100000000000001" customHeight="1" x14ac:dyDescent="0.15">
      <c r="A10" s="275">
        <v>1</v>
      </c>
      <c r="B10" s="279" t="s">
        <v>155</v>
      </c>
      <c r="C10" s="116">
        <v>36197</v>
      </c>
      <c r="D10" s="123">
        <v>0</v>
      </c>
      <c r="E10" s="144">
        <f t="shared" ref="E10:E34" si="0">SUM(C10:D10)</f>
        <v>36197</v>
      </c>
      <c r="F10" s="144">
        <v>0</v>
      </c>
      <c r="G10" s="144">
        <f>SUM(E10:F10)</f>
        <v>36197</v>
      </c>
      <c r="H10" s="144">
        <v>8679</v>
      </c>
      <c r="I10" s="144">
        <v>51341</v>
      </c>
      <c r="J10" s="144">
        <v>0</v>
      </c>
      <c r="K10" s="144">
        <v>0</v>
      </c>
      <c r="L10" s="144">
        <f>SUM(J10:K10)</f>
        <v>0</v>
      </c>
      <c r="M10" s="144">
        <f>SUM(I10,L10)</f>
        <v>51341</v>
      </c>
      <c r="N10" s="126">
        <v>1</v>
      </c>
    </row>
    <row r="11" spans="1:14" ht="20.100000000000001" customHeight="1" x14ac:dyDescent="0.15">
      <c r="A11" s="111">
        <v>2</v>
      </c>
      <c r="B11" s="28" t="s">
        <v>159</v>
      </c>
      <c r="C11" s="117">
        <v>6736</v>
      </c>
      <c r="D11" s="118">
        <v>0</v>
      </c>
      <c r="E11" s="120">
        <f t="shared" si="0"/>
        <v>6736</v>
      </c>
      <c r="F11" s="120">
        <v>0</v>
      </c>
      <c r="G11" s="120">
        <f t="shared" ref="G11:G34" si="1">SUM(E11:F11)</f>
        <v>6736</v>
      </c>
      <c r="H11" s="120">
        <v>1567</v>
      </c>
      <c r="I11" s="120">
        <v>9627</v>
      </c>
      <c r="J11" s="120">
        <v>0</v>
      </c>
      <c r="K11" s="120">
        <v>0</v>
      </c>
      <c r="L11" s="120">
        <f t="shared" ref="L11:L34" si="2">SUM(J11:K11)</f>
        <v>0</v>
      </c>
      <c r="M11" s="120">
        <f t="shared" ref="M11:M34" si="3">SUM(I11,L11)</f>
        <v>9627</v>
      </c>
      <c r="N11" s="50">
        <v>2</v>
      </c>
    </row>
    <row r="12" spans="1:14" ht="20.100000000000001" customHeight="1" x14ac:dyDescent="0.15">
      <c r="A12" s="261">
        <v>3</v>
      </c>
      <c r="B12" s="28" t="s">
        <v>160</v>
      </c>
      <c r="C12" s="118">
        <v>10953</v>
      </c>
      <c r="D12" s="118">
        <v>0</v>
      </c>
      <c r="E12" s="120">
        <f t="shared" si="0"/>
        <v>10953</v>
      </c>
      <c r="F12" s="120">
        <v>0</v>
      </c>
      <c r="G12" s="120">
        <f t="shared" si="1"/>
        <v>10953</v>
      </c>
      <c r="H12" s="120">
        <v>3078</v>
      </c>
      <c r="I12" s="120">
        <v>16736</v>
      </c>
      <c r="J12" s="120">
        <v>0</v>
      </c>
      <c r="K12" s="120">
        <v>0</v>
      </c>
      <c r="L12" s="120">
        <f t="shared" si="2"/>
        <v>0</v>
      </c>
      <c r="M12" s="120">
        <f t="shared" si="3"/>
        <v>16736</v>
      </c>
      <c r="N12" s="50">
        <v>3</v>
      </c>
    </row>
    <row r="13" spans="1:14" ht="20.100000000000001" customHeight="1" x14ac:dyDescent="0.15">
      <c r="A13" s="111">
        <v>4</v>
      </c>
      <c r="B13" s="28" t="s">
        <v>161</v>
      </c>
      <c r="C13" s="118">
        <v>8808</v>
      </c>
      <c r="D13" s="118">
        <v>0</v>
      </c>
      <c r="E13" s="120">
        <f t="shared" si="0"/>
        <v>8808</v>
      </c>
      <c r="F13" s="120">
        <v>0</v>
      </c>
      <c r="G13" s="120">
        <f t="shared" si="1"/>
        <v>8808</v>
      </c>
      <c r="H13" s="120">
        <v>2361</v>
      </c>
      <c r="I13" s="120">
        <v>12353</v>
      </c>
      <c r="J13" s="120">
        <v>0</v>
      </c>
      <c r="K13" s="120">
        <v>0</v>
      </c>
      <c r="L13" s="120">
        <f t="shared" si="2"/>
        <v>0</v>
      </c>
      <c r="M13" s="120">
        <f t="shared" si="3"/>
        <v>12353</v>
      </c>
      <c r="N13" s="50">
        <v>4</v>
      </c>
    </row>
    <row r="14" spans="1:14" ht="20.100000000000001" customHeight="1" x14ac:dyDescent="0.15">
      <c r="A14" s="276">
        <v>5</v>
      </c>
      <c r="B14" s="28" t="s">
        <v>164</v>
      </c>
      <c r="C14" s="137">
        <v>3957</v>
      </c>
      <c r="D14" s="137">
        <v>0</v>
      </c>
      <c r="E14" s="119">
        <f t="shared" si="0"/>
        <v>3957</v>
      </c>
      <c r="F14" s="119">
        <v>0</v>
      </c>
      <c r="G14" s="119">
        <f t="shared" si="1"/>
        <v>3957</v>
      </c>
      <c r="H14" s="119">
        <v>981</v>
      </c>
      <c r="I14" s="119">
        <v>5654</v>
      </c>
      <c r="J14" s="119">
        <v>0</v>
      </c>
      <c r="K14" s="119">
        <v>0</v>
      </c>
      <c r="L14" s="119">
        <f t="shared" si="2"/>
        <v>0</v>
      </c>
      <c r="M14" s="119">
        <f t="shared" si="3"/>
        <v>5654</v>
      </c>
      <c r="N14" s="51">
        <v>5</v>
      </c>
    </row>
    <row r="15" spans="1:14" ht="20.100000000000001" customHeight="1" x14ac:dyDescent="0.15">
      <c r="A15" s="111">
        <v>6</v>
      </c>
      <c r="B15" s="29" t="s">
        <v>166</v>
      </c>
      <c r="C15" s="117">
        <v>5926</v>
      </c>
      <c r="D15" s="118">
        <v>0</v>
      </c>
      <c r="E15" s="118">
        <f t="shared" si="0"/>
        <v>5926</v>
      </c>
      <c r="F15" s="118">
        <v>0</v>
      </c>
      <c r="G15" s="118">
        <f t="shared" si="1"/>
        <v>5926</v>
      </c>
      <c r="H15" s="118">
        <v>1466</v>
      </c>
      <c r="I15" s="118">
        <v>8864</v>
      </c>
      <c r="J15" s="118">
        <v>0</v>
      </c>
      <c r="K15" s="118">
        <v>0</v>
      </c>
      <c r="L15" s="118">
        <f t="shared" si="2"/>
        <v>0</v>
      </c>
      <c r="M15" s="118">
        <f t="shared" si="3"/>
        <v>8864</v>
      </c>
      <c r="N15" s="50">
        <v>6</v>
      </c>
    </row>
    <row r="16" spans="1:14" s="62" customFormat="1" ht="20.100000000000001" customHeight="1" x14ac:dyDescent="0.15">
      <c r="A16" s="261">
        <v>7</v>
      </c>
      <c r="B16" s="30" t="s">
        <v>167</v>
      </c>
      <c r="C16" s="117">
        <v>3689</v>
      </c>
      <c r="D16" s="118">
        <v>0</v>
      </c>
      <c r="E16" s="118">
        <f t="shared" si="0"/>
        <v>3689</v>
      </c>
      <c r="F16" s="118">
        <v>0</v>
      </c>
      <c r="G16" s="118">
        <f t="shared" si="1"/>
        <v>3689</v>
      </c>
      <c r="H16" s="118">
        <v>987</v>
      </c>
      <c r="I16" s="118">
        <v>5291</v>
      </c>
      <c r="J16" s="118">
        <v>0</v>
      </c>
      <c r="K16" s="118">
        <v>0</v>
      </c>
      <c r="L16" s="118">
        <f t="shared" si="2"/>
        <v>0</v>
      </c>
      <c r="M16" s="118">
        <f t="shared" si="3"/>
        <v>5291</v>
      </c>
      <c r="N16" s="50">
        <v>7</v>
      </c>
    </row>
    <row r="17" spans="1:70" ht="20.100000000000001" customHeight="1" x14ac:dyDescent="0.15">
      <c r="A17" s="111">
        <v>8</v>
      </c>
      <c r="B17" s="28" t="s">
        <v>170</v>
      </c>
      <c r="C17" s="281">
        <v>9565</v>
      </c>
      <c r="D17" s="281">
        <v>0</v>
      </c>
      <c r="E17" s="82">
        <f t="shared" si="0"/>
        <v>9565</v>
      </c>
      <c r="F17" s="82">
        <v>0</v>
      </c>
      <c r="G17" s="82">
        <f t="shared" si="1"/>
        <v>9565</v>
      </c>
      <c r="H17" s="82">
        <v>2577</v>
      </c>
      <c r="I17" s="82">
        <v>14086</v>
      </c>
      <c r="J17" s="82">
        <v>0</v>
      </c>
      <c r="K17" s="82">
        <v>0</v>
      </c>
      <c r="L17" s="82">
        <f t="shared" si="2"/>
        <v>0</v>
      </c>
      <c r="M17" s="82">
        <f t="shared" si="3"/>
        <v>14086</v>
      </c>
      <c r="N17" s="50">
        <v>8</v>
      </c>
    </row>
    <row r="18" spans="1:70" ht="20.100000000000001" customHeight="1" x14ac:dyDescent="0.15">
      <c r="A18" s="261">
        <v>9</v>
      </c>
      <c r="B18" s="28" t="s">
        <v>172</v>
      </c>
      <c r="C18" s="281">
        <v>3964</v>
      </c>
      <c r="D18" s="281">
        <v>0</v>
      </c>
      <c r="E18" s="82">
        <f t="shared" si="0"/>
        <v>3964</v>
      </c>
      <c r="F18" s="82">
        <v>0</v>
      </c>
      <c r="G18" s="82">
        <f t="shared" si="1"/>
        <v>3964</v>
      </c>
      <c r="H18" s="82">
        <v>1010</v>
      </c>
      <c r="I18" s="82">
        <v>5821</v>
      </c>
      <c r="J18" s="82">
        <v>0</v>
      </c>
      <c r="K18" s="82">
        <v>0</v>
      </c>
      <c r="L18" s="82">
        <f t="shared" si="2"/>
        <v>0</v>
      </c>
      <c r="M18" s="82">
        <f t="shared" si="3"/>
        <v>5821</v>
      </c>
      <c r="N18" s="50">
        <v>9</v>
      </c>
    </row>
    <row r="19" spans="1:70" ht="20.100000000000001" customHeight="1" x14ac:dyDescent="0.15">
      <c r="A19" s="277">
        <v>10</v>
      </c>
      <c r="B19" s="31" t="s">
        <v>173</v>
      </c>
      <c r="C19" s="137">
        <v>9691</v>
      </c>
      <c r="D19" s="137">
        <v>0</v>
      </c>
      <c r="E19" s="119">
        <f t="shared" si="0"/>
        <v>9691</v>
      </c>
      <c r="F19" s="119">
        <v>0</v>
      </c>
      <c r="G19" s="119">
        <f t="shared" si="1"/>
        <v>9691</v>
      </c>
      <c r="H19" s="119">
        <v>2600</v>
      </c>
      <c r="I19" s="119">
        <v>14643</v>
      </c>
      <c r="J19" s="119">
        <v>0</v>
      </c>
      <c r="K19" s="119">
        <v>0</v>
      </c>
      <c r="L19" s="119">
        <f t="shared" si="2"/>
        <v>0</v>
      </c>
      <c r="M19" s="119">
        <f t="shared" si="3"/>
        <v>14643</v>
      </c>
      <c r="N19" s="51">
        <v>10</v>
      </c>
    </row>
    <row r="20" spans="1:70" ht="20.100000000000001" customHeight="1" x14ac:dyDescent="0.15">
      <c r="A20" s="111">
        <v>11</v>
      </c>
      <c r="B20" s="28" t="s">
        <v>174</v>
      </c>
      <c r="C20" s="117">
        <v>4091</v>
      </c>
      <c r="D20" s="118">
        <v>0</v>
      </c>
      <c r="E20" s="120">
        <f t="shared" si="0"/>
        <v>4091</v>
      </c>
      <c r="F20" s="120">
        <v>0</v>
      </c>
      <c r="G20" s="120">
        <f t="shared" si="1"/>
        <v>4091</v>
      </c>
      <c r="H20" s="120">
        <v>1128</v>
      </c>
      <c r="I20" s="120">
        <v>5620</v>
      </c>
      <c r="J20" s="120">
        <v>0</v>
      </c>
      <c r="K20" s="120">
        <v>0</v>
      </c>
      <c r="L20" s="120">
        <f t="shared" si="2"/>
        <v>0</v>
      </c>
      <c r="M20" s="120">
        <f t="shared" si="3"/>
        <v>5620</v>
      </c>
      <c r="N20" s="50">
        <v>11</v>
      </c>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row>
    <row r="21" spans="1:70" ht="20.100000000000001" customHeight="1" x14ac:dyDescent="0.15">
      <c r="A21" s="111">
        <v>12</v>
      </c>
      <c r="B21" s="28" t="s">
        <v>301</v>
      </c>
      <c r="C21" s="117">
        <v>3272</v>
      </c>
      <c r="D21" s="118">
        <v>0</v>
      </c>
      <c r="E21" s="120">
        <f t="shared" si="0"/>
        <v>3272</v>
      </c>
      <c r="F21" s="120">
        <v>0</v>
      </c>
      <c r="G21" s="120">
        <f t="shared" si="1"/>
        <v>3272</v>
      </c>
      <c r="H21" s="120">
        <v>948</v>
      </c>
      <c r="I21" s="120">
        <v>4902</v>
      </c>
      <c r="J21" s="120">
        <v>0</v>
      </c>
      <c r="K21" s="120">
        <v>0</v>
      </c>
      <c r="L21" s="120">
        <f t="shared" si="2"/>
        <v>0</v>
      </c>
      <c r="M21" s="120">
        <f t="shared" si="3"/>
        <v>4902</v>
      </c>
      <c r="N21" s="50">
        <v>12</v>
      </c>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row>
    <row r="22" spans="1:70" ht="20.100000000000001" customHeight="1" x14ac:dyDescent="0.15">
      <c r="A22" s="111">
        <v>13</v>
      </c>
      <c r="B22" s="28" t="s">
        <v>302</v>
      </c>
      <c r="C22" s="117">
        <v>3274</v>
      </c>
      <c r="D22" s="118">
        <v>0</v>
      </c>
      <c r="E22" s="120">
        <f t="shared" si="0"/>
        <v>3274</v>
      </c>
      <c r="F22" s="120">
        <v>0</v>
      </c>
      <c r="G22" s="120">
        <f t="shared" si="1"/>
        <v>3274</v>
      </c>
      <c r="H22" s="120">
        <v>896</v>
      </c>
      <c r="I22" s="120">
        <v>4751</v>
      </c>
      <c r="J22" s="120">
        <v>0</v>
      </c>
      <c r="K22" s="120">
        <v>0</v>
      </c>
      <c r="L22" s="120">
        <f t="shared" si="2"/>
        <v>0</v>
      </c>
      <c r="M22" s="120">
        <f t="shared" si="3"/>
        <v>4751</v>
      </c>
      <c r="N22" s="50">
        <v>13</v>
      </c>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row>
    <row r="23" spans="1:70" ht="20.100000000000001" customHeight="1" x14ac:dyDescent="0.15">
      <c r="A23" s="111">
        <v>14</v>
      </c>
      <c r="B23" s="28" t="s">
        <v>175</v>
      </c>
      <c r="C23" s="117">
        <v>651</v>
      </c>
      <c r="D23" s="118">
        <v>0</v>
      </c>
      <c r="E23" s="120">
        <f t="shared" si="0"/>
        <v>651</v>
      </c>
      <c r="F23" s="120">
        <v>0</v>
      </c>
      <c r="G23" s="120">
        <f t="shared" si="1"/>
        <v>651</v>
      </c>
      <c r="H23" s="120">
        <v>186</v>
      </c>
      <c r="I23" s="120">
        <v>891</v>
      </c>
      <c r="J23" s="120">
        <v>0</v>
      </c>
      <c r="K23" s="120">
        <v>0</v>
      </c>
      <c r="L23" s="120">
        <f t="shared" si="2"/>
        <v>0</v>
      </c>
      <c r="M23" s="120">
        <f t="shared" si="3"/>
        <v>891</v>
      </c>
      <c r="N23" s="50">
        <v>14</v>
      </c>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row>
    <row r="24" spans="1:70" ht="20.100000000000001" customHeight="1" x14ac:dyDescent="0.15">
      <c r="A24" s="111">
        <v>15</v>
      </c>
      <c r="B24" s="28" t="s">
        <v>177</v>
      </c>
      <c r="C24" s="117">
        <v>336</v>
      </c>
      <c r="D24" s="118">
        <v>0</v>
      </c>
      <c r="E24" s="120">
        <f t="shared" si="0"/>
        <v>336</v>
      </c>
      <c r="F24" s="120">
        <v>0</v>
      </c>
      <c r="G24" s="120">
        <f t="shared" si="1"/>
        <v>336</v>
      </c>
      <c r="H24" s="120">
        <v>65</v>
      </c>
      <c r="I24" s="120">
        <v>469</v>
      </c>
      <c r="J24" s="120">
        <v>0</v>
      </c>
      <c r="K24" s="120">
        <v>0</v>
      </c>
      <c r="L24" s="120">
        <f t="shared" si="2"/>
        <v>0</v>
      </c>
      <c r="M24" s="120">
        <f t="shared" si="3"/>
        <v>469</v>
      </c>
      <c r="N24" s="50">
        <v>15</v>
      </c>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row>
    <row r="25" spans="1:70" ht="20.100000000000001" customHeight="1" x14ac:dyDescent="0.15">
      <c r="A25" s="278">
        <v>16</v>
      </c>
      <c r="B25" s="29" t="s">
        <v>178</v>
      </c>
      <c r="C25" s="282">
        <v>453</v>
      </c>
      <c r="D25" s="124">
        <v>0</v>
      </c>
      <c r="E25" s="166">
        <f t="shared" si="0"/>
        <v>453</v>
      </c>
      <c r="F25" s="166">
        <v>0</v>
      </c>
      <c r="G25" s="166">
        <f t="shared" si="1"/>
        <v>453</v>
      </c>
      <c r="H25" s="166">
        <v>99</v>
      </c>
      <c r="I25" s="166">
        <v>657</v>
      </c>
      <c r="J25" s="166">
        <v>0</v>
      </c>
      <c r="K25" s="166">
        <v>0</v>
      </c>
      <c r="L25" s="166">
        <f t="shared" si="2"/>
        <v>0</v>
      </c>
      <c r="M25" s="166">
        <f t="shared" si="3"/>
        <v>657</v>
      </c>
      <c r="N25" s="177">
        <v>16</v>
      </c>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row>
    <row r="26" spans="1:70" ht="20.100000000000001" customHeight="1" x14ac:dyDescent="0.15">
      <c r="A26" s="111">
        <v>17</v>
      </c>
      <c r="B26" s="28" t="s">
        <v>303</v>
      </c>
      <c r="C26" s="117">
        <v>2149</v>
      </c>
      <c r="D26" s="118">
        <v>0</v>
      </c>
      <c r="E26" s="120">
        <f t="shared" si="0"/>
        <v>2149</v>
      </c>
      <c r="F26" s="120">
        <v>0</v>
      </c>
      <c r="G26" s="120">
        <f t="shared" si="1"/>
        <v>2149</v>
      </c>
      <c r="H26" s="120">
        <v>525</v>
      </c>
      <c r="I26" s="120">
        <v>3239</v>
      </c>
      <c r="J26" s="120">
        <v>0</v>
      </c>
      <c r="K26" s="120">
        <v>0</v>
      </c>
      <c r="L26" s="120">
        <f t="shared" si="2"/>
        <v>0</v>
      </c>
      <c r="M26" s="120">
        <f t="shared" si="3"/>
        <v>3239</v>
      </c>
      <c r="N26" s="50">
        <v>17</v>
      </c>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row>
    <row r="27" spans="1:70" ht="20.100000000000001" customHeight="1" x14ac:dyDescent="0.15">
      <c r="A27" s="111">
        <v>18</v>
      </c>
      <c r="B27" s="28" t="s">
        <v>304</v>
      </c>
      <c r="C27" s="117">
        <v>1015</v>
      </c>
      <c r="D27" s="118">
        <v>0</v>
      </c>
      <c r="E27" s="120">
        <f t="shared" si="0"/>
        <v>1015</v>
      </c>
      <c r="F27" s="120">
        <v>0</v>
      </c>
      <c r="G27" s="120">
        <f t="shared" si="1"/>
        <v>1015</v>
      </c>
      <c r="H27" s="120">
        <v>266</v>
      </c>
      <c r="I27" s="120">
        <v>1495</v>
      </c>
      <c r="J27" s="120">
        <v>0</v>
      </c>
      <c r="K27" s="120">
        <v>0</v>
      </c>
      <c r="L27" s="120">
        <f t="shared" si="2"/>
        <v>0</v>
      </c>
      <c r="M27" s="120">
        <f t="shared" si="3"/>
        <v>1495</v>
      </c>
      <c r="N27" s="50">
        <v>18</v>
      </c>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row>
    <row r="28" spans="1:70" ht="20.100000000000001" customHeight="1" x14ac:dyDescent="0.15">
      <c r="A28" s="111">
        <v>19</v>
      </c>
      <c r="B28" s="28" t="s">
        <v>135</v>
      </c>
      <c r="C28" s="117">
        <v>1183</v>
      </c>
      <c r="D28" s="118">
        <v>0</v>
      </c>
      <c r="E28" s="120">
        <f t="shared" si="0"/>
        <v>1183</v>
      </c>
      <c r="F28" s="120">
        <v>0</v>
      </c>
      <c r="G28" s="120">
        <f t="shared" si="1"/>
        <v>1183</v>
      </c>
      <c r="H28" s="120">
        <v>343</v>
      </c>
      <c r="I28" s="120">
        <v>1699</v>
      </c>
      <c r="J28" s="120">
        <v>0</v>
      </c>
      <c r="K28" s="120">
        <v>0</v>
      </c>
      <c r="L28" s="120">
        <f t="shared" si="2"/>
        <v>0</v>
      </c>
      <c r="M28" s="120">
        <f t="shared" si="3"/>
        <v>1699</v>
      </c>
      <c r="N28" s="50">
        <v>19</v>
      </c>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row>
    <row r="29" spans="1:70" ht="20.100000000000001" customHeight="1" x14ac:dyDescent="0.15">
      <c r="A29" s="277">
        <v>20</v>
      </c>
      <c r="B29" s="31" t="s">
        <v>180</v>
      </c>
      <c r="C29" s="139">
        <v>809</v>
      </c>
      <c r="D29" s="137">
        <v>0</v>
      </c>
      <c r="E29" s="119">
        <f t="shared" si="0"/>
        <v>809</v>
      </c>
      <c r="F29" s="119">
        <v>0</v>
      </c>
      <c r="G29" s="119">
        <f t="shared" si="1"/>
        <v>809</v>
      </c>
      <c r="H29" s="119">
        <v>233</v>
      </c>
      <c r="I29" s="119">
        <v>1135</v>
      </c>
      <c r="J29" s="119">
        <v>0</v>
      </c>
      <c r="K29" s="119">
        <v>0</v>
      </c>
      <c r="L29" s="119">
        <f t="shared" si="2"/>
        <v>0</v>
      </c>
      <c r="M29" s="119">
        <f t="shared" si="3"/>
        <v>1135</v>
      </c>
      <c r="N29" s="51">
        <v>20</v>
      </c>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row>
    <row r="30" spans="1:70" ht="20.100000000000001" customHeight="1" x14ac:dyDescent="0.15">
      <c r="A30" s="111">
        <v>21</v>
      </c>
      <c r="B30" s="28" t="s">
        <v>181</v>
      </c>
      <c r="C30" s="117">
        <v>540</v>
      </c>
      <c r="D30" s="118">
        <v>0</v>
      </c>
      <c r="E30" s="120">
        <f t="shared" si="0"/>
        <v>540</v>
      </c>
      <c r="F30" s="120">
        <v>0</v>
      </c>
      <c r="G30" s="120">
        <f t="shared" si="1"/>
        <v>540</v>
      </c>
      <c r="H30" s="120">
        <v>167</v>
      </c>
      <c r="I30" s="120">
        <v>787</v>
      </c>
      <c r="J30" s="120">
        <v>0</v>
      </c>
      <c r="K30" s="120">
        <v>0</v>
      </c>
      <c r="L30" s="120">
        <f t="shared" si="2"/>
        <v>0</v>
      </c>
      <c r="M30" s="120">
        <f t="shared" si="3"/>
        <v>787</v>
      </c>
      <c r="N30" s="50">
        <v>21</v>
      </c>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row>
    <row r="31" spans="1:70" ht="20.100000000000001" customHeight="1" x14ac:dyDescent="0.15">
      <c r="A31" s="111">
        <v>22</v>
      </c>
      <c r="B31" s="28" t="s">
        <v>182</v>
      </c>
      <c r="C31" s="117">
        <v>574</v>
      </c>
      <c r="D31" s="118">
        <v>0</v>
      </c>
      <c r="E31" s="120">
        <f t="shared" si="0"/>
        <v>574</v>
      </c>
      <c r="F31" s="120">
        <v>0</v>
      </c>
      <c r="G31" s="120">
        <f t="shared" si="1"/>
        <v>574</v>
      </c>
      <c r="H31" s="120">
        <v>179</v>
      </c>
      <c r="I31" s="120">
        <v>1513</v>
      </c>
      <c r="J31" s="120">
        <v>0</v>
      </c>
      <c r="K31" s="120">
        <v>0</v>
      </c>
      <c r="L31" s="120">
        <f t="shared" si="2"/>
        <v>0</v>
      </c>
      <c r="M31" s="120">
        <f t="shared" si="3"/>
        <v>1513</v>
      </c>
      <c r="N31" s="50">
        <v>22</v>
      </c>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row>
    <row r="32" spans="1:70" ht="20.100000000000001" customHeight="1" x14ac:dyDescent="0.15">
      <c r="A32" s="111">
        <v>23</v>
      </c>
      <c r="B32" s="28" t="s">
        <v>184</v>
      </c>
      <c r="C32" s="117">
        <v>2348</v>
      </c>
      <c r="D32" s="118">
        <v>0</v>
      </c>
      <c r="E32" s="120">
        <f t="shared" si="0"/>
        <v>2348</v>
      </c>
      <c r="F32" s="120">
        <v>0</v>
      </c>
      <c r="G32" s="120">
        <f t="shared" si="1"/>
        <v>2348</v>
      </c>
      <c r="H32" s="120">
        <v>641</v>
      </c>
      <c r="I32" s="120">
        <v>3718</v>
      </c>
      <c r="J32" s="120">
        <v>0</v>
      </c>
      <c r="K32" s="120">
        <v>0</v>
      </c>
      <c r="L32" s="120">
        <f t="shared" si="2"/>
        <v>0</v>
      </c>
      <c r="M32" s="120">
        <f t="shared" si="3"/>
        <v>3718</v>
      </c>
      <c r="N32" s="50">
        <v>23</v>
      </c>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row>
    <row r="33" spans="1:70" ht="20.100000000000001" customHeight="1" x14ac:dyDescent="0.15">
      <c r="A33" s="111">
        <v>24</v>
      </c>
      <c r="B33" s="28" t="s">
        <v>185</v>
      </c>
      <c r="C33" s="117">
        <v>1915</v>
      </c>
      <c r="D33" s="118">
        <v>0</v>
      </c>
      <c r="E33" s="120">
        <f t="shared" si="0"/>
        <v>1915</v>
      </c>
      <c r="F33" s="120">
        <v>0</v>
      </c>
      <c r="G33" s="120">
        <f t="shared" si="1"/>
        <v>1915</v>
      </c>
      <c r="H33" s="120">
        <v>509</v>
      </c>
      <c r="I33" s="120">
        <v>2954</v>
      </c>
      <c r="J33" s="120">
        <v>0</v>
      </c>
      <c r="K33" s="120">
        <v>0</v>
      </c>
      <c r="L33" s="120">
        <f t="shared" si="2"/>
        <v>0</v>
      </c>
      <c r="M33" s="120">
        <f t="shared" si="3"/>
        <v>2954</v>
      </c>
      <c r="N33" s="50">
        <v>24</v>
      </c>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row>
    <row r="34" spans="1:70" ht="20.100000000000001" customHeight="1" x14ac:dyDescent="0.15">
      <c r="A34" s="19">
        <v>25</v>
      </c>
      <c r="B34" s="28" t="s">
        <v>12</v>
      </c>
      <c r="C34" s="139">
        <v>298</v>
      </c>
      <c r="D34" s="137">
        <v>0</v>
      </c>
      <c r="E34" s="119">
        <f t="shared" si="0"/>
        <v>298</v>
      </c>
      <c r="F34" s="119">
        <v>0</v>
      </c>
      <c r="G34" s="119">
        <f t="shared" si="1"/>
        <v>298</v>
      </c>
      <c r="H34" s="119">
        <v>83</v>
      </c>
      <c r="I34" s="119">
        <v>452</v>
      </c>
      <c r="J34" s="119">
        <v>0</v>
      </c>
      <c r="K34" s="119">
        <v>0</v>
      </c>
      <c r="L34" s="119">
        <f t="shared" si="2"/>
        <v>0</v>
      </c>
      <c r="M34" s="119">
        <f t="shared" si="3"/>
        <v>452</v>
      </c>
      <c r="N34" s="51">
        <v>25</v>
      </c>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row>
    <row r="35" spans="1:70" ht="20.100000000000001" customHeight="1" x14ac:dyDescent="0.15">
      <c r="A35" s="23" t="s">
        <v>209</v>
      </c>
      <c r="B35" s="32"/>
      <c r="C35" s="142">
        <f t="shared" ref="C35:M35" si="4">SUM(C10:C34)</f>
        <v>122394</v>
      </c>
      <c r="D35" s="142">
        <f t="shared" si="4"/>
        <v>0</v>
      </c>
      <c r="E35" s="125">
        <f t="shared" si="4"/>
        <v>122394</v>
      </c>
      <c r="F35" s="125">
        <f t="shared" si="4"/>
        <v>0</v>
      </c>
      <c r="G35" s="125">
        <f t="shared" si="4"/>
        <v>122394</v>
      </c>
      <c r="H35" s="125">
        <f t="shared" si="4"/>
        <v>31574</v>
      </c>
      <c r="I35" s="125">
        <f t="shared" si="4"/>
        <v>178698</v>
      </c>
      <c r="J35" s="125">
        <f t="shared" si="4"/>
        <v>0</v>
      </c>
      <c r="K35" s="125">
        <f t="shared" si="4"/>
        <v>0</v>
      </c>
      <c r="L35" s="125">
        <f t="shared" si="4"/>
        <v>0</v>
      </c>
      <c r="M35" s="125">
        <f t="shared" si="4"/>
        <v>178698</v>
      </c>
      <c r="N35" s="52"/>
    </row>
    <row r="36" spans="1:70" ht="20.100000000000001" customHeight="1" x14ac:dyDescent="0.15">
      <c r="B36" s="62"/>
    </row>
    <row r="37" spans="1:70" ht="20.100000000000001" customHeight="1" x14ac:dyDescent="0.15">
      <c r="B37" s="62"/>
      <c r="E37" s="82"/>
    </row>
    <row r="38" spans="1:70" ht="20.100000000000001" customHeight="1" x14ac:dyDescent="0.15">
      <c r="B38" s="62"/>
    </row>
    <row r="39" spans="1:70" ht="20.100000000000001" customHeight="1" x14ac:dyDescent="0.15">
      <c r="B39" s="62"/>
    </row>
    <row r="40" spans="1:70" ht="20.100000000000001" customHeight="1" x14ac:dyDescent="0.15">
      <c r="B40" s="62"/>
    </row>
    <row r="41" spans="1:70" ht="20.100000000000001" customHeight="1" x14ac:dyDescent="0.15">
      <c r="B41" s="62"/>
    </row>
    <row r="42" spans="1:70" ht="20.100000000000001" customHeight="1" x14ac:dyDescent="0.15">
      <c r="B42" s="62"/>
    </row>
    <row r="43" spans="1:70" ht="20.100000000000001" customHeight="1" x14ac:dyDescent="0.15">
      <c r="B43" s="62"/>
    </row>
    <row r="44" spans="1:70" ht="20.100000000000001" customHeight="1" x14ac:dyDescent="0.15">
      <c r="B44" s="62"/>
    </row>
    <row r="45" spans="1:70" ht="20.100000000000001" customHeight="1" x14ac:dyDescent="0.15">
      <c r="B45" s="62"/>
    </row>
    <row r="46" spans="1:70" ht="20.100000000000001" customHeight="1" x14ac:dyDescent="0.15">
      <c r="B46" s="62"/>
    </row>
    <row r="47" spans="1:70" ht="20.100000000000001" customHeight="1" x14ac:dyDescent="0.15">
      <c r="B47" s="62"/>
    </row>
    <row r="48" spans="1:70" ht="20.100000000000001" customHeight="1" x14ac:dyDescent="0.15">
      <c r="B48" s="62"/>
    </row>
    <row r="49" spans="2:2" ht="20.100000000000001" customHeight="1" x14ac:dyDescent="0.15">
      <c r="B49" s="62"/>
    </row>
    <row r="50" spans="2:2" ht="20.100000000000001" customHeight="1" x14ac:dyDescent="0.15">
      <c r="B50" s="62"/>
    </row>
    <row r="51" spans="2:2" ht="20.100000000000001" customHeight="1" x14ac:dyDescent="0.15">
      <c r="B51" s="62"/>
    </row>
    <row r="52" spans="2:2" ht="20.100000000000001" customHeight="1" x14ac:dyDescent="0.15">
      <c r="B52" s="62"/>
    </row>
    <row r="53" spans="2:2" ht="20.100000000000001" customHeight="1" x14ac:dyDescent="0.15">
      <c r="B53" s="62"/>
    </row>
    <row r="54" spans="2:2" ht="20.100000000000001" customHeight="1" x14ac:dyDescent="0.15">
      <c r="B54" s="62"/>
    </row>
    <row r="55" spans="2:2" ht="20.100000000000001" customHeight="1" x14ac:dyDescent="0.15">
      <c r="B55" s="62"/>
    </row>
    <row r="56" spans="2:2" ht="20.100000000000001" customHeight="1" x14ac:dyDescent="0.15">
      <c r="B56" s="62"/>
    </row>
    <row r="57" spans="2:2" ht="20.100000000000001" customHeight="1" x14ac:dyDescent="0.15">
      <c r="B57" s="62"/>
    </row>
    <row r="58" spans="2:2" ht="20.100000000000001" customHeight="1" x14ac:dyDescent="0.15">
      <c r="B58" s="62"/>
    </row>
    <row r="59" spans="2:2" ht="20.100000000000001" customHeight="1" x14ac:dyDescent="0.15">
      <c r="B59" s="62"/>
    </row>
    <row r="60" spans="2:2" ht="20.100000000000001" customHeight="1" x14ac:dyDescent="0.15">
      <c r="B60" s="62"/>
    </row>
    <row r="61" spans="2:2" ht="20.100000000000001" customHeight="1" x14ac:dyDescent="0.15">
      <c r="B61" s="62"/>
    </row>
    <row r="62" spans="2:2" ht="20.100000000000001" customHeight="1" x14ac:dyDescent="0.15">
      <c r="B62" s="62"/>
    </row>
    <row r="63" spans="2:2" ht="20.100000000000001" customHeight="1" x14ac:dyDescent="0.15">
      <c r="B63" s="62"/>
    </row>
    <row r="64" spans="2:2" ht="20.100000000000001" customHeight="1" x14ac:dyDescent="0.15">
      <c r="B64" s="62"/>
    </row>
    <row r="65" spans="2:2" ht="20.100000000000001" customHeight="1" x14ac:dyDescent="0.15">
      <c r="B65" s="62"/>
    </row>
    <row r="66" spans="2:2" ht="20.100000000000001" customHeight="1" x14ac:dyDescent="0.15">
      <c r="B66" s="62"/>
    </row>
    <row r="67" spans="2:2" ht="20.100000000000001" customHeight="1" x14ac:dyDescent="0.15">
      <c r="B67" s="62"/>
    </row>
    <row r="68" spans="2:2" ht="20.100000000000001" customHeight="1" x14ac:dyDescent="0.15">
      <c r="B68" s="62"/>
    </row>
    <row r="69" spans="2:2" ht="20.100000000000001" customHeight="1" x14ac:dyDescent="0.15">
      <c r="B69" s="62"/>
    </row>
    <row r="70" spans="2:2" ht="20.100000000000001" customHeight="1" x14ac:dyDescent="0.15">
      <c r="B70" s="62"/>
    </row>
    <row r="71" spans="2:2" ht="20.100000000000001" customHeight="1" x14ac:dyDescent="0.15">
      <c r="B71" s="62"/>
    </row>
    <row r="72" spans="2:2" ht="20.100000000000001" customHeight="1" x14ac:dyDescent="0.15">
      <c r="B72" s="62"/>
    </row>
    <row r="73" spans="2:2" ht="20.100000000000001" customHeight="1" x14ac:dyDescent="0.15">
      <c r="B73" s="62"/>
    </row>
    <row r="74" spans="2:2" ht="20.100000000000001" customHeight="1" x14ac:dyDescent="0.15">
      <c r="B74" s="62"/>
    </row>
    <row r="75" spans="2:2" ht="20.100000000000001" customHeight="1" x14ac:dyDescent="0.15">
      <c r="B75" s="62"/>
    </row>
    <row r="76" spans="2:2" ht="20.100000000000001" customHeight="1" x14ac:dyDescent="0.15">
      <c r="B76" s="62"/>
    </row>
    <row r="77" spans="2:2" ht="20.100000000000001" customHeight="1" x14ac:dyDescent="0.15">
      <c r="B77" s="62"/>
    </row>
    <row r="78" spans="2:2" ht="20.100000000000001" customHeight="1" x14ac:dyDescent="0.15">
      <c r="B78" s="62"/>
    </row>
    <row r="79" spans="2:2" ht="20.100000000000001" customHeight="1" x14ac:dyDescent="0.15">
      <c r="B79" s="62"/>
    </row>
    <row r="80" spans="2:2" ht="20.100000000000001" customHeight="1" x14ac:dyDescent="0.15">
      <c r="B80" s="62"/>
    </row>
    <row r="81" spans="2:2" ht="20.100000000000001" customHeight="1" x14ac:dyDescent="0.15">
      <c r="B81" s="62"/>
    </row>
    <row r="82" spans="2:2" ht="20.100000000000001" customHeight="1" x14ac:dyDescent="0.15">
      <c r="B82" s="62"/>
    </row>
    <row r="83" spans="2:2" ht="20.100000000000001" customHeight="1" x14ac:dyDescent="0.15">
      <c r="B83" s="62"/>
    </row>
    <row r="84" spans="2:2" ht="20.100000000000001" customHeight="1" x14ac:dyDescent="0.15">
      <c r="B84" s="62"/>
    </row>
    <row r="85" spans="2:2" ht="20.100000000000001" customHeight="1" x14ac:dyDescent="0.15">
      <c r="B85" s="62"/>
    </row>
    <row r="86" spans="2:2" ht="20.100000000000001" customHeight="1" x14ac:dyDescent="0.15">
      <c r="B86" s="62"/>
    </row>
    <row r="87" spans="2:2" ht="20.100000000000001" customHeight="1" x14ac:dyDescent="0.15">
      <c r="B87" s="62"/>
    </row>
    <row r="88" spans="2:2" ht="20.100000000000001" customHeight="1" x14ac:dyDescent="0.15">
      <c r="B88" s="62"/>
    </row>
    <row r="89" spans="2:2" ht="20.100000000000001" customHeight="1" x14ac:dyDescent="0.15">
      <c r="B89" s="62"/>
    </row>
    <row r="90" spans="2:2" ht="20.100000000000001" customHeight="1" x14ac:dyDescent="0.15">
      <c r="B90" s="62"/>
    </row>
    <row r="91" spans="2:2" ht="20.100000000000001" customHeight="1" x14ac:dyDescent="0.15">
      <c r="B91" s="62"/>
    </row>
    <row r="92" spans="2:2" ht="20.100000000000001" customHeight="1" x14ac:dyDescent="0.15">
      <c r="B92" s="62"/>
    </row>
    <row r="93" spans="2:2" ht="20.100000000000001" customHeight="1" x14ac:dyDescent="0.15">
      <c r="B93" s="62"/>
    </row>
    <row r="94" spans="2:2" ht="20.100000000000001" customHeight="1" x14ac:dyDescent="0.15">
      <c r="B94" s="62"/>
    </row>
    <row r="95" spans="2:2" ht="20.100000000000001" customHeight="1" x14ac:dyDescent="0.15">
      <c r="B95" s="62"/>
    </row>
    <row r="96" spans="2:2" ht="20.100000000000001" customHeight="1" x14ac:dyDescent="0.15">
      <c r="B96" s="62"/>
    </row>
    <row r="97" spans="2:2" ht="20.100000000000001" customHeight="1" x14ac:dyDescent="0.15">
      <c r="B97" s="62"/>
    </row>
    <row r="98" spans="2:2" ht="20.100000000000001" customHeight="1" x14ac:dyDescent="0.15">
      <c r="B98" s="62"/>
    </row>
    <row r="99" spans="2:2" ht="20.100000000000001" customHeight="1" x14ac:dyDescent="0.15">
      <c r="B99" s="62"/>
    </row>
    <row r="100" spans="2:2" ht="20.100000000000001" customHeight="1" x14ac:dyDescent="0.15">
      <c r="B100" s="62"/>
    </row>
    <row r="101" spans="2:2" ht="20.100000000000001" customHeight="1" x14ac:dyDescent="0.15">
      <c r="B101" s="62"/>
    </row>
    <row r="102" spans="2:2" ht="20.100000000000001" customHeight="1" x14ac:dyDescent="0.15">
      <c r="B102" s="62"/>
    </row>
    <row r="103" spans="2:2" ht="20.100000000000001" customHeight="1" x14ac:dyDescent="0.15">
      <c r="B103" s="62"/>
    </row>
    <row r="104" spans="2:2" ht="20.100000000000001" customHeight="1" x14ac:dyDescent="0.15">
      <c r="B104" s="62"/>
    </row>
    <row r="105" spans="2:2" ht="20.100000000000001" customHeight="1" x14ac:dyDescent="0.15">
      <c r="B105" s="62"/>
    </row>
    <row r="106" spans="2:2" ht="20.100000000000001" customHeight="1" x14ac:dyDescent="0.15">
      <c r="B106" s="62"/>
    </row>
    <row r="107" spans="2:2" ht="20.100000000000001" customHeight="1" x14ac:dyDescent="0.15">
      <c r="B107" s="62"/>
    </row>
    <row r="108" spans="2:2" ht="20.100000000000001" customHeight="1" x14ac:dyDescent="0.15">
      <c r="B108" s="62"/>
    </row>
    <row r="109" spans="2:2" ht="20.100000000000001" customHeight="1" x14ac:dyDescent="0.15">
      <c r="B109" s="62"/>
    </row>
    <row r="110" spans="2:2" ht="20.100000000000001" customHeight="1" x14ac:dyDescent="0.15">
      <c r="B110" s="62"/>
    </row>
    <row r="111" spans="2:2" ht="20.100000000000001" customHeight="1" x14ac:dyDescent="0.15">
      <c r="B111" s="62"/>
    </row>
    <row r="112" spans="2:2" ht="20.100000000000001" customHeight="1" x14ac:dyDescent="0.15">
      <c r="B112" s="62"/>
    </row>
    <row r="113" spans="2:2" ht="20.100000000000001" customHeight="1" x14ac:dyDescent="0.15">
      <c r="B113" s="62"/>
    </row>
    <row r="114" spans="2:2" ht="20.100000000000001" customHeight="1" x14ac:dyDescent="0.15">
      <c r="B114" s="62"/>
    </row>
    <row r="115" spans="2:2" ht="20.100000000000001" customHeight="1" x14ac:dyDescent="0.15">
      <c r="B115" s="62"/>
    </row>
    <row r="116" spans="2:2" ht="20.100000000000001" customHeight="1" x14ac:dyDescent="0.15">
      <c r="B116" s="62"/>
    </row>
    <row r="117" spans="2:2" ht="20.100000000000001" customHeight="1" x14ac:dyDescent="0.15">
      <c r="B117" s="62"/>
    </row>
    <row r="118" spans="2:2" ht="20.100000000000001" customHeight="1" x14ac:dyDescent="0.15">
      <c r="B118" s="62"/>
    </row>
    <row r="119" spans="2:2" ht="20.100000000000001" customHeight="1" x14ac:dyDescent="0.15">
      <c r="B119" s="62"/>
    </row>
    <row r="120" spans="2:2" ht="20.100000000000001" customHeight="1" x14ac:dyDescent="0.15">
      <c r="B120" s="62"/>
    </row>
    <row r="121" spans="2:2" ht="20.100000000000001" customHeight="1" x14ac:dyDescent="0.15">
      <c r="B121" s="62"/>
    </row>
    <row r="122" spans="2:2" ht="20.100000000000001" customHeight="1" x14ac:dyDescent="0.15">
      <c r="B122" s="62"/>
    </row>
    <row r="123" spans="2:2" ht="20.100000000000001" customHeight="1" x14ac:dyDescent="0.15">
      <c r="B123" s="62"/>
    </row>
    <row r="124" spans="2:2" ht="20.100000000000001" customHeight="1" x14ac:dyDescent="0.15">
      <c r="B124" s="62"/>
    </row>
    <row r="125" spans="2:2" ht="20.100000000000001" customHeight="1" x14ac:dyDescent="0.15">
      <c r="B125" s="62"/>
    </row>
    <row r="126" spans="2:2" ht="20.100000000000001" customHeight="1" x14ac:dyDescent="0.15">
      <c r="B126" s="62"/>
    </row>
    <row r="127" spans="2:2" ht="20.100000000000001" customHeight="1" x14ac:dyDescent="0.15">
      <c r="B127" s="62"/>
    </row>
    <row r="128" spans="2:2" ht="20.100000000000001" customHeight="1" x14ac:dyDescent="0.15">
      <c r="B128" s="62"/>
    </row>
    <row r="129" spans="2:2" ht="20.100000000000001" customHeight="1" x14ac:dyDescent="0.15">
      <c r="B129" s="62"/>
    </row>
    <row r="130" spans="2:2" ht="20.100000000000001" customHeight="1" x14ac:dyDescent="0.15">
      <c r="B130" s="62"/>
    </row>
    <row r="131" spans="2:2" ht="20.100000000000001" customHeight="1" x14ac:dyDescent="0.15">
      <c r="B131" s="62"/>
    </row>
    <row r="132" spans="2:2" ht="20.100000000000001" customHeight="1" x14ac:dyDescent="0.15">
      <c r="B132" s="62"/>
    </row>
    <row r="133" spans="2:2" ht="20.100000000000001" customHeight="1" x14ac:dyDescent="0.15">
      <c r="B133" s="62"/>
    </row>
    <row r="134" spans="2:2" ht="20.100000000000001" customHeight="1" x14ac:dyDescent="0.15">
      <c r="B134" s="62"/>
    </row>
    <row r="135" spans="2:2" ht="20.100000000000001" customHeight="1" x14ac:dyDescent="0.15">
      <c r="B135" s="62"/>
    </row>
    <row r="136" spans="2:2" ht="20.100000000000001" customHeight="1" x14ac:dyDescent="0.15">
      <c r="B136" s="62"/>
    </row>
    <row r="137" spans="2:2" ht="20.100000000000001" customHeight="1" x14ac:dyDescent="0.15">
      <c r="B137" s="62"/>
    </row>
    <row r="138" spans="2:2" ht="20.100000000000001" customHeight="1" x14ac:dyDescent="0.15">
      <c r="B138" s="62"/>
    </row>
    <row r="139" spans="2:2" ht="20.100000000000001" customHeight="1" x14ac:dyDescent="0.15">
      <c r="B139" s="62"/>
    </row>
    <row r="140" spans="2:2" ht="20.100000000000001" customHeight="1" x14ac:dyDescent="0.15">
      <c r="B140" s="62"/>
    </row>
    <row r="141" spans="2:2" ht="20.100000000000001" customHeight="1" x14ac:dyDescent="0.15">
      <c r="B141" s="62"/>
    </row>
    <row r="142" spans="2:2" ht="20.100000000000001" customHeight="1" x14ac:dyDescent="0.15">
      <c r="B142" s="62"/>
    </row>
    <row r="143" spans="2:2" ht="20.100000000000001" customHeight="1" x14ac:dyDescent="0.15">
      <c r="B143" s="62"/>
    </row>
    <row r="144" spans="2:2" ht="20.100000000000001" customHeight="1" x14ac:dyDescent="0.15">
      <c r="B144" s="62"/>
    </row>
    <row r="145" spans="2:2" ht="20.100000000000001" customHeight="1" x14ac:dyDescent="0.15">
      <c r="B145" s="62"/>
    </row>
    <row r="146" spans="2:2" ht="20.100000000000001" customHeight="1" x14ac:dyDescent="0.15">
      <c r="B146" s="62"/>
    </row>
    <row r="147" spans="2:2" ht="20.100000000000001" customHeight="1" x14ac:dyDescent="0.15">
      <c r="B147" s="62"/>
    </row>
    <row r="148" spans="2:2" ht="20.100000000000001" customHeight="1" x14ac:dyDescent="0.15">
      <c r="B148" s="62"/>
    </row>
    <row r="149" spans="2:2" ht="20.100000000000001" customHeight="1" x14ac:dyDescent="0.15">
      <c r="B149" s="62"/>
    </row>
    <row r="150" spans="2:2" ht="20.100000000000001" customHeight="1" x14ac:dyDescent="0.15">
      <c r="B150" s="62"/>
    </row>
    <row r="151" spans="2:2" ht="20.100000000000001" customHeight="1" x14ac:dyDescent="0.15">
      <c r="B151" s="62"/>
    </row>
    <row r="152" spans="2:2" ht="20.100000000000001" customHeight="1" x14ac:dyDescent="0.15">
      <c r="B152" s="62"/>
    </row>
    <row r="153" spans="2:2" ht="20.100000000000001" customHeight="1" x14ac:dyDescent="0.15">
      <c r="B153" s="62"/>
    </row>
    <row r="154" spans="2:2" ht="20.100000000000001" customHeight="1" x14ac:dyDescent="0.15">
      <c r="B154" s="62"/>
    </row>
    <row r="155" spans="2:2" ht="20.100000000000001" customHeight="1" x14ac:dyDescent="0.15">
      <c r="B155" s="62"/>
    </row>
    <row r="156" spans="2:2" ht="20.100000000000001" customHeight="1" x14ac:dyDescent="0.15">
      <c r="B156" s="62"/>
    </row>
    <row r="157" spans="2:2" ht="20.100000000000001" customHeight="1" x14ac:dyDescent="0.15">
      <c r="B157" s="62"/>
    </row>
    <row r="158" spans="2:2" ht="20.100000000000001" customHeight="1" x14ac:dyDescent="0.15">
      <c r="B158" s="62"/>
    </row>
    <row r="159" spans="2:2" ht="20.100000000000001" customHeight="1" x14ac:dyDescent="0.15">
      <c r="B159" s="62"/>
    </row>
    <row r="160" spans="2:2" ht="20.100000000000001" customHeight="1" x14ac:dyDescent="0.15">
      <c r="B160" s="62"/>
    </row>
    <row r="161" spans="2:2" ht="20.100000000000001" customHeight="1" x14ac:dyDescent="0.15">
      <c r="B161" s="62"/>
    </row>
    <row r="162" spans="2:2" ht="20.100000000000001" customHeight="1" x14ac:dyDescent="0.15">
      <c r="B162" s="62"/>
    </row>
    <row r="163" spans="2:2" ht="20.100000000000001" customHeight="1" x14ac:dyDescent="0.15">
      <c r="B163" s="62"/>
    </row>
    <row r="164" spans="2:2" ht="20.100000000000001" customHeight="1" x14ac:dyDescent="0.15">
      <c r="B164" s="62"/>
    </row>
    <row r="165" spans="2:2" ht="20.100000000000001" customHeight="1" x14ac:dyDescent="0.15">
      <c r="B165" s="62"/>
    </row>
    <row r="166" spans="2:2" ht="20.100000000000001" customHeight="1" x14ac:dyDescent="0.15">
      <c r="B166" s="62"/>
    </row>
    <row r="167" spans="2:2" ht="20.100000000000001" customHeight="1" x14ac:dyDescent="0.15">
      <c r="B167" s="62"/>
    </row>
    <row r="168" spans="2:2" ht="20.100000000000001" customHeight="1" x14ac:dyDescent="0.15">
      <c r="B168" s="62"/>
    </row>
    <row r="169" spans="2:2" ht="20.100000000000001" customHeight="1" x14ac:dyDescent="0.15">
      <c r="B169" s="62"/>
    </row>
    <row r="170" spans="2:2" ht="20.100000000000001" customHeight="1" x14ac:dyDescent="0.15">
      <c r="B170" s="62"/>
    </row>
    <row r="171" spans="2:2" ht="20.100000000000001" customHeight="1" x14ac:dyDescent="0.15">
      <c r="B171" s="62"/>
    </row>
    <row r="172" spans="2:2" ht="20.100000000000001" customHeight="1" x14ac:dyDescent="0.15">
      <c r="B172" s="62"/>
    </row>
    <row r="173" spans="2:2" ht="20.100000000000001" customHeight="1" x14ac:dyDescent="0.15">
      <c r="B173" s="62"/>
    </row>
    <row r="174" spans="2:2" ht="20.100000000000001" customHeight="1" x14ac:dyDescent="0.15">
      <c r="B174" s="62"/>
    </row>
    <row r="175" spans="2:2" ht="20.100000000000001" customHeight="1" x14ac:dyDescent="0.15">
      <c r="B175" s="62"/>
    </row>
    <row r="176" spans="2:2" ht="20.100000000000001" customHeight="1" x14ac:dyDescent="0.15">
      <c r="B176" s="62"/>
    </row>
    <row r="177" spans="2:2" ht="20.100000000000001" customHeight="1" x14ac:dyDescent="0.15">
      <c r="B177" s="62"/>
    </row>
    <row r="178" spans="2:2" ht="20.100000000000001" customHeight="1" x14ac:dyDescent="0.15">
      <c r="B178" s="62"/>
    </row>
    <row r="179" spans="2:2" ht="20.100000000000001" customHeight="1" x14ac:dyDescent="0.15">
      <c r="B179" s="62"/>
    </row>
    <row r="180" spans="2:2" ht="20.100000000000001" customHeight="1" x14ac:dyDescent="0.15">
      <c r="B180" s="62"/>
    </row>
    <row r="181" spans="2:2" ht="20.100000000000001" customHeight="1" x14ac:dyDescent="0.15">
      <c r="B181" s="62"/>
    </row>
    <row r="182" spans="2:2" ht="20.100000000000001" customHeight="1" x14ac:dyDescent="0.15">
      <c r="B182" s="62"/>
    </row>
    <row r="183" spans="2:2" ht="20.100000000000001" customHeight="1" x14ac:dyDescent="0.15">
      <c r="B183" s="62"/>
    </row>
    <row r="184" spans="2:2" ht="20.100000000000001" customHeight="1" x14ac:dyDescent="0.15">
      <c r="B184" s="62"/>
    </row>
    <row r="185" spans="2:2" ht="20.100000000000001" customHeight="1" x14ac:dyDescent="0.15">
      <c r="B185" s="62"/>
    </row>
    <row r="186" spans="2:2" ht="20.100000000000001" customHeight="1" x14ac:dyDescent="0.15">
      <c r="B186" s="62"/>
    </row>
    <row r="187" spans="2:2" ht="20.100000000000001" customHeight="1" x14ac:dyDescent="0.15">
      <c r="B187" s="62"/>
    </row>
    <row r="188" spans="2:2" ht="20.100000000000001" customHeight="1" x14ac:dyDescent="0.15">
      <c r="B188" s="62"/>
    </row>
    <row r="189" spans="2:2" ht="20.100000000000001" customHeight="1" x14ac:dyDescent="0.15">
      <c r="B189" s="62"/>
    </row>
    <row r="190" spans="2:2" ht="20.100000000000001" customHeight="1" x14ac:dyDescent="0.15">
      <c r="B190" s="62"/>
    </row>
    <row r="191" spans="2:2" ht="20.100000000000001" customHeight="1" x14ac:dyDescent="0.15">
      <c r="B191" s="62"/>
    </row>
    <row r="192" spans="2:2" ht="20.100000000000001" customHeight="1" x14ac:dyDescent="0.15">
      <c r="B192" s="62"/>
    </row>
    <row r="193" spans="2:2" ht="20.100000000000001" customHeight="1" x14ac:dyDescent="0.15">
      <c r="B193" s="62"/>
    </row>
    <row r="194" spans="2:2" ht="20.100000000000001" customHeight="1" x14ac:dyDescent="0.15">
      <c r="B194" s="62"/>
    </row>
    <row r="195" spans="2:2" ht="20.100000000000001" customHeight="1" x14ac:dyDescent="0.15">
      <c r="B195" s="62"/>
    </row>
    <row r="196" spans="2:2" ht="20.100000000000001" customHeight="1" x14ac:dyDescent="0.15">
      <c r="B196" s="62"/>
    </row>
    <row r="197" spans="2:2" ht="20.100000000000001" customHeight="1" x14ac:dyDescent="0.15">
      <c r="B197" s="62"/>
    </row>
    <row r="198" spans="2:2" ht="20.100000000000001" customHeight="1" x14ac:dyDescent="0.15">
      <c r="B198" s="62"/>
    </row>
    <row r="199" spans="2:2" ht="20.100000000000001" customHeight="1" x14ac:dyDescent="0.15">
      <c r="B199" s="62"/>
    </row>
    <row r="200" spans="2:2" ht="20.100000000000001" customHeight="1" x14ac:dyDescent="0.15">
      <c r="B200" s="62"/>
    </row>
    <row r="201" spans="2:2" ht="20.100000000000001" customHeight="1" x14ac:dyDescent="0.15">
      <c r="B201" s="62"/>
    </row>
    <row r="202" spans="2:2" ht="20.100000000000001" customHeight="1" x14ac:dyDescent="0.15">
      <c r="B202" s="62"/>
    </row>
    <row r="203" spans="2:2" ht="20.100000000000001" customHeight="1" x14ac:dyDescent="0.15">
      <c r="B203" s="62"/>
    </row>
    <row r="204" spans="2:2" ht="20.100000000000001" customHeight="1" x14ac:dyDescent="0.15">
      <c r="B204" s="62"/>
    </row>
    <row r="205" spans="2:2" ht="20.100000000000001" customHeight="1" x14ac:dyDescent="0.15">
      <c r="B205" s="62"/>
    </row>
    <row r="206" spans="2:2" ht="20.100000000000001" customHeight="1" x14ac:dyDescent="0.15">
      <c r="B206" s="62"/>
    </row>
    <row r="207" spans="2:2" ht="20.100000000000001" customHeight="1" x14ac:dyDescent="0.15">
      <c r="B207" s="62"/>
    </row>
    <row r="208" spans="2:2" ht="20.100000000000001" customHeight="1" x14ac:dyDescent="0.15">
      <c r="B208" s="62"/>
    </row>
    <row r="209" spans="2:2" ht="20.100000000000001" customHeight="1" x14ac:dyDescent="0.15">
      <c r="B209" s="62"/>
    </row>
    <row r="210" spans="2:2" ht="20.100000000000001" customHeight="1" x14ac:dyDescent="0.15">
      <c r="B210" s="62"/>
    </row>
    <row r="211" spans="2:2" ht="20.100000000000001" customHeight="1" x14ac:dyDescent="0.15">
      <c r="B211" s="62"/>
    </row>
    <row r="212" spans="2:2" ht="20.100000000000001" customHeight="1" x14ac:dyDescent="0.15">
      <c r="B212" s="62"/>
    </row>
    <row r="213" spans="2:2" ht="20.100000000000001" customHeight="1" x14ac:dyDescent="0.15">
      <c r="B213" s="62"/>
    </row>
    <row r="214" spans="2:2" ht="20.100000000000001" customHeight="1" x14ac:dyDescent="0.15">
      <c r="B214" s="62"/>
    </row>
    <row r="215" spans="2:2" ht="20.100000000000001" customHeight="1" x14ac:dyDescent="0.15">
      <c r="B215" s="62"/>
    </row>
    <row r="216" spans="2:2" ht="20.100000000000001" customHeight="1" x14ac:dyDescent="0.15">
      <c r="B216" s="62"/>
    </row>
    <row r="217" spans="2:2" ht="20.100000000000001" customHeight="1" x14ac:dyDescent="0.15">
      <c r="B217" s="62"/>
    </row>
    <row r="218" spans="2:2" ht="20.100000000000001" customHeight="1" x14ac:dyDescent="0.15">
      <c r="B218" s="62"/>
    </row>
    <row r="219" spans="2:2" ht="20.100000000000001" customHeight="1" x14ac:dyDescent="0.15">
      <c r="B219" s="62"/>
    </row>
    <row r="220" spans="2:2" ht="20.100000000000001" customHeight="1" x14ac:dyDescent="0.15">
      <c r="B220" s="62"/>
    </row>
    <row r="221" spans="2:2" ht="20.100000000000001" customHeight="1" x14ac:dyDescent="0.15">
      <c r="B221" s="62"/>
    </row>
    <row r="222" spans="2:2" ht="20.100000000000001" customHeight="1" x14ac:dyDescent="0.15">
      <c r="B222" s="62"/>
    </row>
    <row r="223" spans="2:2" ht="20.100000000000001" customHeight="1" x14ac:dyDescent="0.15">
      <c r="B223" s="62"/>
    </row>
    <row r="224" spans="2:2" ht="20.100000000000001" customHeight="1" x14ac:dyDescent="0.15">
      <c r="B224" s="62"/>
    </row>
    <row r="225" spans="2:2" ht="20.100000000000001" customHeight="1" x14ac:dyDescent="0.15">
      <c r="B225" s="62"/>
    </row>
    <row r="226" spans="2:2" ht="20.100000000000001" customHeight="1" x14ac:dyDescent="0.15">
      <c r="B226" s="62"/>
    </row>
    <row r="227" spans="2:2" ht="20.100000000000001" customHeight="1" x14ac:dyDescent="0.15">
      <c r="B227" s="62"/>
    </row>
    <row r="228" spans="2:2" ht="20.100000000000001" customHeight="1" x14ac:dyDescent="0.15">
      <c r="B228" s="62"/>
    </row>
    <row r="229" spans="2:2" ht="20.100000000000001" customHeight="1" x14ac:dyDescent="0.15">
      <c r="B229" s="62"/>
    </row>
    <row r="230" spans="2:2" ht="20.100000000000001" customHeight="1" x14ac:dyDescent="0.15">
      <c r="B230" s="62"/>
    </row>
    <row r="231" spans="2:2" ht="20.100000000000001" customHeight="1" x14ac:dyDescent="0.15">
      <c r="B231" s="62"/>
    </row>
    <row r="232" spans="2:2" ht="20.100000000000001" customHeight="1" x14ac:dyDescent="0.15">
      <c r="B232" s="62"/>
    </row>
    <row r="233" spans="2:2" ht="20.100000000000001" customHeight="1" x14ac:dyDescent="0.15">
      <c r="B233" s="62"/>
    </row>
    <row r="234" spans="2:2" ht="20.100000000000001" customHeight="1" x14ac:dyDescent="0.15">
      <c r="B234" s="62"/>
    </row>
    <row r="235" spans="2:2" ht="20.100000000000001" customHeight="1" x14ac:dyDescent="0.15">
      <c r="B235" s="62"/>
    </row>
    <row r="236" spans="2:2" ht="20.100000000000001" customHeight="1" x14ac:dyDescent="0.15">
      <c r="B236" s="62"/>
    </row>
    <row r="237" spans="2:2" ht="20.100000000000001" customHeight="1" x14ac:dyDescent="0.15">
      <c r="B237" s="62"/>
    </row>
    <row r="238" spans="2:2" ht="20.100000000000001" customHeight="1" x14ac:dyDescent="0.15">
      <c r="B238" s="62"/>
    </row>
    <row r="239" spans="2:2" ht="20.100000000000001" customHeight="1" x14ac:dyDescent="0.15">
      <c r="B239" s="62"/>
    </row>
    <row r="240" spans="2:2" ht="20.100000000000001" customHeight="1" x14ac:dyDescent="0.15">
      <c r="B240" s="62"/>
    </row>
    <row r="241" spans="2:2" ht="20.100000000000001" customHeight="1" x14ac:dyDescent="0.15">
      <c r="B241" s="62"/>
    </row>
    <row r="242" spans="2:2" ht="20.100000000000001" customHeight="1" x14ac:dyDescent="0.15">
      <c r="B242" s="62"/>
    </row>
    <row r="243" spans="2:2" ht="20.100000000000001" customHeight="1" x14ac:dyDescent="0.15">
      <c r="B243" s="62"/>
    </row>
    <row r="244" spans="2:2" ht="20.100000000000001" customHeight="1" x14ac:dyDescent="0.15">
      <c r="B244" s="62"/>
    </row>
    <row r="245" spans="2:2" ht="20.100000000000001" customHeight="1" x14ac:dyDescent="0.15">
      <c r="B245" s="62"/>
    </row>
    <row r="246" spans="2:2" ht="20.100000000000001" customHeight="1" x14ac:dyDescent="0.15">
      <c r="B246" s="62"/>
    </row>
    <row r="247" spans="2:2" ht="20.100000000000001" customHeight="1" x14ac:dyDescent="0.15">
      <c r="B247" s="62"/>
    </row>
    <row r="248" spans="2:2" ht="20.100000000000001" customHeight="1" x14ac:dyDescent="0.15">
      <c r="B248" s="62"/>
    </row>
    <row r="249" spans="2:2" ht="20.100000000000001" customHeight="1" x14ac:dyDescent="0.15">
      <c r="B249" s="62"/>
    </row>
    <row r="250" spans="2:2" ht="20.100000000000001" customHeight="1" x14ac:dyDescent="0.15">
      <c r="B250" s="62"/>
    </row>
    <row r="251" spans="2:2" ht="20.100000000000001" customHeight="1" x14ac:dyDescent="0.15">
      <c r="B251" s="62"/>
    </row>
    <row r="252" spans="2:2" ht="20.100000000000001" customHeight="1" x14ac:dyDescent="0.15">
      <c r="B252" s="62"/>
    </row>
    <row r="253" spans="2:2" ht="20.100000000000001" customHeight="1" x14ac:dyDescent="0.15">
      <c r="B253" s="62"/>
    </row>
    <row r="254" spans="2:2" ht="20.100000000000001" customHeight="1" x14ac:dyDescent="0.15">
      <c r="B254" s="62"/>
    </row>
    <row r="255" spans="2:2" ht="20.100000000000001" customHeight="1" x14ac:dyDescent="0.15">
      <c r="B255" s="62"/>
    </row>
    <row r="256" spans="2:2" ht="20.100000000000001" customHeight="1" x14ac:dyDescent="0.15">
      <c r="B256" s="62"/>
    </row>
    <row r="257" spans="2:2" ht="20.100000000000001" customHeight="1" x14ac:dyDescent="0.15">
      <c r="B257" s="62"/>
    </row>
    <row r="258" spans="2:2" ht="20.100000000000001" customHeight="1" x14ac:dyDescent="0.15">
      <c r="B258" s="62"/>
    </row>
    <row r="259" spans="2:2" ht="20.100000000000001" customHeight="1" x14ac:dyDescent="0.15">
      <c r="B259" s="62"/>
    </row>
    <row r="260" spans="2:2" ht="20.100000000000001" customHeight="1" x14ac:dyDescent="0.15">
      <c r="B260" s="62"/>
    </row>
    <row r="261" spans="2:2" ht="20.100000000000001" customHeight="1" x14ac:dyDescent="0.15">
      <c r="B261" s="62"/>
    </row>
    <row r="262" spans="2:2" ht="20.100000000000001" customHeight="1" x14ac:dyDescent="0.15">
      <c r="B262" s="62"/>
    </row>
    <row r="263" spans="2:2" ht="20.100000000000001" customHeight="1" x14ac:dyDescent="0.15">
      <c r="B263" s="62"/>
    </row>
    <row r="264" spans="2:2" ht="20.100000000000001" customHeight="1" x14ac:dyDescent="0.15">
      <c r="B264" s="62"/>
    </row>
    <row r="265" spans="2:2" ht="20.100000000000001" customHeight="1" x14ac:dyDescent="0.15">
      <c r="B265" s="62"/>
    </row>
    <row r="266" spans="2:2" ht="20.100000000000001" customHeight="1" x14ac:dyDescent="0.15">
      <c r="B266" s="62"/>
    </row>
    <row r="267" spans="2:2" ht="20.100000000000001" customHeight="1" x14ac:dyDescent="0.15">
      <c r="B267" s="62"/>
    </row>
    <row r="268" spans="2:2" ht="20.100000000000001" customHeight="1" x14ac:dyDescent="0.15">
      <c r="B268" s="62"/>
    </row>
    <row r="269" spans="2:2" ht="20.100000000000001" customHeight="1" x14ac:dyDescent="0.15">
      <c r="B269" s="62"/>
    </row>
    <row r="270" spans="2:2" ht="20.100000000000001" customHeight="1" x14ac:dyDescent="0.15">
      <c r="B270" s="62"/>
    </row>
    <row r="271" spans="2:2" ht="20.100000000000001" customHeight="1" x14ac:dyDescent="0.15">
      <c r="B271" s="62"/>
    </row>
    <row r="272" spans="2:2" ht="20.100000000000001" customHeight="1" x14ac:dyDescent="0.15">
      <c r="B272" s="62"/>
    </row>
    <row r="273" spans="2:2" ht="20.100000000000001" customHeight="1" x14ac:dyDescent="0.15">
      <c r="B273" s="62"/>
    </row>
    <row r="274" spans="2:2" ht="20.100000000000001" customHeight="1" x14ac:dyDescent="0.15">
      <c r="B274" s="62"/>
    </row>
    <row r="275" spans="2:2" ht="20.100000000000001" customHeight="1" x14ac:dyDescent="0.15">
      <c r="B275" s="62"/>
    </row>
    <row r="276" spans="2:2" ht="20.100000000000001" customHeight="1" x14ac:dyDescent="0.15">
      <c r="B276" s="62"/>
    </row>
    <row r="277" spans="2:2" ht="20.100000000000001" customHeight="1" x14ac:dyDescent="0.15">
      <c r="B277" s="62"/>
    </row>
    <row r="278" spans="2:2" ht="20.100000000000001" customHeight="1" x14ac:dyDescent="0.15">
      <c r="B278" s="62"/>
    </row>
    <row r="279" spans="2:2" ht="20.100000000000001" customHeight="1" x14ac:dyDescent="0.15">
      <c r="B279" s="62"/>
    </row>
    <row r="280" spans="2:2" ht="20.100000000000001" customHeight="1" x14ac:dyDescent="0.15">
      <c r="B280" s="62"/>
    </row>
    <row r="281" spans="2:2" ht="20.100000000000001" customHeight="1" x14ac:dyDescent="0.15">
      <c r="B281" s="62"/>
    </row>
    <row r="282" spans="2:2" ht="20.100000000000001" customHeight="1" x14ac:dyDescent="0.15">
      <c r="B282" s="62"/>
    </row>
    <row r="283" spans="2:2" ht="20.100000000000001" customHeight="1" x14ac:dyDescent="0.15">
      <c r="B283" s="62"/>
    </row>
    <row r="284" spans="2:2" ht="20.100000000000001" customHeight="1" x14ac:dyDescent="0.15">
      <c r="B284" s="62"/>
    </row>
    <row r="285" spans="2:2" ht="20.100000000000001" customHeight="1" x14ac:dyDescent="0.15">
      <c r="B285" s="62"/>
    </row>
    <row r="286" spans="2:2" ht="20.100000000000001" customHeight="1" x14ac:dyDescent="0.15">
      <c r="B286" s="62"/>
    </row>
    <row r="287" spans="2:2" ht="20.100000000000001" customHeight="1" x14ac:dyDescent="0.15">
      <c r="B287" s="62"/>
    </row>
    <row r="288" spans="2:2" ht="20.100000000000001" customHeight="1" x14ac:dyDescent="0.15">
      <c r="B288" s="62"/>
    </row>
    <row r="289" spans="2:2" ht="20.100000000000001" customHeight="1" x14ac:dyDescent="0.15">
      <c r="B289" s="62"/>
    </row>
    <row r="290" spans="2:2" ht="20.100000000000001" customHeight="1" x14ac:dyDescent="0.15">
      <c r="B290" s="62"/>
    </row>
    <row r="291" spans="2:2" ht="20.100000000000001" customHeight="1" x14ac:dyDescent="0.15">
      <c r="B291" s="62"/>
    </row>
    <row r="292" spans="2:2" ht="20.100000000000001" customHeight="1" x14ac:dyDescent="0.15">
      <c r="B292" s="62"/>
    </row>
    <row r="293" spans="2:2" ht="20.100000000000001" customHeight="1" x14ac:dyDescent="0.15">
      <c r="B293" s="62"/>
    </row>
    <row r="294" spans="2:2" ht="20.100000000000001" customHeight="1" x14ac:dyDescent="0.15">
      <c r="B294" s="62"/>
    </row>
    <row r="295" spans="2:2" ht="20.100000000000001" customHeight="1" x14ac:dyDescent="0.15">
      <c r="B295" s="62"/>
    </row>
    <row r="296" spans="2:2" ht="20.100000000000001" customHeight="1" x14ac:dyDescent="0.15">
      <c r="B296" s="62"/>
    </row>
    <row r="297" spans="2:2" ht="20.100000000000001" customHeight="1" x14ac:dyDescent="0.15">
      <c r="B297" s="62"/>
    </row>
    <row r="298" spans="2:2" ht="20.100000000000001" customHeight="1" x14ac:dyDescent="0.15">
      <c r="B298" s="62"/>
    </row>
    <row r="299" spans="2:2" ht="20.100000000000001" customHeight="1" x14ac:dyDescent="0.15">
      <c r="B299" s="62"/>
    </row>
    <row r="300" spans="2:2" ht="20.100000000000001" customHeight="1" x14ac:dyDescent="0.15">
      <c r="B300" s="62"/>
    </row>
    <row r="301" spans="2:2" ht="20.100000000000001" customHeight="1" x14ac:dyDescent="0.15">
      <c r="B301" s="62"/>
    </row>
    <row r="302" spans="2:2" ht="20.100000000000001" customHeight="1" x14ac:dyDescent="0.15">
      <c r="B302" s="62"/>
    </row>
    <row r="303" spans="2:2" ht="20.100000000000001" customHeight="1" x14ac:dyDescent="0.15">
      <c r="B303" s="62"/>
    </row>
    <row r="304" spans="2:2" ht="20.100000000000001" customHeight="1" x14ac:dyDescent="0.15">
      <c r="B304" s="62"/>
    </row>
    <row r="305" spans="2:2" ht="20.100000000000001" customHeight="1" x14ac:dyDescent="0.15">
      <c r="B305" s="62"/>
    </row>
    <row r="306" spans="2:2" ht="20.100000000000001" customHeight="1" x14ac:dyDescent="0.15">
      <c r="B306" s="62"/>
    </row>
    <row r="307" spans="2:2" ht="20.100000000000001" customHeight="1" x14ac:dyDescent="0.15">
      <c r="B307" s="62"/>
    </row>
    <row r="308" spans="2:2" ht="20.100000000000001" customHeight="1" x14ac:dyDescent="0.15">
      <c r="B308" s="62"/>
    </row>
    <row r="309" spans="2:2" ht="20.100000000000001" customHeight="1" x14ac:dyDescent="0.15">
      <c r="B309" s="62"/>
    </row>
    <row r="310" spans="2:2" ht="20.100000000000001" customHeight="1" x14ac:dyDescent="0.15">
      <c r="B310" s="62"/>
    </row>
    <row r="311" spans="2:2" ht="20.100000000000001" customHeight="1" x14ac:dyDescent="0.15">
      <c r="B311" s="62"/>
    </row>
    <row r="312" spans="2:2" ht="20.100000000000001" customHeight="1" x14ac:dyDescent="0.15">
      <c r="B312" s="62"/>
    </row>
    <row r="313" spans="2:2" ht="20.100000000000001" customHeight="1" x14ac:dyDescent="0.15">
      <c r="B313" s="62"/>
    </row>
    <row r="314" spans="2:2" ht="20.100000000000001" customHeight="1" x14ac:dyDescent="0.15">
      <c r="B314" s="62"/>
    </row>
    <row r="315" spans="2:2" ht="20.100000000000001" customHeight="1" x14ac:dyDescent="0.15">
      <c r="B315" s="62"/>
    </row>
    <row r="316" spans="2:2" ht="20.100000000000001" customHeight="1" x14ac:dyDescent="0.15">
      <c r="B316" s="62"/>
    </row>
    <row r="317" spans="2:2" ht="20.100000000000001" customHeight="1" x14ac:dyDescent="0.15">
      <c r="B317" s="62"/>
    </row>
    <row r="318" spans="2:2" ht="20.100000000000001" customHeight="1" x14ac:dyDescent="0.15">
      <c r="B318" s="62"/>
    </row>
    <row r="319" spans="2:2" ht="20.100000000000001" customHeight="1" x14ac:dyDescent="0.15">
      <c r="B319" s="62"/>
    </row>
    <row r="320" spans="2:2" ht="20.100000000000001" customHeight="1" x14ac:dyDescent="0.15">
      <c r="B320" s="62"/>
    </row>
    <row r="321" spans="2:2" ht="20.100000000000001" customHeight="1" x14ac:dyDescent="0.15">
      <c r="B321" s="62"/>
    </row>
    <row r="322" spans="2:2" ht="20.100000000000001" customHeight="1" x14ac:dyDescent="0.15">
      <c r="B322" s="62"/>
    </row>
    <row r="323" spans="2:2" ht="20.100000000000001" customHeight="1" x14ac:dyDescent="0.15">
      <c r="B323" s="62"/>
    </row>
    <row r="324" spans="2:2" ht="20.100000000000001" customHeight="1" x14ac:dyDescent="0.15">
      <c r="B324" s="62"/>
    </row>
    <row r="325" spans="2:2" ht="20.100000000000001" customHeight="1" x14ac:dyDescent="0.15">
      <c r="B325" s="62"/>
    </row>
    <row r="326" spans="2:2" ht="20.100000000000001" customHeight="1" x14ac:dyDescent="0.15">
      <c r="B326" s="62"/>
    </row>
    <row r="327" spans="2:2" ht="20.100000000000001" customHeight="1" x14ac:dyDescent="0.15">
      <c r="B327" s="62"/>
    </row>
    <row r="328" spans="2:2" ht="20.100000000000001" customHeight="1" x14ac:dyDescent="0.15">
      <c r="B328" s="62"/>
    </row>
    <row r="329" spans="2:2" ht="20.100000000000001" customHeight="1" x14ac:dyDescent="0.15">
      <c r="B329" s="62"/>
    </row>
    <row r="330" spans="2:2" ht="20.100000000000001" customHeight="1" x14ac:dyDescent="0.15">
      <c r="B330" s="62"/>
    </row>
    <row r="331" spans="2:2" ht="20.100000000000001" customHeight="1" x14ac:dyDescent="0.15">
      <c r="B331" s="62"/>
    </row>
    <row r="332" spans="2:2" ht="20.100000000000001" customHeight="1" x14ac:dyDescent="0.15">
      <c r="B332" s="62"/>
    </row>
    <row r="333" spans="2:2" ht="20.100000000000001" customHeight="1" x14ac:dyDescent="0.15">
      <c r="B333" s="62"/>
    </row>
    <row r="334" spans="2:2" ht="20.100000000000001" customHeight="1" x14ac:dyDescent="0.15">
      <c r="B334" s="62"/>
    </row>
    <row r="335" spans="2:2" ht="20.100000000000001" customHeight="1" x14ac:dyDescent="0.15">
      <c r="B335" s="62"/>
    </row>
    <row r="336" spans="2:2" ht="20.100000000000001" customHeight="1" x14ac:dyDescent="0.15">
      <c r="B336" s="62"/>
    </row>
    <row r="337" spans="2:2" ht="20.100000000000001" customHeight="1" x14ac:dyDescent="0.15">
      <c r="B337" s="62"/>
    </row>
    <row r="338" spans="2:2" ht="20.100000000000001" customHeight="1" x14ac:dyDescent="0.15">
      <c r="B338" s="62"/>
    </row>
    <row r="339" spans="2:2" ht="20.100000000000001" customHeight="1" x14ac:dyDescent="0.15">
      <c r="B339" s="62"/>
    </row>
    <row r="340" spans="2:2" ht="20.100000000000001" customHeight="1" x14ac:dyDescent="0.15">
      <c r="B340" s="62"/>
    </row>
    <row r="341" spans="2:2" ht="20.100000000000001" customHeight="1" x14ac:dyDescent="0.15">
      <c r="B341" s="62"/>
    </row>
    <row r="342" spans="2:2" ht="20.100000000000001" customHeight="1" x14ac:dyDescent="0.15">
      <c r="B342" s="62"/>
    </row>
    <row r="343" spans="2:2" ht="20.100000000000001" customHeight="1" x14ac:dyDescent="0.15">
      <c r="B343" s="62"/>
    </row>
    <row r="344" spans="2:2" ht="20.100000000000001" customHeight="1" x14ac:dyDescent="0.15">
      <c r="B344" s="62"/>
    </row>
    <row r="345" spans="2:2" ht="20.100000000000001" customHeight="1" x14ac:dyDescent="0.15">
      <c r="B345" s="62"/>
    </row>
    <row r="346" spans="2:2" ht="20.100000000000001" customHeight="1" x14ac:dyDescent="0.15">
      <c r="B346" s="62"/>
    </row>
    <row r="347" spans="2:2" ht="20.100000000000001" customHeight="1" x14ac:dyDescent="0.15">
      <c r="B347" s="62"/>
    </row>
    <row r="348" spans="2:2" ht="20.100000000000001" customHeight="1" x14ac:dyDescent="0.15">
      <c r="B348" s="62"/>
    </row>
    <row r="349" spans="2:2" ht="20.100000000000001" customHeight="1" x14ac:dyDescent="0.15">
      <c r="B349" s="62"/>
    </row>
    <row r="350" spans="2:2" ht="20.100000000000001" customHeight="1" x14ac:dyDescent="0.15">
      <c r="B350" s="62"/>
    </row>
    <row r="351" spans="2:2" ht="20.100000000000001" customHeight="1" x14ac:dyDescent="0.15">
      <c r="B351" s="62"/>
    </row>
    <row r="352" spans="2:2" ht="20.100000000000001" customHeight="1" x14ac:dyDescent="0.15">
      <c r="B352" s="62"/>
    </row>
    <row r="353" spans="2:2" ht="20.100000000000001" customHeight="1" x14ac:dyDescent="0.15">
      <c r="B353" s="62"/>
    </row>
    <row r="354" spans="2:2" ht="20.100000000000001" customHeight="1" x14ac:dyDescent="0.15">
      <c r="B354" s="62"/>
    </row>
    <row r="355" spans="2:2" ht="20.100000000000001" customHeight="1" x14ac:dyDescent="0.15">
      <c r="B355" s="62"/>
    </row>
    <row r="356" spans="2:2" ht="20.100000000000001" customHeight="1" x14ac:dyDescent="0.15">
      <c r="B356" s="62"/>
    </row>
    <row r="357" spans="2:2" ht="20.100000000000001" customHeight="1" x14ac:dyDescent="0.15">
      <c r="B357" s="62"/>
    </row>
    <row r="358" spans="2:2" ht="20.100000000000001" customHeight="1" x14ac:dyDescent="0.15">
      <c r="B358" s="62"/>
    </row>
    <row r="359" spans="2:2" ht="20.100000000000001" customHeight="1" x14ac:dyDescent="0.15">
      <c r="B359" s="62"/>
    </row>
    <row r="360" spans="2:2" ht="20.100000000000001" customHeight="1" x14ac:dyDescent="0.15">
      <c r="B360" s="62"/>
    </row>
    <row r="361" spans="2:2" ht="20.100000000000001" customHeight="1" x14ac:dyDescent="0.15">
      <c r="B361" s="62"/>
    </row>
    <row r="362" spans="2:2" ht="20.100000000000001" customHeight="1" x14ac:dyDescent="0.15">
      <c r="B362" s="62"/>
    </row>
    <row r="363" spans="2:2" ht="20.100000000000001" customHeight="1" x14ac:dyDescent="0.15">
      <c r="B363" s="62"/>
    </row>
    <row r="364" spans="2:2" ht="20.100000000000001" customHeight="1" x14ac:dyDescent="0.15">
      <c r="B364" s="62"/>
    </row>
    <row r="365" spans="2:2" ht="20.100000000000001" customHeight="1" x14ac:dyDescent="0.15">
      <c r="B365" s="62"/>
    </row>
    <row r="366" spans="2:2" ht="20.100000000000001" customHeight="1" x14ac:dyDescent="0.15">
      <c r="B366" s="62"/>
    </row>
    <row r="367" spans="2:2" ht="20.100000000000001" customHeight="1" x14ac:dyDescent="0.15">
      <c r="B367" s="62"/>
    </row>
    <row r="368" spans="2:2" ht="20.100000000000001" customHeight="1" x14ac:dyDescent="0.15">
      <c r="B368" s="62"/>
    </row>
    <row r="369" spans="2:2" ht="20.100000000000001" customHeight="1" x14ac:dyDescent="0.15">
      <c r="B369" s="62"/>
    </row>
    <row r="370" spans="2:2" ht="20.100000000000001" customHeight="1" x14ac:dyDescent="0.15">
      <c r="B370" s="62"/>
    </row>
    <row r="371" spans="2:2" ht="20.100000000000001" customHeight="1" x14ac:dyDescent="0.15">
      <c r="B371" s="62"/>
    </row>
    <row r="372" spans="2:2" ht="20.100000000000001" customHeight="1" x14ac:dyDescent="0.15">
      <c r="B372" s="62"/>
    </row>
    <row r="373" spans="2:2" ht="20.100000000000001" customHeight="1" x14ac:dyDescent="0.15">
      <c r="B373" s="62"/>
    </row>
    <row r="374" spans="2:2" ht="20.100000000000001" customHeight="1" x14ac:dyDescent="0.15">
      <c r="B374" s="62"/>
    </row>
    <row r="375" spans="2:2" ht="20.100000000000001" customHeight="1" x14ac:dyDescent="0.15">
      <c r="B375" s="62"/>
    </row>
    <row r="376" spans="2:2" ht="20.100000000000001" customHeight="1" x14ac:dyDescent="0.15">
      <c r="B376" s="62"/>
    </row>
    <row r="377" spans="2:2" ht="20.100000000000001" customHeight="1" x14ac:dyDescent="0.15">
      <c r="B377" s="62"/>
    </row>
    <row r="378" spans="2:2" ht="20.100000000000001" customHeight="1" x14ac:dyDescent="0.15">
      <c r="B378" s="62"/>
    </row>
    <row r="379" spans="2:2" ht="20.100000000000001" customHeight="1" x14ac:dyDescent="0.15">
      <c r="B379" s="62"/>
    </row>
    <row r="380" spans="2:2" ht="20.100000000000001" customHeight="1" x14ac:dyDescent="0.15">
      <c r="B380" s="62"/>
    </row>
    <row r="381" spans="2:2" ht="20.100000000000001" customHeight="1" x14ac:dyDescent="0.15">
      <c r="B381" s="62"/>
    </row>
    <row r="382" spans="2:2" ht="20.100000000000001" customHeight="1" x14ac:dyDescent="0.15">
      <c r="B382" s="62"/>
    </row>
    <row r="383" spans="2:2" ht="20.100000000000001" customHeight="1" x14ac:dyDescent="0.15">
      <c r="B383" s="62"/>
    </row>
    <row r="384" spans="2:2" ht="20.100000000000001" customHeight="1" x14ac:dyDescent="0.15">
      <c r="B384" s="62"/>
    </row>
    <row r="385" spans="2:2" ht="20.100000000000001" customHeight="1" x14ac:dyDescent="0.15">
      <c r="B385" s="62"/>
    </row>
    <row r="386" spans="2:2" ht="20.100000000000001" customHeight="1" x14ac:dyDescent="0.15">
      <c r="B386" s="62"/>
    </row>
    <row r="387" spans="2:2" ht="20.100000000000001" customHeight="1" x14ac:dyDescent="0.15">
      <c r="B387" s="62"/>
    </row>
    <row r="388" spans="2:2" ht="20.100000000000001" customHeight="1" x14ac:dyDescent="0.15">
      <c r="B388" s="62"/>
    </row>
    <row r="389" spans="2:2" ht="20.100000000000001" customHeight="1" x14ac:dyDescent="0.15">
      <c r="B389" s="62"/>
    </row>
    <row r="390" spans="2:2" ht="20.100000000000001" customHeight="1" x14ac:dyDescent="0.15">
      <c r="B390" s="62"/>
    </row>
    <row r="391" spans="2:2" ht="20.100000000000001" customHeight="1" x14ac:dyDescent="0.15">
      <c r="B391" s="62"/>
    </row>
    <row r="392" spans="2:2" ht="20.100000000000001" customHeight="1" x14ac:dyDescent="0.15">
      <c r="B392" s="62"/>
    </row>
    <row r="393" spans="2:2" ht="20.100000000000001" customHeight="1" x14ac:dyDescent="0.15">
      <c r="B393" s="62"/>
    </row>
    <row r="394" spans="2:2" ht="20.100000000000001" customHeight="1" x14ac:dyDescent="0.15">
      <c r="B394" s="62"/>
    </row>
    <row r="395" spans="2:2" ht="20.100000000000001" customHeight="1" x14ac:dyDescent="0.15">
      <c r="B395" s="62"/>
    </row>
    <row r="396" spans="2:2" ht="20.100000000000001" customHeight="1" x14ac:dyDescent="0.15">
      <c r="B396" s="62"/>
    </row>
    <row r="397" spans="2:2" ht="20.100000000000001" customHeight="1" x14ac:dyDescent="0.15">
      <c r="B397" s="62"/>
    </row>
    <row r="398" spans="2:2" ht="20.100000000000001" customHeight="1" x14ac:dyDescent="0.15">
      <c r="B398" s="62"/>
    </row>
    <row r="399" spans="2:2" ht="20.100000000000001" customHeight="1" x14ac:dyDescent="0.15">
      <c r="B399" s="62"/>
    </row>
    <row r="400" spans="2:2" ht="20.100000000000001" customHeight="1" x14ac:dyDescent="0.15">
      <c r="B400" s="62"/>
    </row>
    <row r="401" spans="2:2" ht="20.100000000000001" customHeight="1" x14ac:dyDescent="0.15">
      <c r="B401" s="62"/>
    </row>
    <row r="402" spans="2:2" ht="20.100000000000001" customHeight="1" x14ac:dyDescent="0.15">
      <c r="B402" s="62"/>
    </row>
    <row r="403" spans="2:2" ht="20.100000000000001" customHeight="1" x14ac:dyDescent="0.15">
      <c r="B403" s="62"/>
    </row>
    <row r="404" spans="2:2" ht="20.100000000000001" customHeight="1" x14ac:dyDescent="0.15">
      <c r="B404" s="62"/>
    </row>
    <row r="405" spans="2:2" ht="20.100000000000001" customHeight="1" x14ac:dyDescent="0.15">
      <c r="B405" s="62"/>
    </row>
    <row r="406" spans="2:2" ht="20.100000000000001" customHeight="1" x14ac:dyDescent="0.15">
      <c r="B406" s="62"/>
    </row>
    <row r="407" spans="2:2" ht="20.100000000000001" customHeight="1" x14ac:dyDescent="0.15">
      <c r="B407" s="62"/>
    </row>
    <row r="408" spans="2:2" ht="20.100000000000001" customHeight="1" x14ac:dyDescent="0.15">
      <c r="B408" s="62"/>
    </row>
    <row r="409" spans="2:2" ht="20.100000000000001" customHeight="1" x14ac:dyDescent="0.15">
      <c r="B409" s="62"/>
    </row>
    <row r="410" spans="2:2" ht="20.100000000000001" customHeight="1" x14ac:dyDescent="0.15">
      <c r="B410" s="62"/>
    </row>
    <row r="411" spans="2:2" ht="20.100000000000001" customHeight="1" x14ac:dyDescent="0.15">
      <c r="B411" s="62"/>
    </row>
    <row r="412" spans="2:2" ht="20.100000000000001" customHeight="1" x14ac:dyDescent="0.15">
      <c r="B412" s="62"/>
    </row>
    <row r="413" spans="2:2" ht="20.100000000000001" customHeight="1" x14ac:dyDescent="0.15">
      <c r="B413" s="62"/>
    </row>
    <row r="414" spans="2:2" ht="20.100000000000001" customHeight="1" x14ac:dyDescent="0.15">
      <c r="B414" s="62"/>
    </row>
    <row r="415" spans="2:2" ht="20.100000000000001" customHeight="1" x14ac:dyDescent="0.15">
      <c r="B415" s="62"/>
    </row>
    <row r="416" spans="2:2" ht="20.100000000000001" customHeight="1" x14ac:dyDescent="0.15">
      <c r="B416" s="62"/>
    </row>
    <row r="417" spans="2:2" ht="20.100000000000001" customHeight="1" x14ac:dyDescent="0.15">
      <c r="B417" s="62"/>
    </row>
    <row r="418" spans="2:2" ht="20.100000000000001" customHeight="1" x14ac:dyDescent="0.15">
      <c r="B418" s="62"/>
    </row>
    <row r="419" spans="2:2" ht="20.100000000000001" customHeight="1" x14ac:dyDescent="0.15">
      <c r="B419" s="62"/>
    </row>
    <row r="420" spans="2:2" ht="20.100000000000001" customHeight="1" x14ac:dyDescent="0.15">
      <c r="B420" s="62"/>
    </row>
    <row r="421" spans="2:2" ht="20.100000000000001" customHeight="1" x14ac:dyDescent="0.15">
      <c r="B421" s="62"/>
    </row>
    <row r="422" spans="2:2" ht="20.100000000000001" customHeight="1" x14ac:dyDescent="0.15">
      <c r="B422" s="62"/>
    </row>
    <row r="423" spans="2:2" ht="20.100000000000001" customHeight="1" x14ac:dyDescent="0.15">
      <c r="B423" s="62"/>
    </row>
    <row r="424" spans="2:2" ht="20.100000000000001" customHeight="1" x14ac:dyDescent="0.15">
      <c r="B424" s="62"/>
    </row>
    <row r="425" spans="2:2" ht="20.100000000000001" customHeight="1" x14ac:dyDescent="0.15">
      <c r="B425" s="62"/>
    </row>
    <row r="426" spans="2:2" ht="20.100000000000001" customHeight="1" x14ac:dyDescent="0.15">
      <c r="B426" s="62"/>
    </row>
    <row r="427" spans="2:2" ht="20.100000000000001" customHeight="1" x14ac:dyDescent="0.15">
      <c r="B427" s="62"/>
    </row>
    <row r="428" spans="2:2" ht="20.100000000000001" customHeight="1" x14ac:dyDescent="0.15">
      <c r="B428" s="62"/>
    </row>
    <row r="429" spans="2:2" ht="20.100000000000001" customHeight="1" x14ac:dyDescent="0.15">
      <c r="B429" s="62"/>
    </row>
    <row r="430" spans="2:2" ht="20.100000000000001" customHeight="1" x14ac:dyDescent="0.15">
      <c r="B430" s="62"/>
    </row>
    <row r="431" spans="2:2" ht="20.100000000000001" customHeight="1" x14ac:dyDescent="0.15">
      <c r="B431" s="62"/>
    </row>
    <row r="432" spans="2:2" ht="20.100000000000001" customHeight="1" x14ac:dyDescent="0.15">
      <c r="B432" s="62"/>
    </row>
    <row r="433" spans="2:2" ht="20.100000000000001" customHeight="1" x14ac:dyDescent="0.15">
      <c r="B433" s="62"/>
    </row>
    <row r="434" spans="2:2" ht="20.100000000000001" customHeight="1" x14ac:dyDescent="0.15">
      <c r="B434" s="62"/>
    </row>
    <row r="435" spans="2:2" ht="20.100000000000001" customHeight="1" x14ac:dyDescent="0.15">
      <c r="B435" s="62"/>
    </row>
    <row r="436" spans="2:2" ht="20.100000000000001" customHeight="1" x14ac:dyDescent="0.15">
      <c r="B436" s="62"/>
    </row>
    <row r="437" spans="2:2" ht="20.100000000000001" customHeight="1" x14ac:dyDescent="0.15">
      <c r="B437" s="62"/>
    </row>
    <row r="438" spans="2:2" ht="20.100000000000001" customHeight="1" x14ac:dyDescent="0.15">
      <c r="B438" s="62"/>
    </row>
    <row r="439" spans="2:2" ht="20.100000000000001" customHeight="1" x14ac:dyDescent="0.15">
      <c r="B439" s="62"/>
    </row>
    <row r="440" spans="2:2" ht="20.100000000000001" customHeight="1" x14ac:dyDescent="0.15">
      <c r="B440" s="62"/>
    </row>
    <row r="441" spans="2:2" ht="20.100000000000001" customHeight="1" x14ac:dyDescent="0.15">
      <c r="B441" s="62"/>
    </row>
    <row r="442" spans="2:2" ht="20.100000000000001" customHeight="1" x14ac:dyDescent="0.15">
      <c r="B442" s="62"/>
    </row>
    <row r="443" spans="2:2" ht="20.100000000000001" customHeight="1" x14ac:dyDescent="0.15">
      <c r="B443" s="62"/>
    </row>
    <row r="444" spans="2:2" ht="20.100000000000001" customHeight="1" x14ac:dyDescent="0.15">
      <c r="B444" s="62"/>
    </row>
    <row r="445" spans="2:2" ht="20.100000000000001" customHeight="1" x14ac:dyDescent="0.15">
      <c r="B445" s="62"/>
    </row>
    <row r="446" spans="2:2" ht="20.100000000000001" customHeight="1" x14ac:dyDescent="0.15">
      <c r="B446" s="62"/>
    </row>
    <row r="447" spans="2:2" ht="20.100000000000001" customHeight="1" x14ac:dyDescent="0.15">
      <c r="B447" s="62"/>
    </row>
    <row r="448" spans="2:2" ht="20.100000000000001" customHeight="1" x14ac:dyDescent="0.15">
      <c r="B448" s="62"/>
    </row>
    <row r="449" spans="2:2" ht="20.100000000000001" customHeight="1" x14ac:dyDescent="0.15">
      <c r="B449" s="62"/>
    </row>
    <row r="450" spans="2:2" ht="20.100000000000001" customHeight="1" x14ac:dyDescent="0.15">
      <c r="B450" s="62"/>
    </row>
    <row r="451" spans="2:2" ht="20.100000000000001" customHeight="1" x14ac:dyDescent="0.15">
      <c r="B451" s="62"/>
    </row>
    <row r="452" spans="2:2" ht="20.100000000000001" customHeight="1" x14ac:dyDescent="0.15">
      <c r="B452" s="62"/>
    </row>
    <row r="453" spans="2:2" ht="20.100000000000001" customHeight="1" x14ac:dyDescent="0.15">
      <c r="B453" s="62"/>
    </row>
    <row r="454" spans="2:2" ht="20.100000000000001" customHeight="1" x14ac:dyDescent="0.15">
      <c r="B454" s="62"/>
    </row>
    <row r="455" spans="2:2" ht="20.100000000000001" customHeight="1" x14ac:dyDescent="0.15">
      <c r="B455" s="62"/>
    </row>
    <row r="456" spans="2:2" ht="20.100000000000001" customHeight="1" x14ac:dyDescent="0.15">
      <c r="B456" s="62"/>
    </row>
    <row r="457" spans="2:2" ht="20.100000000000001" customHeight="1" x14ac:dyDescent="0.15">
      <c r="B457" s="62"/>
    </row>
    <row r="458" spans="2:2" ht="20.100000000000001" customHeight="1" x14ac:dyDescent="0.15">
      <c r="B458" s="62"/>
    </row>
    <row r="459" spans="2:2" ht="20.100000000000001" customHeight="1" x14ac:dyDescent="0.15">
      <c r="B459" s="62"/>
    </row>
    <row r="460" spans="2:2" ht="20.100000000000001" customHeight="1" x14ac:dyDescent="0.15">
      <c r="B460" s="62"/>
    </row>
    <row r="461" spans="2:2" ht="20.100000000000001" customHeight="1" x14ac:dyDescent="0.15">
      <c r="B461" s="62"/>
    </row>
    <row r="462" spans="2:2" ht="20.100000000000001" customHeight="1" x14ac:dyDescent="0.15">
      <c r="B462" s="62"/>
    </row>
    <row r="463" spans="2:2" ht="20.100000000000001" customHeight="1" x14ac:dyDescent="0.15">
      <c r="B463" s="62"/>
    </row>
    <row r="464" spans="2:2" ht="20.100000000000001" customHeight="1" x14ac:dyDescent="0.15">
      <c r="B464" s="62"/>
    </row>
    <row r="465" spans="2:2" ht="20.100000000000001" customHeight="1" x14ac:dyDescent="0.15">
      <c r="B465" s="62"/>
    </row>
    <row r="466" spans="2:2" ht="20.100000000000001" customHeight="1" x14ac:dyDescent="0.15">
      <c r="B466" s="62"/>
    </row>
    <row r="467" spans="2:2" ht="20.100000000000001" customHeight="1" x14ac:dyDescent="0.15">
      <c r="B467" s="62"/>
    </row>
    <row r="468" spans="2:2" ht="20.100000000000001" customHeight="1" x14ac:dyDescent="0.15">
      <c r="B468" s="62"/>
    </row>
    <row r="469" spans="2:2" ht="20.100000000000001" customHeight="1" x14ac:dyDescent="0.15">
      <c r="B469" s="62"/>
    </row>
    <row r="470" spans="2:2" ht="20.100000000000001" customHeight="1" x14ac:dyDescent="0.15">
      <c r="B470" s="62"/>
    </row>
    <row r="471" spans="2:2" ht="20.100000000000001" customHeight="1" x14ac:dyDescent="0.15">
      <c r="B471" s="62"/>
    </row>
    <row r="472" spans="2:2" ht="20.100000000000001" customHeight="1" x14ac:dyDescent="0.15">
      <c r="B472" s="62"/>
    </row>
    <row r="473" spans="2:2" ht="20.100000000000001" customHeight="1" x14ac:dyDescent="0.15">
      <c r="B473" s="62"/>
    </row>
    <row r="474" spans="2:2" ht="20.100000000000001" customHeight="1" x14ac:dyDescent="0.15">
      <c r="B474" s="62"/>
    </row>
    <row r="475" spans="2:2" ht="20.100000000000001" customHeight="1" x14ac:dyDescent="0.15">
      <c r="B475" s="62"/>
    </row>
    <row r="476" spans="2:2" ht="20.100000000000001" customHeight="1" x14ac:dyDescent="0.15">
      <c r="B476" s="62"/>
    </row>
    <row r="477" spans="2:2" ht="20.100000000000001" customHeight="1" x14ac:dyDescent="0.15">
      <c r="B477" s="62"/>
    </row>
    <row r="478" spans="2:2" ht="20.100000000000001" customHeight="1" x14ac:dyDescent="0.15">
      <c r="B478" s="62"/>
    </row>
    <row r="479" spans="2:2" ht="20.100000000000001" customHeight="1" x14ac:dyDescent="0.15">
      <c r="B479" s="62"/>
    </row>
    <row r="480" spans="2:2" ht="20.100000000000001" customHeight="1" x14ac:dyDescent="0.15">
      <c r="B480" s="62"/>
    </row>
    <row r="481" spans="2:2" ht="20.100000000000001" customHeight="1" x14ac:dyDescent="0.15">
      <c r="B481" s="62"/>
    </row>
    <row r="482" spans="2:2" ht="20.100000000000001" customHeight="1" x14ac:dyDescent="0.15">
      <c r="B482" s="62"/>
    </row>
    <row r="483" spans="2:2" ht="20.100000000000001" customHeight="1" x14ac:dyDescent="0.15">
      <c r="B483" s="62"/>
    </row>
    <row r="484" spans="2:2" ht="20.100000000000001" customHeight="1" x14ac:dyDescent="0.15">
      <c r="B484" s="62"/>
    </row>
    <row r="485" spans="2:2" ht="20.100000000000001" customHeight="1" x14ac:dyDescent="0.15">
      <c r="B485" s="62"/>
    </row>
    <row r="486" spans="2:2" ht="20.100000000000001" customHeight="1" x14ac:dyDescent="0.15">
      <c r="B486" s="62"/>
    </row>
    <row r="487" spans="2:2" ht="20.100000000000001" customHeight="1" x14ac:dyDescent="0.15">
      <c r="B487" s="62"/>
    </row>
    <row r="488" spans="2:2" ht="20.100000000000001" customHeight="1" x14ac:dyDescent="0.15">
      <c r="B488" s="62"/>
    </row>
    <row r="489" spans="2:2" ht="20.100000000000001" customHeight="1" x14ac:dyDescent="0.15">
      <c r="B489" s="62"/>
    </row>
    <row r="490" spans="2:2" ht="20.100000000000001" customHeight="1" x14ac:dyDescent="0.15">
      <c r="B490" s="62"/>
    </row>
    <row r="491" spans="2:2" ht="20.100000000000001" customHeight="1" x14ac:dyDescent="0.15">
      <c r="B491" s="62"/>
    </row>
    <row r="492" spans="2:2" ht="20.100000000000001" customHeight="1" x14ac:dyDescent="0.15">
      <c r="B492" s="62"/>
    </row>
    <row r="493" spans="2:2" ht="20.100000000000001" customHeight="1" x14ac:dyDescent="0.15">
      <c r="B493" s="62"/>
    </row>
    <row r="494" spans="2:2" ht="20.100000000000001" customHeight="1" x14ac:dyDescent="0.15">
      <c r="B494" s="62"/>
    </row>
    <row r="495" spans="2:2" ht="20.100000000000001" customHeight="1" x14ac:dyDescent="0.15">
      <c r="B495" s="62"/>
    </row>
    <row r="496" spans="2:2" ht="20.100000000000001" customHeight="1" x14ac:dyDescent="0.15">
      <c r="B496" s="62"/>
    </row>
    <row r="497" spans="2:2" ht="20.100000000000001" customHeight="1" x14ac:dyDescent="0.15">
      <c r="B497" s="62"/>
    </row>
    <row r="498" spans="2:2" ht="20.100000000000001" customHeight="1" x14ac:dyDescent="0.15">
      <c r="B498" s="62"/>
    </row>
    <row r="499" spans="2:2" ht="20.100000000000001" customHeight="1" x14ac:dyDescent="0.15">
      <c r="B499" s="62"/>
    </row>
    <row r="500" spans="2:2" ht="20.100000000000001" customHeight="1" x14ac:dyDescent="0.15">
      <c r="B500" s="62"/>
    </row>
    <row r="501" spans="2:2" ht="20.100000000000001" customHeight="1" x14ac:dyDescent="0.15">
      <c r="B501" s="62"/>
    </row>
    <row r="502" spans="2:2" ht="20.100000000000001" customHeight="1" x14ac:dyDescent="0.15">
      <c r="B502" s="62"/>
    </row>
    <row r="503" spans="2:2" ht="20.100000000000001" customHeight="1" x14ac:dyDescent="0.15">
      <c r="B503" s="62"/>
    </row>
    <row r="504" spans="2:2" ht="20.100000000000001" customHeight="1" x14ac:dyDescent="0.15">
      <c r="B504" s="62"/>
    </row>
    <row r="505" spans="2:2" ht="20.100000000000001" customHeight="1" x14ac:dyDescent="0.15">
      <c r="B505" s="62"/>
    </row>
    <row r="506" spans="2:2" ht="20.100000000000001" customHeight="1" x14ac:dyDescent="0.15">
      <c r="B506" s="62"/>
    </row>
    <row r="507" spans="2:2" ht="20.100000000000001" customHeight="1" x14ac:dyDescent="0.15">
      <c r="B507" s="62"/>
    </row>
    <row r="508" spans="2:2" ht="20.100000000000001" customHeight="1" x14ac:dyDescent="0.15">
      <c r="B508" s="62"/>
    </row>
    <row r="509" spans="2:2" ht="20.100000000000001" customHeight="1" x14ac:dyDescent="0.15">
      <c r="B509" s="62"/>
    </row>
    <row r="510" spans="2:2" ht="20.100000000000001" customHeight="1" x14ac:dyDescent="0.15">
      <c r="B510" s="62"/>
    </row>
    <row r="511" spans="2:2" ht="20.100000000000001" customHeight="1" x14ac:dyDescent="0.15">
      <c r="B511" s="62"/>
    </row>
    <row r="512" spans="2:2" ht="20.100000000000001" customHeight="1" x14ac:dyDescent="0.15">
      <c r="B512" s="62"/>
    </row>
    <row r="513" spans="2:2" ht="20.100000000000001" customHeight="1" x14ac:dyDescent="0.15">
      <c r="B513" s="62"/>
    </row>
    <row r="514" spans="2:2" ht="20.100000000000001" customHeight="1" x14ac:dyDescent="0.15">
      <c r="B514" s="62"/>
    </row>
    <row r="515" spans="2:2" ht="20.100000000000001" customHeight="1" x14ac:dyDescent="0.15">
      <c r="B515" s="62"/>
    </row>
    <row r="516" spans="2:2" ht="20.100000000000001" customHeight="1" x14ac:dyDescent="0.15">
      <c r="B516" s="62"/>
    </row>
    <row r="517" spans="2:2" ht="20.100000000000001" customHeight="1" x14ac:dyDescent="0.15">
      <c r="B517" s="62"/>
    </row>
    <row r="518" spans="2:2" ht="20.100000000000001" customHeight="1" x14ac:dyDescent="0.15">
      <c r="B518" s="62"/>
    </row>
    <row r="519" spans="2:2" ht="20.100000000000001" customHeight="1" x14ac:dyDescent="0.15">
      <c r="B519" s="62"/>
    </row>
    <row r="520" spans="2:2" ht="20.100000000000001" customHeight="1" x14ac:dyDescent="0.15">
      <c r="B520" s="62"/>
    </row>
    <row r="521" spans="2:2" ht="20.100000000000001" customHeight="1" x14ac:dyDescent="0.15">
      <c r="B521" s="62"/>
    </row>
    <row r="522" spans="2:2" ht="20.100000000000001" customHeight="1" x14ac:dyDescent="0.15">
      <c r="B522" s="62"/>
    </row>
    <row r="523" spans="2:2" ht="20.100000000000001" customHeight="1" x14ac:dyDescent="0.15">
      <c r="B523" s="62"/>
    </row>
    <row r="524" spans="2:2" ht="20.100000000000001" customHeight="1" x14ac:dyDescent="0.15">
      <c r="B524" s="62"/>
    </row>
    <row r="525" spans="2:2" ht="20.100000000000001" customHeight="1" x14ac:dyDescent="0.15">
      <c r="B525" s="62"/>
    </row>
    <row r="526" spans="2:2" ht="20.100000000000001" customHeight="1" x14ac:dyDescent="0.15">
      <c r="B526" s="62"/>
    </row>
    <row r="527" spans="2:2" ht="20.100000000000001" customHeight="1" x14ac:dyDescent="0.15">
      <c r="B527" s="62"/>
    </row>
    <row r="528" spans="2:2" ht="20.100000000000001" customHeight="1" x14ac:dyDescent="0.15">
      <c r="B528" s="62"/>
    </row>
    <row r="529" spans="2:2" ht="20.100000000000001" customHeight="1" x14ac:dyDescent="0.15">
      <c r="B529" s="62"/>
    </row>
    <row r="530" spans="2:2" ht="20.100000000000001" customHeight="1" x14ac:dyDescent="0.15">
      <c r="B530" s="62"/>
    </row>
    <row r="531" spans="2:2" ht="20.100000000000001" customHeight="1" x14ac:dyDescent="0.15">
      <c r="B531" s="62"/>
    </row>
    <row r="532" spans="2:2" ht="20.100000000000001" customHeight="1" x14ac:dyDescent="0.15">
      <c r="B532" s="62"/>
    </row>
    <row r="533" spans="2:2" ht="20.100000000000001" customHeight="1" x14ac:dyDescent="0.15">
      <c r="B533" s="62"/>
    </row>
    <row r="534" spans="2:2" ht="20.100000000000001" customHeight="1" x14ac:dyDescent="0.15">
      <c r="B534" s="62"/>
    </row>
    <row r="535" spans="2:2" ht="20.100000000000001" customHeight="1" x14ac:dyDescent="0.15">
      <c r="B535" s="62"/>
    </row>
    <row r="536" spans="2:2" ht="20.100000000000001" customHeight="1" x14ac:dyDescent="0.15">
      <c r="B536" s="62"/>
    </row>
    <row r="537" spans="2:2" ht="20.100000000000001" customHeight="1" x14ac:dyDescent="0.15">
      <c r="B537" s="62"/>
    </row>
    <row r="538" spans="2:2" ht="20.100000000000001" customHeight="1" x14ac:dyDescent="0.15">
      <c r="B538" s="62"/>
    </row>
    <row r="539" spans="2:2" ht="20.100000000000001" customHeight="1" x14ac:dyDescent="0.15">
      <c r="B539" s="62"/>
    </row>
    <row r="540" spans="2:2" ht="20.100000000000001" customHeight="1" x14ac:dyDescent="0.15">
      <c r="B540" s="62"/>
    </row>
    <row r="541" spans="2:2" ht="20.100000000000001" customHeight="1" x14ac:dyDescent="0.15">
      <c r="B541" s="62"/>
    </row>
    <row r="542" spans="2:2" ht="20.100000000000001" customHeight="1" x14ac:dyDescent="0.15">
      <c r="B542" s="62"/>
    </row>
    <row r="543" spans="2:2" ht="20.100000000000001" customHeight="1" x14ac:dyDescent="0.15">
      <c r="B543" s="62"/>
    </row>
    <row r="544" spans="2:2" ht="20.100000000000001" customHeight="1" x14ac:dyDescent="0.15">
      <c r="B544" s="62"/>
    </row>
    <row r="545" spans="2:2" ht="20.100000000000001" customHeight="1" x14ac:dyDescent="0.15">
      <c r="B545" s="62"/>
    </row>
    <row r="546" spans="2:2" ht="20.100000000000001" customHeight="1" x14ac:dyDescent="0.15">
      <c r="B546" s="62"/>
    </row>
    <row r="547" spans="2:2" ht="20.100000000000001" customHeight="1" x14ac:dyDescent="0.15">
      <c r="B547" s="62"/>
    </row>
    <row r="548" spans="2:2" ht="20.100000000000001" customHeight="1" x14ac:dyDescent="0.15">
      <c r="B548" s="62"/>
    </row>
    <row r="549" spans="2:2" ht="20.100000000000001" customHeight="1" x14ac:dyDescent="0.15">
      <c r="B549" s="62"/>
    </row>
    <row r="550" spans="2:2" ht="20.100000000000001" customHeight="1" x14ac:dyDescent="0.15">
      <c r="B550" s="62"/>
    </row>
    <row r="551" spans="2:2" ht="20.100000000000001" customHeight="1" x14ac:dyDescent="0.15">
      <c r="B551" s="62"/>
    </row>
    <row r="552" spans="2:2" ht="20.100000000000001" customHeight="1" x14ac:dyDescent="0.15">
      <c r="B552" s="62"/>
    </row>
    <row r="553" spans="2:2" ht="20.100000000000001" customHeight="1" x14ac:dyDescent="0.15">
      <c r="B553" s="62"/>
    </row>
    <row r="554" spans="2:2" ht="20.100000000000001" customHeight="1" x14ac:dyDescent="0.15">
      <c r="B554" s="62"/>
    </row>
    <row r="555" spans="2:2" ht="20.100000000000001" customHeight="1" x14ac:dyDescent="0.15">
      <c r="B555" s="62"/>
    </row>
    <row r="556" spans="2:2" ht="20.100000000000001" customHeight="1" x14ac:dyDescent="0.15">
      <c r="B556" s="62"/>
    </row>
    <row r="557" spans="2:2" ht="20.100000000000001" customHeight="1" x14ac:dyDescent="0.15">
      <c r="B557" s="62"/>
    </row>
    <row r="558" spans="2:2" ht="20.100000000000001" customHeight="1" x14ac:dyDescent="0.15">
      <c r="B558" s="62"/>
    </row>
    <row r="559" spans="2:2" ht="20.100000000000001" customHeight="1" x14ac:dyDescent="0.15">
      <c r="B559" s="62"/>
    </row>
    <row r="560" spans="2:2" ht="20.100000000000001" customHeight="1" x14ac:dyDescent="0.15">
      <c r="B560" s="62"/>
    </row>
    <row r="561" spans="2:2" ht="20.100000000000001" customHeight="1" x14ac:dyDescent="0.15">
      <c r="B561" s="62"/>
    </row>
    <row r="562" spans="2:2" ht="20.100000000000001" customHeight="1" x14ac:dyDescent="0.15">
      <c r="B562" s="62"/>
    </row>
    <row r="563" spans="2:2" ht="20.100000000000001" customHeight="1" x14ac:dyDescent="0.15">
      <c r="B563" s="62"/>
    </row>
    <row r="564" spans="2:2" ht="20.100000000000001" customHeight="1" x14ac:dyDescent="0.15">
      <c r="B564" s="62"/>
    </row>
    <row r="565" spans="2:2" ht="20.100000000000001" customHeight="1" x14ac:dyDescent="0.15">
      <c r="B565" s="62"/>
    </row>
    <row r="566" spans="2:2" ht="20.100000000000001" customHeight="1" x14ac:dyDescent="0.15">
      <c r="B566" s="62"/>
    </row>
    <row r="567" spans="2:2" ht="20.100000000000001" customHeight="1" x14ac:dyDescent="0.15">
      <c r="B567" s="62"/>
    </row>
    <row r="568" spans="2:2" ht="20.100000000000001" customHeight="1" x14ac:dyDescent="0.15">
      <c r="B568" s="62"/>
    </row>
    <row r="569" spans="2:2" ht="20.100000000000001" customHeight="1" x14ac:dyDescent="0.15">
      <c r="B569" s="62"/>
    </row>
    <row r="570" spans="2:2" ht="20.100000000000001" customHeight="1" x14ac:dyDescent="0.15">
      <c r="B570" s="62"/>
    </row>
    <row r="571" spans="2:2" ht="20.100000000000001" customHeight="1" x14ac:dyDescent="0.15">
      <c r="B571" s="62"/>
    </row>
    <row r="572" spans="2:2" ht="20.100000000000001" customHeight="1" x14ac:dyDescent="0.15">
      <c r="B572" s="62"/>
    </row>
    <row r="573" spans="2:2" ht="20.100000000000001" customHeight="1" x14ac:dyDescent="0.15">
      <c r="B573" s="62"/>
    </row>
    <row r="574" spans="2:2" ht="20.100000000000001" customHeight="1" x14ac:dyDescent="0.15">
      <c r="B574" s="62"/>
    </row>
    <row r="575" spans="2:2" ht="20.100000000000001" customHeight="1" x14ac:dyDescent="0.15">
      <c r="B575" s="62"/>
    </row>
    <row r="576" spans="2:2" ht="20.100000000000001" customHeight="1" x14ac:dyDescent="0.15">
      <c r="B576" s="62"/>
    </row>
    <row r="577" spans="2:2" ht="20.100000000000001" customHeight="1" x14ac:dyDescent="0.15">
      <c r="B577" s="62"/>
    </row>
    <row r="578" spans="2:2" ht="20.100000000000001" customHeight="1" x14ac:dyDescent="0.15">
      <c r="B578" s="62"/>
    </row>
    <row r="579" spans="2:2" ht="20.100000000000001" customHeight="1" x14ac:dyDescent="0.15">
      <c r="B579" s="62"/>
    </row>
    <row r="580" spans="2:2" ht="20.100000000000001" customHeight="1" x14ac:dyDescent="0.15">
      <c r="B580" s="62"/>
    </row>
    <row r="581" spans="2:2" ht="20.100000000000001" customHeight="1" x14ac:dyDescent="0.15">
      <c r="B581" s="62"/>
    </row>
    <row r="582" spans="2:2" ht="20.100000000000001" customHeight="1" x14ac:dyDescent="0.15">
      <c r="B582" s="62"/>
    </row>
    <row r="583" spans="2:2" ht="20.100000000000001" customHeight="1" x14ac:dyDescent="0.15">
      <c r="B583" s="62"/>
    </row>
    <row r="584" spans="2:2" ht="20.100000000000001" customHeight="1" x14ac:dyDescent="0.15">
      <c r="B584" s="62"/>
    </row>
    <row r="585" spans="2:2" ht="20.100000000000001" customHeight="1" x14ac:dyDescent="0.15">
      <c r="B585" s="62"/>
    </row>
    <row r="586" spans="2:2" ht="20.100000000000001" customHeight="1" x14ac:dyDescent="0.15">
      <c r="B586" s="62"/>
    </row>
    <row r="587" spans="2:2" ht="20.100000000000001" customHeight="1" x14ac:dyDescent="0.15">
      <c r="B587" s="62"/>
    </row>
    <row r="588" spans="2:2" ht="20.100000000000001" customHeight="1" x14ac:dyDescent="0.15">
      <c r="B588" s="62"/>
    </row>
    <row r="589" spans="2:2" ht="20.100000000000001" customHeight="1" x14ac:dyDescent="0.15">
      <c r="B589" s="62"/>
    </row>
    <row r="590" spans="2:2" ht="20.100000000000001" customHeight="1" x14ac:dyDescent="0.15">
      <c r="B590" s="62"/>
    </row>
    <row r="591" spans="2:2" ht="20.100000000000001" customHeight="1" x14ac:dyDescent="0.15">
      <c r="B591" s="62"/>
    </row>
    <row r="592" spans="2:2" ht="20.100000000000001" customHeight="1" x14ac:dyDescent="0.15">
      <c r="B592" s="62"/>
    </row>
    <row r="593" spans="2:2" ht="20.100000000000001" customHeight="1" x14ac:dyDescent="0.15">
      <c r="B593" s="62"/>
    </row>
    <row r="594" spans="2:2" ht="20.100000000000001" customHeight="1" x14ac:dyDescent="0.15">
      <c r="B594" s="62"/>
    </row>
    <row r="595" spans="2:2" ht="20.100000000000001" customHeight="1" x14ac:dyDescent="0.15">
      <c r="B595" s="62"/>
    </row>
    <row r="596" spans="2:2" ht="20.100000000000001" customHeight="1" x14ac:dyDescent="0.15">
      <c r="B596" s="62"/>
    </row>
    <row r="597" spans="2:2" ht="20.100000000000001" customHeight="1" x14ac:dyDescent="0.15">
      <c r="B597" s="62"/>
    </row>
    <row r="598" spans="2:2" ht="20.100000000000001" customHeight="1" x14ac:dyDescent="0.15">
      <c r="B598" s="62"/>
    </row>
    <row r="599" spans="2:2" ht="20.100000000000001" customHeight="1" x14ac:dyDescent="0.15">
      <c r="B599" s="62"/>
    </row>
    <row r="600" spans="2:2" ht="20.100000000000001" customHeight="1" x14ac:dyDescent="0.15">
      <c r="B600" s="62"/>
    </row>
    <row r="601" spans="2:2" ht="20.100000000000001" customHeight="1" x14ac:dyDescent="0.15">
      <c r="B601" s="62"/>
    </row>
    <row r="602" spans="2:2" ht="20.100000000000001" customHeight="1" x14ac:dyDescent="0.15">
      <c r="B602" s="62"/>
    </row>
    <row r="603" spans="2:2" ht="20.100000000000001" customHeight="1" x14ac:dyDescent="0.15">
      <c r="B603" s="62"/>
    </row>
    <row r="604" spans="2:2" ht="20.100000000000001" customHeight="1" x14ac:dyDescent="0.15">
      <c r="B604" s="62"/>
    </row>
    <row r="605" spans="2:2" ht="20.100000000000001" customHeight="1" x14ac:dyDescent="0.15">
      <c r="B605" s="62"/>
    </row>
    <row r="606" spans="2:2" ht="20.100000000000001" customHeight="1" x14ac:dyDescent="0.15">
      <c r="B606" s="62"/>
    </row>
    <row r="607" spans="2:2" ht="20.100000000000001" customHeight="1" x14ac:dyDescent="0.15">
      <c r="B607" s="62"/>
    </row>
    <row r="608" spans="2:2" ht="20.100000000000001" customHeight="1" x14ac:dyDescent="0.15">
      <c r="B608" s="62"/>
    </row>
    <row r="609" spans="2:2" ht="20.100000000000001" customHeight="1" x14ac:dyDescent="0.15">
      <c r="B609" s="62"/>
    </row>
    <row r="610" spans="2:2" ht="20.100000000000001" customHeight="1" x14ac:dyDescent="0.15">
      <c r="B610" s="62"/>
    </row>
    <row r="611" spans="2:2" ht="20.100000000000001" customHeight="1" x14ac:dyDescent="0.15">
      <c r="B611" s="62"/>
    </row>
    <row r="612" spans="2:2" ht="20.100000000000001" customHeight="1" x14ac:dyDescent="0.15">
      <c r="B612" s="62"/>
    </row>
    <row r="613" spans="2:2" ht="20.100000000000001" customHeight="1" x14ac:dyDescent="0.15">
      <c r="B613" s="62"/>
    </row>
    <row r="614" spans="2:2" ht="20.100000000000001" customHeight="1" x14ac:dyDescent="0.15">
      <c r="B614" s="62"/>
    </row>
    <row r="615" spans="2:2" ht="20.100000000000001" customHeight="1" x14ac:dyDescent="0.15">
      <c r="B615" s="62"/>
    </row>
    <row r="616" spans="2:2" ht="20.100000000000001" customHeight="1" x14ac:dyDescent="0.15">
      <c r="B616" s="62"/>
    </row>
    <row r="617" spans="2:2" ht="20.100000000000001" customHeight="1" x14ac:dyDescent="0.15">
      <c r="B617" s="62"/>
    </row>
    <row r="618" spans="2:2" ht="20.100000000000001" customHeight="1" x14ac:dyDescent="0.15">
      <c r="B618" s="62"/>
    </row>
    <row r="619" spans="2:2" ht="20.100000000000001" customHeight="1" x14ac:dyDescent="0.15">
      <c r="B619" s="62"/>
    </row>
    <row r="620" spans="2:2" ht="20.100000000000001" customHeight="1" x14ac:dyDescent="0.15">
      <c r="B620" s="62"/>
    </row>
    <row r="621" spans="2:2" ht="20.100000000000001" customHeight="1" x14ac:dyDescent="0.15">
      <c r="B621" s="62"/>
    </row>
    <row r="622" spans="2:2" ht="20.100000000000001" customHeight="1" x14ac:dyDescent="0.15">
      <c r="B622" s="62"/>
    </row>
    <row r="623" spans="2:2" ht="20.100000000000001" customHeight="1" x14ac:dyDescent="0.15">
      <c r="B623" s="62"/>
    </row>
    <row r="624" spans="2:2" ht="20.100000000000001" customHeight="1" x14ac:dyDescent="0.15">
      <c r="B624" s="62"/>
    </row>
    <row r="625" spans="2:2" ht="20.100000000000001" customHeight="1" x14ac:dyDescent="0.15">
      <c r="B625" s="62"/>
    </row>
    <row r="626" spans="2:2" ht="20.100000000000001" customHeight="1" x14ac:dyDescent="0.15">
      <c r="B626" s="62"/>
    </row>
    <row r="627" spans="2:2" ht="20.100000000000001" customHeight="1" x14ac:dyDescent="0.15">
      <c r="B627" s="62"/>
    </row>
    <row r="628" spans="2:2" ht="20.100000000000001" customHeight="1" x14ac:dyDescent="0.15">
      <c r="B628" s="62"/>
    </row>
    <row r="629" spans="2:2" ht="20.100000000000001" customHeight="1" x14ac:dyDescent="0.15">
      <c r="B629" s="62"/>
    </row>
    <row r="630" spans="2:2" ht="20.100000000000001" customHeight="1" x14ac:dyDescent="0.15">
      <c r="B630" s="62"/>
    </row>
    <row r="631" spans="2:2" ht="20.100000000000001" customHeight="1" x14ac:dyDescent="0.15">
      <c r="B631" s="62"/>
    </row>
    <row r="632" spans="2:2" ht="20.100000000000001" customHeight="1" x14ac:dyDescent="0.15">
      <c r="B632" s="62"/>
    </row>
    <row r="633" spans="2:2" ht="20.100000000000001" customHeight="1" x14ac:dyDescent="0.15">
      <c r="B633" s="62"/>
    </row>
    <row r="634" spans="2:2" ht="20.100000000000001" customHeight="1" x14ac:dyDescent="0.15">
      <c r="B634" s="62"/>
    </row>
    <row r="635" spans="2:2" ht="20.100000000000001" customHeight="1" x14ac:dyDescent="0.15">
      <c r="B635" s="62"/>
    </row>
    <row r="636" spans="2:2" ht="20.100000000000001" customHeight="1" x14ac:dyDescent="0.15">
      <c r="B636" s="62"/>
    </row>
    <row r="637" spans="2:2" ht="20.100000000000001" customHeight="1" x14ac:dyDescent="0.15">
      <c r="B637" s="62"/>
    </row>
    <row r="638" spans="2:2" ht="20.100000000000001" customHeight="1" x14ac:dyDescent="0.15">
      <c r="B638" s="62"/>
    </row>
    <row r="639" spans="2:2" ht="20.100000000000001" customHeight="1" x14ac:dyDescent="0.15">
      <c r="B639" s="62"/>
    </row>
    <row r="640" spans="2:2" ht="20.100000000000001" customHeight="1" x14ac:dyDescent="0.15">
      <c r="B640" s="62"/>
    </row>
    <row r="641" spans="2:2" ht="20.100000000000001" customHeight="1" x14ac:dyDescent="0.15">
      <c r="B641" s="62"/>
    </row>
    <row r="642" spans="2:2" ht="20.100000000000001" customHeight="1" x14ac:dyDescent="0.15">
      <c r="B642" s="62"/>
    </row>
    <row r="643" spans="2:2" ht="20.100000000000001" customHeight="1" x14ac:dyDescent="0.15">
      <c r="B643" s="62"/>
    </row>
    <row r="644" spans="2:2" ht="20.100000000000001" customHeight="1" x14ac:dyDescent="0.15">
      <c r="B644" s="62"/>
    </row>
    <row r="645" spans="2:2" ht="20.100000000000001" customHeight="1" x14ac:dyDescent="0.15">
      <c r="B645" s="62"/>
    </row>
    <row r="646" spans="2:2" ht="20.100000000000001" customHeight="1" x14ac:dyDescent="0.15">
      <c r="B646" s="62"/>
    </row>
    <row r="647" spans="2:2" ht="20.100000000000001" customHeight="1" x14ac:dyDescent="0.15">
      <c r="B647" s="62"/>
    </row>
    <row r="648" spans="2:2" ht="20.100000000000001" customHeight="1" x14ac:dyDescent="0.15">
      <c r="B648" s="62"/>
    </row>
    <row r="649" spans="2:2" ht="20.100000000000001" customHeight="1" x14ac:dyDescent="0.15">
      <c r="B649" s="62"/>
    </row>
    <row r="650" spans="2:2" ht="20.100000000000001" customHeight="1" x14ac:dyDescent="0.15">
      <c r="B650" s="62"/>
    </row>
    <row r="651" spans="2:2" ht="20.100000000000001" customHeight="1" x14ac:dyDescent="0.15">
      <c r="B651" s="62"/>
    </row>
    <row r="652" spans="2:2" ht="20.100000000000001" customHeight="1" x14ac:dyDescent="0.15">
      <c r="B652" s="62"/>
    </row>
    <row r="653" spans="2:2" ht="20.100000000000001" customHeight="1" x14ac:dyDescent="0.15">
      <c r="B653" s="62"/>
    </row>
    <row r="654" spans="2:2" ht="20.100000000000001" customHeight="1" x14ac:dyDescent="0.15">
      <c r="B654" s="62"/>
    </row>
    <row r="655" spans="2:2" ht="20.100000000000001" customHeight="1" x14ac:dyDescent="0.15">
      <c r="B655" s="62"/>
    </row>
    <row r="656" spans="2:2" ht="20.100000000000001" customHeight="1" x14ac:dyDescent="0.15">
      <c r="B656" s="62"/>
    </row>
    <row r="657" spans="2:2" ht="20.100000000000001" customHeight="1" x14ac:dyDescent="0.15">
      <c r="B657" s="62"/>
    </row>
    <row r="658" spans="2:2" ht="20.100000000000001" customHeight="1" x14ac:dyDescent="0.15">
      <c r="B658" s="62"/>
    </row>
    <row r="659" spans="2:2" ht="20.100000000000001" customHeight="1" x14ac:dyDescent="0.15">
      <c r="B659" s="62"/>
    </row>
    <row r="660" spans="2:2" ht="20.100000000000001" customHeight="1" x14ac:dyDescent="0.15">
      <c r="B660" s="62"/>
    </row>
    <row r="661" spans="2:2" ht="20.100000000000001" customHeight="1" x14ac:dyDescent="0.15">
      <c r="B661" s="62"/>
    </row>
    <row r="662" spans="2:2" ht="20.100000000000001" customHeight="1" x14ac:dyDescent="0.15">
      <c r="B662" s="62"/>
    </row>
    <row r="663" spans="2:2" ht="20.100000000000001" customHeight="1" x14ac:dyDescent="0.15">
      <c r="B663" s="62"/>
    </row>
    <row r="664" spans="2:2" ht="20.100000000000001" customHeight="1" x14ac:dyDescent="0.15">
      <c r="B664" s="62"/>
    </row>
    <row r="665" spans="2:2" ht="20.100000000000001" customHeight="1" x14ac:dyDescent="0.15">
      <c r="B665" s="62"/>
    </row>
    <row r="666" spans="2:2" ht="20.100000000000001" customHeight="1" x14ac:dyDescent="0.15">
      <c r="B666" s="62"/>
    </row>
    <row r="667" spans="2:2" ht="20.100000000000001" customHeight="1" x14ac:dyDescent="0.15">
      <c r="B667" s="62"/>
    </row>
    <row r="668" spans="2:2" ht="20.100000000000001" customHeight="1" x14ac:dyDescent="0.15">
      <c r="B668" s="62"/>
    </row>
    <row r="669" spans="2:2" ht="20.100000000000001" customHeight="1" x14ac:dyDescent="0.15">
      <c r="B669" s="62"/>
    </row>
    <row r="670" spans="2:2" ht="20.100000000000001" customHeight="1" x14ac:dyDescent="0.15">
      <c r="B670" s="62"/>
    </row>
    <row r="671" spans="2:2" ht="20.100000000000001" customHeight="1" x14ac:dyDescent="0.15">
      <c r="B671" s="62"/>
    </row>
    <row r="672" spans="2:2" ht="20.100000000000001" customHeight="1" x14ac:dyDescent="0.15">
      <c r="B672" s="62"/>
    </row>
    <row r="673" spans="2:2" ht="20.100000000000001" customHeight="1" x14ac:dyDescent="0.15">
      <c r="B673" s="62"/>
    </row>
    <row r="674" spans="2:2" ht="20.100000000000001" customHeight="1" x14ac:dyDescent="0.15">
      <c r="B674" s="62"/>
    </row>
    <row r="675" spans="2:2" ht="20.100000000000001" customHeight="1" x14ac:dyDescent="0.15">
      <c r="B675" s="62"/>
    </row>
    <row r="676" spans="2:2" ht="20.100000000000001" customHeight="1" x14ac:dyDescent="0.15">
      <c r="B676" s="62"/>
    </row>
    <row r="677" spans="2:2" ht="20.100000000000001" customHeight="1" x14ac:dyDescent="0.15">
      <c r="B677" s="62"/>
    </row>
    <row r="678" spans="2:2" ht="20.100000000000001" customHeight="1" x14ac:dyDescent="0.15">
      <c r="B678" s="62"/>
    </row>
    <row r="679" spans="2:2" ht="20.100000000000001" customHeight="1" x14ac:dyDescent="0.15">
      <c r="B679" s="62"/>
    </row>
    <row r="680" spans="2:2" ht="20.100000000000001" customHeight="1" x14ac:dyDescent="0.15">
      <c r="B680" s="62"/>
    </row>
    <row r="681" spans="2:2" ht="20.100000000000001" customHeight="1" x14ac:dyDescent="0.15">
      <c r="B681" s="62"/>
    </row>
    <row r="682" spans="2:2" ht="20.100000000000001" customHeight="1" x14ac:dyDescent="0.15">
      <c r="B682" s="62"/>
    </row>
    <row r="683" spans="2:2" ht="20.100000000000001" customHeight="1" x14ac:dyDescent="0.15">
      <c r="B683" s="62"/>
    </row>
    <row r="684" spans="2:2" ht="20.100000000000001" customHeight="1" x14ac:dyDescent="0.15">
      <c r="B684" s="62"/>
    </row>
    <row r="685" spans="2:2" ht="20.100000000000001" customHeight="1" x14ac:dyDescent="0.15">
      <c r="B685" s="62"/>
    </row>
    <row r="686" spans="2:2" ht="20.100000000000001" customHeight="1" x14ac:dyDescent="0.15">
      <c r="B686" s="62"/>
    </row>
    <row r="687" spans="2:2" ht="20.100000000000001" customHeight="1" x14ac:dyDescent="0.15">
      <c r="B687" s="62"/>
    </row>
    <row r="688" spans="2:2" ht="20.100000000000001" customHeight="1" x14ac:dyDescent="0.15">
      <c r="B688" s="62"/>
    </row>
    <row r="689" spans="2:2" ht="20.100000000000001" customHeight="1" x14ac:dyDescent="0.15">
      <c r="B689" s="62"/>
    </row>
    <row r="690" spans="2:2" ht="20.100000000000001" customHeight="1" x14ac:dyDescent="0.15">
      <c r="B690" s="62"/>
    </row>
    <row r="691" spans="2:2" ht="20.100000000000001" customHeight="1" x14ac:dyDescent="0.15">
      <c r="B691" s="62"/>
    </row>
    <row r="692" spans="2:2" ht="20.100000000000001" customHeight="1" x14ac:dyDescent="0.15">
      <c r="B692" s="62"/>
    </row>
    <row r="693" spans="2:2" ht="20.100000000000001" customHeight="1" x14ac:dyDescent="0.15">
      <c r="B693" s="62"/>
    </row>
    <row r="694" spans="2:2" ht="20.100000000000001" customHeight="1" x14ac:dyDescent="0.15">
      <c r="B694" s="62"/>
    </row>
    <row r="695" spans="2:2" ht="20.100000000000001" customHeight="1" x14ac:dyDescent="0.15">
      <c r="B695" s="62"/>
    </row>
    <row r="696" spans="2:2" ht="20.100000000000001" customHeight="1" x14ac:dyDescent="0.15">
      <c r="B696" s="62"/>
    </row>
    <row r="697" spans="2:2" ht="20.100000000000001" customHeight="1" x14ac:dyDescent="0.15">
      <c r="B697" s="62"/>
    </row>
    <row r="698" spans="2:2" ht="20.100000000000001" customHeight="1" x14ac:dyDescent="0.15">
      <c r="B698" s="62"/>
    </row>
    <row r="699" spans="2:2" ht="20.100000000000001" customHeight="1" x14ac:dyDescent="0.15">
      <c r="B699" s="62"/>
    </row>
    <row r="700" spans="2:2" ht="20.100000000000001" customHeight="1" x14ac:dyDescent="0.15">
      <c r="B700" s="62"/>
    </row>
    <row r="701" spans="2:2" ht="20.100000000000001" customHeight="1" x14ac:dyDescent="0.15">
      <c r="B701" s="62"/>
    </row>
    <row r="702" spans="2:2" ht="20.100000000000001" customHeight="1" x14ac:dyDescent="0.15">
      <c r="B702" s="62"/>
    </row>
    <row r="703" spans="2:2" ht="20.100000000000001" customHeight="1" x14ac:dyDescent="0.15">
      <c r="B703" s="62"/>
    </row>
    <row r="704" spans="2:2" ht="20.100000000000001" customHeight="1" x14ac:dyDescent="0.15">
      <c r="B704" s="62"/>
    </row>
    <row r="705" spans="2:2" ht="20.100000000000001" customHeight="1" x14ac:dyDescent="0.15">
      <c r="B705" s="62"/>
    </row>
    <row r="706" spans="2:2" ht="20.100000000000001" customHeight="1" x14ac:dyDescent="0.15">
      <c r="B706" s="62"/>
    </row>
    <row r="707" spans="2:2" ht="20.100000000000001" customHeight="1" x14ac:dyDescent="0.15">
      <c r="B707" s="62"/>
    </row>
    <row r="708" spans="2:2" ht="20.100000000000001" customHeight="1" x14ac:dyDescent="0.15">
      <c r="B708" s="62"/>
    </row>
    <row r="709" spans="2:2" ht="20.100000000000001" customHeight="1" x14ac:dyDescent="0.15">
      <c r="B709" s="62"/>
    </row>
    <row r="710" spans="2:2" ht="20.100000000000001" customHeight="1" x14ac:dyDescent="0.15">
      <c r="B710" s="62"/>
    </row>
    <row r="711" spans="2:2" ht="20.100000000000001" customHeight="1" x14ac:dyDescent="0.15">
      <c r="B711" s="62"/>
    </row>
    <row r="712" spans="2:2" ht="20.100000000000001" customHeight="1" x14ac:dyDescent="0.15">
      <c r="B712" s="62"/>
    </row>
    <row r="713" spans="2:2" ht="20.100000000000001" customHeight="1" x14ac:dyDescent="0.15">
      <c r="B713" s="62"/>
    </row>
    <row r="714" spans="2:2" ht="20.100000000000001" customHeight="1" x14ac:dyDescent="0.15">
      <c r="B714" s="62"/>
    </row>
    <row r="715" spans="2:2" ht="20.100000000000001" customHeight="1" x14ac:dyDescent="0.15">
      <c r="B715" s="62"/>
    </row>
    <row r="716" spans="2:2" ht="20.100000000000001" customHeight="1" x14ac:dyDescent="0.15">
      <c r="B716" s="62"/>
    </row>
    <row r="717" spans="2:2" ht="20.100000000000001" customHeight="1" x14ac:dyDescent="0.15">
      <c r="B717" s="62"/>
    </row>
    <row r="718" spans="2:2" ht="20.100000000000001" customHeight="1" x14ac:dyDescent="0.15">
      <c r="B718" s="62"/>
    </row>
    <row r="719" spans="2:2" ht="20.100000000000001" customHeight="1" x14ac:dyDescent="0.15">
      <c r="B719" s="62"/>
    </row>
    <row r="720" spans="2:2" ht="20.100000000000001" customHeight="1" x14ac:dyDescent="0.15">
      <c r="B720" s="62"/>
    </row>
    <row r="721" spans="2:2" ht="20.100000000000001" customHeight="1" x14ac:dyDescent="0.15">
      <c r="B721" s="62"/>
    </row>
    <row r="722" spans="2:2" ht="20.100000000000001" customHeight="1" x14ac:dyDescent="0.15">
      <c r="B722" s="62"/>
    </row>
    <row r="723" spans="2:2" ht="20.100000000000001" customHeight="1" x14ac:dyDescent="0.15">
      <c r="B723" s="62"/>
    </row>
    <row r="724" spans="2:2" ht="20.100000000000001" customHeight="1" x14ac:dyDescent="0.15">
      <c r="B724" s="62"/>
    </row>
    <row r="725" spans="2:2" ht="20.100000000000001" customHeight="1" x14ac:dyDescent="0.15">
      <c r="B725" s="62"/>
    </row>
    <row r="726" spans="2:2" ht="20.100000000000001" customHeight="1" x14ac:dyDescent="0.15">
      <c r="B726" s="62"/>
    </row>
    <row r="727" spans="2:2" ht="20.100000000000001" customHeight="1" x14ac:dyDescent="0.15">
      <c r="B727" s="62"/>
    </row>
    <row r="728" spans="2:2" ht="20.100000000000001" customHeight="1" x14ac:dyDescent="0.15">
      <c r="B728" s="62"/>
    </row>
    <row r="729" spans="2:2" ht="20.100000000000001" customHeight="1" x14ac:dyDescent="0.15">
      <c r="B729" s="62"/>
    </row>
    <row r="730" spans="2:2" ht="20.100000000000001" customHeight="1" x14ac:dyDescent="0.15">
      <c r="B730" s="62"/>
    </row>
    <row r="731" spans="2:2" ht="20.100000000000001" customHeight="1" x14ac:dyDescent="0.15">
      <c r="B731" s="62"/>
    </row>
    <row r="732" spans="2:2" ht="20.100000000000001" customHeight="1" x14ac:dyDescent="0.15">
      <c r="B732" s="62"/>
    </row>
    <row r="733" spans="2:2" ht="20.100000000000001" customHeight="1" x14ac:dyDescent="0.15">
      <c r="B733" s="62"/>
    </row>
    <row r="734" spans="2:2" ht="20.100000000000001" customHeight="1" x14ac:dyDescent="0.15">
      <c r="B734" s="62"/>
    </row>
    <row r="735" spans="2:2" ht="20.100000000000001" customHeight="1" x14ac:dyDescent="0.15">
      <c r="B735" s="62"/>
    </row>
    <row r="736" spans="2:2" ht="20.100000000000001" customHeight="1" x14ac:dyDescent="0.15">
      <c r="B736" s="62"/>
    </row>
    <row r="737" spans="2:2" ht="20.100000000000001" customHeight="1" x14ac:dyDescent="0.15">
      <c r="B737" s="62"/>
    </row>
    <row r="738" spans="2:2" ht="20.100000000000001" customHeight="1" x14ac:dyDescent="0.15">
      <c r="B738" s="62"/>
    </row>
    <row r="739" spans="2:2" ht="20.100000000000001" customHeight="1" x14ac:dyDescent="0.15">
      <c r="B739" s="62"/>
    </row>
    <row r="740" spans="2:2" ht="20.100000000000001" customHeight="1" x14ac:dyDescent="0.15">
      <c r="B740" s="62"/>
    </row>
    <row r="741" spans="2:2" ht="20.100000000000001" customHeight="1" x14ac:dyDescent="0.15">
      <c r="B741" s="62"/>
    </row>
    <row r="742" spans="2:2" ht="20.100000000000001" customHeight="1" x14ac:dyDescent="0.15">
      <c r="B742" s="62"/>
    </row>
    <row r="743" spans="2:2" ht="20.100000000000001" customHeight="1" x14ac:dyDescent="0.15">
      <c r="B743" s="62"/>
    </row>
    <row r="744" spans="2:2" ht="20.100000000000001" customHeight="1" x14ac:dyDescent="0.15">
      <c r="B744" s="62"/>
    </row>
    <row r="745" spans="2:2" ht="20.100000000000001" customHeight="1" x14ac:dyDescent="0.15">
      <c r="B745" s="62"/>
    </row>
    <row r="746" spans="2:2" ht="20.100000000000001" customHeight="1" x14ac:dyDescent="0.15">
      <c r="B746" s="62"/>
    </row>
    <row r="747" spans="2:2" ht="20.100000000000001" customHeight="1" x14ac:dyDescent="0.15">
      <c r="B747" s="62"/>
    </row>
    <row r="748" spans="2:2" ht="20.100000000000001" customHeight="1" x14ac:dyDescent="0.15">
      <c r="B748" s="62"/>
    </row>
    <row r="749" spans="2:2" ht="20.100000000000001" customHeight="1" x14ac:dyDescent="0.15">
      <c r="B749" s="62"/>
    </row>
    <row r="750" spans="2:2" ht="20.100000000000001" customHeight="1" x14ac:dyDescent="0.15">
      <c r="B750" s="62"/>
    </row>
    <row r="751" spans="2:2" ht="20.100000000000001" customHeight="1" x14ac:dyDescent="0.15">
      <c r="B751" s="62"/>
    </row>
    <row r="752" spans="2:2" ht="20.100000000000001" customHeight="1" x14ac:dyDescent="0.15">
      <c r="B752" s="62"/>
    </row>
    <row r="753" spans="2:2" ht="20.100000000000001" customHeight="1" x14ac:dyDescent="0.15">
      <c r="B753" s="62"/>
    </row>
    <row r="754" spans="2:2" ht="20.100000000000001" customHeight="1" x14ac:dyDescent="0.15">
      <c r="B754" s="62"/>
    </row>
    <row r="755" spans="2:2" ht="20.100000000000001" customHeight="1" x14ac:dyDescent="0.15">
      <c r="B755" s="62"/>
    </row>
    <row r="756" spans="2:2" ht="20.100000000000001" customHeight="1" x14ac:dyDescent="0.15">
      <c r="B756" s="62"/>
    </row>
    <row r="757" spans="2:2" ht="20.100000000000001" customHeight="1" x14ac:dyDescent="0.15">
      <c r="B757" s="62"/>
    </row>
    <row r="758" spans="2:2" ht="20.100000000000001" customHeight="1" x14ac:dyDescent="0.15">
      <c r="B758" s="62"/>
    </row>
    <row r="759" spans="2:2" ht="20.100000000000001" customHeight="1" x14ac:dyDescent="0.15">
      <c r="B759" s="62"/>
    </row>
    <row r="760" spans="2:2" ht="20.100000000000001" customHeight="1" x14ac:dyDescent="0.15">
      <c r="B760" s="62"/>
    </row>
    <row r="761" spans="2:2" ht="20.100000000000001" customHeight="1" x14ac:dyDescent="0.15">
      <c r="B761" s="62"/>
    </row>
    <row r="762" spans="2:2" ht="20.100000000000001" customHeight="1" x14ac:dyDescent="0.15">
      <c r="B762" s="62"/>
    </row>
    <row r="763" spans="2:2" ht="20.100000000000001" customHeight="1" x14ac:dyDescent="0.15">
      <c r="B763" s="62"/>
    </row>
    <row r="764" spans="2:2" ht="20.100000000000001" customHeight="1" x14ac:dyDescent="0.15">
      <c r="B764" s="62"/>
    </row>
    <row r="765" spans="2:2" ht="20.100000000000001" customHeight="1" x14ac:dyDescent="0.15">
      <c r="B765" s="62"/>
    </row>
    <row r="766" spans="2:2" ht="20.100000000000001" customHeight="1" x14ac:dyDescent="0.15">
      <c r="B766" s="62"/>
    </row>
    <row r="767" spans="2:2" ht="20.100000000000001" customHeight="1" x14ac:dyDescent="0.15">
      <c r="B767" s="62"/>
    </row>
    <row r="768" spans="2:2" ht="20.100000000000001" customHeight="1" x14ac:dyDescent="0.15">
      <c r="B768" s="62"/>
    </row>
    <row r="769" spans="2:2" ht="20.100000000000001" customHeight="1" x14ac:dyDescent="0.15">
      <c r="B769" s="62"/>
    </row>
    <row r="770" spans="2:2" ht="20.100000000000001" customHeight="1" x14ac:dyDescent="0.15">
      <c r="B770" s="62"/>
    </row>
    <row r="771" spans="2:2" ht="20.100000000000001" customHeight="1" x14ac:dyDescent="0.15">
      <c r="B771" s="62"/>
    </row>
    <row r="772" spans="2:2" ht="20.100000000000001" customHeight="1" x14ac:dyDescent="0.15">
      <c r="B772" s="62"/>
    </row>
    <row r="773" spans="2:2" ht="20.100000000000001" customHeight="1" x14ac:dyDescent="0.15">
      <c r="B773" s="62"/>
    </row>
    <row r="774" spans="2:2" ht="20.100000000000001" customHeight="1" x14ac:dyDescent="0.15">
      <c r="B774" s="62"/>
    </row>
    <row r="775" spans="2:2" ht="20.100000000000001" customHeight="1" x14ac:dyDescent="0.15">
      <c r="B775" s="62"/>
    </row>
    <row r="776" spans="2:2" ht="20.100000000000001" customHeight="1" x14ac:dyDescent="0.15">
      <c r="B776" s="62"/>
    </row>
    <row r="777" spans="2:2" ht="20.100000000000001" customHeight="1" x14ac:dyDescent="0.15">
      <c r="B777" s="62"/>
    </row>
    <row r="778" spans="2:2" ht="20.100000000000001" customHeight="1" x14ac:dyDescent="0.15">
      <c r="B778" s="62"/>
    </row>
    <row r="779" spans="2:2" ht="20.100000000000001" customHeight="1" x14ac:dyDescent="0.15">
      <c r="B779" s="62"/>
    </row>
    <row r="780" spans="2:2" ht="20.100000000000001" customHeight="1" x14ac:dyDescent="0.15">
      <c r="B780" s="62"/>
    </row>
    <row r="781" spans="2:2" ht="20.100000000000001" customHeight="1" x14ac:dyDescent="0.15">
      <c r="B781" s="62"/>
    </row>
    <row r="782" spans="2:2" ht="20.100000000000001" customHeight="1" x14ac:dyDescent="0.15">
      <c r="B782" s="62"/>
    </row>
    <row r="783" spans="2:2" ht="20.100000000000001" customHeight="1" x14ac:dyDescent="0.15">
      <c r="B783" s="62"/>
    </row>
    <row r="784" spans="2:2" ht="20.100000000000001" customHeight="1" x14ac:dyDescent="0.15">
      <c r="B784" s="62"/>
    </row>
    <row r="785" spans="2:2" ht="20.100000000000001" customHeight="1" x14ac:dyDescent="0.15">
      <c r="B785" s="62"/>
    </row>
    <row r="786" spans="2:2" ht="20.100000000000001" customHeight="1" x14ac:dyDescent="0.15">
      <c r="B786" s="62"/>
    </row>
    <row r="787" spans="2:2" ht="20.100000000000001" customHeight="1" x14ac:dyDescent="0.15">
      <c r="B787" s="62"/>
    </row>
    <row r="788" spans="2:2" ht="20.100000000000001" customHeight="1" x14ac:dyDescent="0.15">
      <c r="B788" s="62"/>
    </row>
    <row r="789" spans="2:2" ht="20.100000000000001" customHeight="1" x14ac:dyDescent="0.15">
      <c r="B789" s="62"/>
    </row>
    <row r="790" spans="2:2" ht="20.100000000000001" customHeight="1" x14ac:dyDescent="0.15">
      <c r="B790" s="62"/>
    </row>
    <row r="791" spans="2:2" ht="20.100000000000001" customHeight="1" x14ac:dyDescent="0.15">
      <c r="B791" s="62"/>
    </row>
    <row r="792" spans="2:2" ht="20.100000000000001" customHeight="1" x14ac:dyDescent="0.15">
      <c r="B792" s="62"/>
    </row>
    <row r="793" spans="2:2" ht="20.100000000000001" customHeight="1" x14ac:dyDescent="0.15">
      <c r="B793" s="62"/>
    </row>
    <row r="794" spans="2:2" ht="20.100000000000001" customHeight="1" x14ac:dyDescent="0.15">
      <c r="B794" s="62"/>
    </row>
    <row r="795" spans="2:2" ht="20.100000000000001" customHeight="1" x14ac:dyDescent="0.15">
      <c r="B795" s="62"/>
    </row>
    <row r="796" spans="2:2" ht="20.100000000000001" customHeight="1" x14ac:dyDescent="0.15">
      <c r="B796" s="62"/>
    </row>
    <row r="797" spans="2:2" ht="20.100000000000001" customHeight="1" x14ac:dyDescent="0.15">
      <c r="B797" s="62"/>
    </row>
    <row r="798" spans="2:2" ht="20.100000000000001" customHeight="1" x14ac:dyDescent="0.15">
      <c r="B798" s="62"/>
    </row>
    <row r="799" spans="2:2" ht="20.100000000000001" customHeight="1" x14ac:dyDescent="0.15">
      <c r="B799" s="62"/>
    </row>
    <row r="800" spans="2:2" ht="20.100000000000001" customHeight="1" x14ac:dyDescent="0.15">
      <c r="B800" s="62"/>
    </row>
    <row r="801" spans="2:2" ht="20.100000000000001" customHeight="1" x14ac:dyDescent="0.15">
      <c r="B801" s="62"/>
    </row>
    <row r="802" spans="2:2" ht="20.100000000000001" customHeight="1" x14ac:dyDescent="0.15">
      <c r="B802" s="62"/>
    </row>
    <row r="803" spans="2:2" ht="20.100000000000001" customHeight="1" x14ac:dyDescent="0.15">
      <c r="B803" s="62"/>
    </row>
    <row r="804" spans="2:2" ht="20.100000000000001" customHeight="1" x14ac:dyDescent="0.15">
      <c r="B804" s="62"/>
    </row>
    <row r="805" spans="2:2" ht="20.100000000000001" customHeight="1" x14ac:dyDescent="0.15">
      <c r="B805" s="62"/>
    </row>
    <row r="806" spans="2:2" ht="20.100000000000001" customHeight="1" x14ac:dyDescent="0.15">
      <c r="B806" s="62"/>
    </row>
    <row r="807" spans="2:2" ht="20.100000000000001" customHeight="1" x14ac:dyDescent="0.15">
      <c r="B807" s="62"/>
    </row>
    <row r="808" spans="2:2" ht="20.100000000000001" customHeight="1" x14ac:dyDescent="0.15">
      <c r="B808" s="62"/>
    </row>
    <row r="809" spans="2:2" ht="20.100000000000001" customHeight="1" x14ac:dyDescent="0.15">
      <c r="B809" s="62"/>
    </row>
    <row r="810" spans="2:2" ht="20.100000000000001" customHeight="1" x14ac:dyDescent="0.15">
      <c r="B810" s="62"/>
    </row>
    <row r="811" spans="2:2" ht="20.100000000000001" customHeight="1" x14ac:dyDescent="0.15">
      <c r="B811" s="62"/>
    </row>
    <row r="812" spans="2:2" ht="20.100000000000001" customHeight="1" x14ac:dyDescent="0.15">
      <c r="B812" s="62"/>
    </row>
    <row r="813" spans="2:2" ht="20.100000000000001" customHeight="1" x14ac:dyDescent="0.15">
      <c r="B813" s="62"/>
    </row>
    <row r="814" spans="2:2" ht="20.100000000000001" customHeight="1" x14ac:dyDescent="0.15">
      <c r="B814" s="62"/>
    </row>
    <row r="815" spans="2:2" ht="20.100000000000001" customHeight="1" x14ac:dyDescent="0.15">
      <c r="B815" s="62"/>
    </row>
    <row r="816" spans="2:2" ht="20.100000000000001" customHeight="1" x14ac:dyDescent="0.15">
      <c r="B816" s="62"/>
    </row>
    <row r="817" spans="2:2" ht="20.100000000000001" customHeight="1" x14ac:dyDescent="0.15">
      <c r="B817" s="62"/>
    </row>
    <row r="818" spans="2:2" ht="20.100000000000001" customHeight="1" x14ac:dyDescent="0.15">
      <c r="B818" s="62"/>
    </row>
    <row r="819" spans="2:2" ht="20.100000000000001" customHeight="1" x14ac:dyDescent="0.15">
      <c r="B819" s="62"/>
    </row>
    <row r="820" spans="2:2" ht="20.100000000000001" customHeight="1" x14ac:dyDescent="0.15">
      <c r="B820" s="62"/>
    </row>
    <row r="821" spans="2:2" ht="20.100000000000001" customHeight="1" x14ac:dyDescent="0.15">
      <c r="B821" s="62"/>
    </row>
    <row r="822" spans="2:2" ht="20.100000000000001" customHeight="1" x14ac:dyDescent="0.15">
      <c r="B822" s="62"/>
    </row>
    <row r="823" spans="2:2" ht="20.100000000000001" customHeight="1" x14ac:dyDescent="0.15">
      <c r="B823" s="62"/>
    </row>
    <row r="824" spans="2:2" ht="20.100000000000001" customHeight="1" x14ac:dyDescent="0.15">
      <c r="B824" s="62"/>
    </row>
    <row r="825" spans="2:2" ht="20.100000000000001" customHeight="1" x14ac:dyDescent="0.15">
      <c r="B825" s="62"/>
    </row>
    <row r="826" spans="2:2" ht="20.100000000000001" customHeight="1" x14ac:dyDescent="0.15">
      <c r="B826" s="62"/>
    </row>
    <row r="827" spans="2:2" ht="20.100000000000001" customHeight="1" x14ac:dyDescent="0.15">
      <c r="B827" s="62"/>
    </row>
    <row r="828" spans="2:2" ht="20.100000000000001" customHeight="1" x14ac:dyDescent="0.15">
      <c r="B828" s="62"/>
    </row>
    <row r="829" spans="2:2" ht="20.100000000000001" customHeight="1" x14ac:dyDescent="0.15">
      <c r="B829" s="62"/>
    </row>
    <row r="830" spans="2:2" ht="20.100000000000001" customHeight="1" x14ac:dyDescent="0.15">
      <c r="B830" s="62"/>
    </row>
    <row r="831" spans="2:2" ht="20.100000000000001" customHeight="1" x14ac:dyDescent="0.15">
      <c r="B831" s="62"/>
    </row>
    <row r="832" spans="2:2" ht="20.100000000000001" customHeight="1" x14ac:dyDescent="0.15">
      <c r="B832" s="62"/>
    </row>
    <row r="833" spans="2:2" ht="20.100000000000001" customHeight="1" x14ac:dyDescent="0.15">
      <c r="B833" s="62"/>
    </row>
    <row r="834" spans="2:2" ht="20.100000000000001" customHeight="1" x14ac:dyDescent="0.15">
      <c r="B834" s="62"/>
    </row>
    <row r="835" spans="2:2" ht="20.100000000000001" customHeight="1" x14ac:dyDescent="0.15">
      <c r="B835" s="62"/>
    </row>
    <row r="836" spans="2:2" ht="20.100000000000001" customHeight="1" x14ac:dyDescent="0.15">
      <c r="B836" s="62"/>
    </row>
    <row r="837" spans="2:2" ht="20.100000000000001" customHeight="1" x14ac:dyDescent="0.15">
      <c r="B837" s="62"/>
    </row>
    <row r="838" spans="2:2" ht="20.100000000000001" customHeight="1" x14ac:dyDescent="0.15">
      <c r="B838" s="62"/>
    </row>
    <row r="839" spans="2:2" ht="20.100000000000001" customHeight="1" x14ac:dyDescent="0.15">
      <c r="B839" s="62"/>
    </row>
    <row r="840" spans="2:2" ht="20.100000000000001" customHeight="1" x14ac:dyDescent="0.15">
      <c r="B840" s="62"/>
    </row>
    <row r="841" spans="2:2" ht="20.100000000000001" customHeight="1" x14ac:dyDescent="0.15">
      <c r="B841" s="62"/>
    </row>
    <row r="842" spans="2:2" ht="20.100000000000001" customHeight="1" x14ac:dyDescent="0.15">
      <c r="B842" s="62"/>
    </row>
    <row r="843" spans="2:2" ht="20.100000000000001" customHeight="1" x14ac:dyDescent="0.15">
      <c r="B843" s="62"/>
    </row>
    <row r="844" spans="2:2" ht="20.100000000000001" customHeight="1" x14ac:dyDescent="0.15">
      <c r="B844" s="62"/>
    </row>
    <row r="845" spans="2:2" ht="20.100000000000001" customHeight="1" x14ac:dyDescent="0.15">
      <c r="B845" s="62"/>
    </row>
    <row r="846" spans="2:2" ht="20.100000000000001" customHeight="1" x14ac:dyDescent="0.15">
      <c r="B846" s="62"/>
    </row>
    <row r="847" spans="2:2" ht="20.100000000000001" customHeight="1" x14ac:dyDescent="0.15">
      <c r="B847" s="62"/>
    </row>
    <row r="848" spans="2:2" ht="20.100000000000001" customHeight="1" x14ac:dyDescent="0.15">
      <c r="B848" s="62"/>
    </row>
    <row r="849" spans="2:2" ht="20.100000000000001" customHeight="1" x14ac:dyDescent="0.15">
      <c r="B849" s="62"/>
    </row>
    <row r="850" spans="2:2" ht="20.100000000000001" customHeight="1" x14ac:dyDescent="0.15">
      <c r="B850" s="62"/>
    </row>
    <row r="851" spans="2:2" ht="20.100000000000001" customHeight="1" x14ac:dyDescent="0.15">
      <c r="B851" s="62"/>
    </row>
    <row r="852" spans="2:2" ht="20.100000000000001" customHeight="1" x14ac:dyDescent="0.15">
      <c r="B852" s="62"/>
    </row>
    <row r="853" spans="2:2" ht="20.100000000000001" customHeight="1" x14ac:dyDescent="0.15">
      <c r="B853" s="62"/>
    </row>
    <row r="854" spans="2:2" ht="20.100000000000001" customHeight="1" x14ac:dyDescent="0.15">
      <c r="B854" s="62"/>
    </row>
    <row r="855" spans="2:2" ht="20.100000000000001" customHeight="1" x14ac:dyDescent="0.15">
      <c r="B855" s="62"/>
    </row>
    <row r="856" spans="2:2" ht="20.100000000000001" customHeight="1" x14ac:dyDescent="0.15">
      <c r="B856" s="62"/>
    </row>
    <row r="857" spans="2:2" ht="20.100000000000001" customHeight="1" x14ac:dyDescent="0.15">
      <c r="B857" s="62"/>
    </row>
    <row r="858" spans="2:2" ht="20.100000000000001" customHeight="1" x14ac:dyDescent="0.15">
      <c r="B858" s="62"/>
    </row>
    <row r="859" spans="2:2" ht="20.100000000000001" customHeight="1" x14ac:dyDescent="0.15">
      <c r="B859" s="62"/>
    </row>
    <row r="860" spans="2:2" ht="20.100000000000001" customHeight="1" x14ac:dyDescent="0.15">
      <c r="B860" s="62"/>
    </row>
    <row r="861" spans="2:2" ht="20.100000000000001" customHeight="1" x14ac:dyDescent="0.15">
      <c r="B861" s="62"/>
    </row>
    <row r="862" spans="2:2" ht="20.100000000000001" customHeight="1" x14ac:dyDescent="0.15">
      <c r="B862" s="62"/>
    </row>
    <row r="863" spans="2:2" ht="20.100000000000001" customHeight="1" x14ac:dyDescent="0.15">
      <c r="B863" s="62"/>
    </row>
    <row r="864" spans="2:2" ht="20.100000000000001" customHeight="1" x14ac:dyDescent="0.15">
      <c r="B864" s="62"/>
    </row>
    <row r="865" spans="2:2" ht="20.100000000000001" customHeight="1" x14ac:dyDescent="0.15">
      <c r="B865" s="62"/>
    </row>
    <row r="866" spans="2:2" ht="20.100000000000001" customHeight="1" x14ac:dyDescent="0.15">
      <c r="B866" s="62"/>
    </row>
    <row r="867" spans="2:2" ht="20.100000000000001" customHeight="1" x14ac:dyDescent="0.15">
      <c r="B867" s="62"/>
    </row>
    <row r="868" spans="2:2" ht="20.100000000000001" customHeight="1" x14ac:dyDescent="0.15">
      <c r="B868" s="62"/>
    </row>
    <row r="869" spans="2:2" ht="20.100000000000001" customHeight="1" x14ac:dyDescent="0.15">
      <c r="B869" s="62"/>
    </row>
    <row r="870" spans="2:2" ht="20.100000000000001" customHeight="1" x14ac:dyDescent="0.15">
      <c r="B870" s="62"/>
    </row>
    <row r="871" spans="2:2" ht="20.100000000000001" customHeight="1" x14ac:dyDescent="0.15">
      <c r="B871" s="62"/>
    </row>
    <row r="872" spans="2:2" ht="20.100000000000001" customHeight="1" x14ac:dyDescent="0.15">
      <c r="B872" s="62"/>
    </row>
    <row r="873" spans="2:2" ht="20.100000000000001" customHeight="1" x14ac:dyDescent="0.15">
      <c r="B873" s="62"/>
    </row>
    <row r="874" spans="2:2" ht="20.100000000000001" customHeight="1" x14ac:dyDescent="0.15">
      <c r="B874" s="62"/>
    </row>
    <row r="875" spans="2:2" ht="20.100000000000001" customHeight="1" x14ac:dyDescent="0.15">
      <c r="B875" s="62"/>
    </row>
    <row r="876" spans="2:2" ht="20.100000000000001" customHeight="1" x14ac:dyDescent="0.15">
      <c r="B876" s="62"/>
    </row>
    <row r="877" spans="2:2" ht="20.100000000000001" customHeight="1" x14ac:dyDescent="0.15">
      <c r="B877" s="62"/>
    </row>
    <row r="878" spans="2:2" ht="20.100000000000001" customHeight="1" x14ac:dyDescent="0.15">
      <c r="B878" s="62"/>
    </row>
    <row r="879" spans="2:2" ht="20.100000000000001" customHeight="1" x14ac:dyDescent="0.15">
      <c r="B879" s="62"/>
    </row>
    <row r="880" spans="2:2" ht="20.100000000000001" customHeight="1" x14ac:dyDescent="0.15">
      <c r="B880" s="62"/>
    </row>
    <row r="881" spans="2:2" ht="20.100000000000001" customHeight="1" x14ac:dyDescent="0.15">
      <c r="B881" s="62"/>
    </row>
    <row r="882" spans="2:2" ht="20.100000000000001" customHeight="1" x14ac:dyDescent="0.15">
      <c r="B882" s="62"/>
    </row>
    <row r="883" spans="2:2" ht="20.100000000000001" customHeight="1" x14ac:dyDescent="0.15">
      <c r="B883" s="62"/>
    </row>
    <row r="884" spans="2:2" ht="20.100000000000001" customHeight="1" x14ac:dyDescent="0.15">
      <c r="B884" s="62"/>
    </row>
    <row r="885" spans="2:2" ht="20.100000000000001" customHeight="1" x14ac:dyDescent="0.15">
      <c r="B885" s="62"/>
    </row>
    <row r="886" spans="2:2" ht="20.100000000000001" customHeight="1" x14ac:dyDescent="0.15">
      <c r="B886" s="62"/>
    </row>
    <row r="887" spans="2:2" ht="20.100000000000001" customHeight="1" x14ac:dyDescent="0.15">
      <c r="B887" s="62"/>
    </row>
    <row r="888" spans="2:2" ht="20.100000000000001" customHeight="1" x14ac:dyDescent="0.15">
      <c r="B888" s="62"/>
    </row>
    <row r="889" spans="2:2" ht="20.100000000000001" customHeight="1" x14ac:dyDescent="0.15">
      <c r="B889" s="62"/>
    </row>
    <row r="890" spans="2:2" ht="20.100000000000001" customHeight="1" x14ac:dyDescent="0.15">
      <c r="B890" s="62"/>
    </row>
    <row r="891" spans="2:2" ht="20.100000000000001" customHeight="1" x14ac:dyDescent="0.15">
      <c r="B891" s="62"/>
    </row>
    <row r="892" spans="2:2" ht="20.100000000000001" customHeight="1" x14ac:dyDescent="0.15">
      <c r="B892" s="62"/>
    </row>
    <row r="893" spans="2:2" ht="20.100000000000001" customHeight="1" x14ac:dyDescent="0.15">
      <c r="B893" s="62"/>
    </row>
    <row r="894" spans="2:2" ht="20.100000000000001" customHeight="1" x14ac:dyDescent="0.15">
      <c r="B894" s="62"/>
    </row>
    <row r="895" spans="2:2" ht="20.100000000000001" customHeight="1" x14ac:dyDescent="0.15">
      <c r="B895" s="62"/>
    </row>
    <row r="896" spans="2:2" ht="20.100000000000001" customHeight="1" x14ac:dyDescent="0.15">
      <c r="B896" s="62"/>
    </row>
    <row r="897" spans="2:2" ht="20.100000000000001" customHeight="1" x14ac:dyDescent="0.15">
      <c r="B897" s="62"/>
    </row>
    <row r="898" spans="2:2" ht="20.100000000000001" customHeight="1" x14ac:dyDescent="0.15">
      <c r="B898" s="62"/>
    </row>
    <row r="899" spans="2:2" ht="20.100000000000001" customHeight="1" x14ac:dyDescent="0.15">
      <c r="B899" s="62"/>
    </row>
    <row r="900" spans="2:2" ht="20.100000000000001" customHeight="1" x14ac:dyDescent="0.15">
      <c r="B900" s="62"/>
    </row>
    <row r="901" spans="2:2" ht="20.100000000000001" customHeight="1" x14ac:dyDescent="0.15">
      <c r="B901" s="62"/>
    </row>
    <row r="902" spans="2:2" ht="20.100000000000001" customHeight="1" x14ac:dyDescent="0.15">
      <c r="B902" s="62"/>
    </row>
    <row r="903" spans="2:2" ht="20.100000000000001" customHeight="1" x14ac:dyDescent="0.15">
      <c r="B903" s="62"/>
    </row>
    <row r="904" spans="2:2" ht="20.100000000000001" customHeight="1" x14ac:dyDescent="0.15">
      <c r="B904" s="62"/>
    </row>
    <row r="905" spans="2:2" ht="20.100000000000001" customHeight="1" x14ac:dyDescent="0.15">
      <c r="B905" s="62"/>
    </row>
    <row r="906" spans="2:2" ht="20.100000000000001" customHeight="1" x14ac:dyDescent="0.15">
      <c r="B906" s="62"/>
    </row>
    <row r="907" spans="2:2" ht="20.100000000000001" customHeight="1" x14ac:dyDescent="0.15">
      <c r="B907" s="62"/>
    </row>
    <row r="908" spans="2:2" ht="20.100000000000001" customHeight="1" x14ac:dyDescent="0.15">
      <c r="B908" s="62"/>
    </row>
    <row r="909" spans="2:2" ht="20.100000000000001" customHeight="1" x14ac:dyDescent="0.15">
      <c r="B909" s="62"/>
    </row>
    <row r="910" spans="2:2" ht="20.100000000000001" customHeight="1" x14ac:dyDescent="0.15">
      <c r="B910" s="62"/>
    </row>
    <row r="911" spans="2:2" ht="20.100000000000001" customHeight="1" x14ac:dyDescent="0.15">
      <c r="B911" s="62"/>
    </row>
    <row r="912" spans="2:2" ht="20.100000000000001" customHeight="1" x14ac:dyDescent="0.15">
      <c r="B912" s="62"/>
    </row>
    <row r="913" spans="2:2" ht="20.100000000000001" customHeight="1" x14ac:dyDescent="0.15">
      <c r="B913" s="62"/>
    </row>
    <row r="914" spans="2:2" ht="20.100000000000001" customHeight="1" x14ac:dyDescent="0.15">
      <c r="B914" s="62"/>
    </row>
    <row r="915" spans="2:2" ht="20.100000000000001" customHeight="1" x14ac:dyDescent="0.15">
      <c r="B915" s="62"/>
    </row>
    <row r="916" spans="2:2" ht="20.100000000000001" customHeight="1" x14ac:dyDescent="0.15">
      <c r="B916" s="62"/>
    </row>
    <row r="917" spans="2:2" ht="20.100000000000001" customHeight="1" x14ac:dyDescent="0.15">
      <c r="B917" s="62"/>
    </row>
    <row r="918" spans="2:2" ht="20.100000000000001" customHeight="1" x14ac:dyDescent="0.15">
      <c r="B918" s="62"/>
    </row>
    <row r="919" spans="2:2" ht="20.100000000000001" customHeight="1" x14ac:dyDescent="0.15">
      <c r="B919" s="62"/>
    </row>
    <row r="920" spans="2:2" ht="20.100000000000001" customHeight="1" x14ac:dyDescent="0.15">
      <c r="B920" s="62"/>
    </row>
    <row r="921" spans="2:2" ht="20.100000000000001" customHeight="1" x14ac:dyDescent="0.15">
      <c r="B921" s="62"/>
    </row>
    <row r="922" spans="2:2" ht="20.100000000000001" customHeight="1" x14ac:dyDescent="0.15">
      <c r="B922" s="62"/>
    </row>
    <row r="923" spans="2:2" ht="20.100000000000001" customHeight="1" x14ac:dyDescent="0.15">
      <c r="B923" s="62"/>
    </row>
    <row r="924" spans="2:2" ht="20.100000000000001" customHeight="1" x14ac:dyDescent="0.15">
      <c r="B924" s="62"/>
    </row>
    <row r="925" spans="2:2" ht="20.100000000000001" customHeight="1" x14ac:dyDescent="0.15">
      <c r="B925" s="62"/>
    </row>
    <row r="926" spans="2:2" ht="20.100000000000001" customHeight="1" x14ac:dyDescent="0.15">
      <c r="B926" s="62"/>
    </row>
    <row r="927" spans="2:2" ht="20.100000000000001" customHeight="1" x14ac:dyDescent="0.15">
      <c r="B927" s="62"/>
    </row>
    <row r="928" spans="2:2" ht="20.100000000000001" customHeight="1" x14ac:dyDescent="0.15">
      <c r="B928" s="62"/>
    </row>
    <row r="929" spans="2:2" ht="20.100000000000001" customHeight="1" x14ac:dyDescent="0.15">
      <c r="B929" s="62"/>
    </row>
    <row r="930" spans="2:2" ht="20.100000000000001" customHeight="1" x14ac:dyDescent="0.15">
      <c r="B930" s="62"/>
    </row>
    <row r="931" spans="2:2" ht="20.100000000000001" customHeight="1" x14ac:dyDescent="0.15">
      <c r="B931" s="62"/>
    </row>
    <row r="932" spans="2:2" ht="20.100000000000001" customHeight="1" x14ac:dyDescent="0.15">
      <c r="B932" s="62"/>
    </row>
    <row r="933" spans="2:2" ht="20.100000000000001" customHeight="1" x14ac:dyDescent="0.15">
      <c r="B933" s="62"/>
    </row>
    <row r="934" spans="2:2" ht="20.100000000000001" customHeight="1" x14ac:dyDescent="0.15">
      <c r="B934" s="62"/>
    </row>
    <row r="935" spans="2:2" ht="20.100000000000001" customHeight="1" x14ac:dyDescent="0.15">
      <c r="B935" s="62"/>
    </row>
    <row r="936" spans="2:2" ht="20.100000000000001" customHeight="1" x14ac:dyDescent="0.15">
      <c r="B936" s="62"/>
    </row>
    <row r="937" spans="2:2" ht="20.100000000000001" customHeight="1" x14ac:dyDescent="0.15">
      <c r="B937" s="62"/>
    </row>
    <row r="938" spans="2:2" ht="20.100000000000001" customHeight="1" x14ac:dyDescent="0.15">
      <c r="B938" s="62"/>
    </row>
    <row r="939" spans="2:2" ht="20.100000000000001" customHeight="1" x14ac:dyDescent="0.15">
      <c r="B939" s="62"/>
    </row>
    <row r="940" spans="2:2" ht="20.100000000000001" customHeight="1" x14ac:dyDescent="0.15">
      <c r="B940" s="62"/>
    </row>
    <row r="941" spans="2:2" ht="20.100000000000001" customHeight="1" x14ac:dyDescent="0.15">
      <c r="B941" s="62"/>
    </row>
    <row r="942" spans="2:2" ht="20.100000000000001" customHeight="1" x14ac:dyDescent="0.15">
      <c r="B942" s="62"/>
    </row>
    <row r="943" spans="2:2" ht="20.100000000000001" customHeight="1" x14ac:dyDescent="0.15">
      <c r="B943" s="62"/>
    </row>
    <row r="944" spans="2:2" ht="20.100000000000001" customHeight="1" x14ac:dyDescent="0.15">
      <c r="B944" s="62"/>
    </row>
    <row r="945" spans="2:2" ht="20.100000000000001" customHeight="1" x14ac:dyDescent="0.15">
      <c r="B945" s="62"/>
    </row>
    <row r="946" spans="2:2" ht="20.100000000000001" customHeight="1" x14ac:dyDescent="0.15">
      <c r="B946" s="62"/>
    </row>
    <row r="947" spans="2:2" ht="20.100000000000001" customHeight="1" x14ac:dyDescent="0.15">
      <c r="B947" s="62"/>
    </row>
    <row r="948" spans="2:2" ht="20.100000000000001" customHeight="1" x14ac:dyDescent="0.15">
      <c r="B948" s="62"/>
    </row>
    <row r="949" spans="2:2" ht="20.100000000000001" customHeight="1" x14ac:dyDescent="0.15">
      <c r="B949" s="62"/>
    </row>
    <row r="950" spans="2:2" ht="20.100000000000001" customHeight="1" x14ac:dyDescent="0.15">
      <c r="B950" s="62"/>
    </row>
    <row r="951" spans="2:2" ht="20.100000000000001" customHeight="1" x14ac:dyDescent="0.15">
      <c r="B951" s="62"/>
    </row>
    <row r="952" spans="2:2" ht="20.100000000000001" customHeight="1" x14ac:dyDescent="0.15">
      <c r="B952" s="62"/>
    </row>
    <row r="953" spans="2:2" ht="20.100000000000001" customHeight="1" x14ac:dyDescent="0.15">
      <c r="B953" s="62"/>
    </row>
    <row r="954" spans="2:2" ht="20.100000000000001" customHeight="1" x14ac:dyDescent="0.15">
      <c r="B954" s="62"/>
    </row>
    <row r="955" spans="2:2" ht="20.100000000000001" customHeight="1" x14ac:dyDescent="0.15">
      <c r="B955" s="62"/>
    </row>
    <row r="956" spans="2:2" ht="20.100000000000001" customHeight="1" x14ac:dyDescent="0.15">
      <c r="B956" s="62"/>
    </row>
    <row r="957" spans="2:2" ht="20.100000000000001" customHeight="1" x14ac:dyDescent="0.15">
      <c r="B957" s="62"/>
    </row>
    <row r="958" spans="2:2" ht="20.100000000000001" customHeight="1" x14ac:dyDescent="0.15">
      <c r="B958" s="62"/>
    </row>
    <row r="959" spans="2:2" ht="20.100000000000001" customHeight="1" x14ac:dyDescent="0.15">
      <c r="B959" s="62"/>
    </row>
    <row r="960" spans="2:2" ht="20.100000000000001" customHeight="1" x14ac:dyDescent="0.15">
      <c r="B960" s="62"/>
    </row>
    <row r="961" spans="2:2" ht="20.100000000000001" customHeight="1" x14ac:dyDescent="0.15">
      <c r="B961" s="62"/>
    </row>
    <row r="962" spans="2:2" ht="20.100000000000001" customHeight="1" x14ac:dyDescent="0.15">
      <c r="B962" s="62"/>
    </row>
    <row r="963" spans="2:2" ht="20.100000000000001" customHeight="1" x14ac:dyDescent="0.15">
      <c r="B963" s="62"/>
    </row>
    <row r="964" spans="2:2" ht="20.100000000000001" customHeight="1" x14ac:dyDescent="0.15">
      <c r="B964" s="62"/>
    </row>
    <row r="965" spans="2:2" ht="20.100000000000001" customHeight="1" x14ac:dyDescent="0.15">
      <c r="B965" s="62"/>
    </row>
    <row r="966" spans="2:2" ht="20.100000000000001" customHeight="1" x14ac:dyDescent="0.15">
      <c r="B966" s="62"/>
    </row>
    <row r="967" spans="2:2" ht="20.100000000000001" customHeight="1" x14ac:dyDescent="0.15">
      <c r="B967" s="62"/>
    </row>
    <row r="968" spans="2:2" ht="20.100000000000001" customHeight="1" x14ac:dyDescent="0.15">
      <c r="B968" s="62"/>
    </row>
    <row r="969" spans="2:2" ht="20.100000000000001" customHeight="1" x14ac:dyDescent="0.15">
      <c r="B969" s="62"/>
    </row>
    <row r="970" spans="2:2" ht="20.100000000000001" customHeight="1" x14ac:dyDescent="0.15">
      <c r="B970" s="62"/>
    </row>
    <row r="971" spans="2:2" ht="20.100000000000001" customHeight="1" x14ac:dyDescent="0.15">
      <c r="B971" s="62"/>
    </row>
    <row r="972" spans="2:2" ht="20.100000000000001" customHeight="1" x14ac:dyDescent="0.15">
      <c r="B972" s="62"/>
    </row>
    <row r="973" spans="2:2" ht="20.100000000000001" customHeight="1" x14ac:dyDescent="0.15">
      <c r="B973" s="62"/>
    </row>
    <row r="974" spans="2:2" ht="20.100000000000001" customHeight="1" x14ac:dyDescent="0.15">
      <c r="B974" s="62"/>
    </row>
    <row r="975" spans="2:2" ht="20.100000000000001" customHeight="1" x14ac:dyDescent="0.15">
      <c r="B975" s="62"/>
    </row>
    <row r="976" spans="2:2" ht="20.100000000000001" customHeight="1" x14ac:dyDescent="0.15">
      <c r="B976" s="62"/>
    </row>
    <row r="977" spans="2:2" ht="20.100000000000001" customHeight="1" x14ac:dyDescent="0.15">
      <c r="B977" s="62"/>
    </row>
    <row r="978" spans="2:2" ht="20.100000000000001" customHeight="1" x14ac:dyDescent="0.15">
      <c r="B978" s="62"/>
    </row>
    <row r="979" spans="2:2" ht="20.100000000000001" customHeight="1" x14ac:dyDescent="0.15">
      <c r="B979" s="62"/>
    </row>
    <row r="980" spans="2:2" ht="20.100000000000001" customHeight="1" x14ac:dyDescent="0.15">
      <c r="B980" s="62"/>
    </row>
    <row r="981" spans="2:2" ht="20.100000000000001" customHeight="1" x14ac:dyDescent="0.15">
      <c r="B981" s="62"/>
    </row>
    <row r="982" spans="2:2" ht="20.100000000000001" customHeight="1" x14ac:dyDescent="0.15">
      <c r="B982" s="62"/>
    </row>
    <row r="983" spans="2:2" ht="20.100000000000001" customHeight="1" x14ac:dyDescent="0.15">
      <c r="B983" s="62"/>
    </row>
    <row r="984" spans="2:2" ht="20.100000000000001" customHeight="1" x14ac:dyDescent="0.15">
      <c r="B984" s="62"/>
    </row>
    <row r="985" spans="2:2" ht="20.100000000000001" customHeight="1" x14ac:dyDescent="0.15">
      <c r="B985" s="62"/>
    </row>
    <row r="986" spans="2:2" ht="20.100000000000001" customHeight="1" x14ac:dyDescent="0.15">
      <c r="B986" s="62"/>
    </row>
    <row r="987" spans="2:2" ht="20.100000000000001" customHeight="1" x14ac:dyDescent="0.15">
      <c r="B987" s="62"/>
    </row>
    <row r="988" spans="2:2" ht="20.100000000000001" customHeight="1" x14ac:dyDescent="0.15">
      <c r="B988" s="62"/>
    </row>
    <row r="989" spans="2:2" ht="20.100000000000001" customHeight="1" x14ac:dyDescent="0.15">
      <c r="B989" s="62"/>
    </row>
    <row r="990" spans="2:2" ht="20.100000000000001" customHeight="1" x14ac:dyDescent="0.15">
      <c r="B990" s="62"/>
    </row>
    <row r="991" spans="2:2" ht="20.100000000000001" customHeight="1" x14ac:dyDescent="0.15">
      <c r="B991" s="62"/>
    </row>
    <row r="992" spans="2:2" ht="20.100000000000001" customHeight="1" x14ac:dyDescent="0.15">
      <c r="B992" s="62"/>
    </row>
    <row r="993" spans="2:2" ht="20.100000000000001" customHeight="1" x14ac:dyDescent="0.15">
      <c r="B993" s="62"/>
    </row>
    <row r="994" spans="2:2" ht="20.100000000000001" customHeight="1" x14ac:dyDescent="0.15">
      <c r="B994" s="62"/>
    </row>
    <row r="995" spans="2:2" ht="20.100000000000001" customHeight="1" x14ac:dyDescent="0.15">
      <c r="B995" s="62"/>
    </row>
    <row r="996" spans="2:2" ht="20.100000000000001" customHeight="1" x14ac:dyDescent="0.15">
      <c r="B996" s="62"/>
    </row>
    <row r="997" spans="2:2" ht="20.100000000000001" customHeight="1" x14ac:dyDescent="0.15">
      <c r="B997" s="62"/>
    </row>
    <row r="998" spans="2:2" ht="20.100000000000001" customHeight="1" x14ac:dyDescent="0.15">
      <c r="B998" s="62"/>
    </row>
    <row r="999" spans="2:2" ht="20.100000000000001" customHeight="1" x14ac:dyDescent="0.15">
      <c r="B999" s="62"/>
    </row>
    <row r="1000" spans="2:2" ht="20.100000000000001" customHeight="1" x14ac:dyDescent="0.15">
      <c r="B1000" s="62"/>
    </row>
    <row r="1001" spans="2:2" ht="20.100000000000001" customHeight="1" x14ac:dyDescent="0.15">
      <c r="B1001" s="62"/>
    </row>
    <row r="1002" spans="2:2" ht="20.100000000000001" customHeight="1" x14ac:dyDescent="0.15">
      <c r="B1002" s="62"/>
    </row>
    <row r="1003" spans="2:2" ht="20.100000000000001" customHeight="1" x14ac:dyDescent="0.15">
      <c r="B1003" s="62"/>
    </row>
    <row r="1004" spans="2:2" ht="20.100000000000001" customHeight="1" x14ac:dyDescent="0.15">
      <c r="B1004" s="62"/>
    </row>
    <row r="1005" spans="2:2" ht="20.100000000000001" customHeight="1" x14ac:dyDescent="0.15">
      <c r="B1005" s="62"/>
    </row>
    <row r="1006" spans="2:2" ht="20.100000000000001" customHeight="1" x14ac:dyDescent="0.15">
      <c r="B1006" s="62"/>
    </row>
    <row r="1007" spans="2:2" ht="20.100000000000001" customHeight="1" x14ac:dyDescent="0.15">
      <c r="B1007" s="62"/>
    </row>
    <row r="1008" spans="2:2" ht="20.100000000000001" customHeight="1" x14ac:dyDescent="0.15">
      <c r="B1008" s="62"/>
    </row>
    <row r="1009" spans="2:2" ht="20.100000000000001" customHeight="1" x14ac:dyDescent="0.15">
      <c r="B1009" s="62"/>
    </row>
    <row r="1010" spans="2:2" ht="20.100000000000001" customHeight="1" x14ac:dyDescent="0.15">
      <c r="B1010" s="62"/>
    </row>
    <row r="1011" spans="2:2" ht="20.100000000000001" customHeight="1" x14ac:dyDescent="0.15">
      <c r="B1011" s="62"/>
    </row>
    <row r="1012" spans="2:2" ht="20.100000000000001" customHeight="1" x14ac:dyDescent="0.15">
      <c r="B1012" s="62"/>
    </row>
    <row r="1013" spans="2:2" ht="20.100000000000001" customHeight="1" x14ac:dyDescent="0.15">
      <c r="B1013" s="62"/>
    </row>
    <row r="1014" spans="2:2" ht="20.100000000000001" customHeight="1" x14ac:dyDescent="0.15">
      <c r="B1014" s="62"/>
    </row>
    <row r="1015" spans="2:2" ht="20.100000000000001" customHeight="1" x14ac:dyDescent="0.15">
      <c r="B1015" s="62"/>
    </row>
    <row r="1016" spans="2:2" ht="20.100000000000001" customHeight="1" x14ac:dyDescent="0.15">
      <c r="B1016" s="62"/>
    </row>
    <row r="1017" spans="2:2" ht="20.100000000000001" customHeight="1" x14ac:dyDescent="0.15">
      <c r="B1017" s="62"/>
    </row>
    <row r="1018" spans="2:2" ht="20.100000000000001" customHeight="1" x14ac:dyDescent="0.15">
      <c r="B1018" s="62"/>
    </row>
    <row r="1019" spans="2:2" ht="20.100000000000001" customHeight="1" x14ac:dyDescent="0.15">
      <c r="B1019" s="62"/>
    </row>
    <row r="1020" spans="2:2" ht="20.100000000000001" customHeight="1" x14ac:dyDescent="0.15">
      <c r="B1020" s="62"/>
    </row>
    <row r="1021" spans="2:2" ht="20.100000000000001" customHeight="1" x14ac:dyDescent="0.15">
      <c r="B1021" s="62"/>
    </row>
    <row r="1022" spans="2:2" ht="20.100000000000001" customHeight="1" x14ac:dyDescent="0.15">
      <c r="B1022" s="62"/>
    </row>
    <row r="1023" spans="2:2" ht="20.100000000000001" customHeight="1" x14ac:dyDescent="0.15">
      <c r="B1023" s="62"/>
    </row>
    <row r="1024" spans="2:2" ht="20.100000000000001" customHeight="1" x14ac:dyDescent="0.15">
      <c r="B1024" s="62"/>
    </row>
    <row r="1025" spans="2:2" ht="20.100000000000001" customHeight="1" x14ac:dyDescent="0.15">
      <c r="B1025" s="62"/>
    </row>
    <row r="1026" spans="2:2" ht="20.100000000000001" customHeight="1" x14ac:dyDescent="0.15">
      <c r="B1026" s="62"/>
    </row>
    <row r="1027" spans="2:2" ht="20.100000000000001" customHeight="1" x14ac:dyDescent="0.15">
      <c r="B1027" s="62"/>
    </row>
    <row r="1028" spans="2:2" ht="20.100000000000001" customHeight="1" x14ac:dyDescent="0.15">
      <c r="B1028" s="62"/>
    </row>
    <row r="1029" spans="2:2" ht="20.100000000000001" customHeight="1" x14ac:dyDescent="0.15">
      <c r="B1029" s="62"/>
    </row>
    <row r="1030" spans="2:2" ht="20.100000000000001" customHeight="1" x14ac:dyDescent="0.15">
      <c r="B1030" s="62"/>
    </row>
    <row r="1031" spans="2:2" ht="20.100000000000001" customHeight="1" x14ac:dyDescent="0.15">
      <c r="B1031" s="62"/>
    </row>
    <row r="1032" spans="2:2" ht="20.100000000000001" customHeight="1" x14ac:dyDescent="0.15">
      <c r="B1032" s="62"/>
    </row>
    <row r="1033" spans="2:2" ht="20.100000000000001" customHeight="1" x14ac:dyDescent="0.15">
      <c r="B1033" s="62"/>
    </row>
    <row r="1034" spans="2:2" ht="20.100000000000001" customHeight="1" x14ac:dyDescent="0.15">
      <c r="B1034" s="62"/>
    </row>
    <row r="1035" spans="2:2" ht="20.100000000000001" customHeight="1" x14ac:dyDescent="0.15">
      <c r="B1035" s="62"/>
    </row>
    <row r="1036" spans="2:2" ht="20.100000000000001" customHeight="1" x14ac:dyDescent="0.15">
      <c r="B1036" s="62"/>
    </row>
    <row r="1037" spans="2:2" ht="20.100000000000001" customHeight="1" x14ac:dyDescent="0.15">
      <c r="B1037" s="62"/>
    </row>
    <row r="1038" spans="2:2" ht="20.100000000000001" customHeight="1" x14ac:dyDescent="0.15">
      <c r="B1038" s="62"/>
    </row>
    <row r="1039" spans="2:2" ht="20.100000000000001" customHeight="1" x14ac:dyDescent="0.15">
      <c r="B1039" s="62"/>
    </row>
    <row r="1040" spans="2:2" ht="20.100000000000001" customHeight="1" x14ac:dyDescent="0.15">
      <c r="B1040" s="62"/>
    </row>
    <row r="1041" spans="2:2" ht="20.100000000000001" customHeight="1" x14ac:dyDescent="0.15">
      <c r="B1041" s="62"/>
    </row>
    <row r="1042" spans="2:2" ht="20.100000000000001" customHeight="1" x14ac:dyDescent="0.15">
      <c r="B1042" s="62"/>
    </row>
    <row r="1043" spans="2:2" ht="20.100000000000001" customHeight="1" x14ac:dyDescent="0.15">
      <c r="B1043" s="62"/>
    </row>
    <row r="1044" spans="2:2" ht="20.100000000000001" customHeight="1" x14ac:dyDescent="0.15">
      <c r="B1044" s="62"/>
    </row>
    <row r="1045" spans="2:2" ht="20.100000000000001" customHeight="1" x14ac:dyDescent="0.15">
      <c r="B1045" s="62"/>
    </row>
    <row r="1046" spans="2:2" ht="20.100000000000001" customHeight="1" x14ac:dyDescent="0.15">
      <c r="B1046" s="62"/>
    </row>
    <row r="1047" spans="2:2" ht="20.100000000000001" customHeight="1" x14ac:dyDescent="0.15">
      <c r="B1047" s="62"/>
    </row>
    <row r="1048" spans="2:2" ht="20.100000000000001" customHeight="1" x14ac:dyDescent="0.15">
      <c r="B1048" s="62"/>
    </row>
    <row r="1049" spans="2:2" ht="20.100000000000001" customHeight="1" x14ac:dyDescent="0.15">
      <c r="B1049" s="62"/>
    </row>
    <row r="1050" spans="2:2" ht="20.100000000000001" customHeight="1" x14ac:dyDescent="0.15">
      <c r="B1050" s="62"/>
    </row>
    <row r="1051" spans="2:2" ht="20.100000000000001" customHeight="1" x14ac:dyDescent="0.15">
      <c r="B1051" s="62"/>
    </row>
    <row r="1052" spans="2:2" ht="20.100000000000001" customHeight="1" x14ac:dyDescent="0.15">
      <c r="B1052" s="62"/>
    </row>
    <row r="1053" spans="2:2" ht="20.100000000000001" customHeight="1" x14ac:dyDescent="0.15">
      <c r="B1053" s="62"/>
    </row>
    <row r="1054" spans="2:2" ht="20.100000000000001" customHeight="1" x14ac:dyDescent="0.15">
      <c r="B1054" s="62"/>
    </row>
    <row r="1055" spans="2:2" ht="20.100000000000001" customHeight="1" x14ac:dyDescent="0.15">
      <c r="B1055" s="62"/>
    </row>
    <row r="1056" spans="2:2" ht="20.100000000000001" customHeight="1" x14ac:dyDescent="0.15">
      <c r="B1056" s="62"/>
    </row>
    <row r="1057" spans="2:2" ht="20.100000000000001" customHeight="1" x14ac:dyDescent="0.15">
      <c r="B1057" s="62"/>
    </row>
    <row r="1058" spans="2:2" ht="20.100000000000001" customHeight="1" x14ac:dyDescent="0.15">
      <c r="B1058" s="62"/>
    </row>
    <row r="1059" spans="2:2" ht="20.100000000000001" customHeight="1" x14ac:dyDescent="0.15">
      <c r="B1059" s="62"/>
    </row>
    <row r="1060" spans="2:2" ht="20.100000000000001" customHeight="1" x14ac:dyDescent="0.15">
      <c r="B1060" s="62"/>
    </row>
    <row r="1061" spans="2:2" ht="20.100000000000001" customHeight="1" x14ac:dyDescent="0.15">
      <c r="B1061" s="62"/>
    </row>
    <row r="1062" spans="2:2" ht="20.100000000000001" customHeight="1" x14ac:dyDescent="0.15">
      <c r="B1062" s="62"/>
    </row>
    <row r="1063" spans="2:2" ht="20.100000000000001" customHeight="1" x14ac:dyDescent="0.15">
      <c r="B1063" s="62"/>
    </row>
    <row r="1064" spans="2:2" ht="20.100000000000001" customHeight="1" x14ac:dyDescent="0.15">
      <c r="B1064" s="62"/>
    </row>
    <row r="1065" spans="2:2" ht="20.100000000000001" customHeight="1" x14ac:dyDescent="0.15">
      <c r="B1065" s="62"/>
    </row>
    <row r="1066" spans="2:2" ht="20.100000000000001" customHeight="1" x14ac:dyDescent="0.15">
      <c r="B1066" s="62"/>
    </row>
    <row r="1067" spans="2:2" ht="20.100000000000001" customHeight="1" x14ac:dyDescent="0.15">
      <c r="B1067" s="62"/>
    </row>
    <row r="1068" spans="2:2" ht="20.100000000000001" customHeight="1" x14ac:dyDescent="0.15">
      <c r="B1068" s="62"/>
    </row>
    <row r="1069" spans="2:2" ht="20.100000000000001" customHeight="1" x14ac:dyDescent="0.15">
      <c r="B1069" s="62"/>
    </row>
    <row r="1070" spans="2:2" ht="20.100000000000001" customHeight="1" x14ac:dyDescent="0.15">
      <c r="B1070" s="62"/>
    </row>
    <row r="1071" spans="2:2" ht="20.100000000000001" customHeight="1" x14ac:dyDescent="0.15">
      <c r="B1071" s="62"/>
    </row>
    <row r="1072" spans="2:2" ht="20.100000000000001" customHeight="1" x14ac:dyDescent="0.15">
      <c r="B1072" s="62"/>
    </row>
    <row r="1073" spans="2:2" ht="20.100000000000001" customHeight="1" x14ac:dyDescent="0.15">
      <c r="B1073" s="62"/>
    </row>
    <row r="1074" spans="2:2" ht="20.100000000000001" customHeight="1" x14ac:dyDescent="0.15">
      <c r="B1074" s="62"/>
    </row>
    <row r="1075" spans="2:2" ht="20.100000000000001" customHeight="1" x14ac:dyDescent="0.15">
      <c r="B1075" s="62"/>
    </row>
    <row r="1076" spans="2:2" ht="20.100000000000001" customHeight="1" x14ac:dyDescent="0.15">
      <c r="B1076" s="62"/>
    </row>
    <row r="1077" spans="2:2" ht="20.100000000000001" customHeight="1" x14ac:dyDescent="0.15">
      <c r="B1077" s="62"/>
    </row>
    <row r="1078" spans="2:2" ht="20.100000000000001" customHeight="1" x14ac:dyDescent="0.15">
      <c r="B1078" s="62"/>
    </row>
    <row r="1079" spans="2:2" ht="20.100000000000001" customHeight="1" x14ac:dyDescent="0.15">
      <c r="B1079" s="62"/>
    </row>
    <row r="1080" spans="2:2" ht="20.100000000000001" customHeight="1" x14ac:dyDescent="0.15">
      <c r="B1080" s="62"/>
    </row>
    <row r="1081" spans="2:2" ht="20.100000000000001" customHeight="1" x14ac:dyDescent="0.15">
      <c r="B1081" s="62"/>
    </row>
    <row r="1082" spans="2:2" ht="20.100000000000001" customHeight="1" x14ac:dyDescent="0.15">
      <c r="B1082" s="62"/>
    </row>
    <row r="1083" spans="2:2" ht="20.100000000000001" customHeight="1" x14ac:dyDescent="0.15">
      <c r="B1083" s="62"/>
    </row>
    <row r="1084" spans="2:2" ht="20.100000000000001" customHeight="1" x14ac:dyDescent="0.15">
      <c r="B1084" s="62"/>
    </row>
    <row r="1085" spans="2:2" ht="20.100000000000001" customHeight="1" x14ac:dyDescent="0.15">
      <c r="B1085" s="62"/>
    </row>
    <row r="1086" spans="2:2" ht="20.100000000000001" customHeight="1" x14ac:dyDescent="0.15">
      <c r="B1086" s="62"/>
    </row>
    <row r="1087" spans="2:2" ht="20.100000000000001" customHeight="1" x14ac:dyDescent="0.15">
      <c r="B1087" s="62"/>
    </row>
    <row r="1088" spans="2:2" ht="20.100000000000001" customHeight="1" x14ac:dyDescent="0.15">
      <c r="B1088" s="62"/>
    </row>
    <row r="1089" spans="2:2" ht="20.100000000000001" customHeight="1" x14ac:dyDescent="0.15">
      <c r="B1089" s="62"/>
    </row>
    <row r="1090" spans="2:2" ht="20.100000000000001" customHeight="1" x14ac:dyDescent="0.15">
      <c r="B1090" s="62"/>
    </row>
    <row r="1091" spans="2:2" ht="20.100000000000001" customHeight="1" x14ac:dyDescent="0.15">
      <c r="B1091" s="62"/>
    </row>
    <row r="1092" spans="2:2" ht="20.100000000000001" customHeight="1" x14ac:dyDescent="0.15">
      <c r="B1092" s="62"/>
    </row>
    <row r="1093" spans="2:2" ht="20.100000000000001" customHeight="1" x14ac:dyDescent="0.15">
      <c r="B1093" s="62"/>
    </row>
    <row r="1094" spans="2:2" ht="20.100000000000001" customHeight="1" x14ac:dyDescent="0.15">
      <c r="B1094" s="62"/>
    </row>
    <row r="1095" spans="2:2" ht="20.100000000000001" customHeight="1" x14ac:dyDescent="0.15">
      <c r="B1095" s="62"/>
    </row>
    <row r="1096" spans="2:2" ht="20.100000000000001" customHeight="1" x14ac:dyDescent="0.15">
      <c r="B1096" s="62"/>
    </row>
    <row r="1097" spans="2:2" ht="20.100000000000001" customHeight="1" x14ac:dyDescent="0.15">
      <c r="B1097" s="62"/>
    </row>
    <row r="1098" spans="2:2" ht="20.100000000000001" customHeight="1" x14ac:dyDescent="0.15">
      <c r="B1098" s="62"/>
    </row>
    <row r="1099" spans="2:2" ht="20.100000000000001" customHeight="1" x14ac:dyDescent="0.15">
      <c r="B1099" s="62"/>
    </row>
    <row r="1100" spans="2:2" ht="20.100000000000001" customHeight="1" x14ac:dyDescent="0.15">
      <c r="B1100" s="62"/>
    </row>
    <row r="1101" spans="2:2" ht="20.100000000000001" customHeight="1" x14ac:dyDescent="0.15">
      <c r="B1101" s="62"/>
    </row>
    <row r="1102" spans="2:2" ht="20.100000000000001" customHeight="1" x14ac:dyDescent="0.15">
      <c r="B1102" s="62"/>
    </row>
    <row r="1103" spans="2:2" ht="20.100000000000001" customHeight="1" x14ac:dyDescent="0.15">
      <c r="B1103" s="62"/>
    </row>
    <row r="1104" spans="2:2" ht="20.100000000000001" customHeight="1" x14ac:dyDescent="0.15">
      <c r="B1104" s="62"/>
    </row>
    <row r="1105" spans="2:2" ht="20.100000000000001" customHeight="1" x14ac:dyDescent="0.15">
      <c r="B1105" s="62"/>
    </row>
    <row r="1106" spans="2:2" ht="20.100000000000001" customHeight="1" x14ac:dyDescent="0.15">
      <c r="B1106" s="62"/>
    </row>
    <row r="1107" spans="2:2" ht="20.100000000000001" customHeight="1" x14ac:dyDescent="0.15">
      <c r="B1107" s="62"/>
    </row>
    <row r="1108" spans="2:2" ht="20.100000000000001" customHeight="1" x14ac:dyDescent="0.15">
      <c r="B1108" s="62"/>
    </row>
    <row r="1109" spans="2:2" ht="20.100000000000001" customHeight="1" x14ac:dyDescent="0.15">
      <c r="B1109" s="62"/>
    </row>
    <row r="1110" spans="2:2" ht="20.100000000000001" customHeight="1" x14ac:dyDescent="0.15">
      <c r="B1110" s="62"/>
    </row>
    <row r="1111" spans="2:2" ht="20.100000000000001" customHeight="1" x14ac:dyDescent="0.15">
      <c r="B1111" s="62"/>
    </row>
    <row r="1112" spans="2:2" ht="20.100000000000001" customHeight="1" x14ac:dyDescent="0.15">
      <c r="B1112" s="62"/>
    </row>
    <row r="1113" spans="2:2" ht="20.100000000000001" customHeight="1" x14ac:dyDescent="0.15">
      <c r="B1113" s="62"/>
    </row>
    <row r="1114" spans="2:2" ht="20.100000000000001" customHeight="1" x14ac:dyDescent="0.15">
      <c r="B1114" s="62"/>
    </row>
    <row r="1115" spans="2:2" ht="20.100000000000001" customHeight="1" x14ac:dyDescent="0.15">
      <c r="B1115" s="62"/>
    </row>
    <row r="1116" spans="2:2" ht="20.100000000000001" customHeight="1" x14ac:dyDescent="0.15">
      <c r="B1116" s="62"/>
    </row>
    <row r="1117" spans="2:2" ht="20.100000000000001" customHeight="1" x14ac:dyDescent="0.15">
      <c r="B1117" s="62"/>
    </row>
    <row r="1118" spans="2:2" ht="20.100000000000001" customHeight="1" x14ac:dyDescent="0.15">
      <c r="B1118" s="62"/>
    </row>
    <row r="1119" spans="2:2" ht="20.100000000000001" customHeight="1" x14ac:dyDescent="0.15">
      <c r="B1119" s="62"/>
    </row>
    <row r="1120" spans="2:2" ht="20.100000000000001" customHeight="1" x14ac:dyDescent="0.15">
      <c r="B1120" s="62"/>
    </row>
    <row r="1121" spans="2:2" ht="20.100000000000001" customHeight="1" x14ac:dyDescent="0.15">
      <c r="B1121" s="62"/>
    </row>
    <row r="1122" spans="2:2" ht="20.100000000000001" customHeight="1" x14ac:dyDescent="0.15">
      <c r="B1122" s="62"/>
    </row>
    <row r="1123" spans="2:2" ht="20.100000000000001" customHeight="1" x14ac:dyDescent="0.15">
      <c r="B1123" s="62"/>
    </row>
    <row r="1124" spans="2:2" ht="20.100000000000001" customHeight="1" x14ac:dyDescent="0.15">
      <c r="B1124" s="62"/>
    </row>
    <row r="1125" spans="2:2" ht="20.100000000000001" customHeight="1" x14ac:dyDescent="0.15">
      <c r="B1125" s="62"/>
    </row>
    <row r="1126" spans="2:2" ht="20.100000000000001" customHeight="1" x14ac:dyDescent="0.15">
      <c r="B1126" s="62"/>
    </row>
    <row r="1127" spans="2:2" ht="20.100000000000001" customHeight="1" x14ac:dyDescent="0.15">
      <c r="B1127" s="62"/>
    </row>
    <row r="1128" spans="2:2" ht="20.100000000000001" customHeight="1" x14ac:dyDescent="0.15">
      <c r="B1128" s="62"/>
    </row>
    <row r="1129" spans="2:2" ht="20.100000000000001" customHeight="1" x14ac:dyDescent="0.15">
      <c r="B1129" s="62"/>
    </row>
    <row r="1130" spans="2:2" ht="20.100000000000001" customHeight="1" x14ac:dyDescent="0.15">
      <c r="B1130" s="62"/>
    </row>
    <row r="1131" spans="2:2" ht="20.100000000000001" customHeight="1" x14ac:dyDescent="0.15">
      <c r="B1131" s="62"/>
    </row>
    <row r="1132" spans="2:2" ht="20.100000000000001" customHeight="1" x14ac:dyDescent="0.15">
      <c r="B1132" s="62"/>
    </row>
    <row r="1133" spans="2:2" ht="20.100000000000001" customHeight="1" x14ac:dyDescent="0.15">
      <c r="B1133" s="62"/>
    </row>
    <row r="1134" spans="2:2" ht="20.100000000000001" customHeight="1" x14ac:dyDescent="0.15">
      <c r="B1134" s="62"/>
    </row>
    <row r="1135" spans="2:2" ht="20.100000000000001" customHeight="1" x14ac:dyDescent="0.15">
      <c r="B1135" s="62"/>
    </row>
    <row r="1136" spans="2:2" ht="20.100000000000001" customHeight="1" x14ac:dyDescent="0.15">
      <c r="B1136" s="62"/>
    </row>
    <row r="1137" spans="2:2" ht="20.100000000000001" customHeight="1" x14ac:dyDescent="0.15">
      <c r="B1137" s="62"/>
    </row>
    <row r="1138" spans="2:2" ht="20.100000000000001" customHeight="1" x14ac:dyDescent="0.15">
      <c r="B1138" s="62"/>
    </row>
    <row r="1139" spans="2:2" ht="20.100000000000001" customHeight="1" x14ac:dyDescent="0.15">
      <c r="B1139" s="62"/>
    </row>
    <row r="1140" spans="2:2" ht="20.100000000000001" customHeight="1" x14ac:dyDescent="0.15">
      <c r="B1140" s="62"/>
    </row>
    <row r="1141" spans="2:2" ht="20.100000000000001" customHeight="1" x14ac:dyDescent="0.15">
      <c r="B1141" s="62"/>
    </row>
    <row r="1142" spans="2:2" ht="20.100000000000001" customHeight="1" x14ac:dyDescent="0.15">
      <c r="B1142" s="62"/>
    </row>
    <row r="1143" spans="2:2" ht="20.100000000000001" customHeight="1" x14ac:dyDescent="0.15">
      <c r="B1143" s="62"/>
    </row>
    <row r="1144" spans="2:2" ht="20.100000000000001" customHeight="1" x14ac:dyDescent="0.15">
      <c r="B1144" s="62"/>
    </row>
    <row r="1145" spans="2:2" ht="20.100000000000001" customHeight="1" x14ac:dyDescent="0.15">
      <c r="B1145" s="62"/>
    </row>
    <row r="1146" spans="2:2" ht="20.100000000000001" customHeight="1" x14ac:dyDescent="0.15">
      <c r="B1146" s="62"/>
    </row>
    <row r="1147" spans="2:2" ht="20.100000000000001" customHeight="1" x14ac:dyDescent="0.15">
      <c r="B1147" s="62"/>
    </row>
    <row r="1148" spans="2:2" ht="20.100000000000001" customHeight="1" x14ac:dyDescent="0.15">
      <c r="B1148" s="62"/>
    </row>
    <row r="1149" spans="2:2" ht="20.100000000000001" customHeight="1" x14ac:dyDescent="0.15">
      <c r="B1149" s="62"/>
    </row>
    <row r="1150" spans="2:2" ht="20.100000000000001" customHeight="1" x14ac:dyDescent="0.15">
      <c r="B1150" s="62"/>
    </row>
    <row r="1151" spans="2:2" ht="20.100000000000001" customHeight="1" x14ac:dyDescent="0.15">
      <c r="B1151" s="62"/>
    </row>
    <row r="1152" spans="2:2" ht="20.100000000000001" customHeight="1" x14ac:dyDescent="0.15">
      <c r="B1152" s="62"/>
    </row>
    <row r="1153" spans="2:2" ht="20.100000000000001" customHeight="1" x14ac:dyDescent="0.15">
      <c r="B1153" s="62"/>
    </row>
    <row r="1154" spans="2:2" ht="20.100000000000001" customHeight="1" x14ac:dyDescent="0.15">
      <c r="B1154" s="62"/>
    </row>
    <row r="1155" spans="2:2" ht="20.100000000000001" customHeight="1" x14ac:dyDescent="0.15">
      <c r="B1155" s="62"/>
    </row>
    <row r="1156" spans="2:2" ht="20.100000000000001" customHeight="1" x14ac:dyDescent="0.15">
      <c r="B1156" s="62"/>
    </row>
  </sheetData>
  <mergeCells count="8">
    <mergeCell ref="C6:G6"/>
    <mergeCell ref="I6:M6"/>
    <mergeCell ref="H6:H8"/>
    <mergeCell ref="N6:N9"/>
    <mergeCell ref="F7:F8"/>
    <mergeCell ref="G7:G8"/>
    <mergeCell ref="I7:I8"/>
    <mergeCell ref="M7:M8"/>
  </mergeCells>
  <phoneticPr fontId="2"/>
  <pageMargins left="0.78740157480314965" right="0.78740157480314965" top="0.78740157480314965" bottom="0.78740157480314965" header="0.51181102362204722" footer="0.51181102362204722"/>
  <pageSetup paperSize="9" firstPageNumber="48" orientation="portrait" useFirstPageNumber="1" r:id="rId1"/>
  <headerFooter scaleWithDoc="0" alignWithMargins="0">
    <oddFooter>&amp;C- &amp;P -</oddFooter>
  </headerFooter>
  <colBreaks count="1" manualBreakCount="1">
    <brk id="7"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AQ35"/>
  <sheetViews>
    <sheetView view="pageBreakPreview" zoomScale="85" zoomScaleSheetLayoutView="85" workbookViewId="0">
      <selection activeCell="E17" sqref="E17"/>
    </sheetView>
  </sheetViews>
  <sheetFormatPr defaultColWidth="10.625" defaultRowHeight="20.100000000000001" customHeight="1" x14ac:dyDescent="0.15"/>
  <cols>
    <col min="1" max="1" width="6.875" style="15" customWidth="1"/>
    <col min="2" max="2" width="9.625" style="15" customWidth="1"/>
    <col min="3" max="4" width="8.625" style="15" customWidth="1"/>
    <col min="5" max="5" width="9.125" style="15" customWidth="1"/>
    <col min="6" max="6" width="8.625" style="15" customWidth="1"/>
    <col min="7" max="7" width="9.625" style="15" customWidth="1"/>
    <col min="8" max="9" width="8.625" style="15" customWidth="1"/>
    <col min="10" max="10" width="9.625" style="15" customWidth="1"/>
    <col min="11" max="16384" width="10.625" style="15"/>
  </cols>
  <sheetData>
    <row r="1" spans="1:10" ht="20.100000000000001" customHeight="1" x14ac:dyDescent="0.15">
      <c r="A1" s="15" t="str">
        <f>目次!A6</f>
        <v>令和６年度　市町村税の課税状況等の調</v>
      </c>
    </row>
    <row r="2" spans="1:10" ht="20.100000000000001" customHeight="1" x14ac:dyDescent="0.15">
      <c r="A2" s="15" t="s">
        <v>119</v>
      </c>
    </row>
    <row r="4" spans="1:10" ht="20.100000000000001" customHeight="1" x14ac:dyDescent="0.15">
      <c r="A4" s="15" t="s">
        <v>420</v>
      </c>
      <c r="B4" s="15" t="str">
        <f>目次!C28</f>
        <v>加入者の状況（後期高齢者支援金等課税分）（令和６年３月３１日現在）</v>
      </c>
    </row>
    <row r="5" spans="1:10" ht="20.100000000000001" customHeight="1" x14ac:dyDescent="0.15">
      <c r="H5" s="99"/>
      <c r="I5" s="99"/>
      <c r="J5" s="99"/>
    </row>
    <row r="6" spans="1:10" ht="20.100000000000001" customHeight="1" x14ac:dyDescent="0.15">
      <c r="A6" s="17"/>
      <c r="B6" s="24" t="s">
        <v>9</v>
      </c>
      <c r="C6" s="604" t="s">
        <v>306</v>
      </c>
      <c r="D6" s="605"/>
      <c r="E6" s="605"/>
      <c r="F6" s="605"/>
      <c r="G6" s="606"/>
      <c r="H6" s="585" t="s">
        <v>379</v>
      </c>
      <c r="I6" s="586"/>
      <c r="J6" s="588"/>
    </row>
    <row r="7" spans="1:10" ht="20.100000000000001" customHeight="1" x14ac:dyDescent="0.15">
      <c r="A7" s="110"/>
      <c r="B7" s="112"/>
      <c r="C7" s="410" t="s">
        <v>201</v>
      </c>
      <c r="D7" s="283"/>
      <c r="E7" s="284"/>
      <c r="F7" s="549" t="s">
        <v>122</v>
      </c>
      <c r="G7" s="601" t="s">
        <v>380</v>
      </c>
      <c r="H7" s="471" t="s">
        <v>125</v>
      </c>
      <c r="I7" s="471" t="s">
        <v>127</v>
      </c>
      <c r="J7" s="602" t="s">
        <v>380</v>
      </c>
    </row>
    <row r="8" spans="1:10" ht="21" x14ac:dyDescent="0.15">
      <c r="A8" s="146"/>
      <c r="B8" s="258"/>
      <c r="C8" s="392" t="s">
        <v>128</v>
      </c>
      <c r="D8" s="392" t="s">
        <v>2</v>
      </c>
      <c r="E8" s="396" t="s">
        <v>15</v>
      </c>
      <c r="F8" s="483"/>
      <c r="G8" s="600"/>
      <c r="H8" s="578"/>
      <c r="I8" s="578"/>
      <c r="J8" s="603"/>
    </row>
    <row r="9" spans="1:10" ht="20.100000000000001" customHeight="1" x14ac:dyDescent="0.15">
      <c r="A9" s="111" t="s">
        <v>26</v>
      </c>
      <c r="B9" s="25"/>
      <c r="C9" s="39" t="s">
        <v>29</v>
      </c>
      <c r="D9" s="129" t="s">
        <v>29</v>
      </c>
      <c r="E9" s="129" t="s">
        <v>29</v>
      </c>
      <c r="F9" s="129" t="s">
        <v>29</v>
      </c>
      <c r="G9" s="39" t="s">
        <v>29</v>
      </c>
      <c r="H9" s="39" t="s">
        <v>25</v>
      </c>
      <c r="I9" s="39" t="s">
        <v>25</v>
      </c>
      <c r="J9" s="57" t="s">
        <v>25</v>
      </c>
    </row>
    <row r="10" spans="1:10" ht="20.100000000000001" customHeight="1" x14ac:dyDescent="0.15">
      <c r="A10" s="275">
        <v>1</v>
      </c>
      <c r="B10" s="279" t="s">
        <v>155</v>
      </c>
      <c r="C10" s="116">
        <v>36197</v>
      </c>
      <c r="D10" s="123">
        <v>0</v>
      </c>
      <c r="E10" s="123">
        <f>SUM(C10:D10)</f>
        <v>36197</v>
      </c>
      <c r="F10" s="144">
        <v>0</v>
      </c>
      <c r="G10" s="144">
        <f t="shared" ref="G10:G34" si="0">SUM(E10:F10)</f>
        <v>36197</v>
      </c>
      <c r="H10" s="144">
        <v>51341</v>
      </c>
      <c r="I10" s="123">
        <v>0</v>
      </c>
      <c r="J10" s="183">
        <f t="shared" ref="J10:J34" si="1">SUM(H10:I10)</f>
        <v>51341</v>
      </c>
    </row>
    <row r="11" spans="1:10" ht="20.100000000000001" customHeight="1" x14ac:dyDescent="0.15">
      <c r="A11" s="111">
        <v>2</v>
      </c>
      <c r="B11" s="28" t="s">
        <v>159</v>
      </c>
      <c r="C11" s="117">
        <v>6736</v>
      </c>
      <c r="D11" s="118">
        <v>0</v>
      </c>
      <c r="E11" s="118">
        <f t="shared" ref="E11:E34" si="2">SUM(C11:D11)</f>
        <v>6736</v>
      </c>
      <c r="F11" s="120">
        <v>0</v>
      </c>
      <c r="G11" s="120">
        <f t="shared" si="0"/>
        <v>6736</v>
      </c>
      <c r="H11" s="120">
        <v>9627</v>
      </c>
      <c r="I11" s="118">
        <v>0</v>
      </c>
      <c r="J11" s="132">
        <f t="shared" si="1"/>
        <v>9627</v>
      </c>
    </row>
    <row r="12" spans="1:10" ht="20.100000000000001" customHeight="1" x14ac:dyDescent="0.15">
      <c r="A12" s="261">
        <v>3</v>
      </c>
      <c r="B12" s="28" t="s">
        <v>160</v>
      </c>
      <c r="C12" s="118">
        <v>10953</v>
      </c>
      <c r="D12" s="118">
        <v>0</v>
      </c>
      <c r="E12" s="118">
        <f t="shared" si="2"/>
        <v>10953</v>
      </c>
      <c r="F12" s="120">
        <v>0</v>
      </c>
      <c r="G12" s="120">
        <f t="shared" si="0"/>
        <v>10953</v>
      </c>
      <c r="H12" s="120">
        <v>16736</v>
      </c>
      <c r="I12" s="118">
        <v>0</v>
      </c>
      <c r="J12" s="132">
        <f t="shared" si="1"/>
        <v>16736</v>
      </c>
    </row>
    <row r="13" spans="1:10" ht="20.100000000000001" customHeight="1" x14ac:dyDescent="0.15">
      <c r="A13" s="111">
        <v>4</v>
      </c>
      <c r="B13" s="28" t="s">
        <v>161</v>
      </c>
      <c r="C13" s="118">
        <v>8808</v>
      </c>
      <c r="D13" s="118">
        <v>0</v>
      </c>
      <c r="E13" s="118">
        <f t="shared" si="2"/>
        <v>8808</v>
      </c>
      <c r="F13" s="120">
        <v>0</v>
      </c>
      <c r="G13" s="120">
        <f t="shared" si="0"/>
        <v>8808</v>
      </c>
      <c r="H13" s="120">
        <v>12353</v>
      </c>
      <c r="I13" s="118">
        <v>0</v>
      </c>
      <c r="J13" s="132">
        <f t="shared" si="1"/>
        <v>12353</v>
      </c>
    </row>
    <row r="14" spans="1:10" ht="20.100000000000001" customHeight="1" x14ac:dyDescent="0.15">
      <c r="A14" s="276">
        <v>5</v>
      </c>
      <c r="B14" s="28" t="s">
        <v>164</v>
      </c>
      <c r="C14" s="137">
        <v>3957</v>
      </c>
      <c r="D14" s="137">
        <v>0</v>
      </c>
      <c r="E14" s="137">
        <f t="shared" si="2"/>
        <v>3957</v>
      </c>
      <c r="F14" s="119">
        <v>0</v>
      </c>
      <c r="G14" s="119">
        <f t="shared" si="0"/>
        <v>3957</v>
      </c>
      <c r="H14" s="119">
        <v>5654</v>
      </c>
      <c r="I14" s="137">
        <v>0</v>
      </c>
      <c r="J14" s="133">
        <f t="shared" si="1"/>
        <v>5654</v>
      </c>
    </row>
    <row r="15" spans="1:10" ht="20.100000000000001" customHeight="1" x14ac:dyDescent="0.15">
      <c r="A15" s="111">
        <v>6</v>
      </c>
      <c r="B15" s="29" t="s">
        <v>166</v>
      </c>
      <c r="C15" s="117">
        <v>5926</v>
      </c>
      <c r="D15" s="118">
        <v>0</v>
      </c>
      <c r="E15" s="118">
        <f t="shared" si="2"/>
        <v>5926</v>
      </c>
      <c r="F15" s="118">
        <v>0</v>
      </c>
      <c r="G15" s="118">
        <f t="shared" si="0"/>
        <v>5926</v>
      </c>
      <c r="H15" s="118">
        <v>8864</v>
      </c>
      <c r="I15" s="118">
        <v>0</v>
      </c>
      <c r="J15" s="131">
        <f t="shared" si="1"/>
        <v>8864</v>
      </c>
    </row>
    <row r="16" spans="1:10" s="62" customFormat="1" ht="20.100000000000001" customHeight="1" x14ac:dyDescent="0.15">
      <c r="A16" s="261">
        <v>7</v>
      </c>
      <c r="B16" s="30" t="s">
        <v>167</v>
      </c>
      <c r="C16" s="117">
        <v>3689</v>
      </c>
      <c r="D16" s="118">
        <v>0</v>
      </c>
      <c r="E16" s="118">
        <f t="shared" si="2"/>
        <v>3689</v>
      </c>
      <c r="F16" s="118">
        <v>0</v>
      </c>
      <c r="G16" s="118">
        <f t="shared" si="0"/>
        <v>3689</v>
      </c>
      <c r="H16" s="118">
        <v>5291</v>
      </c>
      <c r="I16" s="118">
        <v>0</v>
      </c>
      <c r="J16" s="131">
        <f t="shared" si="1"/>
        <v>5291</v>
      </c>
    </row>
    <row r="17" spans="1:43" ht="20.100000000000001" customHeight="1" x14ac:dyDescent="0.15">
      <c r="A17" s="111">
        <v>8</v>
      </c>
      <c r="B17" s="28" t="s">
        <v>170</v>
      </c>
      <c r="C17" s="281">
        <v>9565</v>
      </c>
      <c r="D17" s="281">
        <v>0</v>
      </c>
      <c r="E17" s="281">
        <f t="shared" si="2"/>
        <v>9565</v>
      </c>
      <c r="F17" s="82">
        <v>0</v>
      </c>
      <c r="G17" s="82">
        <f t="shared" si="0"/>
        <v>9565</v>
      </c>
      <c r="H17" s="82">
        <v>14086</v>
      </c>
      <c r="I17" s="281">
        <v>0</v>
      </c>
      <c r="J17" s="132">
        <f t="shared" si="1"/>
        <v>14086</v>
      </c>
    </row>
    <row r="18" spans="1:43" ht="20.100000000000001" customHeight="1" x14ac:dyDescent="0.15">
      <c r="A18" s="261">
        <v>9</v>
      </c>
      <c r="B18" s="28" t="s">
        <v>172</v>
      </c>
      <c r="C18" s="281">
        <v>3964</v>
      </c>
      <c r="D18" s="281">
        <v>0</v>
      </c>
      <c r="E18" s="281">
        <f t="shared" si="2"/>
        <v>3964</v>
      </c>
      <c r="F18" s="82">
        <v>0</v>
      </c>
      <c r="G18" s="82">
        <f t="shared" si="0"/>
        <v>3964</v>
      </c>
      <c r="H18" s="82">
        <v>5821</v>
      </c>
      <c r="I18" s="281">
        <v>0</v>
      </c>
      <c r="J18" s="132">
        <f t="shared" si="1"/>
        <v>5821</v>
      </c>
    </row>
    <row r="19" spans="1:43" ht="20.100000000000001" customHeight="1" x14ac:dyDescent="0.15">
      <c r="A19" s="277">
        <v>10</v>
      </c>
      <c r="B19" s="31" t="s">
        <v>173</v>
      </c>
      <c r="C19" s="137">
        <v>9691</v>
      </c>
      <c r="D19" s="137">
        <v>0</v>
      </c>
      <c r="E19" s="137">
        <f t="shared" si="2"/>
        <v>9691</v>
      </c>
      <c r="F19" s="119">
        <v>0</v>
      </c>
      <c r="G19" s="119">
        <f t="shared" si="0"/>
        <v>9691</v>
      </c>
      <c r="H19" s="119">
        <v>14643</v>
      </c>
      <c r="I19" s="137">
        <v>0</v>
      </c>
      <c r="J19" s="133">
        <f t="shared" si="1"/>
        <v>14643</v>
      </c>
    </row>
    <row r="20" spans="1:43" ht="20.100000000000001" customHeight="1" x14ac:dyDescent="0.15">
      <c r="A20" s="111">
        <v>11</v>
      </c>
      <c r="B20" s="28" t="s">
        <v>174</v>
      </c>
      <c r="C20" s="282">
        <v>4091</v>
      </c>
      <c r="D20" s="124">
        <v>0</v>
      </c>
      <c r="E20" s="124">
        <f t="shared" si="2"/>
        <v>4091</v>
      </c>
      <c r="F20" s="166">
        <v>0</v>
      </c>
      <c r="G20" s="166">
        <f t="shared" si="0"/>
        <v>4091</v>
      </c>
      <c r="H20" s="166">
        <v>5620</v>
      </c>
      <c r="I20" s="124">
        <v>0</v>
      </c>
      <c r="J20" s="134">
        <f t="shared" si="1"/>
        <v>5620</v>
      </c>
    </row>
    <row r="21" spans="1:43" ht="20.100000000000001" customHeight="1" x14ac:dyDescent="0.15">
      <c r="A21" s="111">
        <v>12</v>
      </c>
      <c r="B21" s="28" t="s">
        <v>301</v>
      </c>
      <c r="C21" s="117">
        <v>3272</v>
      </c>
      <c r="D21" s="118">
        <v>0</v>
      </c>
      <c r="E21" s="118">
        <f t="shared" si="2"/>
        <v>3272</v>
      </c>
      <c r="F21" s="120">
        <v>0</v>
      </c>
      <c r="G21" s="120">
        <f t="shared" si="0"/>
        <v>3272</v>
      </c>
      <c r="H21" s="120">
        <v>4902</v>
      </c>
      <c r="I21" s="118">
        <v>0</v>
      </c>
      <c r="J21" s="132">
        <f t="shared" si="1"/>
        <v>4902</v>
      </c>
    </row>
    <row r="22" spans="1:43" ht="20.100000000000001" customHeight="1" x14ac:dyDescent="0.15">
      <c r="A22" s="111">
        <v>13</v>
      </c>
      <c r="B22" s="28" t="s">
        <v>302</v>
      </c>
      <c r="C22" s="117">
        <v>3274</v>
      </c>
      <c r="D22" s="118">
        <v>0</v>
      </c>
      <c r="E22" s="118">
        <f t="shared" si="2"/>
        <v>3274</v>
      </c>
      <c r="F22" s="120">
        <v>0</v>
      </c>
      <c r="G22" s="120">
        <f t="shared" si="0"/>
        <v>3274</v>
      </c>
      <c r="H22" s="120">
        <v>4751</v>
      </c>
      <c r="I22" s="118">
        <v>0</v>
      </c>
      <c r="J22" s="132">
        <f t="shared" si="1"/>
        <v>4751</v>
      </c>
    </row>
    <row r="23" spans="1:43" ht="20.100000000000001" customHeight="1" x14ac:dyDescent="0.15">
      <c r="A23" s="111">
        <v>14</v>
      </c>
      <c r="B23" s="28" t="s">
        <v>175</v>
      </c>
      <c r="C23" s="117">
        <v>651</v>
      </c>
      <c r="D23" s="118">
        <v>0</v>
      </c>
      <c r="E23" s="118">
        <f t="shared" si="2"/>
        <v>651</v>
      </c>
      <c r="F23" s="120">
        <v>0</v>
      </c>
      <c r="G23" s="120">
        <f t="shared" si="0"/>
        <v>651</v>
      </c>
      <c r="H23" s="120">
        <v>891</v>
      </c>
      <c r="I23" s="118">
        <v>0</v>
      </c>
      <c r="J23" s="132">
        <f t="shared" si="1"/>
        <v>891</v>
      </c>
      <c r="K23" s="62"/>
      <c r="L23" s="62"/>
      <c r="M23" s="62"/>
      <c r="N23" s="62"/>
      <c r="O23" s="62"/>
      <c r="P23" s="62"/>
      <c r="Q23" s="62"/>
      <c r="R23" s="62"/>
      <c r="S23" s="62"/>
      <c r="T23" s="62"/>
      <c r="U23" s="62"/>
    </row>
    <row r="24" spans="1:43" ht="20.100000000000001" customHeight="1" x14ac:dyDescent="0.15">
      <c r="A24" s="111">
        <v>15</v>
      </c>
      <c r="B24" s="28" t="s">
        <v>177</v>
      </c>
      <c r="C24" s="139">
        <v>336</v>
      </c>
      <c r="D24" s="137">
        <v>0</v>
      </c>
      <c r="E24" s="137">
        <f t="shared" si="2"/>
        <v>336</v>
      </c>
      <c r="F24" s="119">
        <v>0</v>
      </c>
      <c r="G24" s="119">
        <f t="shared" si="0"/>
        <v>336</v>
      </c>
      <c r="H24" s="119">
        <v>469</v>
      </c>
      <c r="I24" s="137">
        <v>0</v>
      </c>
      <c r="J24" s="133">
        <f t="shared" si="1"/>
        <v>469</v>
      </c>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row>
    <row r="25" spans="1:43" ht="20.100000000000001" customHeight="1" x14ac:dyDescent="0.15">
      <c r="A25" s="278">
        <v>16</v>
      </c>
      <c r="B25" s="29" t="s">
        <v>178</v>
      </c>
      <c r="C25" s="282">
        <v>453</v>
      </c>
      <c r="D25" s="124">
        <v>0</v>
      </c>
      <c r="E25" s="124">
        <f t="shared" si="2"/>
        <v>453</v>
      </c>
      <c r="F25" s="166">
        <v>0</v>
      </c>
      <c r="G25" s="166">
        <f t="shared" si="0"/>
        <v>453</v>
      </c>
      <c r="H25" s="166">
        <v>657</v>
      </c>
      <c r="I25" s="124">
        <v>0</v>
      </c>
      <c r="J25" s="134">
        <f t="shared" si="1"/>
        <v>657</v>
      </c>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row>
    <row r="26" spans="1:43" ht="20.100000000000001" customHeight="1" x14ac:dyDescent="0.15">
      <c r="A26" s="111">
        <v>17</v>
      </c>
      <c r="B26" s="28" t="s">
        <v>303</v>
      </c>
      <c r="C26" s="117">
        <v>2149</v>
      </c>
      <c r="D26" s="118">
        <v>0</v>
      </c>
      <c r="E26" s="118">
        <f t="shared" si="2"/>
        <v>2149</v>
      </c>
      <c r="F26" s="120">
        <v>0</v>
      </c>
      <c r="G26" s="120">
        <f t="shared" si="0"/>
        <v>2149</v>
      </c>
      <c r="H26" s="120">
        <v>3239</v>
      </c>
      <c r="I26" s="118">
        <v>0</v>
      </c>
      <c r="J26" s="132">
        <f t="shared" si="1"/>
        <v>3239</v>
      </c>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row>
    <row r="27" spans="1:43" ht="20.100000000000001" customHeight="1" x14ac:dyDescent="0.15">
      <c r="A27" s="111">
        <v>18</v>
      </c>
      <c r="B27" s="28" t="s">
        <v>304</v>
      </c>
      <c r="C27" s="117">
        <v>1015</v>
      </c>
      <c r="D27" s="118">
        <v>0</v>
      </c>
      <c r="E27" s="118">
        <f t="shared" si="2"/>
        <v>1015</v>
      </c>
      <c r="F27" s="120">
        <v>0</v>
      </c>
      <c r="G27" s="120">
        <f t="shared" si="0"/>
        <v>1015</v>
      </c>
      <c r="H27" s="120">
        <v>1495</v>
      </c>
      <c r="I27" s="118">
        <v>0</v>
      </c>
      <c r="J27" s="132">
        <f t="shared" si="1"/>
        <v>1495</v>
      </c>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row>
    <row r="28" spans="1:43" ht="20.100000000000001" customHeight="1" x14ac:dyDescent="0.15">
      <c r="A28" s="111">
        <v>19</v>
      </c>
      <c r="B28" s="28" t="s">
        <v>135</v>
      </c>
      <c r="C28" s="117">
        <v>1183</v>
      </c>
      <c r="D28" s="118">
        <v>0</v>
      </c>
      <c r="E28" s="118">
        <f t="shared" si="2"/>
        <v>1183</v>
      </c>
      <c r="F28" s="120">
        <v>0</v>
      </c>
      <c r="G28" s="120">
        <f t="shared" si="0"/>
        <v>1183</v>
      </c>
      <c r="H28" s="120">
        <v>1699</v>
      </c>
      <c r="I28" s="118">
        <v>0</v>
      </c>
      <c r="J28" s="132">
        <f t="shared" si="1"/>
        <v>1699</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row>
    <row r="29" spans="1:43" ht="20.100000000000001" customHeight="1" x14ac:dyDescent="0.15">
      <c r="A29" s="277">
        <v>20</v>
      </c>
      <c r="B29" s="31" t="s">
        <v>180</v>
      </c>
      <c r="C29" s="139">
        <v>809</v>
      </c>
      <c r="D29" s="137">
        <v>0</v>
      </c>
      <c r="E29" s="137">
        <f t="shared" si="2"/>
        <v>809</v>
      </c>
      <c r="F29" s="119">
        <v>0</v>
      </c>
      <c r="G29" s="119">
        <f t="shared" si="0"/>
        <v>809</v>
      </c>
      <c r="H29" s="119">
        <v>1135</v>
      </c>
      <c r="I29" s="137">
        <v>0</v>
      </c>
      <c r="J29" s="133">
        <f t="shared" si="1"/>
        <v>1135</v>
      </c>
    </row>
    <row r="30" spans="1:43" ht="20.100000000000001" customHeight="1" x14ac:dyDescent="0.15">
      <c r="A30" s="111">
        <v>21</v>
      </c>
      <c r="B30" s="28" t="s">
        <v>181</v>
      </c>
      <c r="C30" s="282">
        <v>540</v>
      </c>
      <c r="D30" s="124">
        <v>0</v>
      </c>
      <c r="E30" s="124">
        <f t="shared" si="2"/>
        <v>540</v>
      </c>
      <c r="F30" s="166">
        <v>0</v>
      </c>
      <c r="G30" s="166">
        <f t="shared" si="0"/>
        <v>540</v>
      </c>
      <c r="H30" s="166">
        <v>787</v>
      </c>
      <c r="I30" s="124">
        <v>0</v>
      </c>
      <c r="J30" s="134">
        <f t="shared" si="1"/>
        <v>787</v>
      </c>
    </row>
    <row r="31" spans="1:43" ht="20.100000000000001" customHeight="1" x14ac:dyDescent="0.15">
      <c r="A31" s="111">
        <v>22</v>
      </c>
      <c r="B31" s="28" t="s">
        <v>182</v>
      </c>
      <c r="C31" s="117">
        <v>574</v>
      </c>
      <c r="D31" s="118">
        <v>0</v>
      </c>
      <c r="E31" s="118">
        <f t="shared" si="2"/>
        <v>574</v>
      </c>
      <c r="F31" s="120">
        <v>0</v>
      </c>
      <c r="G31" s="120">
        <f t="shared" si="0"/>
        <v>574</v>
      </c>
      <c r="H31" s="120">
        <v>1513</v>
      </c>
      <c r="I31" s="118">
        <v>0</v>
      </c>
      <c r="J31" s="132">
        <f t="shared" si="1"/>
        <v>1513</v>
      </c>
    </row>
    <row r="32" spans="1:43" ht="20.100000000000001" customHeight="1" x14ac:dyDescent="0.15">
      <c r="A32" s="111">
        <v>23</v>
      </c>
      <c r="B32" s="28" t="s">
        <v>184</v>
      </c>
      <c r="C32" s="117">
        <v>2348</v>
      </c>
      <c r="D32" s="118">
        <v>0</v>
      </c>
      <c r="E32" s="118">
        <f t="shared" si="2"/>
        <v>2348</v>
      </c>
      <c r="F32" s="120">
        <v>0</v>
      </c>
      <c r="G32" s="120">
        <f t="shared" si="0"/>
        <v>2348</v>
      </c>
      <c r="H32" s="120">
        <v>3718</v>
      </c>
      <c r="I32" s="118">
        <v>0</v>
      </c>
      <c r="J32" s="132">
        <f t="shared" si="1"/>
        <v>3718</v>
      </c>
    </row>
    <row r="33" spans="1:10" ht="20.100000000000001" customHeight="1" x14ac:dyDescent="0.15">
      <c r="A33" s="111">
        <v>24</v>
      </c>
      <c r="B33" s="28" t="s">
        <v>185</v>
      </c>
      <c r="C33" s="117">
        <v>1915</v>
      </c>
      <c r="D33" s="118">
        <v>0</v>
      </c>
      <c r="E33" s="118">
        <f t="shared" si="2"/>
        <v>1915</v>
      </c>
      <c r="F33" s="120">
        <v>0</v>
      </c>
      <c r="G33" s="120">
        <f t="shared" si="0"/>
        <v>1915</v>
      </c>
      <c r="H33" s="120">
        <v>2954</v>
      </c>
      <c r="I33" s="118">
        <v>0</v>
      </c>
      <c r="J33" s="132">
        <f t="shared" si="1"/>
        <v>2954</v>
      </c>
    </row>
    <row r="34" spans="1:10" ht="20.100000000000001" customHeight="1" x14ac:dyDescent="0.15">
      <c r="A34" s="19">
        <v>25</v>
      </c>
      <c r="B34" s="28" t="s">
        <v>12</v>
      </c>
      <c r="C34" s="288">
        <v>298</v>
      </c>
      <c r="D34" s="270">
        <v>0</v>
      </c>
      <c r="E34" s="270">
        <f t="shared" si="2"/>
        <v>298</v>
      </c>
      <c r="F34" s="145">
        <v>0</v>
      </c>
      <c r="G34" s="145">
        <f t="shared" si="0"/>
        <v>298</v>
      </c>
      <c r="H34" s="145">
        <v>452</v>
      </c>
      <c r="I34" s="270">
        <v>0</v>
      </c>
      <c r="J34" s="289">
        <f t="shared" si="1"/>
        <v>452</v>
      </c>
    </row>
    <row r="35" spans="1:10" ht="20.100000000000001" customHeight="1" x14ac:dyDescent="0.15">
      <c r="A35" s="23" t="s">
        <v>209</v>
      </c>
      <c r="B35" s="32"/>
      <c r="C35" s="142">
        <f t="shared" ref="C35:J35" si="3">SUM(C10:C34)</f>
        <v>122394</v>
      </c>
      <c r="D35" s="142">
        <f t="shared" si="3"/>
        <v>0</v>
      </c>
      <c r="E35" s="142">
        <f t="shared" si="3"/>
        <v>122394</v>
      </c>
      <c r="F35" s="125">
        <f t="shared" si="3"/>
        <v>0</v>
      </c>
      <c r="G35" s="125">
        <f t="shared" si="3"/>
        <v>122394</v>
      </c>
      <c r="H35" s="125">
        <f t="shared" si="3"/>
        <v>178698</v>
      </c>
      <c r="I35" s="142">
        <f t="shared" si="3"/>
        <v>0</v>
      </c>
      <c r="J35" s="142">
        <f t="shared" si="3"/>
        <v>178698</v>
      </c>
    </row>
  </sheetData>
  <mergeCells count="7">
    <mergeCell ref="C6:G6"/>
    <mergeCell ref="H6:J6"/>
    <mergeCell ref="F7:F8"/>
    <mergeCell ref="G7:G8"/>
    <mergeCell ref="H7:H8"/>
    <mergeCell ref="I7:I8"/>
    <mergeCell ref="J7:J8"/>
  </mergeCells>
  <phoneticPr fontId="2"/>
  <pageMargins left="0.78740157480314965" right="0.78740157480314965" top="0.78740157480314965" bottom="0.78740157480314965" header="0.51181102362204722" footer="0.51181102362204722"/>
  <pageSetup paperSize="9" scale="98" firstPageNumber="50" orientation="portrait" useFirstPageNumber="1" r:id="rId1"/>
  <headerFooter scaleWithDoc="0"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AQ35"/>
  <sheetViews>
    <sheetView view="pageBreakPreview" zoomScale="85" zoomScaleSheetLayoutView="85" workbookViewId="0">
      <selection activeCell="K18" sqref="K18"/>
    </sheetView>
  </sheetViews>
  <sheetFormatPr defaultColWidth="10.625" defaultRowHeight="20.100000000000001" customHeight="1" x14ac:dyDescent="0.15"/>
  <cols>
    <col min="1" max="1" width="6.625" style="15" customWidth="1"/>
    <col min="2" max="2" width="9.625" style="15" customWidth="1"/>
    <col min="3" max="4" width="8.625" style="15" customWidth="1"/>
    <col min="5" max="5" width="9.125" style="15" customWidth="1"/>
    <col min="6" max="6" width="8.625" style="15" customWidth="1"/>
    <col min="7" max="7" width="9.625" style="15" customWidth="1"/>
    <col min="8" max="9" width="8.625" style="15" customWidth="1"/>
    <col min="10" max="10" width="9.625" style="15" customWidth="1"/>
    <col min="11" max="16384" width="10.625" style="15"/>
  </cols>
  <sheetData>
    <row r="1" spans="1:10" ht="20.100000000000001" customHeight="1" x14ac:dyDescent="0.15">
      <c r="A1" s="15" t="str">
        <f>目次!A6</f>
        <v>令和６年度　市町村税の課税状況等の調</v>
      </c>
    </row>
    <row r="2" spans="1:10" ht="20.100000000000001" customHeight="1" x14ac:dyDescent="0.15">
      <c r="A2" s="15" t="s">
        <v>119</v>
      </c>
    </row>
    <row r="4" spans="1:10" ht="20.100000000000001" customHeight="1" x14ac:dyDescent="0.15">
      <c r="A4" s="15" t="s">
        <v>421</v>
      </c>
      <c r="B4" s="15" t="str">
        <f>目次!C29</f>
        <v>加入者の状況（介護納付金課税分）（令和６年３月３１日現在）</v>
      </c>
    </row>
    <row r="5" spans="1:10" ht="20.100000000000001" customHeight="1" x14ac:dyDescent="0.15">
      <c r="H5" s="99"/>
      <c r="I5" s="99"/>
      <c r="J5" s="99"/>
    </row>
    <row r="6" spans="1:10" ht="20.100000000000001" customHeight="1" x14ac:dyDescent="0.15">
      <c r="A6" s="17"/>
      <c r="B6" s="24" t="s">
        <v>9</v>
      </c>
      <c r="C6" s="604" t="s">
        <v>306</v>
      </c>
      <c r="D6" s="605"/>
      <c r="E6" s="605"/>
      <c r="F6" s="605"/>
      <c r="G6" s="606"/>
      <c r="H6" s="585" t="s">
        <v>379</v>
      </c>
      <c r="I6" s="586"/>
      <c r="J6" s="588"/>
    </row>
    <row r="7" spans="1:10" ht="20.100000000000001" customHeight="1" x14ac:dyDescent="0.15">
      <c r="A7" s="110"/>
      <c r="B7" s="112"/>
      <c r="C7" s="410" t="s">
        <v>201</v>
      </c>
      <c r="D7" s="283"/>
      <c r="E7" s="284"/>
      <c r="F7" s="549" t="s">
        <v>122</v>
      </c>
      <c r="G7" s="601" t="s">
        <v>380</v>
      </c>
      <c r="H7" s="471" t="s">
        <v>125</v>
      </c>
      <c r="I7" s="471" t="s">
        <v>127</v>
      </c>
      <c r="J7" s="602" t="s">
        <v>380</v>
      </c>
    </row>
    <row r="8" spans="1:10" ht="21" x14ac:dyDescent="0.15">
      <c r="A8" s="146"/>
      <c r="B8" s="258"/>
      <c r="C8" s="392" t="s">
        <v>128</v>
      </c>
      <c r="D8" s="392" t="s">
        <v>2</v>
      </c>
      <c r="E8" s="396" t="s">
        <v>15</v>
      </c>
      <c r="F8" s="483"/>
      <c r="G8" s="600"/>
      <c r="H8" s="578"/>
      <c r="I8" s="578"/>
      <c r="J8" s="603"/>
    </row>
    <row r="9" spans="1:10" ht="20.100000000000001" customHeight="1" x14ac:dyDescent="0.15">
      <c r="A9" s="111" t="s">
        <v>26</v>
      </c>
      <c r="B9" s="25"/>
      <c r="C9" s="39" t="s">
        <v>29</v>
      </c>
      <c r="D9" s="129" t="s">
        <v>29</v>
      </c>
      <c r="E9" s="129" t="s">
        <v>29</v>
      </c>
      <c r="F9" s="129" t="s">
        <v>29</v>
      </c>
      <c r="G9" s="39" t="s">
        <v>29</v>
      </c>
      <c r="H9" s="39" t="s">
        <v>25</v>
      </c>
      <c r="I9" s="39" t="s">
        <v>25</v>
      </c>
      <c r="J9" s="57" t="s">
        <v>25</v>
      </c>
    </row>
    <row r="10" spans="1:10" ht="20.100000000000001" customHeight="1" x14ac:dyDescent="0.15">
      <c r="A10" s="275">
        <v>1</v>
      </c>
      <c r="B10" s="279" t="s">
        <v>155</v>
      </c>
      <c r="C10" s="116">
        <v>13118</v>
      </c>
      <c r="D10" s="123">
        <v>0</v>
      </c>
      <c r="E10" s="123">
        <f t="shared" ref="E10:E34" si="0">SUM(C10:D10)</f>
        <v>13118</v>
      </c>
      <c r="F10" s="144">
        <v>0</v>
      </c>
      <c r="G10" s="144">
        <f t="shared" ref="G10:G34" si="1">SUM(E10:F10)</f>
        <v>13118</v>
      </c>
      <c r="H10" s="144">
        <v>14720</v>
      </c>
      <c r="I10" s="123">
        <v>0</v>
      </c>
      <c r="J10" s="183">
        <f t="shared" ref="J10:J34" si="2">SUM(H10:I10)</f>
        <v>14720</v>
      </c>
    </row>
    <row r="11" spans="1:10" ht="20.100000000000001" customHeight="1" x14ac:dyDescent="0.15">
      <c r="A11" s="111">
        <v>2</v>
      </c>
      <c r="B11" s="28" t="s">
        <v>159</v>
      </c>
      <c r="C11" s="117">
        <v>2541</v>
      </c>
      <c r="D11" s="118">
        <v>0</v>
      </c>
      <c r="E11" s="118">
        <f t="shared" si="0"/>
        <v>2541</v>
      </c>
      <c r="F11" s="120">
        <v>0</v>
      </c>
      <c r="G11" s="120">
        <f t="shared" si="1"/>
        <v>2541</v>
      </c>
      <c r="H11" s="120">
        <v>2879</v>
      </c>
      <c r="I11" s="118">
        <v>0</v>
      </c>
      <c r="J11" s="132">
        <f t="shared" si="2"/>
        <v>2879</v>
      </c>
    </row>
    <row r="12" spans="1:10" ht="20.100000000000001" customHeight="1" x14ac:dyDescent="0.15">
      <c r="A12" s="261">
        <v>3</v>
      </c>
      <c r="B12" s="28" t="s">
        <v>160</v>
      </c>
      <c r="C12" s="118">
        <v>4027</v>
      </c>
      <c r="D12" s="118">
        <v>0</v>
      </c>
      <c r="E12" s="118">
        <f t="shared" si="0"/>
        <v>4027</v>
      </c>
      <c r="F12" s="120">
        <v>0</v>
      </c>
      <c r="G12" s="120">
        <f t="shared" si="1"/>
        <v>4027</v>
      </c>
      <c r="H12" s="120">
        <v>4639</v>
      </c>
      <c r="I12" s="118">
        <v>0</v>
      </c>
      <c r="J12" s="132">
        <f t="shared" si="2"/>
        <v>4639</v>
      </c>
    </row>
    <row r="13" spans="1:10" ht="20.100000000000001" customHeight="1" x14ac:dyDescent="0.15">
      <c r="A13" s="111">
        <v>4</v>
      </c>
      <c r="B13" s="28" t="s">
        <v>161</v>
      </c>
      <c r="C13" s="118">
        <v>3123</v>
      </c>
      <c r="D13" s="118">
        <v>0</v>
      </c>
      <c r="E13" s="118">
        <f t="shared" si="0"/>
        <v>3123</v>
      </c>
      <c r="F13" s="120">
        <v>0</v>
      </c>
      <c r="G13" s="120">
        <f t="shared" si="1"/>
        <v>3123</v>
      </c>
      <c r="H13" s="120">
        <v>3506</v>
      </c>
      <c r="I13" s="118">
        <v>0</v>
      </c>
      <c r="J13" s="132">
        <f t="shared" si="2"/>
        <v>3506</v>
      </c>
    </row>
    <row r="14" spans="1:10" ht="20.100000000000001" customHeight="1" x14ac:dyDescent="0.15">
      <c r="A14" s="276">
        <v>5</v>
      </c>
      <c r="B14" s="28" t="s">
        <v>164</v>
      </c>
      <c r="C14" s="137">
        <v>1369</v>
      </c>
      <c r="D14" s="137">
        <v>0</v>
      </c>
      <c r="E14" s="137">
        <f t="shared" si="0"/>
        <v>1369</v>
      </c>
      <c r="F14" s="119">
        <v>0</v>
      </c>
      <c r="G14" s="119">
        <f t="shared" si="1"/>
        <v>1369</v>
      </c>
      <c r="H14" s="119">
        <v>1559</v>
      </c>
      <c r="I14" s="137">
        <v>0</v>
      </c>
      <c r="J14" s="133">
        <f t="shared" si="2"/>
        <v>1559</v>
      </c>
    </row>
    <row r="15" spans="1:10" ht="20.100000000000001" customHeight="1" x14ac:dyDescent="0.15">
      <c r="A15" s="111">
        <v>6</v>
      </c>
      <c r="B15" s="29" t="s">
        <v>166</v>
      </c>
      <c r="C15" s="117">
        <v>2253</v>
      </c>
      <c r="D15" s="118">
        <v>0</v>
      </c>
      <c r="E15" s="118">
        <f t="shared" si="0"/>
        <v>2253</v>
      </c>
      <c r="F15" s="118">
        <v>0</v>
      </c>
      <c r="G15" s="118">
        <f t="shared" si="1"/>
        <v>2253</v>
      </c>
      <c r="H15" s="118">
        <v>2628</v>
      </c>
      <c r="I15" s="118">
        <v>0</v>
      </c>
      <c r="J15" s="131">
        <f t="shared" si="2"/>
        <v>2628</v>
      </c>
    </row>
    <row r="16" spans="1:10" s="62" customFormat="1" ht="20.100000000000001" customHeight="1" x14ac:dyDescent="0.15">
      <c r="A16" s="261">
        <v>7</v>
      </c>
      <c r="B16" s="30" t="s">
        <v>167</v>
      </c>
      <c r="C16" s="117">
        <v>1329</v>
      </c>
      <c r="D16" s="118">
        <v>0</v>
      </c>
      <c r="E16" s="118">
        <f t="shared" si="0"/>
        <v>1329</v>
      </c>
      <c r="F16" s="118">
        <v>0</v>
      </c>
      <c r="G16" s="118">
        <f t="shared" si="1"/>
        <v>1329</v>
      </c>
      <c r="H16" s="118">
        <v>1521</v>
      </c>
      <c r="I16" s="118">
        <v>0</v>
      </c>
      <c r="J16" s="131">
        <f t="shared" si="2"/>
        <v>1521</v>
      </c>
    </row>
    <row r="17" spans="1:43" ht="20.100000000000001" customHeight="1" x14ac:dyDescent="0.15">
      <c r="A17" s="111">
        <v>8</v>
      </c>
      <c r="B17" s="28" t="s">
        <v>170</v>
      </c>
      <c r="C17" s="281">
        <v>3221</v>
      </c>
      <c r="D17" s="281">
        <v>0</v>
      </c>
      <c r="E17" s="281">
        <f t="shared" si="0"/>
        <v>3221</v>
      </c>
      <c r="F17" s="82">
        <v>0</v>
      </c>
      <c r="G17" s="82">
        <f t="shared" si="1"/>
        <v>3221</v>
      </c>
      <c r="H17" s="82">
        <v>3635</v>
      </c>
      <c r="I17" s="281">
        <v>0</v>
      </c>
      <c r="J17" s="132">
        <f t="shared" si="2"/>
        <v>3635</v>
      </c>
    </row>
    <row r="18" spans="1:43" ht="20.100000000000001" customHeight="1" x14ac:dyDescent="0.15">
      <c r="A18" s="261">
        <v>9</v>
      </c>
      <c r="B18" s="28" t="s">
        <v>172</v>
      </c>
      <c r="C18" s="281">
        <v>1465</v>
      </c>
      <c r="D18" s="281">
        <v>0</v>
      </c>
      <c r="E18" s="281">
        <f t="shared" si="0"/>
        <v>1465</v>
      </c>
      <c r="F18" s="82">
        <v>0</v>
      </c>
      <c r="G18" s="82">
        <f t="shared" si="1"/>
        <v>1465</v>
      </c>
      <c r="H18" s="82">
        <v>1690</v>
      </c>
      <c r="I18" s="281">
        <v>0</v>
      </c>
      <c r="J18" s="132">
        <f t="shared" si="2"/>
        <v>1690</v>
      </c>
    </row>
    <row r="19" spans="1:43" ht="20.100000000000001" customHeight="1" x14ac:dyDescent="0.15">
      <c r="A19" s="277">
        <v>10</v>
      </c>
      <c r="B19" s="31" t="s">
        <v>173</v>
      </c>
      <c r="C19" s="137">
        <v>3613</v>
      </c>
      <c r="D19" s="137">
        <v>0</v>
      </c>
      <c r="E19" s="137">
        <f t="shared" si="0"/>
        <v>3613</v>
      </c>
      <c r="F19" s="119">
        <v>0</v>
      </c>
      <c r="G19" s="119">
        <f t="shared" si="1"/>
        <v>3613</v>
      </c>
      <c r="H19" s="119">
        <v>4198</v>
      </c>
      <c r="I19" s="137">
        <v>0</v>
      </c>
      <c r="J19" s="133">
        <f t="shared" si="2"/>
        <v>4198</v>
      </c>
    </row>
    <row r="20" spans="1:43" ht="20.100000000000001" customHeight="1" x14ac:dyDescent="0.15">
      <c r="A20" s="111">
        <v>11</v>
      </c>
      <c r="B20" s="28" t="s">
        <v>174</v>
      </c>
      <c r="C20" s="282">
        <v>1330</v>
      </c>
      <c r="D20" s="124">
        <v>0</v>
      </c>
      <c r="E20" s="124">
        <f t="shared" si="0"/>
        <v>1330</v>
      </c>
      <c r="F20" s="166">
        <v>0</v>
      </c>
      <c r="G20" s="166">
        <f t="shared" si="1"/>
        <v>1330</v>
      </c>
      <c r="H20" s="166">
        <v>1476</v>
      </c>
      <c r="I20" s="124">
        <v>0</v>
      </c>
      <c r="J20" s="134">
        <f t="shared" si="2"/>
        <v>1476</v>
      </c>
    </row>
    <row r="21" spans="1:43" ht="20.100000000000001" customHeight="1" x14ac:dyDescent="0.15">
      <c r="A21" s="111">
        <v>12</v>
      </c>
      <c r="B21" s="28" t="s">
        <v>301</v>
      </c>
      <c r="C21" s="117">
        <v>1162</v>
      </c>
      <c r="D21" s="118">
        <v>0</v>
      </c>
      <c r="E21" s="118">
        <f t="shared" si="0"/>
        <v>1162</v>
      </c>
      <c r="F21" s="120">
        <v>0</v>
      </c>
      <c r="G21" s="120">
        <f t="shared" si="1"/>
        <v>1162</v>
      </c>
      <c r="H21" s="120">
        <v>1348</v>
      </c>
      <c r="I21" s="118">
        <v>0</v>
      </c>
      <c r="J21" s="132">
        <f t="shared" si="2"/>
        <v>1348</v>
      </c>
    </row>
    <row r="22" spans="1:43" ht="20.100000000000001" customHeight="1" x14ac:dyDescent="0.15">
      <c r="A22" s="111">
        <v>13</v>
      </c>
      <c r="B22" s="28" t="s">
        <v>302</v>
      </c>
      <c r="C22" s="117">
        <v>1170</v>
      </c>
      <c r="D22" s="118">
        <v>0</v>
      </c>
      <c r="E22" s="118">
        <f t="shared" si="0"/>
        <v>1170</v>
      </c>
      <c r="F22" s="120">
        <v>0</v>
      </c>
      <c r="G22" s="120">
        <f t="shared" si="1"/>
        <v>1170</v>
      </c>
      <c r="H22" s="120">
        <v>1342</v>
      </c>
      <c r="I22" s="118">
        <v>0</v>
      </c>
      <c r="J22" s="132">
        <f t="shared" si="2"/>
        <v>1342</v>
      </c>
    </row>
    <row r="23" spans="1:43" ht="20.100000000000001" customHeight="1" x14ac:dyDescent="0.15">
      <c r="A23" s="111">
        <v>14</v>
      </c>
      <c r="B23" s="28" t="s">
        <v>175</v>
      </c>
      <c r="C23" s="117">
        <v>219</v>
      </c>
      <c r="D23" s="118">
        <v>0</v>
      </c>
      <c r="E23" s="118">
        <f t="shared" si="0"/>
        <v>219</v>
      </c>
      <c r="F23" s="120">
        <v>0</v>
      </c>
      <c r="G23" s="120">
        <f t="shared" si="1"/>
        <v>219</v>
      </c>
      <c r="H23" s="120">
        <v>243</v>
      </c>
      <c r="I23" s="118">
        <v>0</v>
      </c>
      <c r="J23" s="132">
        <f t="shared" si="2"/>
        <v>243</v>
      </c>
      <c r="K23" s="62"/>
      <c r="L23" s="62"/>
      <c r="M23" s="62"/>
      <c r="N23" s="62"/>
      <c r="O23" s="62"/>
      <c r="P23" s="62"/>
      <c r="Q23" s="62"/>
      <c r="R23" s="62"/>
      <c r="S23" s="62"/>
      <c r="T23" s="62"/>
      <c r="U23" s="62"/>
    </row>
    <row r="24" spans="1:43" ht="20.100000000000001" customHeight="1" x14ac:dyDescent="0.15">
      <c r="A24" s="111">
        <v>15</v>
      </c>
      <c r="B24" s="28" t="s">
        <v>177</v>
      </c>
      <c r="C24" s="139">
        <v>103</v>
      </c>
      <c r="D24" s="137">
        <v>0</v>
      </c>
      <c r="E24" s="137">
        <f t="shared" si="0"/>
        <v>103</v>
      </c>
      <c r="F24" s="119">
        <v>0</v>
      </c>
      <c r="G24" s="119">
        <f t="shared" si="1"/>
        <v>103</v>
      </c>
      <c r="H24" s="119">
        <v>113</v>
      </c>
      <c r="I24" s="137">
        <v>0</v>
      </c>
      <c r="J24" s="133">
        <f t="shared" si="2"/>
        <v>113</v>
      </c>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row>
    <row r="25" spans="1:43" ht="20.100000000000001" customHeight="1" x14ac:dyDescent="0.15">
      <c r="A25" s="278">
        <v>16</v>
      </c>
      <c r="B25" s="29" t="s">
        <v>178</v>
      </c>
      <c r="C25" s="282">
        <v>148</v>
      </c>
      <c r="D25" s="124">
        <v>0</v>
      </c>
      <c r="E25" s="124">
        <f t="shared" si="0"/>
        <v>148</v>
      </c>
      <c r="F25" s="166">
        <v>0</v>
      </c>
      <c r="G25" s="166">
        <f t="shared" si="1"/>
        <v>148</v>
      </c>
      <c r="H25" s="166">
        <v>165</v>
      </c>
      <c r="I25" s="124">
        <v>0</v>
      </c>
      <c r="J25" s="134">
        <f t="shared" si="2"/>
        <v>165</v>
      </c>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row>
    <row r="26" spans="1:43" ht="20.100000000000001" customHeight="1" x14ac:dyDescent="0.15">
      <c r="A26" s="111">
        <v>17</v>
      </c>
      <c r="B26" s="28" t="s">
        <v>303</v>
      </c>
      <c r="C26" s="117">
        <v>779</v>
      </c>
      <c r="D26" s="118">
        <v>0</v>
      </c>
      <c r="E26" s="118">
        <f t="shared" si="0"/>
        <v>779</v>
      </c>
      <c r="F26" s="120">
        <v>0</v>
      </c>
      <c r="G26" s="120">
        <f t="shared" si="1"/>
        <v>779</v>
      </c>
      <c r="H26" s="120">
        <v>899</v>
      </c>
      <c r="I26" s="118">
        <v>0</v>
      </c>
      <c r="J26" s="132">
        <f t="shared" si="2"/>
        <v>899</v>
      </c>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row>
    <row r="27" spans="1:43" ht="20.100000000000001" customHeight="1" x14ac:dyDescent="0.15">
      <c r="A27" s="111">
        <v>18</v>
      </c>
      <c r="B27" s="28" t="s">
        <v>304</v>
      </c>
      <c r="C27" s="117">
        <v>379</v>
      </c>
      <c r="D27" s="118">
        <v>0</v>
      </c>
      <c r="E27" s="118">
        <f t="shared" si="0"/>
        <v>379</v>
      </c>
      <c r="F27" s="120">
        <v>0</v>
      </c>
      <c r="G27" s="120">
        <f t="shared" si="1"/>
        <v>379</v>
      </c>
      <c r="H27" s="120">
        <v>438</v>
      </c>
      <c r="I27" s="118">
        <v>0</v>
      </c>
      <c r="J27" s="132">
        <f t="shared" si="2"/>
        <v>438</v>
      </c>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row>
    <row r="28" spans="1:43" ht="20.100000000000001" customHeight="1" x14ac:dyDescent="0.15">
      <c r="A28" s="111">
        <v>19</v>
      </c>
      <c r="B28" s="28" t="s">
        <v>135</v>
      </c>
      <c r="C28" s="117">
        <v>407</v>
      </c>
      <c r="D28" s="118">
        <v>0</v>
      </c>
      <c r="E28" s="118">
        <f t="shared" si="0"/>
        <v>407</v>
      </c>
      <c r="F28" s="120">
        <v>0</v>
      </c>
      <c r="G28" s="120">
        <f t="shared" si="1"/>
        <v>407</v>
      </c>
      <c r="H28" s="120">
        <v>458</v>
      </c>
      <c r="I28" s="118">
        <v>0</v>
      </c>
      <c r="J28" s="132">
        <f t="shared" si="2"/>
        <v>458</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row>
    <row r="29" spans="1:43" ht="20.100000000000001" customHeight="1" x14ac:dyDescent="0.15">
      <c r="A29" s="277">
        <v>20</v>
      </c>
      <c r="B29" s="31" t="s">
        <v>180</v>
      </c>
      <c r="C29" s="139">
        <v>260</v>
      </c>
      <c r="D29" s="137">
        <v>0</v>
      </c>
      <c r="E29" s="137">
        <f t="shared" si="0"/>
        <v>260</v>
      </c>
      <c r="F29" s="119">
        <v>0</v>
      </c>
      <c r="G29" s="119">
        <f t="shared" si="1"/>
        <v>260</v>
      </c>
      <c r="H29" s="119">
        <v>290</v>
      </c>
      <c r="I29" s="137">
        <v>0</v>
      </c>
      <c r="J29" s="133">
        <f t="shared" si="2"/>
        <v>290</v>
      </c>
    </row>
    <row r="30" spans="1:43" ht="20.100000000000001" customHeight="1" x14ac:dyDescent="0.15">
      <c r="A30" s="111">
        <v>21</v>
      </c>
      <c r="B30" s="28" t="s">
        <v>181</v>
      </c>
      <c r="C30" s="282">
        <v>172</v>
      </c>
      <c r="D30" s="124">
        <v>0</v>
      </c>
      <c r="E30" s="124">
        <f t="shared" si="0"/>
        <v>172</v>
      </c>
      <c r="F30" s="166">
        <v>0</v>
      </c>
      <c r="G30" s="166">
        <f t="shared" si="1"/>
        <v>172</v>
      </c>
      <c r="H30" s="166">
        <v>192</v>
      </c>
      <c r="I30" s="124">
        <v>0</v>
      </c>
      <c r="J30" s="134">
        <f t="shared" si="2"/>
        <v>192</v>
      </c>
    </row>
    <row r="31" spans="1:43" ht="20.100000000000001" customHeight="1" x14ac:dyDescent="0.15">
      <c r="A31" s="111">
        <v>22</v>
      </c>
      <c r="B31" s="28" t="s">
        <v>182</v>
      </c>
      <c r="C31" s="117">
        <v>432</v>
      </c>
      <c r="D31" s="118">
        <v>0</v>
      </c>
      <c r="E31" s="118">
        <f t="shared" si="0"/>
        <v>432</v>
      </c>
      <c r="F31" s="120">
        <v>0</v>
      </c>
      <c r="G31" s="120">
        <f t="shared" si="1"/>
        <v>432</v>
      </c>
      <c r="H31" s="120">
        <v>682</v>
      </c>
      <c r="I31" s="118">
        <v>0</v>
      </c>
      <c r="J31" s="132">
        <f t="shared" si="2"/>
        <v>682</v>
      </c>
    </row>
    <row r="32" spans="1:43" ht="20.100000000000001" customHeight="1" x14ac:dyDescent="0.15">
      <c r="A32" s="111">
        <v>23</v>
      </c>
      <c r="B32" s="28" t="s">
        <v>184</v>
      </c>
      <c r="C32" s="117">
        <v>901</v>
      </c>
      <c r="D32" s="118">
        <v>0</v>
      </c>
      <c r="E32" s="118">
        <f t="shared" si="0"/>
        <v>901</v>
      </c>
      <c r="F32" s="120">
        <v>0</v>
      </c>
      <c r="G32" s="120">
        <f t="shared" si="1"/>
        <v>901</v>
      </c>
      <c r="H32" s="120">
        <v>1060</v>
      </c>
      <c r="I32" s="118">
        <v>0</v>
      </c>
      <c r="J32" s="132">
        <f t="shared" si="2"/>
        <v>1060</v>
      </c>
    </row>
    <row r="33" spans="1:10" ht="20.100000000000001" customHeight="1" x14ac:dyDescent="0.15">
      <c r="A33" s="111">
        <v>24</v>
      </c>
      <c r="B33" s="28" t="s">
        <v>185</v>
      </c>
      <c r="C33" s="117">
        <v>702</v>
      </c>
      <c r="D33" s="118">
        <v>0</v>
      </c>
      <c r="E33" s="118">
        <f t="shared" si="0"/>
        <v>702</v>
      </c>
      <c r="F33" s="120">
        <v>0</v>
      </c>
      <c r="G33" s="120">
        <f t="shared" si="1"/>
        <v>702</v>
      </c>
      <c r="H33" s="120">
        <v>814</v>
      </c>
      <c r="I33" s="118">
        <v>0</v>
      </c>
      <c r="J33" s="132">
        <f t="shared" si="2"/>
        <v>814</v>
      </c>
    </row>
    <row r="34" spans="1:10" ht="20.100000000000001" customHeight="1" x14ac:dyDescent="0.15">
      <c r="A34" s="19">
        <v>25</v>
      </c>
      <c r="B34" s="28" t="s">
        <v>12</v>
      </c>
      <c r="C34" s="288">
        <v>80</v>
      </c>
      <c r="D34" s="270">
        <v>0</v>
      </c>
      <c r="E34" s="270">
        <f t="shared" si="0"/>
        <v>80</v>
      </c>
      <c r="F34" s="145">
        <v>0</v>
      </c>
      <c r="G34" s="145">
        <f t="shared" si="1"/>
        <v>80</v>
      </c>
      <c r="H34" s="145">
        <v>96</v>
      </c>
      <c r="I34" s="270">
        <v>0</v>
      </c>
      <c r="J34" s="289">
        <f t="shared" si="2"/>
        <v>96</v>
      </c>
    </row>
    <row r="35" spans="1:10" ht="20.100000000000001" customHeight="1" x14ac:dyDescent="0.15">
      <c r="A35" s="23" t="s">
        <v>209</v>
      </c>
      <c r="B35" s="32"/>
      <c r="C35" s="142">
        <f t="shared" ref="C35:J35" si="3">SUM(C10:C34)</f>
        <v>44303</v>
      </c>
      <c r="D35" s="142">
        <f t="shared" si="3"/>
        <v>0</v>
      </c>
      <c r="E35" s="142">
        <f t="shared" si="3"/>
        <v>44303</v>
      </c>
      <c r="F35" s="125">
        <f t="shared" si="3"/>
        <v>0</v>
      </c>
      <c r="G35" s="125">
        <f t="shared" si="3"/>
        <v>44303</v>
      </c>
      <c r="H35" s="125">
        <f t="shared" si="3"/>
        <v>50591</v>
      </c>
      <c r="I35" s="142">
        <f t="shared" si="3"/>
        <v>0</v>
      </c>
      <c r="J35" s="135">
        <f t="shared" si="3"/>
        <v>50591</v>
      </c>
    </row>
  </sheetData>
  <mergeCells count="7">
    <mergeCell ref="C6:G6"/>
    <mergeCell ref="H6:J6"/>
    <mergeCell ref="F7:F8"/>
    <mergeCell ref="G7:G8"/>
    <mergeCell ref="H7:H8"/>
    <mergeCell ref="I7:I8"/>
    <mergeCell ref="J7:J8"/>
  </mergeCells>
  <phoneticPr fontId="2"/>
  <pageMargins left="0.78740157480314965" right="0.78740157480314965" top="0.78740157480314965" bottom="0.78740157480314965" header="0.51181102362204722" footer="0.51181102362204722"/>
  <pageSetup paperSize="9" scale="99" firstPageNumber="51" orientation="portrait" useFirstPageNumber="1" r:id="rId1"/>
  <headerFooter scaleWithDoc="0" alignWithMargins="0">
    <oddFooter>&amp;C-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BV36"/>
  <sheetViews>
    <sheetView view="pageBreakPreview" zoomScale="85" zoomScaleNormal="55" zoomScaleSheetLayoutView="85" workbookViewId="0">
      <selection activeCell="E27" sqref="E27"/>
    </sheetView>
  </sheetViews>
  <sheetFormatPr defaultColWidth="10.625" defaultRowHeight="20.100000000000001" customHeight="1" x14ac:dyDescent="0.15"/>
  <cols>
    <col min="1" max="1" width="7.5" style="15" customWidth="1"/>
    <col min="2" max="2" width="10.625" style="15"/>
    <col min="3" max="16" width="10.125" style="15" customWidth="1"/>
    <col min="17" max="17" width="5.625" style="16" customWidth="1"/>
    <col min="18" max="18" width="1.625" style="15" hidden="1" customWidth="1"/>
    <col min="19" max="19" width="5.625" style="15" customWidth="1"/>
    <col min="20" max="34" width="10.125" style="15" customWidth="1"/>
    <col min="35" max="35" width="5.625" style="16" customWidth="1"/>
    <col min="36" max="36" width="5.625" style="15" customWidth="1"/>
    <col min="37" max="54" width="10.125" style="15" customWidth="1"/>
    <col min="55" max="55" width="5.625" style="16" customWidth="1"/>
    <col min="56" max="56" width="5.625" style="15" customWidth="1"/>
    <col min="57" max="61" width="10.125" style="15" customWidth="1"/>
    <col min="62" max="62" width="10.625" style="15"/>
    <col min="63" max="63" width="10.125" style="15" customWidth="1"/>
    <col min="64" max="64" width="10.625" style="15"/>
    <col min="65" max="66" width="10.125" style="15" customWidth="1"/>
    <col min="67" max="68" width="10.625" style="15"/>
    <col min="69" max="70" width="10.125" style="15" customWidth="1"/>
    <col min="71" max="71" width="10.625" style="15"/>
    <col min="72" max="72" width="10.125" style="15" customWidth="1"/>
    <col min="73" max="73" width="10.625" style="15"/>
    <col min="74" max="74" width="5.625" style="16" customWidth="1"/>
    <col min="75" max="16384" width="10.625" style="15"/>
  </cols>
  <sheetData>
    <row r="1" spans="1:74" ht="20.100000000000001" customHeight="1" x14ac:dyDescent="0.15">
      <c r="A1" s="15" t="str">
        <f>目次!A6</f>
        <v>令和６年度　市町村税の課税状況等の調</v>
      </c>
    </row>
    <row r="2" spans="1:74" ht="20.100000000000001" customHeight="1" x14ac:dyDescent="0.15">
      <c r="A2" s="15" t="s">
        <v>119</v>
      </c>
    </row>
    <row r="4" spans="1:74" ht="20.100000000000001" customHeight="1" x14ac:dyDescent="0.15">
      <c r="A4" s="15" t="s">
        <v>422</v>
      </c>
      <c r="B4" s="15" t="str">
        <f>目次!C30</f>
        <v>課税の実績額等（基礎課税分）（令和５年度分）</v>
      </c>
      <c r="S4" s="15" t="str">
        <f>A4</f>
        <v>第１８表</v>
      </c>
      <c r="AJ4" s="15" t="str">
        <f>A4</f>
        <v>第１８表</v>
      </c>
      <c r="BD4" s="15" t="str">
        <f>A4</f>
        <v>第１８表</v>
      </c>
    </row>
    <row r="5" spans="1:74" ht="20.100000000000001" customHeight="1" thickBot="1" x14ac:dyDescent="0.2">
      <c r="H5" s="99"/>
      <c r="I5" s="99"/>
      <c r="S5" s="15" t="s">
        <v>110</v>
      </c>
      <c r="AJ5" s="15" t="s">
        <v>110</v>
      </c>
      <c r="BD5" s="15" t="s">
        <v>110</v>
      </c>
    </row>
    <row r="6" spans="1:74" ht="27.75" customHeight="1" x14ac:dyDescent="0.15">
      <c r="A6" s="17"/>
      <c r="B6" s="24" t="s">
        <v>9</v>
      </c>
      <c r="C6" s="607" t="s">
        <v>381</v>
      </c>
      <c r="D6" s="608"/>
      <c r="E6" s="608"/>
      <c r="F6" s="608"/>
      <c r="G6" s="609"/>
      <c r="H6" s="610" t="s">
        <v>234</v>
      </c>
      <c r="I6" s="611"/>
      <c r="J6" s="534" t="s">
        <v>383</v>
      </c>
      <c r="K6" s="535"/>
      <c r="L6" s="535"/>
      <c r="M6" s="535"/>
      <c r="N6" s="535"/>
      <c r="O6" s="535"/>
      <c r="P6" s="536"/>
      <c r="Q6" s="461" t="s">
        <v>331</v>
      </c>
      <c r="R6" s="295"/>
      <c r="S6" s="17"/>
      <c r="T6" s="24" t="s">
        <v>9</v>
      </c>
      <c r="U6" s="49" t="s">
        <v>438</v>
      </c>
      <c r="V6" s="49"/>
      <c r="W6" s="49"/>
      <c r="X6" s="49"/>
      <c r="Y6" s="49"/>
      <c r="Z6" s="49"/>
      <c r="AA6" s="49"/>
      <c r="AB6" s="49"/>
      <c r="AC6" s="49"/>
      <c r="AD6" s="49"/>
      <c r="AE6" s="49"/>
      <c r="AF6" s="49"/>
      <c r="AG6" s="49"/>
      <c r="AH6" s="49"/>
      <c r="AI6" s="461" t="s">
        <v>331</v>
      </c>
      <c r="AJ6" s="415"/>
      <c r="AK6" s="24" t="s">
        <v>9</v>
      </c>
      <c r="AL6" s="432"/>
      <c r="AM6" s="620" t="s">
        <v>439</v>
      </c>
      <c r="AN6" s="620"/>
      <c r="AO6" s="620"/>
      <c r="AP6" s="620"/>
      <c r="AQ6" s="620"/>
      <c r="AR6" s="620"/>
      <c r="AS6" s="620"/>
      <c r="AT6" s="620"/>
      <c r="AU6" s="620"/>
      <c r="AV6" s="620"/>
      <c r="AW6" s="620"/>
      <c r="AX6" s="620"/>
      <c r="AY6" s="620"/>
      <c r="AZ6" s="620"/>
      <c r="BA6" s="620"/>
      <c r="BB6" s="433"/>
      <c r="BC6" s="461" t="s">
        <v>331</v>
      </c>
      <c r="BD6" s="422"/>
      <c r="BE6" s="24" t="s">
        <v>9</v>
      </c>
      <c r="BF6" s="431"/>
      <c r="BG6" s="620" t="s">
        <v>439</v>
      </c>
      <c r="BH6" s="620"/>
      <c r="BI6" s="620"/>
      <c r="BJ6" s="620"/>
      <c r="BK6" s="620"/>
      <c r="BL6" s="620"/>
      <c r="BM6" s="620"/>
      <c r="BN6" s="620"/>
      <c r="BO6" s="620"/>
      <c r="BP6" s="620"/>
      <c r="BQ6" s="620"/>
      <c r="BR6" s="620"/>
      <c r="BS6" s="620"/>
      <c r="BT6" s="620"/>
      <c r="BU6" s="434"/>
      <c r="BV6" s="461" t="s">
        <v>331</v>
      </c>
    </row>
    <row r="7" spans="1:74" ht="20.100000000000001" customHeight="1" x14ac:dyDescent="0.15">
      <c r="A7" s="110"/>
      <c r="B7" s="112"/>
      <c r="C7" s="614" t="s">
        <v>191</v>
      </c>
      <c r="D7" s="614" t="s">
        <v>194</v>
      </c>
      <c r="E7" s="614" t="s">
        <v>195</v>
      </c>
      <c r="F7" s="614" t="s">
        <v>10</v>
      </c>
      <c r="G7" s="614" t="s">
        <v>197</v>
      </c>
      <c r="H7" s="549" t="s">
        <v>235</v>
      </c>
      <c r="I7" s="549" t="s">
        <v>237</v>
      </c>
      <c r="J7" s="497" t="s">
        <v>433</v>
      </c>
      <c r="K7" s="498"/>
      <c r="L7" s="612"/>
      <c r="M7" s="497" t="s">
        <v>434</v>
      </c>
      <c r="N7" s="498"/>
      <c r="O7" s="498"/>
      <c r="P7" s="613"/>
      <c r="Q7" s="462"/>
      <c r="R7" s="295"/>
      <c r="S7" s="110"/>
      <c r="T7" s="112"/>
      <c r="U7" s="497" t="s">
        <v>437</v>
      </c>
      <c r="V7" s="498"/>
      <c r="W7" s="498"/>
      <c r="X7" s="612"/>
      <c r="Y7" s="418"/>
      <c r="Z7" s="616" t="s">
        <v>436</v>
      </c>
      <c r="AA7" s="616"/>
      <c r="AB7" s="616"/>
      <c r="AC7" s="616"/>
      <c r="AD7" s="616"/>
      <c r="AE7" s="616"/>
      <c r="AF7" s="616"/>
      <c r="AG7" s="616"/>
      <c r="AH7" s="419"/>
      <c r="AI7" s="462"/>
      <c r="AJ7" s="413"/>
      <c r="AK7" s="112"/>
      <c r="AL7" s="418"/>
      <c r="AM7" s="616" t="s">
        <v>450</v>
      </c>
      <c r="AN7" s="616"/>
      <c r="AO7" s="616"/>
      <c r="AP7" s="616"/>
      <c r="AQ7" s="616"/>
      <c r="AR7" s="616"/>
      <c r="AS7" s="616"/>
      <c r="AT7" s="616"/>
      <c r="AU7" s="419"/>
      <c r="AV7" s="280" t="s">
        <v>440</v>
      </c>
      <c r="AW7" s="283"/>
      <c r="AX7" s="283"/>
      <c r="AY7" s="284"/>
      <c r="AZ7" s="617" t="s">
        <v>442</v>
      </c>
      <c r="BA7" s="618"/>
      <c r="BB7" s="619"/>
      <c r="BC7" s="462"/>
      <c r="BD7" s="420"/>
      <c r="BE7" s="112"/>
      <c r="BF7" s="625" t="s">
        <v>449</v>
      </c>
      <c r="BG7" s="626"/>
      <c r="BH7" s="280" t="s">
        <v>447</v>
      </c>
      <c r="BI7" s="283"/>
      <c r="BJ7" s="283"/>
      <c r="BK7" s="283"/>
      <c r="BL7" s="283"/>
      <c r="BM7" s="280" t="s">
        <v>441</v>
      </c>
      <c r="BN7" s="283"/>
      <c r="BO7" s="283"/>
      <c r="BP7" s="283"/>
      <c r="BQ7" s="280" t="s">
        <v>448</v>
      </c>
      <c r="BR7" s="283"/>
      <c r="BS7" s="283"/>
      <c r="BT7" s="283"/>
      <c r="BU7" s="283"/>
      <c r="BV7" s="462"/>
    </row>
    <row r="8" spans="1:74" ht="20.100000000000001" customHeight="1" x14ac:dyDescent="0.15">
      <c r="A8" s="110"/>
      <c r="B8" s="112"/>
      <c r="C8" s="615"/>
      <c r="D8" s="615"/>
      <c r="E8" s="615"/>
      <c r="F8" s="615"/>
      <c r="G8" s="615"/>
      <c r="H8" s="483"/>
      <c r="I8" s="483"/>
      <c r="J8" s="614" t="s">
        <v>124</v>
      </c>
      <c r="K8" s="614" t="s">
        <v>129</v>
      </c>
      <c r="L8" s="614" t="s">
        <v>131</v>
      </c>
      <c r="M8" s="410" t="s">
        <v>124</v>
      </c>
      <c r="N8" s="284"/>
      <c r="O8" s="410" t="s">
        <v>129</v>
      </c>
      <c r="P8" s="292"/>
      <c r="Q8" s="462"/>
      <c r="R8" s="296"/>
      <c r="S8" s="111"/>
      <c r="T8" s="28"/>
      <c r="U8" s="410" t="s">
        <v>131</v>
      </c>
      <c r="V8" s="284"/>
      <c r="W8" s="621" t="s">
        <v>15</v>
      </c>
      <c r="X8" s="622"/>
      <c r="Y8" s="410" t="s">
        <v>124</v>
      </c>
      <c r="Z8" s="284"/>
      <c r="AA8" s="410" t="s">
        <v>129</v>
      </c>
      <c r="AB8" s="284"/>
      <c r="AC8" s="410" t="s">
        <v>131</v>
      </c>
      <c r="AD8" s="284"/>
      <c r="AE8" s="410" t="s">
        <v>147</v>
      </c>
      <c r="AF8" s="284"/>
      <c r="AG8" s="410" t="s">
        <v>15</v>
      </c>
      <c r="AH8" s="284"/>
      <c r="AI8" s="462"/>
      <c r="AJ8" s="111"/>
      <c r="AK8" s="28"/>
      <c r="AL8" s="410" t="s">
        <v>124</v>
      </c>
      <c r="AM8" s="284"/>
      <c r="AN8" s="410" t="s">
        <v>129</v>
      </c>
      <c r="AO8" s="284"/>
      <c r="AP8" s="410" t="s">
        <v>131</v>
      </c>
      <c r="AQ8" s="284"/>
      <c r="AR8" s="410" t="s">
        <v>147</v>
      </c>
      <c r="AS8" s="284"/>
      <c r="AT8" s="410" t="s">
        <v>15</v>
      </c>
      <c r="AU8" s="284"/>
      <c r="AV8" s="614" t="s">
        <v>124</v>
      </c>
      <c r="AW8" s="614" t="s">
        <v>129</v>
      </c>
      <c r="AX8" s="614" t="s">
        <v>131</v>
      </c>
      <c r="AY8" s="614" t="s">
        <v>15</v>
      </c>
      <c r="AZ8" s="614" t="s">
        <v>124</v>
      </c>
      <c r="BA8" s="614" t="s">
        <v>129</v>
      </c>
      <c r="BB8" s="614" t="s">
        <v>131</v>
      </c>
      <c r="BC8" s="462"/>
      <c r="BD8" s="111"/>
      <c r="BE8" s="28"/>
      <c r="BF8" s="614" t="s">
        <v>147</v>
      </c>
      <c r="BG8" s="614" t="s">
        <v>15</v>
      </c>
      <c r="BH8" s="614" t="s">
        <v>124</v>
      </c>
      <c r="BI8" s="614" t="s">
        <v>129</v>
      </c>
      <c r="BJ8" s="614" t="s">
        <v>131</v>
      </c>
      <c r="BK8" s="614" t="s">
        <v>147</v>
      </c>
      <c r="BL8" s="623" t="s">
        <v>15</v>
      </c>
      <c r="BM8" s="614" t="s">
        <v>124</v>
      </c>
      <c r="BN8" s="614" t="s">
        <v>129</v>
      </c>
      <c r="BO8" s="614" t="s">
        <v>131</v>
      </c>
      <c r="BP8" s="623" t="s">
        <v>15</v>
      </c>
      <c r="BQ8" s="614" t="s">
        <v>124</v>
      </c>
      <c r="BR8" s="614" t="s">
        <v>129</v>
      </c>
      <c r="BS8" s="614" t="s">
        <v>131</v>
      </c>
      <c r="BT8" s="614" t="s">
        <v>147</v>
      </c>
      <c r="BU8" s="623" t="s">
        <v>15</v>
      </c>
      <c r="BV8" s="462"/>
    </row>
    <row r="9" spans="1:74" ht="20.100000000000001" customHeight="1" x14ac:dyDescent="0.15">
      <c r="A9" s="110"/>
      <c r="B9" s="112"/>
      <c r="C9" s="615"/>
      <c r="D9" s="615"/>
      <c r="E9" s="615"/>
      <c r="F9" s="615"/>
      <c r="G9" s="615"/>
      <c r="H9" s="483"/>
      <c r="I9" s="483"/>
      <c r="J9" s="527"/>
      <c r="K9" s="527"/>
      <c r="L9" s="527"/>
      <c r="M9" s="397" t="s">
        <v>132</v>
      </c>
      <c r="N9" s="397" t="s">
        <v>120</v>
      </c>
      <c r="O9" s="397" t="s">
        <v>132</v>
      </c>
      <c r="P9" s="391" t="s">
        <v>120</v>
      </c>
      <c r="Q9" s="462"/>
      <c r="S9" s="110"/>
      <c r="T9" s="112"/>
      <c r="U9" s="397" t="s">
        <v>132</v>
      </c>
      <c r="V9" s="397" t="s">
        <v>120</v>
      </c>
      <c r="W9" s="397" t="s">
        <v>132</v>
      </c>
      <c r="X9" s="397" t="s">
        <v>120</v>
      </c>
      <c r="Y9" s="416" t="s">
        <v>132</v>
      </c>
      <c r="Z9" s="416" t="s">
        <v>435</v>
      </c>
      <c r="AA9" s="416" t="s">
        <v>132</v>
      </c>
      <c r="AB9" s="416" t="s">
        <v>435</v>
      </c>
      <c r="AC9" s="416" t="s">
        <v>132</v>
      </c>
      <c r="AD9" s="416" t="s">
        <v>435</v>
      </c>
      <c r="AE9" s="416" t="s">
        <v>132</v>
      </c>
      <c r="AF9" s="416" t="s">
        <v>435</v>
      </c>
      <c r="AG9" s="416" t="s">
        <v>132</v>
      </c>
      <c r="AH9" s="416" t="s">
        <v>435</v>
      </c>
      <c r="AI9" s="462"/>
      <c r="AJ9" s="413"/>
      <c r="AK9" s="112"/>
      <c r="AL9" s="423" t="s">
        <v>132</v>
      </c>
      <c r="AM9" s="423" t="s">
        <v>435</v>
      </c>
      <c r="AN9" s="423" t="s">
        <v>132</v>
      </c>
      <c r="AO9" s="423" t="s">
        <v>435</v>
      </c>
      <c r="AP9" s="423" t="s">
        <v>132</v>
      </c>
      <c r="AQ9" s="423" t="s">
        <v>435</v>
      </c>
      <c r="AR9" s="423" t="s">
        <v>132</v>
      </c>
      <c r="AS9" s="423" t="s">
        <v>435</v>
      </c>
      <c r="AT9" s="423" t="s">
        <v>132</v>
      </c>
      <c r="AU9" s="423" t="s">
        <v>435</v>
      </c>
      <c r="AV9" s="527"/>
      <c r="AW9" s="527"/>
      <c r="AX9" s="527"/>
      <c r="AY9" s="527"/>
      <c r="AZ9" s="527"/>
      <c r="BA9" s="527"/>
      <c r="BB9" s="527"/>
      <c r="BC9" s="462"/>
      <c r="BD9" s="420"/>
      <c r="BE9" s="112"/>
      <c r="BF9" s="527"/>
      <c r="BG9" s="527"/>
      <c r="BH9" s="527"/>
      <c r="BI9" s="527"/>
      <c r="BJ9" s="527"/>
      <c r="BK9" s="527"/>
      <c r="BL9" s="624"/>
      <c r="BM9" s="527"/>
      <c r="BN9" s="527"/>
      <c r="BO9" s="527"/>
      <c r="BP9" s="624"/>
      <c r="BQ9" s="527"/>
      <c r="BR9" s="527"/>
      <c r="BS9" s="527"/>
      <c r="BT9" s="527"/>
      <c r="BU9" s="624"/>
      <c r="BV9" s="462"/>
    </row>
    <row r="10" spans="1:74" ht="20.100000000000001" customHeight="1" x14ac:dyDescent="0.15">
      <c r="A10" s="111" t="s">
        <v>26</v>
      </c>
      <c r="B10" s="25"/>
      <c r="C10" s="39" t="s">
        <v>56</v>
      </c>
      <c r="D10" s="39" t="s">
        <v>56</v>
      </c>
      <c r="E10" s="39" t="s">
        <v>56</v>
      </c>
      <c r="F10" s="39" t="s">
        <v>56</v>
      </c>
      <c r="G10" s="39" t="s">
        <v>56</v>
      </c>
      <c r="H10" s="39" t="s">
        <v>29</v>
      </c>
      <c r="I10" s="39" t="s">
        <v>56</v>
      </c>
      <c r="J10" s="290" t="s">
        <v>133</v>
      </c>
      <c r="K10" s="290" t="s">
        <v>133</v>
      </c>
      <c r="L10" s="290" t="s">
        <v>133</v>
      </c>
      <c r="M10" s="39" t="s">
        <v>29</v>
      </c>
      <c r="N10" s="290" t="s">
        <v>25</v>
      </c>
      <c r="O10" s="39" t="s">
        <v>29</v>
      </c>
      <c r="P10" s="293" t="s">
        <v>25</v>
      </c>
      <c r="Q10" s="463"/>
      <c r="R10" s="297"/>
      <c r="S10" s="111" t="s">
        <v>26</v>
      </c>
      <c r="T10" s="25"/>
      <c r="U10" s="39" t="s">
        <v>29</v>
      </c>
      <c r="V10" s="290" t="s">
        <v>25</v>
      </c>
      <c r="W10" s="39" t="s">
        <v>29</v>
      </c>
      <c r="X10" s="290" t="s">
        <v>25</v>
      </c>
      <c r="Y10" s="39" t="s">
        <v>29</v>
      </c>
      <c r="Z10" s="290" t="s">
        <v>25</v>
      </c>
      <c r="AA10" s="39" t="s">
        <v>29</v>
      </c>
      <c r="AB10" s="290" t="s">
        <v>25</v>
      </c>
      <c r="AC10" s="39" t="s">
        <v>29</v>
      </c>
      <c r="AD10" s="290" t="s">
        <v>25</v>
      </c>
      <c r="AE10" s="39" t="s">
        <v>29</v>
      </c>
      <c r="AF10" s="290" t="s">
        <v>25</v>
      </c>
      <c r="AG10" s="39" t="s">
        <v>29</v>
      </c>
      <c r="AH10" s="290" t="s">
        <v>25</v>
      </c>
      <c r="AI10" s="463"/>
      <c r="AJ10" s="111" t="s">
        <v>26</v>
      </c>
      <c r="AK10" s="414"/>
      <c r="AL10" s="39" t="s">
        <v>29</v>
      </c>
      <c r="AM10" s="290" t="s">
        <v>25</v>
      </c>
      <c r="AN10" s="39" t="s">
        <v>29</v>
      </c>
      <c r="AO10" s="290" t="s">
        <v>25</v>
      </c>
      <c r="AP10" s="39" t="s">
        <v>29</v>
      </c>
      <c r="AQ10" s="290" t="s">
        <v>25</v>
      </c>
      <c r="AR10" s="39" t="s">
        <v>29</v>
      </c>
      <c r="AS10" s="290" t="s">
        <v>25</v>
      </c>
      <c r="AT10" s="39" t="s">
        <v>29</v>
      </c>
      <c r="AU10" s="290" t="s">
        <v>25</v>
      </c>
      <c r="AV10" s="39" t="s">
        <v>56</v>
      </c>
      <c r="AW10" s="39" t="s">
        <v>56</v>
      </c>
      <c r="AX10" s="39" t="s">
        <v>56</v>
      </c>
      <c r="AY10" s="39" t="s">
        <v>56</v>
      </c>
      <c r="AZ10" s="39" t="s">
        <v>56</v>
      </c>
      <c r="BA10" s="39" t="s">
        <v>56</v>
      </c>
      <c r="BB10" s="39" t="s">
        <v>56</v>
      </c>
      <c r="BC10" s="463"/>
      <c r="BD10" s="111" t="s">
        <v>26</v>
      </c>
      <c r="BE10" s="421"/>
      <c r="BF10" s="39" t="s">
        <v>56</v>
      </c>
      <c r="BG10" s="39" t="s">
        <v>56</v>
      </c>
      <c r="BH10" s="39" t="s">
        <v>56</v>
      </c>
      <c r="BI10" s="39" t="s">
        <v>56</v>
      </c>
      <c r="BJ10" s="39" t="s">
        <v>56</v>
      </c>
      <c r="BK10" s="39" t="s">
        <v>56</v>
      </c>
      <c r="BL10" s="33" t="s">
        <v>56</v>
      </c>
      <c r="BM10" s="39" t="s">
        <v>56</v>
      </c>
      <c r="BN10" s="39" t="s">
        <v>56</v>
      </c>
      <c r="BO10" s="39" t="s">
        <v>56</v>
      </c>
      <c r="BP10" s="33" t="s">
        <v>56</v>
      </c>
      <c r="BQ10" s="39" t="s">
        <v>56</v>
      </c>
      <c r="BR10" s="39" t="s">
        <v>56</v>
      </c>
      <c r="BS10" s="39" t="s">
        <v>56</v>
      </c>
      <c r="BT10" s="39" t="s">
        <v>56</v>
      </c>
      <c r="BU10" s="33" t="s">
        <v>56</v>
      </c>
      <c r="BV10" s="463"/>
    </row>
    <row r="11" spans="1:74" ht="20.100000000000001" customHeight="1" x14ac:dyDescent="0.15">
      <c r="A11" s="275">
        <v>1</v>
      </c>
      <c r="B11" s="279" t="s">
        <v>155</v>
      </c>
      <c r="C11" s="116">
        <v>2078432</v>
      </c>
      <c r="D11" s="123">
        <v>0</v>
      </c>
      <c r="E11" s="123">
        <v>762122</v>
      </c>
      <c r="F11" s="123">
        <v>620385</v>
      </c>
      <c r="G11" s="123">
        <v>3460939</v>
      </c>
      <c r="H11" s="123">
        <v>460</v>
      </c>
      <c r="I11" s="123">
        <v>257703</v>
      </c>
      <c r="J11" s="123">
        <v>7</v>
      </c>
      <c r="K11" s="123">
        <v>5</v>
      </c>
      <c r="L11" s="123">
        <v>2</v>
      </c>
      <c r="M11" s="123">
        <v>13140</v>
      </c>
      <c r="N11" s="123">
        <v>16276</v>
      </c>
      <c r="O11" s="123">
        <v>6309</v>
      </c>
      <c r="P11" s="123">
        <v>10126</v>
      </c>
      <c r="Q11" s="126">
        <v>1</v>
      </c>
      <c r="R11" s="296"/>
      <c r="S11" s="275">
        <v>1</v>
      </c>
      <c r="T11" s="279" t="s">
        <v>155</v>
      </c>
      <c r="U11" s="123">
        <v>4387</v>
      </c>
      <c r="V11" s="123">
        <v>7181</v>
      </c>
      <c r="W11" s="123">
        <v>23836</v>
      </c>
      <c r="X11" s="123">
        <v>33583</v>
      </c>
      <c r="Y11" s="123">
        <v>177</v>
      </c>
      <c r="Z11" s="123">
        <v>231</v>
      </c>
      <c r="AA11" s="123">
        <v>87</v>
      </c>
      <c r="AB11" s="123">
        <v>122</v>
      </c>
      <c r="AC11" s="123">
        <v>78</v>
      </c>
      <c r="AD11" s="123">
        <v>103</v>
      </c>
      <c r="AE11" s="123">
        <v>190</v>
      </c>
      <c r="AF11" s="123">
        <v>235</v>
      </c>
      <c r="AG11" s="123">
        <v>532</v>
      </c>
      <c r="AH11" s="123">
        <v>691</v>
      </c>
      <c r="AI11" s="126">
        <v>1</v>
      </c>
      <c r="AJ11" s="275">
        <v>1</v>
      </c>
      <c r="AK11" s="279" t="s">
        <v>155</v>
      </c>
      <c r="AL11" s="123">
        <v>7</v>
      </c>
      <c r="AM11" s="123">
        <v>7</v>
      </c>
      <c r="AN11" s="123">
        <v>3</v>
      </c>
      <c r="AO11" s="123">
        <v>3</v>
      </c>
      <c r="AP11" s="123">
        <v>2</v>
      </c>
      <c r="AQ11" s="123">
        <v>2</v>
      </c>
      <c r="AR11" s="123">
        <v>19</v>
      </c>
      <c r="AS11" s="123">
        <v>19</v>
      </c>
      <c r="AT11" s="123">
        <v>31</v>
      </c>
      <c r="AU11" s="123">
        <v>31</v>
      </c>
      <c r="AV11" s="123">
        <v>261718</v>
      </c>
      <c r="AW11" s="123">
        <v>116246</v>
      </c>
      <c r="AX11" s="123">
        <v>33033</v>
      </c>
      <c r="AY11" s="123">
        <v>410997</v>
      </c>
      <c r="AZ11" s="123">
        <v>795</v>
      </c>
      <c r="BA11" s="123">
        <v>700</v>
      </c>
      <c r="BB11" s="123">
        <v>946</v>
      </c>
      <c r="BC11" s="126">
        <v>1</v>
      </c>
      <c r="BD11" s="275">
        <v>1</v>
      </c>
      <c r="BE11" s="279" t="s">
        <v>155</v>
      </c>
      <c r="BF11" s="123">
        <v>2698</v>
      </c>
      <c r="BG11" s="123">
        <v>5139</v>
      </c>
      <c r="BH11" s="123">
        <v>8</v>
      </c>
      <c r="BI11" s="123">
        <v>6</v>
      </c>
      <c r="BJ11" s="123">
        <v>9</v>
      </c>
      <c r="BK11" s="123">
        <v>73</v>
      </c>
      <c r="BL11" s="123">
        <v>96</v>
      </c>
      <c r="BM11" s="123">
        <v>254354</v>
      </c>
      <c r="BN11" s="123">
        <v>80963</v>
      </c>
      <c r="BO11" s="123">
        <v>22617</v>
      </c>
      <c r="BP11" s="123">
        <v>357934</v>
      </c>
      <c r="BQ11" s="123">
        <v>0</v>
      </c>
      <c r="BR11" s="123">
        <v>9</v>
      </c>
      <c r="BS11" s="123">
        <v>6</v>
      </c>
      <c r="BT11" s="123">
        <v>227</v>
      </c>
      <c r="BU11" s="123">
        <v>242</v>
      </c>
      <c r="BV11" s="126">
        <v>1</v>
      </c>
    </row>
    <row r="12" spans="1:74" ht="20.100000000000001" customHeight="1" x14ac:dyDescent="0.15">
      <c r="A12" s="111">
        <v>2</v>
      </c>
      <c r="B12" s="28" t="s">
        <v>159</v>
      </c>
      <c r="C12" s="117">
        <v>319914</v>
      </c>
      <c r="D12" s="118">
        <v>0</v>
      </c>
      <c r="E12" s="118">
        <v>104974</v>
      </c>
      <c r="F12" s="118">
        <v>80947</v>
      </c>
      <c r="G12" s="118">
        <v>505835</v>
      </c>
      <c r="H12" s="118">
        <v>61</v>
      </c>
      <c r="I12" s="118">
        <v>31886</v>
      </c>
      <c r="J12" s="118">
        <v>7</v>
      </c>
      <c r="K12" s="118">
        <v>5</v>
      </c>
      <c r="L12" s="118">
        <v>2</v>
      </c>
      <c r="M12" s="118">
        <v>2696</v>
      </c>
      <c r="N12" s="118">
        <v>3373</v>
      </c>
      <c r="O12" s="118">
        <v>1145</v>
      </c>
      <c r="P12" s="118">
        <v>1812</v>
      </c>
      <c r="Q12" s="50">
        <v>2</v>
      </c>
      <c r="R12" s="296"/>
      <c r="S12" s="111">
        <v>2</v>
      </c>
      <c r="T12" s="28" t="s">
        <v>159</v>
      </c>
      <c r="U12" s="118">
        <v>772</v>
      </c>
      <c r="V12" s="118">
        <v>1282</v>
      </c>
      <c r="W12" s="118">
        <v>4613</v>
      </c>
      <c r="X12" s="118">
        <v>6467</v>
      </c>
      <c r="Y12" s="118">
        <v>23</v>
      </c>
      <c r="Z12" s="118">
        <v>35</v>
      </c>
      <c r="AA12" s="118">
        <v>11</v>
      </c>
      <c r="AB12" s="118">
        <v>13</v>
      </c>
      <c r="AC12" s="118">
        <v>11</v>
      </c>
      <c r="AD12" s="118">
        <v>17</v>
      </c>
      <c r="AE12" s="118">
        <v>32</v>
      </c>
      <c r="AF12" s="118">
        <v>40</v>
      </c>
      <c r="AG12" s="118">
        <v>77</v>
      </c>
      <c r="AH12" s="118">
        <v>105</v>
      </c>
      <c r="AI12" s="50">
        <v>2</v>
      </c>
      <c r="AJ12" s="111">
        <v>2</v>
      </c>
      <c r="AK12" s="28" t="s">
        <v>159</v>
      </c>
      <c r="AL12" s="118">
        <v>0</v>
      </c>
      <c r="AM12" s="118">
        <v>0</v>
      </c>
      <c r="AN12" s="118">
        <v>0</v>
      </c>
      <c r="AO12" s="118">
        <v>0</v>
      </c>
      <c r="AP12" s="118">
        <v>0</v>
      </c>
      <c r="AQ12" s="118">
        <v>0</v>
      </c>
      <c r="AR12" s="118">
        <v>1</v>
      </c>
      <c r="AS12" s="118">
        <v>1</v>
      </c>
      <c r="AT12" s="118">
        <v>1</v>
      </c>
      <c r="AU12" s="118">
        <v>1</v>
      </c>
      <c r="AV12" s="118">
        <v>40847</v>
      </c>
      <c r="AW12" s="118">
        <v>15674</v>
      </c>
      <c r="AX12" s="118">
        <v>4436</v>
      </c>
      <c r="AY12" s="118">
        <v>60957</v>
      </c>
      <c r="AZ12" s="118">
        <v>91</v>
      </c>
      <c r="BA12" s="118">
        <v>56</v>
      </c>
      <c r="BB12" s="118">
        <v>118</v>
      </c>
      <c r="BC12" s="50">
        <v>2</v>
      </c>
      <c r="BD12" s="111">
        <v>2</v>
      </c>
      <c r="BE12" s="28" t="s">
        <v>159</v>
      </c>
      <c r="BF12" s="118">
        <v>346</v>
      </c>
      <c r="BG12" s="118">
        <v>611</v>
      </c>
      <c r="BH12" s="118">
        <v>0</v>
      </c>
      <c r="BI12" s="118">
        <v>0</v>
      </c>
      <c r="BJ12" s="118">
        <v>0</v>
      </c>
      <c r="BK12" s="118">
        <v>4</v>
      </c>
      <c r="BL12" s="118">
        <v>4</v>
      </c>
      <c r="BM12" s="118">
        <v>37152</v>
      </c>
      <c r="BN12" s="118">
        <v>10728</v>
      </c>
      <c r="BO12" s="118">
        <v>2960</v>
      </c>
      <c r="BP12" s="118">
        <v>50840</v>
      </c>
      <c r="BQ12" s="118">
        <v>0</v>
      </c>
      <c r="BR12" s="118">
        <v>0</v>
      </c>
      <c r="BS12" s="118">
        <v>0</v>
      </c>
      <c r="BT12" s="118">
        <v>0</v>
      </c>
      <c r="BU12" s="118">
        <v>0</v>
      </c>
      <c r="BV12" s="50">
        <v>2</v>
      </c>
    </row>
    <row r="13" spans="1:74" ht="20.100000000000001" customHeight="1" x14ac:dyDescent="0.15">
      <c r="A13" s="261">
        <v>3</v>
      </c>
      <c r="B13" s="28" t="s">
        <v>160</v>
      </c>
      <c r="C13" s="118">
        <v>679068</v>
      </c>
      <c r="D13" s="118">
        <v>0</v>
      </c>
      <c r="E13" s="118">
        <v>262637</v>
      </c>
      <c r="F13" s="118">
        <v>136548</v>
      </c>
      <c r="G13" s="118">
        <v>1078253</v>
      </c>
      <c r="H13" s="118">
        <v>133</v>
      </c>
      <c r="I13" s="118">
        <v>42628</v>
      </c>
      <c r="J13" s="118">
        <v>7</v>
      </c>
      <c r="K13" s="118">
        <v>5</v>
      </c>
      <c r="L13" s="118">
        <v>2</v>
      </c>
      <c r="M13" s="118">
        <v>3809</v>
      </c>
      <c r="N13" s="118">
        <v>4964</v>
      </c>
      <c r="O13" s="118">
        <v>2132</v>
      </c>
      <c r="P13" s="118">
        <v>3653</v>
      </c>
      <c r="Q13" s="50">
        <v>3</v>
      </c>
      <c r="S13" s="261">
        <v>3</v>
      </c>
      <c r="T13" s="28" t="s">
        <v>160</v>
      </c>
      <c r="U13" s="118">
        <v>1345</v>
      </c>
      <c r="V13" s="118">
        <v>2331</v>
      </c>
      <c r="W13" s="118">
        <v>7286</v>
      </c>
      <c r="X13" s="118">
        <v>10948</v>
      </c>
      <c r="Y13" s="118">
        <v>33</v>
      </c>
      <c r="Z13" s="118">
        <v>48</v>
      </c>
      <c r="AA13" s="118">
        <v>41</v>
      </c>
      <c r="AB13" s="118">
        <v>53</v>
      </c>
      <c r="AC13" s="118">
        <v>23</v>
      </c>
      <c r="AD13" s="118">
        <v>33</v>
      </c>
      <c r="AE13" s="118">
        <v>57</v>
      </c>
      <c r="AF13" s="118">
        <v>73</v>
      </c>
      <c r="AG13" s="118">
        <v>154</v>
      </c>
      <c r="AH13" s="118">
        <v>207</v>
      </c>
      <c r="AI13" s="50">
        <v>3</v>
      </c>
      <c r="AJ13" s="261">
        <v>3</v>
      </c>
      <c r="AK13" s="28" t="s">
        <v>160</v>
      </c>
      <c r="AL13" s="118">
        <v>1</v>
      </c>
      <c r="AM13" s="118">
        <v>1</v>
      </c>
      <c r="AN13" s="118">
        <v>1</v>
      </c>
      <c r="AO13" s="118">
        <v>1</v>
      </c>
      <c r="AP13" s="118">
        <v>0</v>
      </c>
      <c r="AQ13" s="118">
        <v>0</v>
      </c>
      <c r="AR13" s="118">
        <v>2</v>
      </c>
      <c r="AS13" s="118">
        <v>2</v>
      </c>
      <c r="AT13" s="118">
        <v>4</v>
      </c>
      <c r="AU13" s="118">
        <v>4</v>
      </c>
      <c r="AV13" s="118">
        <v>83743</v>
      </c>
      <c r="AW13" s="118">
        <v>44019</v>
      </c>
      <c r="AX13" s="118">
        <v>11235</v>
      </c>
      <c r="AY13" s="118">
        <v>138997</v>
      </c>
      <c r="AZ13" s="118">
        <v>174</v>
      </c>
      <c r="BA13" s="118">
        <v>319</v>
      </c>
      <c r="BB13" s="118">
        <v>318</v>
      </c>
      <c r="BC13" s="50">
        <v>3</v>
      </c>
      <c r="BD13" s="261">
        <v>3</v>
      </c>
      <c r="BE13" s="28" t="s">
        <v>160</v>
      </c>
      <c r="BF13" s="118">
        <v>880</v>
      </c>
      <c r="BG13" s="118">
        <v>1691</v>
      </c>
      <c r="BH13" s="118">
        <v>2</v>
      </c>
      <c r="BI13" s="118">
        <v>3</v>
      </c>
      <c r="BJ13" s="118">
        <v>0</v>
      </c>
      <c r="BK13" s="118">
        <v>8</v>
      </c>
      <c r="BL13" s="118">
        <v>13</v>
      </c>
      <c r="BM13" s="118">
        <v>52299</v>
      </c>
      <c r="BN13" s="118">
        <v>20179</v>
      </c>
      <c r="BO13" s="118">
        <v>5136</v>
      </c>
      <c r="BP13" s="118">
        <v>77614</v>
      </c>
      <c r="BQ13" s="118">
        <v>0</v>
      </c>
      <c r="BR13" s="118">
        <v>0</v>
      </c>
      <c r="BS13" s="118">
        <v>0</v>
      </c>
      <c r="BT13" s="118">
        <v>14</v>
      </c>
      <c r="BU13" s="118">
        <v>14</v>
      </c>
      <c r="BV13" s="50">
        <v>3</v>
      </c>
    </row>
    <row r="14" spans="1:74" ht="20.100000000000001" customHeight="1" x14ac:dyDescent="0.15">
      <c r="A14" s="111">
        <v>4</v>
      </c>
      <c r="B14" s="28" t="s">
        <v>161</v>
      </c>
      <c r="C14" s="118">
        <v>444740</v>
      </c>
      <c r="D14" s="118">
        <v>0</v>
      </c>
      <c r="E14" s="118">
        <v>165475</v>
      </c>
      <c r="F14" s="118">
        <v>98463</v>
      </c>
      <c r="G14" s="118">
        <v>708678</v>
      </c>
      <c r="H14" s="118">
        <v>61</v>
      </c>
      <c r="I14" s="118">
        <v>25967</v>
      </c>
      <c r="J14" s="118">
        <v>7</v>
      </c>
      <c r="K14" s="118">
        <v>5</v>
      </c>
      <c r="L14" s="118">
        <v>2</v>
      </c>
      <c r="M14" s="118">
        <v>3348</v>
      </c>
      <c r="N14" s="118">
        <v>4142</v>
      </c>
      <c r="O14" s="118">
        <v>1553</v>
      </c>
      <c r="P14" s="118">
        <v>2421</v>
      </c>
      <c r="Q14" s="50">
        <v>4</v>
      </c>
      <c r="R14" s="296"/>
      <c r="S14" s="111">
        <v>4</v>
      </c>
      <c r="T14" s="28" t="s">
        <v>161</v>
      </c>
      <c r="U14" s="118">
        <v>1011</v>
      </c>
      <c r="V14" s="118">
        <v>1612</v>
      </c>
      <c r="W14" s="118">
        <v>5912</v>
      </c>
      <c r="X14" s="118">
        <v>8175</v>
      </c>
      <c r="Y14" s="118">
        <v>30</v>
      </c>
      <c r="Z14" s="118">
        <v>42</v>
      </c>
      <c r="AA14" s="118">
        <v>15</v>
      </c>
      <c r="AB14" s="118">
        <v>17</v>
      </c>
      <c r="AC14" s="118">
        <v>10</v>
      </c>
      <c r="AD14" s="118">
        <v>11</v>
      </c>
      <c r="AE14" s="118">
        <v>39</v>
      </c>
      <c r="AF14" s="118">
        <v>51</v>
      </c>
      <c r="AG14" s="118">
        <v>94</v>
      </c>
      <c r="AH14" s="118">
        <v>121</v>
      </c>
      <c r="AI14" s="50">
        <v>4</v>
      </c>
      <c r="AJ14" s="111">
        <v>4</v>
      </c>
      <c r="AK14" s="28" t="s">
        <v>161</v>
      </c>
      <c r="AL14" s="118">
        <v>1</v>
      </c>
      <c r="AM14" s="118">
        <v>1</v>
      </c>
      <c r="AN14" s="118">
        <v>2</v>
      </c>
      <c r="AO14" s="118">
        <v>2</v>
      </c>
      <c r="AP14" s="118">
        <v>0</v>
      </c>
      <c r="AQ14" s="118">
        <v>0</v>
      </c>
      <c r="AR14" s="118">
        <v>1</v>
      </c>
      <c r="AS14" s="118">
        <v>1</v>
      </c>
      <c r="AT14" s="118">
        <v>4</v>
      </c>
      <c r="AU14" s="118">
        <v>4</v>
      </c>
      <c r="AV14" s="118">
        <v>60887</v>
      </c>
      <c r="AW14" s="118">
        <v>25421</v>
      </c>
      <c r="AX14" s="118">
        <v>6770</v>
      </c>
      <c r="AY14" s="118">
        <v>93078</v>
      </c>
      <c r="AZ14" s="118">
        <v>132</v>
      </c>
      <c r="BA14" s="118">
        <v>89</v>
      </c>
      <c r="BB14" s="118">
        <v>92</v>
      </c>
      <c r="BC14" s="50">
        <v>4</v>
      </c>
      <c r="BD14" s="111">
        <v>4</v>
      </c>
      <c r="BE14" s="28" t="s">
        <v>161</v>
      </c>
      <c r="BF14" s="118">
        <v>536</v>
      </c>
      <c r="BG14" s="118">
        <v>849</v>
      </c>
      <c r="BH14" s="118">
        <v>2</v>
      </c>
      <c r="BI14" s="118">
        <v>5</v>
      </c>
      <c r="BJ14" s="118">
        <v>0</v>
      </c>
      <c r="BK14" s="118">
        <v>4</v>
      </c>
      <c r="BL14" s="118">
        <v>11</v>
      </c>
      <c r="BM14" s="118">
        <v>42470</v>
      </c>
      <c r="BN14" s="118">
        <v>13160</v>
      </c>
      <c r="BO14" s="118">
        <v>3484</v>
      </c>
      <c r="BP14" s="118">
        <v>59114</v>
      </c>
      <c r="BQ14" s="118">
        <v>7</v>
      </c>
      <c r="BR14" s="118">
        <v>9</v>
      </c>
      <c r="BS14" s="118">
        <v>0</v>
      </c>
      <c r="BT14" s="118">
        <v>10</v>
      </c>
      <c r="BU14" s="118">
        <v>26</v>
      </c>
      <c r="BV14" s="50">
        <v>4</v>
      </c>
    </row>
    <row r="15" spans="1:74" ht="20.100000000000001" customHeight="1" x14ac:dyDescent="0.15">
      <c r="A15" s="276">
        <v>5</v>
      </c>
      <c r="B15" s="28" t="s">
        <v>164</v>
      </c>
      <c r="C15" s="137">
        <v>207245</v>
      </c>
      <c r="D15" s="137">
        <v>0</v>
      </c>
      <c r="E15" s="137">
        <v>85010</v>
      </c>
      <c r="F15" s="137">
        <v>39194</v>
      </c>
      <c r="G15" s="137">
        <v>331449</v>
      </c>
      <c r="H15" s="137">
        <v>38</v>
      </c>
      <c r="I15" s="137">
        <v>21661</v>
      </c>
      <c r="J15" s="137">
        <v>7</v>
      </c>
      <c r="K15" s="137">
        <v>5</v>
      </c>
      <c r="L15" s="137">
        <v>2</v>
      </c>
      <c r="M15" s="137">
        <v>1640</v>
      </c>
      <c r="N15" s="137">
        <v>2014</v>
      </c>
      <c r="O15" s="137">
        <v>676</v>
      </c>
      <c r="P15" s="137">
        <v>1065</v>
      </c>
      <c r="Q15" s="51">
        <v>5</v>
      </c>
      <c r="R15" s="298"/>
      <c r="S15" s="276">
        <v>5</v>
      </c>
      <c r="T15" s="28" t="s">
        <v>164</v>
      </c>
      <c r="U15" s="137">
        <v>455</v>
      </c>
      <c r="V15" s="137">
        <v>753</v>
      </c>
      <c r="W15" s="137">
        <v>2771</v>
      </c>
      <c r="X15" s="137">
        <v>3832</v>
      </c>
      <c r="Y15" s="137">
        <v>7</v>
      </c>
      <c r="Z15" s="137">
        <v>9</v>
      </c>
      <c r="AA15" s="137">
        <v>9</v>
      </c>
      <c r="AB15" s="137">
        <v>13</v>
      </c>
      <c r="AC15" s="137">
        <v>5</v>
      </c>
      <c r="AD15" s="137">
        <v>7</v>
      </c>
      <c r="AE15" s="137">
        <v>18</v>
      </c>
      <c r="AF15" s="137">
        <v>23</v>
      </c>
      <c r="AG15" s="137">
        <v>39</v>
      </c>
      <c r="AH15" s="137">
        <v>52</v>
      </c>
      <c r="AI15" s="51">
        <v>5</v>
      </c>
      <c r="AJ15" s="276">
        <v>5</v>
      </c>
      <c r="AK15" s="28" t="s">
        <v>164</v>
      </c>
      <c r="AL15" s="137">
        <v>0</v>
      </c>
      <c r="AM15" s="137">
        <v>0</v>
      </c>
      <c r="AN15" s="137">
        <v>1</v>
      </c>
      <c r="AO15" s="137">
        <v>1</v>
      </c>
      <c r="AP15" s="137">
        <v>0</v>
      </c>
      <c r="AQ15" s="137">
        <v>0</v>
      </c>
      <c r="AR15" s="137">
        <v>0</v>
      </c>
      <c r="AS15" s="137">
        <v>0</v>
      </c>
      <c r="AT15" s="137">
        <v>1</v>
      </c>
      <c r="AU15" s="137">
        <v>1</v>
      </c>
      <c r="AV15" s="137">
        <v>33835</v>
      </c>
      <c r="AW15" s="137">
        <v>12780</v>
      </c>
      <c r="AX15" s="137">
        <v>3614</v>
      </c>
      <c r="AY15" s="137">
        <v>50229</v>
      </c>
      <c r="AZ15" s="137">
        <v>32</v>
      </c>
      <c r="BA15" s="137">
        <v>78</v>
      </c>
      <c r="BB15" s="137">
        <v>67</v>
      </c>
      <c r="BC15" s="51">
        <v>5</v>
      </c>
      <c r="BD15" s="276">
        <v>5</v>
      </c>
      <c r="BE15" s="28" t="s">
        <v>164</v>
      </c>
      <c r="BF15" s="137">
        <v>276</v>
      </c>
      <c r="BG15" s="137">
        <v>453</v>
      </c>
      <c r="BH15" s="137">
        <v>0</v>
      </c>
      <c r="BI15" s="137">
        <v>3</v>
      </c>
      <c r="BJ15" s="137">
        <v>0</v>
      </c>
      <c r="BK15" s="137">
        <v>0</v>
      </c>
      <c r="BL15" s="137">
        <v>3</v>
      </c>
      <c r="BM15" s="137">
        <v>19058</v>
      </c>
      <c r="BN15" s="137">
        <v>5289</v>
      </c>
      <c r="BO15" s="137">
        <v>1462</v>
      </c>
      <c r="BP15" s="137">
        <v>25809</v>
      </c>
      <c r="BQ15" s="137">
        <v>0</v>
      </c>
      <c r="BR15" s="137">
        <v>0</v>
      </c>
      <c r="BS15" s="137">
        <v>0</v>
      </c>
      <c r="BT15" s="137">
        <v>0</v>
      </c>
      <c r="BU15" s="137">
        <v>0</v>
      </c>
      <c r="BV15" s="51">
        <v>5</v>
      </c>
    </row>
    <row r="16" spans="1:74" ht="20.100000000000001" customHeight="1" x14ac:dyDescent="0.15">
      <c r="A16" s="111">
        <v>6</v>
      </c>
      <c r="B16" s="176" t="s">
        <v>166</v>
      </c>
      <c r="C16" s="117">
        <v>262836</v>
      </c>
      <c r="D16" s="118">
        <v>0</v>
      </c>
      <c r="E16" s="118">
        <v>99282</v>
      </c>
      <c r="F16" s="118">
        <v>47936</v>
      </c>
      <c r="G16" s="118">
        <v>410054</v>
      </c>
      <c r="H16" s="118">
        <v>27</v>
      </c>
      <c r="I16" s="118">
        <v>10085</v>
      </c>
      <c r="J16" s="118">
        <v>7</v>
      </c>
      <c r="K16" s="118">
        <v>5</v>
      </c>
      <c r="L16" s="118">
        <v>2</v>
      </c>
      <c r="M16" s="118">
        <v>2252</v>
      </c>
      <c r="N16" s="118">
        <v>2870</v>
      </c>
      <c r="O16" s="118">
        <v>1111</v>
      </c>
      <c r="P16" s="118">
        <v>1909</v>
      </c>
      <c r="Q16" s="50">
        <v>6</v>
      </c>
      <c r="R16" s="296"/>
      <c r="S16" s="111">
        <v>6</v>
      </c>
      <c r="T16" s="29" t="s">
        <v>166</v>
      </c>
      <c r="U16" s="118">
        <v>743</v>
      </c>
      <c r="V16" s="118">
        <v>1322</v>
      </c>
      <c r="W16" s="118">
        <v>4106</v>
      </c>
      <c r="X16" s="118">
        <v>6101</v>
      </c>
      <c r="Y16" s="118">
        <v>13</v>
      </c>
      <c r="Z16" s="118">
        <v>17</v>
      </c>
      <c r="AA16" s="118">
        <v>17</v>
      </c>
      <c r="AB16" s="118">
        <v>20</v>
      </c>
      <c r="AC16" s="118">
        <v>20</v>
      </c>
      <c r="AD16" s="118">
        <v>27</v>
      </c>
      <c r="AE16" s="118">
        <v>15</v>
      </c>
      <c r="AF16" s="118">
        <v>17</v>
      </c>
      <c r="AG16" s="118">
        <v>65</v>
      </c>
      <c r="AH16" s="118">
        <v>81</v>
      </c>
      <c r="AI16" s="50">
        <v>6</v>
      </c>
      <c r="AJ16" s="111">
        <v>6</v>
      </c>
      <c r="AK16" s="29" t="s">
        <v>166</v>
      </c>
      <c r="AL16" s="118">
        <v>0</v>
      </c>
      <c r="AM16" s="118">
        <v>0</v>
      </c>
      <c r="AN16" s="118">
        <v>0</v>
      </c>
      <c r="AO16" s="118">
        <v>0</v>
      </c>
      <c r="AP16" s="118">
        <v>1</v>
      </c>
      <c r="AQ16" s="118">
        <v>1</v>
      </c>
      <c r="AR16" s="118">
        <v>0</v>
      </c>
      <c r="AS16" s="118">
        <v>0</v>
      </c>
      <c r="AT16" s="118">
        <v>1</v>
      </c>
      <c r="AU16" s="118">
        <v>1</v>
      </c>
      <c r="AV16" s="118">
        <v>35559</v>
      </c>
      <c r="AW16" s="118">
        <v>16895</v>
      </c>
      <c r="AX16" s="118">
        <v>4680</v>
      </c>
      <c r="AY16" s="118">
        <v>57134</v>
      </c>
      <c r="AZ16" s="118">
        <v>45</v>
      </c>
      <c r="BA16" s="118">
        <v>89</v>
      </c>
      <c r="BB16" s="118">
        <v>191</v>
      </c>
      <c r="BC16" s="50">
        <v>6</v>
      </c>
      <c r="BD16" s="111">
        <v>6</v>
      </c>
      <c r="BE16" s="29" t="s">
        <v>166</v>
      </c>
      <c r="BF16" s="118">
        <v>150</v>
      </c>
      <c r="BG16" s="118">
        <v>475</v>
      </c>
      <c r="BH16" s="118">
        <v>0</v>
      </c>
      <c r="BI16" s="118">
        <v>0</v>
      </c>
      <c r="BJ16" s="118">
        <v>2</v>
      </c>
      <c r="BK16" s="118">
        <v>0</v>
      </c>
      <c r="BL16" s="118">
        <v>2</v>
      </c>
      <c r="BM16" s="118">
        <v>20530</v>
      </c>
      <c r="BN16" s="118">
        <v>7138</v>
      </c>
      <c r="BO16" s="118">
        <v>1911</v>
      </c>
      <c r="BP16" s="118">
        <v>29579</v>
      </c>
      <c r="BQ16" s="118">
        <v>0</v>
      </c>
      <c r="BR16" s="118">
        <v>0</v>
      </c>
      <c r="BS16" s="118">
        <v>1</v>
      </c>
      <c r="BT16" s="118">
        <v>0</v>
      </c>
      <c r="BU16" s="118">
        <v>1</v>
      </c>
      <c r="BV16" s="50">
        <v>6</v>
      </c>
    </row>
    <row r="17" spans="1:74" s="62" customFormat="1" ht="20.100000000000001" customHeight="1" x14ac:dyDescent="0.15">
      <c r="A17" s="261">
        <v>7</v>
      </c>
      <c r="B17" s="28" t="s">
        <v>167</v>
      </c>
      <c r="C17" s="117">
        <v>157557</v>
      </c>
      <c r="D17" s="118">
        <v>0</v>
      </c>
      <c r="E17" s="118">
        <v>67797</v>
      </c>
      <c r="F17" s="118">
        <v>29550</v>
      </c>
      <c r="G17" s="118">
        <v>254904</v>
      </c>
      <c r="H17" s="118">
        <v>25</v>
      </c>
      <c r="I17" s="118">
        <v>13927</v>
      </c>
      <c r="J17" s="118">
        <v>7</v>
      </c>
      <c r="K17" s="118">
        <v>5</v>
      </c>
      <c r="L17" s="118">
        <v>2</v>
      </c>
      <c r="M17" s="118">
        <v>1382</v>
      </c>
      <c r="N17" s="118">
        <v>1739</v>
      </c>
      <c r="O17" s="118">
        <v>656</v>
      </c>
      <c r="P17" s="118">
        <v>1064</v>
      </c>
      <c r="Q17" s="50">
        <v>7</v>
      </c>
      <c r="S17" s="261">
        <v>7</v>
      </c>
      <c r="T17" s="28" t="s">
        <v>167</v>
      </c>
      <c r="U17" s="118">
        <v>399</v>
      </c>
      <c r="V17" s="118">
        <v>643</v>
      </c>
      <c r="W17" s="118">
        <v>2437</v>
      </c>
      <c r="X17" s="118">
        <v>3446</v>
      </c>
      <c r="Y17" s="118">
        <v>13</v>
      </c>
      <c r="Z17" s="118">
        <v>16</v>
      </c>
      <c r="AA17" s="118">
        <v>10</v>
      </c>
      <c r="AB17" s="118">
        <v>15</v>
      </c>
      <c r="AC17" s="118">
        <v>5</v>
      </c>
      <c r="AD17" s="118">
        <v>8</v>
      </c>
      <c r="AE17" s="118">
        <v>20</v>
      </c>
      <c r="AF17" s="118">
        <v>26</v>
      </c>
      <c r="AG17" s="118">
        <v>48</v>
      </c>
      <c r="AH17" s="118">
        <v>65</v>
      </c>
      <c r="AI17" s="50">
        <v>7</v>
      </c>
      <c r="AJ17" s="261">
        <v>7</v>
      </c>
      <c r="AK17" s="28" t="s">
        <v>167</v>
      </c>
      <c r="AL17" s="118">
        <v>1</v>
      </c>
      <c r="AM17" s="118">
        <v>1</v>
      </c>
      <c r="AN17" s="118">
        <v>0</v>
      </c>
      <c r="AO17" s="118">
        <v>0</v>
      </c>
      <c r="AP17" s="118">
        <v>1</v>
      </c>
      <c r="AQ17" s="118">
        <v>1</v>
      </c>
      <c r="AR17" s="118">
        <v>4</v>
      </c>
      <c r="AS17" s="118">
        <v>4</v>
      </c>
      <c r="AT17" s="118">
        <v>6</v>
      </c>
      <c r="AU17" s="118">
        <v>6</v>
      </c>
      <c r="AV17" s="118">
        <v>24346</v>
      </c>
      <c r="AW17" s="118">
        <v>10640</v>
      </c>
      <c r="AX17" s="118">
        <v>2572</v>
      </c>
      <c r="AY17" s="118">
        <v>37558</v>
      </c>
      <c r="AZ17" s="118">
        <v>48</v>
      </c>
      <c r="BA17" s="118">
        <v>75</v>
      </c>
      <c r="BB17" s="118">
        <v>64</v>
      </c>
      <c r="BC17" s="50">
        <v>7</v>
      </c>
      <c r="BD17" s="261">
        <v>7</v>
      </c>
      <c r="BE17" s="28" t="s">
        <v>167</v>
      </c>
      <c r="BF17" s="118">
        <v>260</v>
      </c>
      <c r="BG17" s="118">
        <v>447</v>
      </c>
      <c r="BH17" s="118">
        <v>1</v>
      </c>
      <c r="BI17" s="118">
        <v>0</v>
      </c>
      <c r="BJ17" s="118">
        <v>4</v>
      </c>
      <c r="BK17" s="118">
        <v>13</v>
      </c>
      <c r="BL17" s="118">
        <v>18</v>
      </c>
      <c r="BM17" s="118">
        <v>12450</v>
      </c>
      <c r="BN17" s="118">
        <v>3996</v>
      </c>
      <c r="BO17" s="118">
        <v>977</v>
      </c>
      <c r="BP17" s="118">
        <v>17423</v>
      </c>
      <c r="BQ17" s="118">
        <v>5</v>
      </c>
      <c r="BR17" s="118">
        <v>0</v>
      </c>
      <c r="BS17" s="118">
        <v>11</v>
      </c>
      <c r="BT17" s="118">
        <v>14</v>
      </c>
      <c r="BU17" s="118">
        <v>30</v>
      </c>
      <c r="BV17" s="50">
        <v>7</v>
      </c>
    </row>
    <row r="18" spans="1:74" ht="20.100000000000001" customHeight="1" x14ac:dyDescent="0.15">
      <c r="A18" s="111">
        <v>8</v>
      </c>
      <c r="B18" s="28" t="s">
        <v>170</v>
      </c>
      <c r="C18" s="281">
        <v>545417</v>
      </c>
      <c r="D18" s="281">
        <v>0</v>
      </c>
      <c r="E18" s="281">
        <v>204546</v>
      </c>
      <c r="F18" s="281">
        <v>147950</v>
      </c>
      <c r="G18" s="281">
        <v>897913</v>
      </c>
      <c r="H18" s="281">
        <v>106</v>
      </c>
      <c r="I18" s="281">
        <v>56830</v>
      </c>
      <c r="J18" s="281">
        <v>7</v>
      </c>
      <c r="K18" s="281">
        <v>5</v>
      </c>
      <c r="L18" s="281">
        <v>2</v>
      </c>
      <c r="M18" s="281">
        <v>3469</v>
      </c>
      <c r="N18" s="281">
        <v>4453</v>
      </c>
      <c r="O18" s="281">
        <v>1737</v>
      </c>
      <c r="P18" s="281">
        <v>2852</v>
      </c>
      <c r="Q18" s="50">
        <v>8</v>
      </c>
      <c r="R18" s="296"/>
      <c r="S18" s="111">
        <v>8</v>
      </c>
      <c r="T18" s="28" t="s">
        <v>170</v>
      </c>
      <c r="U18" s="118">
        <v>1141</v>
      </c>
      <c r="V18" s="118">
        <v>1968</v>
      </c>
      <c r="W18" s="118">
        <v>6347</v>
      </c>
      <c r="X18" s="118">
        <v>9273</v>
      </c>
      <c r="Y18" s="118">
        <v>30</v>
      </c>
      <c r="Z18" s="118">
        <v>40</v>
      </c>
      <c r="AA18" s="118">
        <v>24</v>
      </c>
      <c r="AB18" s="118">
        <v>33</v>
      </c>
      <c r="AC18" s="118">
        <v>12</v>
      </c>
      <c r="AD18" s="118">
        <v>18</v>
      </c>
      <c r="AE18" s="118">
        <v>57</v>
      </c>
      <c r="AF18" s="118">
        <v>72</v>
      </c>
      <c r="AG18" s="118">
        <v>123</v>
      </c>
      <c r="AH18" s="118">
        <v>163</v>
      </c>
      <c r="AI18" s="50">
        <v>8</v>
      </c>
      <c r="AJ18" s="111">
        <v>8</v>
      </c>
      <c r="AK18" s="28" t="s">
        <v>170</v>
      </c>
      <c r="AL18" s="118">
        <v>0</v>
      </c>
      <c r="AM18" s="118">
        <v>0</v>
      </c>
      <c r="AN18" s="118">
        <v>0</v>
      </c>
      <c r="AO18" s="118">
        <v>0</v>
      </c>
      <c r="AP18" s="118">
        <v>0</v>
      </c>
      <c r="AQ18" s="118">
        <v>0</v>
      </c>
      <c r="AR18" s="118">
        <v>6</v>
      </c>
      <c r="AS18" s="118">
        <v>6</v>
      </c>
      <c r="AT18" s="118">
        <v>6</v>
      </c>
      <c r="AU18" s="118">
        <v>6</v>
      </c>
      <c r="AV18" s="118">
        <v>70135</v>
      </c>
      <c r="AW18" s="118">
        <v>32085</v>
      </c>
      <c r="AX18" s="118">
        <v>8856</v>
      </c>
      <c r="AY18" s="118">
        <v>111076</v>
      </c>
      <c r="AZ18" s="118">
        <v>135</v>
      </c>
      <c r="BA18" s="118">
        <v>186</v>
      </c>
      <c r="BB18" s="118">
        <v>162</v>
      </c>
      <c r="BC18" s="50">
        <v>8</v>
      </c>
      <c r="BD18" s="111">
        <v>8</v>
      </c>
      <c r="BE18" s="28" t="s">
        <v>170</v>
      </c>
      <c r="BF18" s="118">
        <v>810</v>
      </c>
      <c r="BG18" s="118">
        <v>1293</v>
      </c>
      <c r="BH18" s="118">
        <v>0</v>
      </c>
      <c r="BI18" s="118">
        <v>0</v>
      </c>
      <c r="BJ18" s="118">
        <v>0</v>
      </c>
      <c r="BK18" s="118">
        <v>21</v>
      </c>
      <c r="BL18" s="118">
        <v>21</v>
      </c>
      <c r="BM18" s="118">
        <v>59651</v>
      </c>
      <c r="BN18" s="118">
        <v>20313</v>
      </c>
      <c r="BO18" s="118">
        <v>5469</v>
      </c>
      <c r="BP18" s="118">
        <v>85433</v>
      </c>
      <c r="BQ18" s="118">
        <v>0</v>
      </c>
      <c r="BR18" s="118">
        <v>0</v>
      </c>
      <c r="BS18" s="118">
        <v>0</v>
      </c>
      <c r="BT18" s="118">
        <v>79</v>
      </c>
      <c r="BU18" s="118">
        <v>79</v>
      </c>
      <c r="BV18" s="50">
        <v>8</v>
      </c>
    </row>
    <row r="19" spans="1:74" ht="20.100000000000001" customHeight="1" x14ac:dyDescent="0.15">
      <c r="A19" s="261">
        <v>9</v>
      </c>
      <c r="B19" s="28" t="s">
        <v>172</v>
      </c>
      <c r="C19" s="281">
        <v>204209</v>
      </c>
      <c r="D19" s="281">
        <v>0</v>
      </c>
      <c r="E19" s="281">
        <v>82529</v>
      </c>
      <c r="F19" s="281">
        <v>54176</v>
      </c>
      <c r="G19" s="281">
        <v>340914</v>
      </c>
      <c r="H19" s="281">
        <v>25</v>
      </c>
      <c r="I19" s="281">
        <v>5035</v>
      </c>
      <c r="J19" s="281">
        <v>7</v>
      </c>
      <c r="K19" s="281">
        <v>5</v>
      </c>
      <c r="L19" s="281">
        <v>2</v>
      </c>
      <c r="M19" s="281">
        <v>1563</v>
      </c>
      <c r="N19" s="281">
        <v>2020</v>
      </c>
      <c r="O19" s="281">
        <v>751</v>
      </c>
      <c r="P19" s="281">
        <v>1268</v>
      </c>
      <c r="Q19" s="50">
        <v>9</v>
      </c>
      <c r="S19" s="261">
        <v>9</v>
      </c>
      <c r="T19" s="28" t="s">
        <v>172</v>
      </c>
      <c r="U19" s="118">
        <v>445</v>
      </c>
      <c r="V19" s="118">
        <v>740</v>
      </c>
      <c r="W19" s="118">
        <v>2759</v>
      </c>
      <c r="X19" s="118">
        <v>4028</v>
      </c>
      <c r="Y19" s="118">
        <v>17</v>
      </c>
      <c r="Z19" s="118">
        <v>19</v>
      </c>
      <c r="AA19" s="118">
        <v>20</v>
      </c>
      <c r="AB19" s="118">
        <v>28</v>
      </c>
      <c r="AC19" s="118">
        <v>9</v>
      </c>
      <c r="AD19" s="118">
        <v>11</v>
      </c>
      <c r="AE19" s="118">
        <v>33</v>
      </c>
      <c r="AF19" s="118">
        <v>45</v>
      </c>
      <c r="AG19" s="118">
        <v>79</v>
      </c>
      <c r="AH19" s="118">
        <v>103</v>
      </c>
      <c r="AI19" s="50">
        <v>9</v>
      </c>
      <c r="AJ19" s="261">
        <v>9</v>
      </c>
      <c r="AK19" s="28" t="s">
        <v>172</v>
      </c>
      <c r="AL19" s="118">
        <v>2</v>
      </c>
      <c r="AM19" s="118">
        <v>2</v>
      </c>
      <c r="AN19" s="118">
        <v>1</v>
      </c>
      <c r="AO19" s="118">
        <v>1</v>
      </c>
      <c r="AP19" s="118">
        <v>1</v>
      </c>
      <c r="AQ19" s="118">
        <v>1</v>
      </c>
      <c r="AR19" s="118">
        <v>0</v>
      </c>
      <c r="AS19" s="118">
        <v>0</v>
      </c>
      <c r="AT19" s="118">
        <v>4</v>
      </c>
      <c r="AU19" s="118">
        <v>4</v>
      </c>
      <c r="AV19" s="118">
        <v>32522</v>
      </c>
      <c r="AW19" s="118">
        <v>14582</v>
      </c>
      <c r="AX19" s="118">
        <v>3404</v>
      </c>
      <c r="AY19" s="118">
        <v>50508</v>
      </c>
      <c r="AZ19" s="118">
        <v>66</v>
      </c>
      <c r="BA19" s="118">
        <v>161</v>
      </c>
      <c r="BB19" s="118">
        <v>101</v>
      </c>
      <c r="BC19" s="50">
        <v>9</v>
      </c>
      <c r="BD19" s="261">
        <v>9</v>
      </c>
      <c r="BE19" s="28" t="s">
        <v>172</v>
      </c>
      <c r="BF19" s="118">
        <v>518</v>
      </c>
      <c r="BG19" s="118">
        <v>846</v>
      </c>
      <c r="BH19" s="118">
        <v>1</v>
      </c>
      <c r="BI19" s="118">
        <v>2</v>
      </c>
      <c r="BJ19" s="118">
        <v>2</v>
      </c>
      <c r="BK19" s="118">
        <v>0</v>
      </c>
      <c r="BL19" s="118">
        <v>5</v>
      </c>
      <c r="BM19" s="118">
        <v>24767</v>
      </c>
      <c r="BN19" s="118">
        <v>8136</v>
      </c>
      <c r="BO19" s="118">
        <v>1949</v>
      </c>
      <c r="BP19" s="118">
        <v>34852</v>
      </c>
      <c r="BQ19" s="118">
        <v>0</v>
      </c>
      <c r="BR19" s="118">
        <v>1</v>
      </c>
      <c r="BS19" s="118">
        <v>0</v>
      </c>
      <c r="BT19" s="118">
        <v>0</v>
      </c>
      <c r="BU19" s="118">
        <v>1</v>
      </c>
      <c r="BV19" s="50">
        <v>9</v>
      </c>
    </row>
    <row r="20" spans="1:74" ht="20.100000000000001" customHeight="1" x14ac:dyDescent="0.15">
      <c r="A20" s="111">
        <v>10</v>
      </c>
      <c r="B20" s="28" t="s">
        <v>173</v>
      </c>
      <c r="C20" s="281">
        <v>565951</v>
      </c>
      <c r="D20" s="281">
        <v>0</v>
      </c>
      <c r="E20" s="281">
        <v>176494</v>
      </c>
      <c r="F20" s="281">
        <v>165319</v>
      </c>
      <c r="G20" s="281">
        <v>907764</v>
      </c>
      <c r="H20" s="281">
        <v>98</v>
      </c>
      <c r="I20" s="281">
        <v>51274</v>
      </c>
      <c r="J20" s="281">
        <v>7</v>
      </c>
      <c r="K20" s="281">
        <v>5</v>
      </c>
      <c r="L20" s="281">
        <v>2</v>
      </c>
      <c r="M20" s="281">
        <v>3401</v>
      </c>
      <c r="N20" s="281">
        <v>4467</v>
      </c>
      <c r="O20" s="281">
        <v>1659</v>
      </c>
      <c r="P20" s="281">
        <v>2766</v>
      </c>
      <c r="Q20" s="50">
        <v>10</v>
      </c>
      <c r="S20" s="111">
        <v>10</v>
      </c>
      <c r="T20" s="28" t="s">
        <v>173</v>
      </c>
      <c r="U20" s="118">
        <v>1194</v>
      </c>
      <c r="V20" s="118">
        <v>2127</v>
      </c>
      <c r="W20" s="118">
        <v>6254</v>
      </c>
      <c r="X20" s="118">
        <v>9360</v>
      </c>
      <c r="Y20" s="118">
        <v>30</v>
      </c>
      <c r="Z20" s="118">
        <v>41</v>
      </c>
      <c r="AA20" s="118">
        <v>23</v>
      </c>
      <c r="AB20" s="118">
        <v>29</v>
      </c>
      <c r="AC20" s="118">
        <v>29</v>
      </c>
      <c r="AD20" s="118">
        <v>38</v>
      </c>
      <c r="AE20" s="118">
        <v>50</v>
      </c>
      <c r="AF20" s="118">
        <v>67</v>
      </c>
      <c r="AG20" s="118">
        <v>132</v>
      </c>
      <c r="AH20" s="118">
        <v>175</v>
      </c>
      <c r="AI20" s="50">
        <v>10</v>
      </c>
      <c r="AJ20" s="111">
        <v>10</v>
      </c>
      <c r="AK20" s="28" t="s">
        <v>173</v>
      </c>
      <c r="AL20" s="118">
        <v>2</v>
      </c>
      <c r="AM20" s="118">
        <v>2</v>
      </c>
      <c r="AN20" s="118">
        <v>1</v>
      </c>
      <c r="AO20" s="118">
        <v>1</v>
      </c>
      <c r="AP20" s="118">
        <v>1</v>
      </c>
      <c r="AQ20" s="118">
        <v>1</v>
      </c>
      <c r="AR20" s="118">
        <v>6</v>
      </c>
      <c r="AS20" s="118">
        <v>6</v>
      </c>
      <c r="AT20" s="118">
        <v>10</v>
      </c>
      <c r="AU20" s="118">
        <v>10</v>
      </c>
      <c r="AV20" s="118">
        <v>57222</v>
      </c>
      <c r="AW20" s="118">
        <v>25309</v>
      </c>
      <c r="AX20" s="118">
        <v>7785</v>
      </c>
      <c r="AY20" s="118">
        <v>90316</v>
      </c>
      <c r="AZ20" s="118">
        <v>113</v>
      </c>
      <c r="BA20" s="118">
        <v>133</v>
      </c>
      <c r="BB20" s="118">
        <v>278</v>
      </c>
      <c r="BC20" s="50">
        <v>10</v>
      </c>
      <c r="BD20" s="111">
        <v>10</v>
      </c>
      <c r="BE20" s="28" t="s">
        <v>173</v>
      </c>
      <c r="BF20" s="118">
        <v>613</v>
      </c>
      <c r="BG20" s="118">
        <v>1137</v>
      </c>
      <c r="BH20" s="118">
        <v>2</v>
      </c>
      <c r="BI20" s="118">
        <v>1</v>
      </c>
      <c r="BJ20" s="118">
        <v>2</v>
      </c>
      <c r="BK20" s="118">
        <v>15</v>
      </c>
      <c r="BL20" s="118">
        <v>20</v>
      </c>
      <c r="BM20" s="118">
        <v>62520</v>
      </c>
      <c r="BN20" s="118">
        <v>21079</v>
      </c>
      <c r="BO20" s="118">
        <v>6214</v>
      </c>
      <c r="BP20" s="118">
        <v>89813</v>
      </c>
      <c r="BQ20" s="118">
        <v>0</v>
      </c>
      <c r="BR20" s="118">
        <v>0</v>
      </c>
      <c r="BS20" s="118">
        <v>0</v>
      </c>
      <c r="BT20" s="118">
        <v>34</v>
      </c>
      <c r="BU20" s="118">
        <v>34</v>
      </c>
      <c r="BV20" s="50">
        <v>10</v>
      </c>
    </row>
    <row r="21" spans="1:74" ht="20.100000000000001" customHeight="1" x14ac:dyDescent="0.15">
      <c r="A21" s="278">
        <v>11</v>
      </c>
      <c r="B21" s="29" t="s">
        <v>174</v>
      </c>
      <c r="C21" s="124">
        <v>197323</v>
      </c>
      <c r="D21" s="124">
        <v>0</v>
      </c>
      <c r="E21" s="124">
        <v>78123</v>
      </c>
      <c r="F21" s="124">
        <v>51585</v>
      </c>
      <c r="G21" s="124">
        <v>327031</v>
      </c>
      <c r="H21" s="124">
        <v>28</v>
      </c>
      <c r="I21" s="124">
        <v>11758</v>
      </c>
      <c r="J21" s="124">
        <v>7</v>
      </c>
      <c r="K21" s="124">
        <v>5</v>
      </c>
      <c r="L21" s="124">
        <v>2</v>
      </c>
      <c r="M21" s="124">
        <v>1677</v>
      </c>
      <c r="N21" s="124">
        <v>2008</v>
      </c>
      <c r="O21" s="124">
        <v>654</v>
      </c>
      <c r="P21" s="124">
        <v>1008</v>
      </c>
      <c r="Q21" s="177">
        <v>11</v>
      </c>
      <c r="R21" s="299"/>
      <c r="S21" s="278">
        <v>11</v>
      </c>
      <c r="T21" s="29" t="s">
        <v>174</v>
      </c>
      <c r="U21" s="124">
        <v>454</v>
      </c>
      <c r="V21" s="124">
        <v>707</v>
      </c>
      <c r="W21" s="124">
        <v>2785</v>
      </c>
      <c r="X21" s="124">
        <v>3723</v>
      </c>
      <c r="Y21" s="124">
        <v>10</v>
      </c>
      <c r="Z21" s="124">
        <v>11</v>
      </c>
      <c r="AA21" s="124">
        <v>6</v>
      </c>
      <c r="AB21" s="124">
        <v>6</v>
      </c>
      <c r="AC21" s="124">
        <v>5</v>
      </c>
      <c r="AD21" s="124">
        <v>7</v>
      </c>
      <c r="AE21" s="124">
        <v>17</v>
      </c>
      <c r="AF21" s="124">
        <v>20</v>
      </c>
      <c r="AG21" s="124">
        <v>38</v>
      </c>
      <c r="AH21" s="124">
        <v>44</v>
      </c>
      <c r="AI21" s="177">
        <v>11</v>
      </c>
      <c r="AJ21" s="278">
        <v>11</v>
      </c>
      <c r="AK21" s="29" t="s">
        <v>174</v>
      </c>
      <c r="AL21" s="124">
        <v>0</v>
      </c>
      <c r="AM21" s="124">
        <v>0</v>
      </c>
      <c r="AN21" s="124">
        <v>0</v>
      </c>
      <c r="AO21" s="124">
        <v>0</v>
      </c>
      <c r="AP21" s="124">
        <v>0</v>
      </c>
      <c r="AQ21" s="124">
        <v>0</v>
      </c>
      <c r="AR21" s="124">
        <v>0</v>
      </c>
      <c r="AS21" s="124">
        <v>0</v>
      </c>
      <c r="AT21" s="124">
        <v>0</v>
      </c>
      <c r="AU21" s="124">
        <v>0</v>
      </c>
      <c r="AV21" s="124">
        <v>30923</v>
      </c>
      <c r="AW21" s="124">
        <v>11088</v>
      </c>
      <c r="AX21" s="124">
        <v>3111</v>
      </c>
      <c r="AY21" s="124">
        <v>45122</v>
      </c>
      <c r="AZ21" s="124">
        <v>36</v>
      </c>
      <c r="BA21" s="124">
        <v>33</v>
      </c>
      <c r="BB21" s="124">
        <v>62</v>
      </c>
      <c r="BC21" s="177">
        <v>11</v>
      </c>
      <c r="BD21" s="278">
        <v>11</v>
      </c>
      <c r="BE21" s="29" t="s">
        <v>174</v>
      </c>
      <c r="BF21" s="124">
        <v>220</v>
      </c>
      <c r="BG21" s="124">
        <v>351</v>
      </c>
      <c r="BH21" s="124">
        <v>0</v>
      </c>
      <c r="BI21" s="124">
        <v>0</v>
      </c>
      <c r="BJ21" s="124">
        <v>0</v>
      </c>
      <c r="BK21" s="124">
        <v>0</v>
      </c>
      <c r="BL21" s="124">
        <v>0</v>
      </c>
      <c r="BM21" s="124">
        <v>24386</v>
      </c>
      <c r="BN21" s="124">
        <v>6342</v>
      </c>
      <c r="BO21" s="124">
        <v>1805</v>
      </c>
      <c r="BP21" s="124">
        <v>32533</v>
      </c>
      <c r="BQ21" s="124">
        <v>0</v>
      </c>
      <c r="BR21" s="124">
        <v>0</v>
      </c>
      <c r="BS21" s="124">
        <v>0</v>
      </c>
      <c r="BT21" s="124">
        <v>0</v>
      </c>
      <c r="BU21" s="124">
        <v>0</v>
      </c>
      <c r="BV21" s="177">
        <v>11</v>
      </c>
    </row>
    <row r="22" spans="1:74" ht="20.100000000000001" customHeight="1" x14ac:dyDescent="0.15">
      <c r="A22" s="111">
        <v>12</v>
      </c>
      <c r="B22" s="28" t="s">
        <v>301</v>
      </c>
      <c r="C22" s="118">
        <v>188013</v>
      </c>
      <c r="D22" s="118">
        <v>0</v>
      </c>
      <c r="E22" s="118">
        <v>117316</v>
      </c>
      <c r="F22" s="118">
        <v>0</v>
      </c>
      <c r="G22" s="118">
        <v>305329</v>
      </c>
      <c r="H22" s="118">
        <v>25</v>
      </c>
      <c r="I22" s="118">
        <v>12698</v>
      </c>
      <c r="J22" s="118">
        <v>7</v>
      </c>
      <c r="K22" s="118">
        <v>5</v>
      </c>
      <c r="L22" s="118">
        <v>2</v>
      </c>
      <c r="M22" s="118">
        <v>1042</v>
      </c>
      <c r="N22" s="118">
        <v>1346</v>
      </c>
      <c r="O22" s="118">
        <v>509</v>
      </c>
      <c r="P22" s="118">
        <v>826</v>
      </c>
      <c r="Q22" s="50">
        <v>12</v>
      </c>
      <c r="S22" s="111">
        <v>12</v>
      </c>
      <c r="T22" s="28" t="s">
        <v>301</v>
      </c>
      <c r="U22" s="118">
        <v>358</v>
      </c>
      <c r="V22" s="118">
        <v>624</v>
      </c>
      <c r="W22" s="118">
        <v>1909</v>
      </c>
      <c r="X22" s="118">
        <v>2796</v>
      </c>
      <c r="Y22" s="118">
        <v>11</v>
      </c>
      <c r="Z22" s="118">
        <v>14</v>
      </c>
      <c r="AA22" s="118">
        <v>5</v>
      </c>
      <c r="AB22" s="118">
        <v>7</v>
      </c>
      <c r="AC22" s="118">
        <v>7</v>
      </c>
      <c r="AD22" s="118">
        <v>9</v>
      </c>
      <c r="AE22" s="118">
        <v>23</v>
      </c>
      <c r="AF22" s="118">
        <v>28</v>
      </c>
      <c r="AG22" s="118">
        <v>46</v>
      </c>
      <c r="AH22" s="118">
        <v>58</v>
      </c>
      <c r="AI22" s="50">
        <v>12</v>
      </c>
      <c r="AJ22" s="111">
        <v>12</v>
      </c>
      <c r="AK22" s="28" t="s">
        <v>301</v>
      </c>
      <c r="AL22" s="118">
        <v>2</v>
      </c>
      <c r="AM22" s="118">
        <v>2</v>
      </c>
      <c r="AN22" s="118">
        <v>0</v>
      </c>
      <c r="AO22" s="118">
        <v>0</v>
      </c>
      <c r="AP22" s="118">
        <v>0</v>
      </c>
      <c r="AQ22" s="118">
        <v>0</v>
      </c>
      <c r="AR22" s="118">
        <v>0</v>
      </c>
      <c r="AS22" s="118">
        <v>0</v>
      </c>
      <c r="AT22" s="118">
        <v>2</v>
      </c>
      <c r="AU22" s="118">
        <v>2</v>
      </c>
      <c r="AV22" s="118">
        <v>32506</v>
      </c>
      <c r="AW22" s="118">
        <v>14249</v>
      </c>
      <c r="AX22" s="118">
        <v>4306</v>
      </c>
      <c r="AY22" s="118">
        <v>51061</v>
      </c>
      <c r="AZ22" s="118">
        <v>72</v>
      </c>
      <c r="BA22" s="118">
        <v>60</v>
      </c>
      <c r="BB22" s="118">
        <v>124</v>
      </c>
      <c r="BC22" s="50">
        <v>12</v>
      </c>
      <c r="BD22" s="111">
        <v>12</v>
      </c>
      <c r="BE22" s="28" t="s">
        <v>301</v>
      </c>
      <c r="BF22" s="118">
        <v>483</v>
      </c>
      <c r="BG22" s="118">
        <v>739</v>
      </c>
      <c r="BH22" s="118">
        <v>3</v>
      </c>
      <c r="BI22" s="118">
        <v>0</v>
      </c>
      <c r="BJ22" s="118">
        <v>0</v>
      </c>
      <c r="BK22" s="118">
        <v>0</v>
      </c>
      <c r="BL22" s="118">
        <v>3</v>
      </c>
      <c r="BM22" s="118">
        <v>0</v>
      </c>
      <c r="BN22" s="118">
        <v>0</v>
      </c>
      <c r="BO22" s="118">
        <v>0</v>
      </c>
      <c r="BP22" s="118">
        <v>0</v>
      </c>
      <c r="BQ22" s="118">
        <v>0</v>
      </c>
      <c r="BR22" s="118">
        <v>0</v>
      </c>
      <c r="BS22" s="118">
        <v>0</v>
      </c>
      <c r="BT22" s="118">
        <v>0</v>
      </c>
      <c r="BU22" s="118">
        <v>0</v>
      </c>
      <c r="BV22" s="50">
        <v>12</v>
      </c>
    </row>
    <row r="23" spans="1:74" ht="20.100000000000001" customHeight="1" x14ac:dyDescent="0.15">
      <c r="A23" s="111">
        <v>13</v>
      </c>
      <c r="B23" s="28" t="s">
        <v>302</v>
      </c>
      <c r="C23" s="118">
        <v>127113</v>
      </c>
      <c r="D23" s="118">
        <v>0</v>
      </c>
      <c r="E23" s="118">
        <v>53566</v>
      </c>
      <c r="F23" s="118">
        <v>32113</v>
      </c>
      <c r="G23" s="118">
        <v>212792</v>
      </c>
      <c r="H23" s="118">
        <v>13</v>
      </c>
      <c r="I23" s="118">
        <v>5988</v>
      </c>
      <c r="J23" s="118">
        <v>7</v>
      </c>
      <c r="K23" s="118">
        <v>5</v>
      </c>
      <c r="L23" s="118">
        <v>2</v>
      </c>
      <c r="M23" s="118">
        <v>1333</v>
      </c>
      <c r="N23" s="118">
        <v>1703</v>
      </c>
      <c r="O23" s="118">
        <v>544</v>
      </c>
      <c r="P23" s="118">
        <v>882</v>
      </c>
      <c r="Q23" s="50">
        <v>13</v>
      </c>
      <c r="S23" s="111">
        <v>13</v>
      </c>
      <c r="T23" s="28" t="s">
        <v>302</v>
      </c>
      <c r="U23" s="118">
        <v>370</v>
      </c>
      <c r="V23" s="118">
        <v>607</v>
      </c>
      <c r="W23" s="118">
        <v>2247</v>
      </c>
      <c r="X23" s="118">
        <v>3192</v>
      </c>
      <c r="Y23" s="118">
        <v>10</v>
      </c>
      <c r="Z23" s="118">
        <v>15</v>
      </c>
      <c r="AA23" s="118">
        <v>9</v>
      </c>
      <c r="AB23" s="118">
        <v>12</v>
      </c>
      <c r="AC23" s="118">
        <v>3</v>
      </c>
      <c r="AD23" s="118">
        <v>4</v>
      </c>
      <c r="AE23" s="118">
        <v>18</v>
      </c>
      <c r="AF23" s="118">
        <v>27</v>
      </c>
      <c r="AG23" s="118">
        <v>40</v>
      </c>
      <c r="AH23" s="118">
        <v>58</v>
      </c>
      <c r="AI23" s="50">
        <v>13</v>
      </c>
      <c r="AJ23" s="111">
        <v>13</v>
      </c>
      <c r="AK23" s="28" t="s">
        <v>302</v>
      </c>
      <c r="AL23" s="118">
        <v>0</v>
      </c>
      <c r="AM23" s="118">
        <v>0</v>
      </c>
      <c r="AN23" s="118">
        <v>0</v>
      </c>
      <c r="AO23" s="118">
        <v>0</v>
      </c>
      <c r="AP23" s="118">
        <v>1</v>
      </c>
      <c r="AQ23" s="118">
        <v>1</v>
      </c>
      <c r="AR23" s="118">
        <v>1</v>
      </c>
      <c r="AS23" s="118">
        <v>1</v>
      </c>
      <c r="AT23" s="118">
        <v>2</v>
      </c>
      <c r="AU23" s="118">
        <v>2</v>
      </c>
      <c r="AV23" s="118">
        <v>21458</v>
      </c>
      <c r="AW23" s="118">
        <v>7938</v>
      </c>
      <c r="AX23" s="118">
        <v>2185</v>
      </c>
      <c r="AY23" s="118">
        <v>31581</v>
      </c>
      <c r="AZ23" s="118">
        <v>41</v>
      </c>
      <c r="BA23" s="118">
        <v>54</v>
      </c>
      <c r="BB23" s="118">
        <v>29</v>
      </c>
      <c r="BC23" s="50">
        <v>13</v>
      </c>
      <c r="BD23" s="111">
        <v>13</v>
      </c>
      <c r="BE23" s="28" t="s">
        <v>302</v>
      </c>
      <c r="BF23" s="118">
        <v>243</v>
      </c>
      <c r="BG23" s="118">
        <v>367</v>
      </c>
      <c r="BH23" s="118">
        <v>0</v>
      </c>
      <c r="BI23" s="118">
        <v>0</v>
      </c>
      <c r="BJ23" s="118">
        <v>1</v>
      </c>
      <c r="BK23" s="118">
        <v>3</v>
      </c>
      <c r="BL23" s="118">
        <v>4</v>
      </c>
      <c r="BM23" s="118">
        <v>14911</v>
      </c>
      <c r="BN23" s="118">
        <v>4170</v>
      </c>
      <c r="BO23" s="118">
        <v>1158</v>
      </c>
      <c r="BP23" s="118">
        <v>20239</v>
      </c>
      <c r="BQ23" s="118">
        <v>0</v>
      </c>
      <c r="BR23" s="118">
        <v>0</v>
      </c>
      <c r="BS23" s="118">
        <v>3</v>
      </c>
      <c r="BT23" s="118">
        <v>14</v>
      </c>
      <c r="BU23" s="118">
        <v>17</v>
      </c>
      <c r="BV23" s="50">
        <v>13</v>
      </c>
    </row>
    <row r="24" spans="1:74" ht="20.100000000000001" customHeight="1" x14ac:dyDescent="0.15">
      <c r="A24" s="111">
        <v>14</v>
      </c>
      <c r="B24" s="28" t="s">
        <v>175</v>
      </c>
      <c r="C24" s="117">
        <v>27110</v>
      </c>
      <c r="D24" s="118">
        <v>0</v>
      </c>
      <c r="E24" s="118">
        <v>9540</v>
      </c>
      <c r="F24" s="118">
        <v>7774</v>
      </c>
      <c r="G24" s="118">
        <v>44424</v>
      </c>
      <c r="H24" s="118">
        <v>4</v>
      </c>
      <c r="I24" s="118">
        <v>1677</v>
      </c>
      <c r="J24" s="118">
        <v>7</v>
      </c>
      <c r="K24" s="118">
        <v>5</v>
      </c>
      <c r="L24" s="118">
        <v>2</v>
      </c>
      <c r="M24" s="118">
        <v>239</v>
      </c>
      <c r="N24" s="118">
        <v>282</v>
      </c>
      <c r="O24" s="118">
        <v>139</v>
      </c>
      <c r="P24" s="118">
        <v>207</v>
      </c>
      <c r="Q24" s="50">
        <v>14</v>
      </c>
      <c r="S24" s="111">
        <v>14</v>
      </c>
      <c r="T24" s="28" t="s">
        <v>175</v>
      </c>
      <c r="U24" s="118">
        <v>85</v>
      </c>
      <c r="V24" s="118">
        <v>130</v>
      </c>
      <c r="W24" s="118">
        <v>463</v>
      </c>
      <c r="X24" s="118">
        <v>619</v>
      </c>
      <c r="Y24" s="118">
        <v>1</v>
      </c>
      <c r="Z24" s="118">
        <v>1</v>
      </c>
      <c r="AA24" s="118">
        <v>1</v>
      </c>
      <c r="AB24" s="118">
        <v>1</v>
      </c>
      <c r="AC24" s="118">
        <v>0</v>
      </c>
      <c r="AD24" s="118">
        <v>0</v>
      </c>
      <c r="AE24" s="118">
        <v>4</v>
      </c>
      <c r="AF24" s="118">
        <v>5</v>
      </c>
      <c r="AG24" s="118">
        <v>6</v>
      </c>
      <c r="AH24" s="118">
        <v>7</v>
      </c>
      <c r="AI24" s="50">
        <v>14</v>
      </c>
      <c r="AJ24" s="111">
        <v>14</v>
      </c>
      <c r="AK24" s="28" t="s">
        <v>175</v>
      </c>
      <c r="AL24" s="118">
        <v>0</v>
      </c>
      <c r="AM24" s="118">
        <v>0</v>
      </c>
      <c r="AN24" s="118">
        <v>0</v>
      </c>
      <c r="AO24" s="118">
        <v>0</v>
      </c>
      <c r="AP24" s="118">
        <v>0</v>
      </c>
      <c r="AQ24" s="118">
        <v>0</v>
      </c>
      <c r="AR24" s="118">
        <v>0</v>
      </c>
      <c r="AS24" s="118">
        <v>0</v>
      </c>
      <c r="AT24" s="118">
        <v>0</v>
      </c>
      <c r="AU24" s="118">
        <v>0</v>
      </c>
      <c r="AV24" s="118">
        <v>3356</v>
      </c>
      <c r="AW24" s="118">
        <v>1760</v>
      </c>
      <c r="AX24" s="118">
        <v>442</v>
      </c>
      <c r="AY24" s="118">
        <v>5558</v>
      </c>
      <c r="AZ24" s="118">
        <v>3</v>
      </c>
      <c r="BA24" s="118">
        <v>4</v>
      </c>
      <c r="BB24" s="118">
        <v>0</v>
      </c>
      <c r="BC24" s="50">
        <v>14</v>
      </c>
      <c r="BD24" s="111">
        <v>14</v>
      </c>
      <c r="BE24" s="28" t="s">
        <v>175</v>
      </c>
      <c r="BF24" s="118">
        <v>43</v>
      </c>
      <c r="BG24" s="118">
        <v>50</v>
      </c>
      <c r="BH24" s="118">
        <v>0</v>
      </c>
      <c r="BI24" s="118">
        <v>0</v>
      </c>
      <c r="BJ24" s="118">
        <v>0</v>
      </c>
      <c r="BK24" s="118">
        <v>0</v>
      </c>
      <c r="BL24" s="118">
        <v>0</v>
      </c>
      <c r="BM24" s="118">
        <v>3334</v>
      </c>
      <c r="BN24" s="118">
        <v>1328</v>
      </c>
      <c r="BO24" s="118">
        <v>317</v>
      </c>
      <c r="BP24" s="118">
        <v>4979</v>
      </c>
      <c r="BQ24" s="118">
        <v>0</v>
      </c>
      <c r="BR24" s="118">
        <v>0</v>
      </c>
      <c r="BS24" s="118">
        <v>0</v>
      </c>
      <c r="BT24" s="118">
        <v>0</v>
      </c>
      <c r="BU24" s="118">
        <v>0</v>
      </c>
      <c r="BV24" s="50">
        <v>14</v>
      </c>
    </row>
    <row r="25" spans="1:74" ht="20.100000000000001" customHeight="1" x14ac:dyDescent="0.15">
      <c r="A25" s="277">
        <v>15</v>
      </c>
      <c r="B25" s="31" t="s">
        <v>177</v>
      </c>
      <c r="C25" s="139">
        <v>17416</v>
      </c>
      <c r="D25" s="137">
        <v>0</v>
      </c>
      <c r="E25" s="137">
        <v>5580</v>
      </c>
      <c r="F25" s="137">
        <v>3633</v>
      </c>
      <c r="G25" s="137">
        <v>26629</v>
      </c>
      <c r="H25" s="137">
        <v>2</v>
      </c>
      <c r="I25" s="137">
        <v>1060</v>
      </c>
      <c r="J25" s="137">
        <v>7</v>
      </c>
      <c r="K25" s="137">
        <v>5</v>
      </c>
      <c r="L25" s="137">
        <v>2</v>
      </c>
      <c r="M25" s="137">
        <v>132</v>
      </c>
      <c r="N25" s="137">
        <v>159</v>
      </c>
      <c r="O25" s="137">
        <v>56</v>
      </c>
      <c r="P25" s="137">
        <v>82</v>
      </c>
      <c r="Q25" s="51">
        <v>15</v>
      </c>
      <c r="R25" s="298"/>
      <c r="S25" s="277">
        <v>15</v>
      </c>
      <c r="T25" s="31" t="s">
        <v>177</v>
      </c>
      <c r="U25" s="137">
        <v>39</v>
      </c>
      <c r="V25" s="137">
        <v>64</v>
      </c>
      <c r="W25" s="137">
        <v>227</v>
      </c>
      <c r="X25" s="137">
        <v>305</v>
      </c>
      <c r="Y25" s="137">
        <v>0</v>
      </c>
      <c r="Z25" s="137">
        <v>0</v>
      </c>
      <c r="AA25" s="137">
        <v>0</v>
      </c>
      <c r="AB25" s="137">
        <v>0</v>
      </c>
      <c r="AC25" s="137">
        <v>1</v>
      </c>
      <c r="AD25" s="137">
        <v>2</v>
      </c>
      <c r="AE25" s="137">
        <v>2</v>
      </c>
      <c r="AF25" s="137">
        <v>3</v>
      </c>
      <c r="AG25" s="137">
        <v>3</v>
      </c>
      <c r="AH25" s="137">
        <v>5</v>
      </c>
      <c r="AI25" s="51">
        <v>15</v>
      </c>
      <c r="AJ25" s="277">
        <v>15</v>
      </c>
      <c r="AK25" s="31" t="s">
        <v>177</v>
      </c>
      <c r="AL25" s="137">
        <v>0</v>
      </c>
      <c r="AM25" s="137">
        <v>0</v>
      </c>
      <c r="AN25" s="137">
        <v>0</v>
      </c>
      <c r="AO25" s="137">
        <v>0</v>
      </c>
      <c r="AP25" s="137">
        <v>0</v>
      </c>
      <c r="AQ25" s="137">
        <v>0</v>
      </c>
      <c r="AR25" s="137">
        <v>0</v>
      </c>
      <c r="AS25" s="137">
        <v>0</v>
      </c>
      <c r="AT25" s="137">
        <v>0</v>
      </c>
      <c r="AU25" s="137">
        <v>0</v>
      </c>
      <c r="AV25" s="137">
        <v>2058</v>
      </c>
      <c r="AW25" s="137">
        <v>759</v>
      </c>
      <c r="AX25" s="137">
        <v>237</v>
      </c>
      <c r="AY25" s="137">
        <v>3054</v>
      </c>
      <c r="AZ25" s="137">
        <v>0</v>
      </c>
      <c r="BA25" s="137">
        <v>0</v>
      </c>
      <c r="BB25" s="137">
        <v>15</v>
      </c>
      <c r="BC25" s="51">
        <v>15</v>
      </c>
      <c r="BD25" s="277">
        <v>15</v>
      </c>
      <c r="BE25" s="31" t="s">
        <v>177</v>
      </c>
      <c r="BF25" s="137">
        <v>28</v>
      </c>
      <c r="BG25" s="137">
        <v>43</v>
      </c>
      <c r="BH25" s="137">
        <v>0</v>
      </c>
      <c r="BI25" s="137">
        <v>0</v>
      </c>
      <c r="BJ25" s="137">
        <v>0</v>
      </c>
      <c r="BK25" s="137">
        <v>0</v>
      </c>
      <c r="BL25" s="137">
        <v>0</v>
      </c>
      <c r="BM25" s="137">
        <v>1645</v>
      </c>
      <c r="BN25" s="137">
        <v>481</v>
      </c>
      <c r="BO25" s="137">
        <v>133</v>
      </c>
      <c r="BP25" s="137">
        <v>2259</v>
      </c>
      <c r="BQ25" s="137">
        <v>0</v>
      </c>
      <c r="BR25" s="137">
        <v>0</v>
      </c>
      <c r="BS25" s="137">
        <v>0</v>
      </c>
      <c r="BT25" s="137">
        <v>0</v>
      </c>
      <c r="BU25" s="137">
        <v>0</v>
      </c>
      <c r="BV25" s="51">
        <v>15</v>
      </c>
    </row>
    <row r="26" spans="1:74" ht="20.100000000000001" customHeight="1" x14ac:dyDescent="0.15">
      <c r="A26" s="111">
        <v>16</v>
      </c>
      <c r="B26" s="28" t="s">
        <v>178</v>
      </c>
      <c r="C26" s="117">
        <v>27012</v>
      </c>
      <c r="D26" s="118">
        <v>0</v>
      </c>
      <c r="E26" s="118">
        <v>11512</v>
      </c>
      <c r="F26" s="118">
        <v>6595</v>
      </c>
      <c r="G26" s="118">
        <v>45119</v>
      </c>
      <c r="H26" s="118">
        <v>1</v>
      </c>
      <c r="I26" s="118">
        <v>112</v>
      </c>
      <c r="J26" s="118">
        <v>7</v>
      </c>
      <c r="K26" s="118">
        <v>5</v>
      </c>
      <c r="L26" s="118">
        <v>2</v>
      </c>
      <c r="M26" s="118">
        <v>167</v>
      </c>
      <c r="N26" s="118">
        <v>189</v>
      </c>
      <c r="O26" s="118">
        <v>69</v>
      </c>
      <c r="P26" s="118">
        <v>118</v>
      </c>
      <c r="Q26" s="50">
        <v>16</v>
      </c>
      <c r="S26" s="111">
        <v>16</v>
      </c>
      <c r="T26" s="28" t="s">
        <v>178</v>
      </c>
      <c r="U26" s="118">
        <v>58</v>
      </c>
      <c r="V26" s="118">
        <v>101</v>
      </c>
      <c r="W26" s="118">
        <v>294</v>
      </c>
      <c r="X26" s="118">
        <v>408</v>
      </c>
      <c r="Y26" s="118">
        <v>0</v>
      </c>
      <c r="Z26" s="118">
        <v>0</v>
      </c>
      <c r="AA26" s="118">
        <v>2</v>
      </c>
      <c r="AB26" s="118">
        <v>2</v>
      </c>
      <c r="AC26" s="118">
        <v>3</v>
      </c>
      <c r="AD26" s="118">
        <v>4</v>
      </c>
      <c r="AE26" s="118">
        <v>1</v>
      </c>
      <c r="AF26" s="118">
        <v>1</v>
      </c>
      <c r="AG26" s="118">
        <v>6</v>
      </c>
      <c r="AH26" s="118">
        <v>7</v>
      </c>
      <c r="AI26" s="50">
        <v>16</v>
      </c>
      <c r="AJ26" s="111">
        <v>16</v>
      </c>
      <c r="AK26" s="28" t="s">
        <v>178</v>
      </c>
      <c r="AL26" s="118">
        <v>0</v>
      </c>
      <c r="AM26" s="118">
        <v>0</v>
      </c>
      <c r="AN26" s="118">
        <v>0</v>
      </c>
      <c r="AO26" s="118">
        <v>0</v>
      </c>
      <c r="AP26" s="118">
        <v>1</v>
      </c>
      <c r="AQ26" s="118">
        <v>1</v>
      </c>
      <c r="AR26" s="118">
        <v>0</v>
      </c>
      <c r="AS26" s="118">
        <v>0</v>
      </c>
      <c r="AT26" s="118">
        <v>1</v>
      </c>
      <c r="AU26" s="118">
        <v>1</v>
      </c>
      <c r="AV26" s="118">
        <v>3440</v>
      </c>
      <c r="AW26" s="118">
        <v>1534</v>
      </c>
      <c r="AX26" s="118">
        <v>525</v>
      </c>
      <c r="AY26" s="118">
        <v>5499</v>
      </c>
      <c r="AZ26" s="118">
        <v>0</v>
      </c>
      <c r="BA26" s="118">
        <v>13</v>
      </c>
      <c r="BB26" s="118">
        <v>42</v>
      </c>
      <c r="BC26" s="50">
        <v>16</v>
      </c>
      <c r="BD26" s="111">
        <v>16</v>
      </c>
      <c r="BE26" s="28" t="s">
        <v>178</v>
      </c>
      <c r="BF26" s="118">
        <v>13</v>
      </c>
      <c r="BG26" s="118">
        <v>68</v>
      </c>
      <c r="BH26" s="118">
        <v>0</v>
      </c>
      <c r="BI26" s="118">
        <v>0</v>
      </c>
      <c r="BJ26" s="118">
        <v>3</v>
      </c>
      <c r="BK26" s="118">
        <v>0</v>
      </c>
      <c r="BL26" s="118">
        <v>3</v>
      </c>
      <c r="BM26" s="118">
        <v>2692</v>
      </c>
      <c r="BN26" s="118">
        <v>717</v>
      </c>
      <c r="BO26" s="118">
        <v>256</v>
      </c>
      <c r="BP26" s="118">
        <v>3665</v>
      </c>
      <c r="BQ26" s="118">
        <v>0</v>
      </c>
      <c r="BR26" s="118">
        <v>0</v>
      </c>
      <c r="BS26" s="118">
        <v>0</v>
      </c>
      <c r="BT26" s="118">
        <v>0</v>
      </c>
      <c r="BU26" s="118">
        <v>0</v>
      </c>
      <c r="BV26" s="50">
        <v>16</v>
      </c>
    </row>
    <row r="27" spans="1:74" ht="20.100000000000001" customHeight="1" x14ac:dyDescent="0.15">
      <c r="A27" s="111">
        <v>17</v>
      </c>
      <c r="B27" s="28" t="s">
        <v>303</v>
      </c>
      <c r="C27" s="117">
        <v>96814</v>
      </c>
      <c r="D27" s="118">
        <v>27816</v>
      </c>
      <c r="E27" s="118">
        <v>58150</v>
      </c>
      <c r="F27" s="118">
        <v>26840</v>
      </c>
      <c r="G27" s="118">
        <v>209620</v>
      </c>
      <c r="H27" s="118">
        <v>15</v>
      </c>
      <c r="I27" s="118">
        <v>3566</v>
      </c>
      <c r="J27" s="118">
        <v>7</v>
      </c>
      <c r="K27" s="118">
        <v>5</v>
      </c>
      <c r="L27" s="118">
        <v>2</v>
      </c>
      <c r="M27" s="118">
        <v>820</v>
      </c>
      <c r="N27" s="118">
        <v>1040</v>
      </c>
      <c r="O27" s="118">
        <v>364</v>
      </c>
      <c r="P27" s="118">
        <v>592</v>
      </c>
      <c r="Q27" s="50">
        <v>17</v>
      </c>
      <c r="S27" s="111">
        <v>17</v>
      </c>
      <c r="T27" s="28" t="s">
        <v>303</v>
      </c>
      <c r="U27" s="118">
        <v>234</v>
      </c>
      <c r="V27" s="118">
        <v>405</v>
      </c>
      <c r="W27" s="118">
        <v>1418</v>
      </c>
      <c r="X27" s="118">
        <v>2037</v>
      </c>
      <c r="Y27" s="118">
        <v>5</v>
      </c>
      <c r="Z27" s="118">
        <v>9</v>
      </c>
      <c r="AA27" s="118">
        <v>1</v>
      </c>
      <c r="AB27" s="118">
        <v>2</v>
      </c>
      <c r="AC27" s="118">
        <v>5</v>
      </c>
      <c r="AD27" s="118">
        <v>6</v>
      </c>
      <c r="AE27" s="118">
        <v>10</v>
      </c>
      <c r="AF27" s="118">
        <v>15</v>
      </c>
      <c r="AG27" s="118">
        <v>21</v>
      </c>
      <c r="AH27" s="118">
        <v>32</v>
      </c>
      <c r="AI27" s="50">
        <v>17</v>
      </c>
      <c r="AJ27" s="111">
        <v>17</v>
      </c>
      <c r="AK27" s="28" t="s">
        <v>303</v>
      </c>
      <c r="AL27" s="118">
        <v>0</v>
      </c>
      <c r="AM27" s="118">
        <v>0</v>
      </c>
      <c r="AN27" s="118">
        <v>0</v>
      </c>
      <c r="AO27" s="118">
        <v>0</v>
      </c>
      <c r="AP27" s="118">
        <v>0</v>
      </c>
      <c r="AQ27" s="118">
        <v>0</v>
      </c>
      <c r="AR27" s="118">
        <v>0</v>
      </c>
      <c r="AS27" s="118">
        <v>0</v>
      </c>
      <c r="AT27" s="118">
        <v>0</v>
      </c>
      <c r="AU27" s="118">
        <v>0</v>
      </c>
      <c r="AV27" s="118">
        <v>19948</v>
      </c>
      <c r="AW27" s="118">
        <v>8110</v>
      </c>
      <c r="AX27" s="118">
        <v>2219</v>
      </c>
      <c r="AY27" s="118">
        <v>30277</v>
      </c>
      <c r="AZ27" s="118">
        <v>37</v>
      </c>
      <c r="BA27" s="118">
        <v>14</v>
      </c>
      <c r="BB27" s="118">
        <v>66</v>
      </c>
      <c r="BC27" s="50">
        <v>17</v>
      </c>
      <c r="BD27" s="111">
        <v>17</v>
      </c>
      <c r="BE27" s="28" t="s">
        <v>303</v>
      </c>
      <c r="BF27" s="118">
        <v>205</v>
      </c>
      <c r="BG27" s="118">
        <v>322</v>
      </c>
      <c r="BH27" s="118">
        <v>0</v>
      </c>
      <c r="BI27" s="118">
        <v>0</v>
      </c>
      <c r="BJ27" s="118">
        <v>0</v>
      </c>
      <c r="BK27" s="118">
        <v>0</v>
      </c>
      <c r="BL27" s="118">
        <v>0</v>
      </c>
      <c r="BM27" s="118">
        <v>11404</v>
      </c>
      <c r="BN27" s="118">
        <v>3449</v>
      </c>
      <c r="BO27" s="118">
        <v>922</v>
      </c>
      <c r="BP27" s="118">
        <v>15775</v>
      </c>
      <c r="BQ27" s="118">
        <v>0</v>
      </c>
      <c r="BR27" s="118">
        <v>0</v>
      </c>
      <c r="BS27" s="118">
        <v>0</v>
      </c>
      <c r="BT27" s="118">
        <v>0</v>
      </c>
      <c r="BU27" s="118">
        <v>0</v>
      </c>
      <c r="BV27" s="50">
        <v>17</v>
      </c>
    </row>
    <row r="28" spans="1:74" ht="20.100000000000001" customHeight="1" x14ac:dyDescent="0.15">
      <c r="A28" s="111">
        <v>18</v>
      </c>
      <c r="B28" s="28" t="s">
        <v>304</v>
      </c>
      <c r="C28" s="117">
        <v>62558</v>
      </c>
      <c r="D28" s="118">
        <v>0</v>
      </c>
      <c r="E28" s="118">
        <v>26944</v>
      </c>
      <c r="F28" s="118">
        <v>14182</v>
      </c>
      <c r="G28" s="118">
        <v>103684</v>
      </c>
      <c r="H28" s="118">
        <v>16</v>
      </c>
      <c r="I28" s="118">
        <v>4296</v>
      </c>
      <c r="J28" s="118">
        <v>7</v>
      </c>
      <c r="K28" s="118">
        <v>5</v>
      </c>
      <c r="L28" s="118">
        <v>2</v>
      </c>
      <c r="M28" s="118">
        <v>413</v>
      </c>
      <c r="N28" s="118">
        <v>507</v>
      </c>
      <c r="O28" s="118">
        <v>162</v>
      </c>
      <c r="P28" s="118">
        <v>279</v>
      </c>
      <c r="Q28" s="50">
        <v>18</v>
      </c>
      <c r="S28" s="111">
        <v>18</v>
      </c>
      <c r="T28" s="28" t="s">
        <v>304</v>
      </c>
      <c r="U28" s="118">
        <v>100</v>
      </c>
      <c r="V28" s="118">
        <v>162</v>
      </c>
      <c r="W28" s="118">
        <v>675</v>
      </c>
      <c r="X28" s="118">
        <v>948</v>
      </c>
      <c r="Y28" s="118">
        <v>0</v>
      </c>
      <c r="Z28" s="118">
        <v>0</v>
      </c>
      <c r="AA28" s="118">
        <v>4</v>
      </c>
      <c r="AB28" s="118">
        <v>6</v>
      </c>
      <c r="AC28" s="118">
        <v>1</v>
      </c>
      <c r="AD28" s="118">
        <v>1</v>
      </c>
      <c r="AE28" s="118">
        <v>6</v>
      </c>
      <c r="AF28" s="118">
        <v>8</v>
      </c>
      <c r="AG28" s="118">
        <v>11</v>
      </c>
      <c r="AH28" s="118">
        <v>15</v>
      </c>
      <c r="AI28" s="50">
        <v>18</v>
      </c>
      <c r="AJ28" s="111">
        <v>18</v>
      </c>
      <c r="AK28" s="28" t="s">
        <v>304</v>
      </c>
      <c r="AL28" s="118">
        <v>0</v>
      </c>
      <c r="AM28" s="118">
        <v>0</v>
      </c>
      <c r="AN28" s="118">
        <v>0</v>
      </c>
      <c r="AO28" s="118">
        <v>0</v>
      </c>
      <c r="AP28" s="118">
        <v>0</v>
      </c>
      <c r="AQ28" s="118">
        <v>0</v>
      </c>
      <c r="AR28" s="118">
        <v>0</v>
      </c>
      <c r="AS28" s="118">
        <v>0</v>
      </c>
      <c r="AT28" s="118">
        <v>0</v>
      </c>
      <c r="AU28" s="118">
        <v>0</v>
      </c>
      <c r="AV28" s="118">
        <v>9937</v>
      </c>
      <c r="AW28" s="118">
        <v>3906</v>
      </c>
      <c r="AX28" s="118">
        <v>907</v>
      </c>
      <c r="AY28" s="118">
        <v>14750</v>
      </c>
      <c r="AZ28" s="118">
        <v>0</v>
      </c>
      <c r="BA28" s="118">
        <v>42</v>
      </c>
      <c r="BB28" s="118">
        <v>11</v>
      </c>
      <c r="BC28" s="50">
        <v>18</v>
      </c>
      <c r="BD28" s="111">
        <v>18</v>
      </c>
      <c r="BE28" s="28" t="s">
        <v>304</v>
      </c>
      <c r="BF28" s="118">
        <v>112</v>
      </c>
      <c r="BG28" s="118">
        <v>165</v>
      </c>
      <c r="BH28" s="118">
        <v>0</v>
      </c>
      <c r="BI28" s="118">
        <v>0</v>
      </c>
      <c r="BJ28" s="118">
        <v>0</v>
      </c>
      <c r="BK28" s="118">
        <v>0</v>
      </c>
      <c r="BL28" s="118">
        <v>0</v>
      </c>
      <c r="BM28" s="118">
        <v>6468</v>
      </c>
      <c r="BN28" s="118">
        <v>1677</v>
      </c>
      <c r="BO28" s="118">
        <v>443</v>
      </c>
      <c r="BP28" s="118">
        <v>8588</v>
      </c>
      <c r="BQ28" s="118">
        <v>0</v>
      </c>
      <c r="BR28" s="118">
        <v>0</v>
      </c>
      <c r="BS28" s="118">
        <v>0</v>
      </c>
      <c r="BT28" s="118">
        <v>0</v>
      </c>
      <c r="BU28" s="118">
        <v>0</v>
      </c>
      <c r="BV28" s="50">
        <v>18</v>
      </c>
    </row>
    <row r="29" spans="1:74" ht="20.100000000000001" customHeight="1" x14ac:dyDescent="0.15">
      <c r="A29" s="111">
        <v>19</v>
      </c>
      <c r="B29" s="28" t="s">
        <v>135</v>
      </c>
      <c r="C29" s="281">
        <v>67930</v>
      </c>
      <c r="D29" s="281">
        <v>0</v>
      </c>
      <c r="E29" s="281">
        <v>28441</v>
      </c>
      <c r="F29" s="281">
        <v>20350</v>
      </c>
      <c r="G29" s="281">
        <v>116721</v>
      </c>
      <c r="H29" s="281">
        <v>13</v>
      </c>
      <c r="I29" s="281">
        <v>3391</v>
      </c>
      <c r="J29" s="281">
        <v>7</v>
      </c>
      <c r="K29" s="281">
        <v>5</v>
      </c>
      <c r="L29" s="281">
        <v>2</v>
      </c>
      <c r="M29" s="281">
        <v>473</v>
      </c>
      <c r="N29" s="281">
        <v>597</v>
      </c>
      <c r="O29" s="281">
        <v>197</v>
      </c>
      <c r="P29" s="281">
        <v>316</v>
      </c>
      <c r="Q29" s="50">
        <v>19</v>
      </c>
      <c r="S29" s="111">
        <v>19</v>
      </c>
      <c r="T29" s="28" t="s">
        <v>135</v>
      </c>
      <c r="U29" s="118">
        <v>146</v>
      </c>
      <c r="V29" s="118">
        <v>234</v>
      </c>
      <c r="W29" s="118">
        <v>816</v>
      </c>
      <c r="X29" s="118">
        <v>1147</v>
      </c>
      <c r="Y29" s="118">
        <v>1</v>
      </c>
      <c r="Z29" s="118">
        <v>1</v>
      </c>
      <c r="AA29" s="118">
        <v>0</v>
      </c>
      <c r="AB29" s="118">
        <v>0</v>
      </c>
      <c r="AC29" s="118">
        <v>1</v>
      </c>
      <c r="AD29" s="118">
        <v>1</v>
      </c>
      <c r="AE29" s="118">
        <v>5</v>
      </c>
      <c r="AF29" s="118">
        <v>5</v>
      </c>
      <c r="AG29" s="118">
        <v>7</v>
      </c>
      <c r="AH29" s="118">
        <v>7</v>
      </c>
      <c r="AI29" s="50">
        <v>19</v>
      </c>
      <c r="AJ29" s="111">
        <v>19</v>
      </c>
      <c r="AK29" s="28" t="s">
        <v>135</v>
      </c>
      <c r="AL29" s="118">
        <v>0</v>
      </c>
      <c r="AM29" s="118">
        <v>0</v>
      </c>
      <c r="AN29" s="118">
        <v>0</v>
      </c>
      <c r="AO29" s="118">
        <v>0</v>
      </c>
      <c r="AP29" s="118">
        <v>0</v>
      </c>
      <c r="AQ29" s="118">
        <v>0</v>
      </c>
      <c r="AR29" s="118">
        <v>0</v>
      </c>
      <c r="AS29" s="118">
        <v>0</v>
      </c>
      <c r="AT29" s="118">
        <v>0</v>
      </c>
      <c r="AU29" s="118">
        <v>0</v>
      </c>
      <c r="AV29" s="118">
        <v>11075</v>
      </c>
      <c r="AW29" s="118">
        <v>4187</v>
      </c>
      <c r="AX29" s="118">
        <v>1240</v>
      </c>
      <c r="AY29" s="118">
        <v>16502</v>
      </c>
      <c r="AZ29" s="118">
        <v>4</v>
      </c>
      <c r="BA29" s="118">
        <v>0</v>
      </c>
      <c r="BB29" s="118">
        <v>11</v>
      </c>
      <c r="BC29" s="50">
        <v>19</v>
      </c>
      <c r="BD29" s="111">
        <v>19</v>
      </c>
      <c r="BE29" s="28" t="s">
        <v>135</v>
      </c>
      <c r="BF29" s="118">
        <v>66</v>
      </c>
      <c r="BG29" s="118">
        <v>81</v>
      </c>
      <c r="BH29" s="118">
        <v>0</v>
      </c>
      <c r="BI29" s="118">
        <v>0</v>
      </c>
      <c r="BJ29" s="118">
        <v>0</v>
      </c>
      <c r="BK29" s="118">
        <v>0</v>
      </c>
      <c r="BL29" s="118">
        <v>0</v>
      </c>
      <c r="BM29" s="118">
        <v>9371</v>
      </c>
      <c r="BN29" s="118">
        <v>2588</v>
      </c>
      <c r="BO29" s="118">
        <v>789</v>
      </c>
      <c r="BP29" s="118">
        <v>12748</v>
      </c>
      <c r="BQ29" s="118">
        <v>0</v>
      </c>
      <c r="BR29" s="118">
        <v>0</v>
      </c>
      <c r="BS29" s="118">
        <v>0</v>
      </c>
      <c r="BT29" s="118">
        <v>0</v>
      </c>
      <c r="BU29" s="118">
        <v>0</v>
      </c>
      <c r="BV29" s="50">
        <v>19</v>
      </c>
    </row>
    <row r="30" spans="1:74" ht="20.100000000000001" customHeight="1" x14ac:dyDescent="0.15">
      <c r="A30" s="277">
        <v>20</v>
      </c>
      <c r="B30" s="31" t="s">
        <v>180</v>
      </c>
      <c r="C30" s="281">
        <v>36091</v>
      </c>
      <c r="D30" s="281">
        <v>0</v>
      </c>
      <c r="E30" s="281">
        <v>15359</v>
      </c>
      <c r="F30" s="281">
        <v>12159</v>
      </c>
      <c r="G30" s="281">
        <v>63609</v>
      </c>
      <c r="H30" s="281">
        <v>1</v>
      </c>
      <c r="I30" s="281">
        <v>50</v>
      </c>
      <c r="J30" s="281">
        <v>7</v>
      </c>
      <c r="K30" s="281">
        <v>5</v>
      </c>
      <c r="L30" s="281">
        <v>2</v>
      </c>
      <c r="M30" s="281">
        <v>308</v>
      </c>
      <c r="N30" s="281">
        <v>389</v>
      </c>
      <c r="O30" s="281">
        <v>161</v>
      </c>
      <c r="P30" s="281">
        <v>242</v>
      </c>
      <c r="Q30" s="51">
        <v>20</v>
      </c>
      <c r="S30" s="277">
        <v>20</v>
      </c>
      <c r="T30" s="31" t="s">
        <v>180</v>
      </c>
      <c r="U30" s="118">
        <v>99</v>
      </c>
      <c r="V30" s="118">
        <v>147</v>
      </c>
      <c r="W30" s="118">
        <v>568</v>
      </c>
      <c r="X30" s="118">
        <v>778</v>
      </c>
      <c r="Y30" s="118">
        <v>2</v>
      </c>
      <c r="Z30" s="118">
        <v>4</v>
      </c>
      <c r="AA30" s="118">
        <v>1</v>
      </c>
      <c r="AB30" s="118">
        <v>1</v>
      </c>
      <c r="AC30" s="118">
        <v>1</v>
      </c>
      <c r="AD30" s="118">
        <v>1</v>
      </c>
      <c r="AE30" s="118">
        <v>0</v>
      </c>
      <c r="AF30" s="118">
        <v>0</v>
      </c>
      <c r="AG30" s="118">
        <v>4</v>
      </c>
      <c r="AH30" s="118">
        <v>6</v>
      </c>
      <c r="AI30" s="51">
        <v>20</v>
      </c>
      <c r="AJ30" s="277">
        <v>20</v>
      </c>
      <c r="AK30" s="31" t="s">
        <v>180</v>
      </c>
      <c r="AL30" s="118">
        <v>0</v>
      </c>
      <c r="AM30" s="118">
        <v>0</v>
      </c>
      <c r="AN30" s="118">
        <v>0</v>
      </c>
      <c r="AO30" s="118">
        <v>0</v>
      </c>
      <c r="AP30" s="118">
        <v>0</v>
      </c>
      <c r="AQ30" s="118">
        <v>0</v>
      </c>
      <c r="AR30" s="118">
        <v>0</v>
      </c>
      <c r="AS30" s="118">
        <v>0</v>
      </c>
      <c r="AT30" s="118">
        <v>0</v>
      </c>
      <c r="AU30" s="118">
        <v>0</v>
      </c>
      <c r="AV30" s="118">
        <v>5881</v>
      </c>
      <c r="AW30" s="118">
        <v>2614</v>
      </c>
      <c r="AX30" s="118">
        <v>635</v>
      </c>
      <c r="AY30" s="118">
        <v>9130</v>
      </c>
      <c r="AZ30" s="118">
        <v>13</v>
      </c>
      <c r="BA30" s="118">
        <v>5</v>
      </c>
      <c r="BB30" s="118">
        <v>9</v>
      </c>
      <c r="BC30" s="51">
        <v>20</v>
      </c>
      <c r="BD30" s="277">
        <v>20</v>
      </c>
      <c r="BE30" s="31" t="s">
        <v>180</v>
      </c>
      <c r="BF30" s="118">
        <v>0</v>
      </c>
      <c r="BG30" s="118">
        <v>27</v>
      </c>
      <c r="BH30" s="118">
        <v>0</v>
      </c>
      <c r="BI30" s="118">
        <v>0</v>
      </c>
      <c r="BJ30" s="118">
        <v>0</v>
      </c>
      <c r="BK30" s="118">
        <v>0</v>
      </c>
      <c r="BL30" s="118">
        <v>0</v>
      </c>
      <c r="BM30" s="118">
        <v>5364</v>
      </c>
      <c r="BN30" s="118">
        <v>1868</v>
      </c>
      <c r="BO30" s="118">
        <v>462</v>
      </c>
      <c r="BP30" s="118">
        <v>7694</v>
      </c>
      <c r="BQ30" s="118">
        <v>0</v>
      </c>
      <c r="BR30" s="118">
        <v>0</v>
      </c>
      <c r="BS30" s="118">
        <v>0</v>
      </c>
      <c r="BT30" s="118">
        <v>0</v>
      </c>
      <c r="BU30" s="118">
        <v>0</v>
      </c>
      <c r="BV30" s="51">
        <v>20</v>
      </c>
    </row>
    <row r="31" spans="1:74" ht="20.100000000000001" customHeight="1" x14ac:dyDescent="0.15">
      <c r="A31" s="111">
        <v>21</v>
      </c>
      <c r="B31" s="28" t="s">
        <v>181</v>
      </c>
      <c r="C31" s="282">
        <v>21282</v>
      </c>
      <c r="D31" s="124">
        <v>0</v>
      </c>
      <c r="E31" s="124">
        <v>14593</v>
      </c>
      <c r="F31" s="124">
        <v>5960</v>
      </c>
      <c r="G31" s="124">
        <v>41835</v>
      </c>
      <c r="H31" s="124">
        <v>4</v>
      </c>
      <c r="I31" s="124">
        <v>1200</v>
      </c>
      <c r="J31" s="124">
        <v>7</v>
      </c>
      <c r="K31" s="124">
        <v>5</v>
      </c>
      <c r="L31" s="124">
        <v>2</v>
      </c>
      <c r="M31" s="124">
        <v>182</v>
      </c>
      <c r="N31" s="124">
        <v>229</v>
      </c>
      <c r="O31" s="124">
        <v>125</v>
      </c>
      <c r="P31" s="124">
        <v>197</v>
      </c>
      <c r="Q31" s="50">
        <v>21</v>
      </c>
      <c r="R31" s="299"/>
      <c r="S31" s="111">
        <v>21</v>
      </c>
      <c r="T31" s="28" t="s">
        <v>181</v>
      </c>
      <c r="U31" s="124">
        <v>67</v>
      </c>
      <c r="V31" s="124">
        <v>117</v>
      </c>
      <c r="W31" s="124">
        <v>374</v>
      </c>
      <c r="X31" s="124">
        <v>543</v>
      </c>
      <c r="Y31" s="124">
        <v>1</v>
      </c>
      <c r="Z31" s="124">
        <v>1</v>
      </c>
      <c r="AA31" s="124">
        <v>1</v>
      </c>
      <c r="AB31" s="124">
        <v>1</v>
      </c>
      <c r="AC31" s="124">
        <v>2</v>
      </c>
      <c r="AD31" s="124">
        <v>3</v>
      </c>
      <c r="AE31" s="124">
        <v>0</v>
      </c>
      <c r="AF31" s="124">
        <v>0</v>
      </c>
      <c r="AG31" s="124">
        <v>4</v>
      </c>
      <c r="AH31" s="124">
        <v>5</v>
      </c>
      <c r="AI31" s="50">
        <v>21</v>
      </c>
      <c r="AJ31" s="111">
        <v>21</v>
      </c>
      <c r="AK31" s="28" t="s">
        <v>181</v>
      </c>
      <c r="AL31" s="124">
        <v>0</v>
      </c>
      <c r="AM31" s="124">
        <v>0</v>
      </c>
      <c r="AN31" s="124">
        <v>0</v>
      </c>
      <c r="AO31" s="124">
        <v>0</v>
      </c>
      <c r="AP31" s="124">
        <v>0</v>
      </c>
      <c r="AQ31" s="124">
        <v>0</v>
      </c>
      <c r="AR31" s="124">
        <v>0</v>
      </c>
      <c r="AS31" s="124">
        <v>0</v>
      </c>
      <c r="AT31" s="124">
        <v>0</v>
      </c>
      <c r="AU31" s="124">
        <v>0</v>
      </c>
      <c r="AV31" s="124">
        <v>4648</v>
      </c>
      <c r="AW31" s="124">
        <v>2857</v>
      </c>
      <c r="AX31" s="124">
        <v>679</v>
      </c>
      <c r="AY31" s="124">
        <v>8184</v>
      </c>
      <c r="AZ31" s="124">
        <v>4</v>
      </c>
      <c r="BA31" s="124">
        <v>7</v>
      </c>
      <c r="BB31" s="124">
        <v>35</v>
      </c>
      <c r="BC31" s="50">
        <v>21</v>
      </c>
      <c r="BD31" s="111">
        <v>21</v>
      </c>
      <c r="BE31" s="28" t="s">
        <v>181</v>
      </c>
      <c r="BF31" s="124">
        <v>0</v>
      </c>
      <c r="BG31" s="124">
        <v>46</v>
      </c>
      <c r="BH31" s="124">
        <v>0</v>
      </c>
      <c r="BI31" s="124">
        <v>0</v>
      </c>
      <c r="BJ31" s="124">
        <v>0</v>
      </c>
      <c r="BK31" s="124">
        <v>0</v>
      </c>
      <c r="BL31" s="124">
        <v>0</v>
      </c>
      <c r="BM31" s="124">
        <v>2224</v>
      </c>
      <c r="BN31" s="124">
        <v>1069</v>
      </c>
      <c r="BO31" s="124">
        <v>228</v>
      </c>
      <c r="BP31" s="124">
        <v>3521</v>
      </c>
      <c r="BQ31" s="124">
        <v>0</v>
      </c>
      <c r="BR31" s="124">
        <v>0</v>
      </c>
      <c r="BS31" s="124">
        <v>0</v>
      </c>
      <c r="BT31" s="124">
        <v>0</v>
      </c>
      <c r="BU31" s="124">
        <v>0</v>
      </c>
      <c r="BV31" s="50">
        <v>21</v>
      </c>
    </row>
    <row r="32" spans="1:74" ht="20.100000000000001" customHeight="1" x14ac:dyDescent="0.15">
      <c r="A32" s="111">
        <v>22</v>
      </c>
      <c r="B32" s="28" t="s">
        <v>182</v>
      </c>
      <c r="C32" s="281">
        <v>165034</v>
      </c>
      <c r="D32" s="281">
        <v>0</v>
      </c>
      <c r="E32" s="281">
        <v>48367</v>
      </c>
      <c r="F32" s="281">
        <v>17203</v>
      </c>
      <c r="G32" s="281">
        <v>230604</v>
      </c>
      <c r="H32" s="281">
        <v>152</v>
      </c>
      <c r="I32" s="281">
        <v>48210</v>
      </c>
      <c r="J32" s="281">
        <v>7</v>
      </c>
      <c r="K32" s="281">
        <v>5</v>
      </c>
      <c r="L32" s="281">
        <v>2</v>
      </c>
      <c r="M32" s="281">
        <v>69</v>
      </c>
      <c r="N32" s="281">
        <v>118</v>
      </c>
      <c r="O32" s="281">
        <v>22</v>
      </c>
      <c r="P32" s="281">
        <v>33</v>
      </c>
      <c r="Q32" s="50">
        <v>22</v>
      </c>
      <c r="S32" s="111">
        <v>22</v>
      </c>
      <c r="T32" s="28" t="s">
        <v>182</v>
      </c>
      <c r="U32" s="118">
        <v>22</v>
      </c>
      <c r="V32" s="118">
        <v>52</v>
      </c>
      <c r="W32" s="118">
        <v>113</v>
      </c>
      <c r="X32" s="118">
        <v>203</v>
      </c>
      <c r="Y32" s="118">
        <v>7</v>
      </c>
      <c r="Z32" s="118">
        <v>11</v>
      </c>
      <c r="AA32" s="118">
        <v>1</v>
      </c>
      <c r="AB32" s="118">
        <v>1</v>
      </c>
      <c r="AC32" s="118">
        <v>1</v>
      </c>
      <c r="AD32" s="118">
        <v>3</v>
      </c>
      <c r="AE32" s="118">
        <v>31</v>
      </c>
      <c r="AF32" s="118">
        <v>37</v>
      </c>
      <c r="AG32" s="118">
        <v>40</v>
      </c>
      <c r="AH32" s="118">
        <v>52</v>
      </c>
      <c r="AI32" s="50">
        <v>22</v>
      </c>
      <c r="AJ32" s="111">
        <v>22</v>
      </c>
      <c r="AK32" s="28" t="s">
        <v>182</v>
      </c>
      <c r="AL32" s="118">
        <v>0</v>
      </c>
      <c r="AM32" s="118">
        <v>0</v>
      </c>
      <c r="AN32" s="118">
        <v>0</v>
      </c>
      <c r="AO32" s="118">
        <v>0</v>
      </c>
      <c r="AP32" s="118">
        <v>0</v>
      </c>
      <c r="AQ32" s="118">
        <v>0</v>
      </c>
      <c r="AR32" s="118">
        <v>0</v>
      </c>
      <c r="AS32" s="118">
        <v>0</v>
      </c>
      <c r="AT32" s="118">
        <v>0</v>
      </c>
      <c r="AU32" s="118">
        <v>0</v>
      </c>
      <c r="AV32" s="118">
        <v>2891</v>
      </c>
      <c r="AW32" s="118">
        <v>578</v>
      </c>
      <c r="AX32" s="118">
        <v>364</v>
      </c>
      <c r="AY32" s="118">
        <v>3833</v>
      </c>
      <c r="AZ32" s="118">
        <v>58</v>
      </c>
      <c r="BA32" s="118">
        <v>9</v>
      </c>
      <c r="BB32" s="118">
        <v>42</v>
      </c>
      <c r="BC32" s="50">
        <v>22</v>
      </c>
      <c r="BD32" s="111">
        <v>22</v>
      </c>
      <c r="BE32" s="28" t="s">
        <v>182</v>
      </c>
      <c r="BF32" s="118">
        <v>647</v>
      </c>
      <c r="BG32" s="118">
        <v>756</v>
      </c>
      <c r="BH32" s="118">
        <v>0</v>
      </c>
      <c r="BI32" s="118">
        <v>0</v>
      </c>
      <c r="BJ32" s="118">
        <v>0</v>
      </c>
      <c r="BK32" s="118">
        <v>0</v>
      </c>
      <c r="BL32" s="118">
        <v>0</v>
      </c>
      <c r="BM32" s="118">
        <v>1654</v>
      </c>
      <c r="BN32" s="118">
        <v>319</v>
      </c>
      <c r="BO32" s="118">
        <v>144</v>
      </c>
      <c r="BP32" s="118">
        <v>2117</v>
      </c>
      <c r="BQ32" s="118">
        <v>0</v>
      </c>
      <c r="BR32" s="118">
        <v>0</v>
      </c>
      <c r="BS32" s="118">
        <v>0</v>
      </c>
      <c r="BT32" s="118">
        <v>0</v>
      </c>
      <c r="BU32" s="118">
        <v>0</v>
      </c>
      <c r="BV32" s="50">
        <v>22</v>
      </c>
    </row>
    <row r="33" spans="1:74" ht="20.100000000000001" customHeight="1" x14ac:dyDescent="0.15">
      <c r="A33" s="111">
        <v>23</v>
      </c>
      <c r="B33" s="28" t="s">
        <v>184</v>
      </c>
      <c r="C33" s="281">
        <v>116657</v>
      </c>
      <c r="D33" s="281">
        <v>0</v>
      </c>
      <c r="E33" s="281">
        <v>59956</v>
      </c>
      <c r="F33" s="281">
        <v>32369</v>
      </c>
      <c r="G33" s="281">
        <v>208982</v>
      </c>
      <c r="H33" s="281">
        <v>14</v>
      </c>
      <c r="I33" s="281">
        <v>2596</v>
      </c>
      <c r="J33" s="281">
        <v>7</v>
      </c>
      <c r="K33" s="281">
        <v>5</v>
      </c>
      <c r="L33" s="281">
        <v>2</v>
      </c>
      <c r="M33" s="281">
        <v>752</v>
      </c>
      <c r="N33" s="281">
        <v>1008</v>
      </c>
      <c r="O33" s="281">
        <v>423</v>
      </c>
      <c r="P33" s="281">
        <v>742</v>
      </c>
      <c r="Q33" s="50">
        <v>23</v>
      </c>
      <c r="S33" s="111">
        <v>23</v>
      </c>
      <c r="T33" s="28" t="s">
        <v>184</v>
      </c>
      <c r="U33" s="118">
        <v>297</v>
      </c>
      <c r="V33" s="118">
        <v>514</v>
      </c>
      <c r="W33" s="118">
        <v>1472</v>
      </c>
      <c r="X33" s="118">
        <v>2264</v>
      </c>
      <c r="Y33" s="118">
        <v>6</v>
      </c>
      <c r="Z33" s="118">
        <v>6</v>
      </c>
      <c r="AA33" s="118">
        <v>9</v>
      </c>
      <c r="AB33" s="118">
        <v>11</v>
      </c>
      <c r="AC33" s="118">
        <v>6</v>
      </c>
      <c r="AD33" s="118">
        <v>7</v>
      </c>
      <c r="AE33" s="118">
        <v>18</v>
      </c>
      <c r="AF33" s="118">
        <v>26</v>
      </c>
      <c r="AG33" s="118">
        <v>39</v>
      </c>
      <c r="AH33" s="118">
        <v>50</v>
      </c>
      <c r="AI33" s="50">
        <v>23</v>
      </c>
      <c r="AJ33" s="111">
        <v>23</v>
      </c>
      <c r="AK33" s="28" t="s">
        <v>184</v>
      </c>
      <c r="AL33" s="118">
        <v>0</v>
      </c>
      <c r="AM33" s="118">
        <v>0</v>
      </c>
      <c r="AN33" s="118">
        <v>0</v>
      </c>
      <c r="AO33" s="118">
        <v>0</v>
      </c>
      <c r="AP33" s="118">
        <v>0</v>
      </c>
      <c r="AQ33" s="118">
        <v>0</v>
      </c>
      <c r="AR33" s="118">
        <v>0</v>
      </c>
      <c r="AS33" s="118">
        <v>0</v>
      </c>
      <c r="AT33" s="118">
        <v>0</v>
      </c>
      <c r="AU33" s="118">
        <v>0</v>
      </c>
      <c r="AV33" s="118">
        <v>16793</v>
      </c>
      <c r="AW33" s="118">
        <v>8830</v>
      </c>
      <c r="AX33" s="118">
        <v>2447</v>
      </c>
      <c r="AY33" s="118">
        <v>28070</v>
      </c>
      <c r="AZ33" s="118">
        <v>21</v>
      </c>
      <c r="BA33" s="118">
        <v>65</v>
      </c>
      <c r="BB33" s="118">
        <v>67</v>
      </c>
      <c r="BC33" s="50">
        <v>23</v>
      </c>
      <c r="BD33" s="111">
        <v>23</v>
      </c>
      <c r="BE33" s="28" t="s">
        <v>184</v>
      </c>
      <c r="BF33" s="118">
        <v>310</v>
      </c>
      <c r="BG33" s="118">
        <v>463</v>
      </c>
      <c r="BH33" s="118">
        <v>0</v>
      </c>
      <c r="BI33" s="118">
        <v>0</v>
      </c>
      <c r="BJ33" s="118">
        <v>0</v>
      </c>
      <c r="BK33" s="118">
        <v>0</v>
      </c>
      <c r="BL33" s="118">
        <v>0</v>
      </c>
      <c r="BM33" s="118">
        <v>10750</v>
      </c>
      <c r="BN33" s="118">
        <v>4287</v>
      </c>
      <c r="BO33" s="118">
        <v>1225</v>
      </c>
      <c r="BP33" s="118">
        <v>16262</v>
      </c>
      <c r="BQ33" s="118">
        <v>0</v>
      </c>
      <c r="BR33" s="118">
        <v>0</v>
      </c>
      <c r="BS33" s="118">
        <v>0</v>
      </c>
      <c r="BT33" s="118">
        <v>0</v>
      </c>
      <c r="BU33" s="118">
        <v>0</v>
      </c>
      <c r="BV33" s="50">
        <v>23</v>
      </c>
    </row>
    <row r="34" spans="1:74" ht="20.100000000000001" customHeight="1" x14ac:dyDescent="0.15">
      <c r="A34" s="111">
        <v>24</v>
      </c>
      <c r="B34" s="28" t="s">
        <v>185</v>
      </c>
      <c r="C34" s="281">
        <v>97782</v>
      </c>
      <c r="D34" s="281">
        <v>0</v>
      </c>
      <c r="E34" s="281">
        <v>39960</v>
      </c>
      <c r="F34" s="281">
        <v>28256</v>
      </c>
      <c r="G34" s="281">
        <v>165998</v>
      </c>
      <c r="H34" s="281">
        <v>18</v>
      </c>
      <c r="I34" s="281">
        <v>4544</v>
      </c>
      <c r="J34" s="281">
        <v>7</v>
      </c>
      <c r="K34" s="281">
        <v>5</v>
      </c>
      <c r="L34" s="281">
        <v>2</v>
      </c>
      <c r="M34" s="281">
        <v>733</v>
      </c>
      <c r="N34" s="281">
        <v>966</v>
      </c>
      <c r="O34" s="281">
        <v>342</v>
      </c>
      <c r="P34" s="281">
        <v>585</v>
      </c>
      <c r="Q34" s="50">
        <v>24</v>
      </c>
      <c r="S34" s="111">
        <v>24</v>
      </c>
      <c r="T34" s="28" t="s">
        <v>185</v>
      </c>
      <c r="U34" s="118">
        <v>211</v>
      </c>
      <c r="V34" s="118">
        <v>369</v>
      </c>
      <c r="W34" s="118">
        <v>1286</v>
      </c>
      <c r="X34" s="118">
        <v>1920</v>
      </c>
      <c r="Y34" s="118">
        <v>2</v>
      </c>
      <c r="Z34" s="118">
        <v>2</v>
      </c>
      <c r="AA34" s="118">
        <v>1</v>
      </c>
      <c r="AB34" s="118">
        <v>1</v>
      </c>
      <c r="AC34" s="118">
        <v>3</v>
      </c>
      <c r="AD34" s="118">
        <v>4</v>
      </c>
      <c r="AE34" s="118">
        <v>10</v>
      </c>
      <c r="AF34" s="118">
        <v>13</v>
      </c>
      <c r="AG34" s="118">
        <v>16</v>
      </c>
      <c r="AH34" s="118">
        <v>20</v>
      </c>
      <c r="AI34" s="50">
        <v>24</v>
      </c>
      <c r="AJ34" s="111">
        <v>24</v>
      </c>
      <c r="AK34" s="28" t="s">
        <v>185</v>
      </c>
      <c r="AL34" s="118">
        <v>0</v>
      </c>
      <c r="AM34" s="118">
        <v>0</v>
      </c>
      <c r="AN34" s="118">
        <v>0</v>
      </c>
      <c r="AO34" s="118">
        <v>0</v>
      </c>
      <c r="AP34" s="118">
        <v>0</v>
      </c>
      <c r="AQ34" s="118">
        <v>0</v>
      </c>
      <c r="AR34" s="118">
        <v>0</v>
      </c>
      <c r="AS34" s="118">
        <v>0</v>
      </c>
      <c r="AT34" s="118">
        <v>0</v>
      </c>
      <c r="AU34" s="118">
        <v>0</v>
      </c>
      <c r="AV34" s="118">
        <v>14200</v>
      </c>
      <c r="AW34" s="118">
        <v>6143</v>
      </c>
      <c r="AX34" s="118">
        <v>1550</v>
      </c>
      <c r="AY34" s="118">
        <v>21893</v>
      </c>
      <c r="AZ34" s="118">
        <v>6</v>
      </c>
      <c r="BA34" s="118">
        <v>5</v>
      </c>
      <c r="BB34" s="118">
        <v>34</v>
      </c>
      <c r="BC34" s="50">
        <v>24</v>
      </c>
      <c r="BD34" s="111">
        <v>24</v>
      </c>
      <c r="BE34" s="28" t="s">
        <v>185</v>
      </c>
      <c r="BF34" s="118">
        <v>137</v>
      </c>
      <c r="BG34" s="118">
        <v>182</v>
      </c>
      <c r="BH34" s="118">
        <v>0</v>
      </c>
      <c r="BI34" s="118">
        <v>0</v>
      </c>
      <c r="BJ34" s="118">
        <v>0</v>
      </c>
      <c r="BK34" s="118">
        <v>0</v>
      </c>
      <c r="BL34" s="118">
        <v>0</v>
      </c>
      <c r="BM34" s="118">
        <v>12031</v>
      </c>
      <c r="BN34" s="118">
        <v>3969</v>
      </c>
      <c r="BO34" s="118">
        <v>981</v>
      </c>
      <c r="BP34" s="118">
        <v>16981</v>
      </c>
      <c r="BQ34" s="118">
        <v>0</v>
      </c>
      <c r="BR34" s="118">
        <v>0</v>
      </c>
      <c r="BS34" s="118">
        <v>0</v>
      </c>
      <c r="BT34" s="118">
        <v>0</v>
      </c>
      <c r="BU34" s="118">
        <v>0</v>
      </c>
      <c r="BV34" s="50">
        <v>24</v>
      </c>
    </row>
    <row r="35" spans="1:74" ht="20.100000000000001" customHeight="1" x14ac:dyDescent="0.15">
      <c r="A35" s="19">
        <v>25</v>
      </c>
      <c r="B35" s="28" t="s">
        <v>12</v>
      </c>
      <c r="C35" s="137">
        <v>16477</v>
      </c>
      <c r="D35" s="137">
        <v>0</v>
      </c>
      <c r="E35" s="137">
        <v>5915</v>
      </c>
      <c r="F35" s="137">
        <v>4173</v>
      </c>
      <c r="G35" s="137">
        <v>26565</v>
      </c>
      <c r="H35" s="137">
        <v>2</v>
      </c>
      <c r="I35" s="137">
        <v>176</v>
      </c>
      <c r="J35" s="137">
        <v>7</v>
      </c>
      <c r="K35" s="137">
        <v>5</v>
      </c>
      <c r="L35" s="137">
        <v>2</v>
      </c>
      <c r="M35" s="137">
        <v>99</v>
      </c>
      <c r="N35" s="137">
        <v>125</v>
      </c>
      <c r="O35" s="137">
        <v>51</v>
      </c>
      <c r="P35" s="137">
        <v>78</v>
      </c>
      <c r="Q35" s="178">
        <v>25</v>
      </c>
      <c r="R35" s="300"/>
      <c r="S35" s="19">
        <v>25</v>
      </c>
      <c r="T35" s="28" t="s">
        <v>12</v>
      </c>
      <c r="U35" s="137">
        <v>42</v>
      </c>
      <c r="V35" s="137">
        <v>83</v>
      </c>
      <c r="W35" s="137">
        <v>192</v>
      </c>
      <c r="X35" s="137">
        <v>286</v>
      </c>
      <c r="Y35" s="137">
        <v>0</v>
      </c>
      <c r="Z35" s="137">
        <v>0</v>
      </c>
      <c r="AA35" s="137">
        <v>1</v>
      </c>
      <c r="AB35" s="137">
        <v>1</v>
      </c>
      <c r="AC35" s="137">
        <v>0</v>
      </c>
      <c r="AD35" s="137">
        <v>0</v>
      </c>
      <c r="AE35" s="137">
        <v>1</v>
      </c>
      <c r="AF35" s="137">
        <v>1</v>
      </c>
      <c r="AG35" s="137">
        <v>2</v>
      </c>
      <c r="AH35" s="137">
        <v>2</v>
      </c>
      <c r="AI35" s="178">
        <v>25</v>
      </c>
      <c r="AJ35" s="19">
        <v>25</v>
      </c>
      <c r="AK35" s="28" t="s">
        <v>12</v>
      </c>
      <c r="AL35" s="137">
        <v>0</v>
      </c>
      <c r="AM35" s="137">
        <v>0</v>
      </c>
      <c r="AN35" s="137">
        <v>0</v>
      </c>
      <c r="AO35" s="137">
        <v>0</v>
      </c>
      <c r="AP35" s="137">
        <v>0</v>
      </c>
      <c r="AQ35" s="137">
        <v>0</v>
      </c>
      <c r="AR35" s="137">
        <v>0</v>
      </c>
      <c r="AS35" s="137">
        <v>0</v>
      </c>
      <c r="AT35" s="137">
        <v>0</v>
      </c>
      <c r="AU35" s="137">
        <v>0</v>
      </c>
      <c r="AV35" s="137">
        <v>1680</v>
      </c>
      <c r="AW35" s="137">
        <v>749</v>
      </c>
      <c r="AX35" s="137">
        <v>319</v>
      </c>
      <c r="AY35" s="137">
        <v>2748</v>
      </c>
      <c r="AZ35" s="137">
        <v>0</v>
      </c>
      <c r="BA35" s="137">
        <v>5</v>
      </c>
      <c r="BB35" s="137">
        <v>0</v>
      </c>
      <c r="BC35" s="178">
        <v>25</v>
      </c>
      <c r="BD35" s="19">
        <v>25</v>
      </c>
      <c r="BE35" s="28" t="s">
        <v>12</v>
      </c>
      <c r="BF35" s="137">
        <v>10</v>
      </c>
      <c r="BG35" s="137">
        <v>15</v>
      </c>
      <c r="BH35" s="137">
        <v>0</v>
      </c>
      <c r="BI35" s="137">
        <v>0</v>
      </c>
      <c r="BJ35" s="137">
        <v>0</v>
      </c>
      <c r="BK35" s="137">
        <v>0</v>
      </c>
      <c r="BL35" s="137">
        <v>0</v>
      </c>
      <c r="BM35" s="137">
        <v>1453</v>
      </c>
      <c r="BN35" s="137">
        <v>520</v>
      </c>
      <c r="BO35" s="137">
        <v>171</v>
      </c>
      <c r="BP35" s="137">
        <v>2144</v>
      </c>
      <c r="BQ35" s="137">
        <v>0</v>
      </c>
      <c r="BR35" s="137">
        <v>0</v>
      </c>
      <c r="BS35" s="137">
        <v>0</v>
      </c>
      <c r="BT35" s="137">
        <v>0</v>
      </c>
      <c r="BU35" s="137">
        <v>0</v>
      </c>
      <c r="BV35" s="178">
        <v>25</v>
      </c>
    </row>
    <row r="36" spans="1:74" ht="20.100000000000001" customHeight="1" thickBot="1" x14ac:dyDescent="0.2">
      <c r="A36" s="23" t="s">
        <v>209</v>
      </c>
      <c r="B36" s="32"/>
      <c r="C36" s="142">
        <f t="shared" ref="C36:I36" si="0">SUM(C11:C35)</f>
        <v>6729981</v>
      </c>
      <c r="D36" s="142">
        <f t="shared" si="0"/>
        <v>27816</v>
      </c>
      <c r="E36" s="142">
        <f t="shared" si="0"/>
        <v>2584188</v>
      </c>
      <c r="F36" s="142">
        <f t="shared" si="0"/>
        <v>1683660</v>
      </c>
      <c r="G36" s="142">
        <f t="shared" si="0"/>
        <v>11025645</v>
      </c>
      <c r="H36" s="142">
        <f t="shared" si="0"/>
        <v>1342</v>
      </c>
      <c r="I36" s="142">
        <f t="shared" si="0"/>
        <v>618318</v>
      </c>
      <c r="J36" s="291" t="s">
        <v>288</v>
      </c>
      <c r="K36" s="291" t="s">
        <v>288</v>
      </c>
      <c r="L36" s="291" t="s">
        <v>288</v>
      </c>
      <c r="M36" s="142">
        <f>SUM(M11:M35)</f>
        <v>45139</v>
      </c>
      <c r="N36" s="142">
        <f>SUM(N11:N35)</f>
        <v>56984</v>
      </c>
      <c r="O36" s="142">
        <f>SUM(O11:O35)</f>
        <v>21547</v>
      </c>
      <c r="P36" s="260">
        <f>SUM(P11:P35)</f>
        <v>35123</v>
      </c>
      <c r="Q36" s="294"/>
      <c r="R36" s="118"/>
      <c r="S36" s="23" t="s">
        <v>209</v>
      </c>
      <c r="T36" s="32"/>
      <c r="U36" s="142">
        <f t="shared" ref="U36:BU36" si="1">SUM(U11:U35)</f>
        <v>14474</v>
      </c>
      <c r="V36" s="142">
        <f t="shared" si="1"/>
        <v>24275</v>
      </c>
      <c r="W36" s="142">
        <f t="shared" si="1"/>
        <v>81160</v>
      </c>
      <c r="X36" s="142">
        <f t="shared" si="1"/>
        <v>116382</v>
      </c>
      <c r="Y36" s="142">
        <f t="shared" si="1"/>
        <v>429</v>
      </c>
      <c r="Z36" s="142">
        <f t="shared" si="1"/>
        <v>573</v>
      </c>
      <c r="AA36" s="142">
        <f t="shared" si="1"/>
        <v>299</v>
      </c>
      <c r="AB36" s="142">
        <f t="shared" si="1"/>
        <v>395</v>
      </c>
      <c r="AC36" s="142">
        <f t="shared" si="1"/>
        <v>241</v>
      </c>
      <c r="AD36" s="142">
        <f t="shared" si="1"/>
        <v>325</v>
      </c>
      <c r="AE36" s="142">
        <f t="shared" si="1"/>
        <v>657</v>
      </c>
      <c r="AF36" s="142">
        <f t="shared" si="1"/>
        <v>838</v>
      </c>
      <c r="AG36" s="142">
        <f t="shared" si="1"/>
        <v>1626</v>
      </c>
      <c r="AH36" s="142">
        <f t="shared" si="1"/>
        <v>2131</v>
      </c>
      <c r="AI36" s="294"/>
      <c r="AJ36" s="23" t="s">
        <v>209</v>
      </c>
      <c r="AK36" s="32"/>
      <c r="AL36" s="142">
        <f t="shared" ref="AL36:AU36" si="2">SUM(AL11:AL35)</f>
        <v>16</v>
      </c>
      <c r="AM36" s="142">
        <f t="shared" si="2"/>
        <v>16</v>
      </c>
      <c r="AN36" s="142">
        <f t="shared" si="2"/>
        <v>9</v>
      </c>
      <c r="AO36" s="142">
        <f t="shared" si="2"/>
        <v>9</v>
      </c>
      <c r="AP36" s="142">
        <f t="shared" si="2"/>
        <v>8</v>
      </c>
      <c r="AQ36" s="142">
        <f t="shared" si="2"/>
        <v>8</v>
      </c>
      <c r="AR36" s="142">
        <f t="shared" si="2"/>
        <v>40</v>
      </c>
      <c r="AS36" s="142">
        <f t="shared" si="2"/>
        <v>40</v>
      </c>
      <c r="AT36" s="142">
        <f t="shared" si="2"/>
        <v>73</v>
      </c>
      <c r="AU36" s="142">
        <f t="shared" si="2"/>
        <v>73</v>
      </c>
      <c r="AV36" s="142">
        <f t="shared" si="1"/>
        <v>881608</v>
      </c>
      <c r="AW36" s="142">
        <f t="shared" si="1"/>
        <v>388953</v>
      </c>
      <c r="AX36" s="142">
        <f t="shared" si="1"/>
        <v>107551</v>
      </c>
      <c r="AY36" s="142">
        <f t="shared" si="1"/>
        <v>1378112</v>
      </c>
      <c r="AZ36" s="142">
        <f t="shared" ref="AZ36:BL36" si="3">SUM(AZ11:AZ35)</f>
        <v>1926</v>
      </c>
      <c r="BA36" s="142">
        <f t="shared" si="3"/>
        <v>2202</v>
      </c>
      <c r="BB36" s="142">
        <f>SUM(BB11:BB35)</f>
        <v>2884</v>
      </c>
      <c r="BC36" s="294"/>
      <c r="BD36" s="23" t="s">
        <v>209</v>
      </c>
      <c r="BE36" s="32"/>
      <c r="BF36" s="142">
        <f t="shared" ref="BF36" si="4">SUM(BF11:BF35)</f>
        <v>9604</v>
      </c>
      <c r="BG36" s="142">
        <f t="shared" si="3"/>
        <v>16616</v>
      </c>
      <c r="BH36" s="142">
        <f t="shared" si="3"/>
        <v>19</v>
      </c>
      <c r="BI36" s="142">
        <f t="shared" si="3"/>
        <v>20</v>
      </c>
      <c r="BJ36" s="142">
        <f t="shared" si="3"/>
        <v>23</v>
      </c>
      <c r="BK36" s="142">
        <f t="shared" si="3"/>
        <v>141</v>
      </c>
      <c r="BL36" s="142">
        <f t="shared" si="3"/>
        <v>203</v>
      </c>
      <c r="BM36" s="142">
        <f t="shared" si="1"/>
        <v>692938</v>
      </c>
      <c r="BN36" s="142">
        <f t="shared" si="1"/>
        <v>223765</v>
      </c>
      <c r="BO36" s="142">
        <f t="shared" si="1"/>
        <v>61213</v>
      </c>
      <c r="BP36" s="142">
        <f t="shared" si="1"/>
        <v>977916</v>
      </c>
      <c r="BQ36" s="142">
        <f t="shared" si="1"/>
        <v>12</v>
      </c>
      <c r="BR36" s="142">
        <f t="shared" si="1"/>
        <v>19</v>
      </c>
      <c r="BS36" s="142">
        <f t="shared" si="1"/>
        <v>21</v>
      </c>
      <c r="BT36" s="142">
        <f t="shared" si="1"/>
        <v>392</v>
      </c>
      <c r="BU36" s="142">
        <f t="shared" si="1"/>
        <v>444</v>
      </c>
      <c r="BV36" s="294"/>
    </row>
  </sheetData>
  <mergeCells count="50">
    <mergeCell ref="BU8:BU9"/>
    <mergeCell ref="BK8:BK9"/>
    <mergeCell ref="BT8:BT9"/>
    <mergeCell ref="BF7:BG7"/>
    <mergeCell ref="BI8:BI9"/>
    <mergeCell ref="BJ8:BJ9"/>
    <mergeCell ref="BL8:BL9"/>
    <mergeCell ref="BQ8:BQ9"/>
    <mergeCell ref="BR8:BR9"/>
    <mergeCell ref="BP8:BP9"/>
    <mergeCell ref="BH8:BH9"/>
    <mergeCell ref="BV6:BV10"/>
    <mergeCell ref="H7:H9"/>
    <mergeCell ref="I7:I9"/>
    <mergeCell ref="J8:J9"/>
    <mergeCell ref="K8:K9"/>
    <mergeCell ref="L8:L9"/>
    <mergeCell ref="AV8:AV9"/>
    <mergeCell ref="AW8:AW9"/>
    <mergeCell ref="AX8:AX9"/>
    <mergeCell ref="AY8:AY9"/>
    <mergeCell ref="U7:X7"/>
    <mergeCell ref="W8:X8"/>
    <mergeCell ref="AI6:AI10"/>
    <mergeCell ref="BM8:BM9"/>
    <mergeCell ref="BN8:BN9"/>
    <mergeCell ref="BO8:BO9"/>
    <mergeCell ref="Q6:Q10"/>
    <mergeCell ref="BG8:BG9"/>
    <mergeCell ref="BF8:BF9"/>
    <mergeCell ref="Z7:AG7"/>
    <mergeCell ref="AM7:AT7"/>
    <mergeCell ref="BC6:BC10"/>
    <mergeCell ref="AZ7:BB7"/>
    <mergeCell ref="AM6:BA6"/>
    <mergeCell ref="BG6:BT6"/>
    <mergeCell ref="BS8:BS9"/>
    <mergeCell ref="AZ8:AZ9"/>
    <mergeCell ref="BA8:BA9"/>
    <mergeCell ref="BB8:BB9"/>
    <mergeCell ref="C6:G6"/>
    <mergeCell ref="H6:I6"/>
    <mergeCell ref="J6:P6"/>
    <mergeCell ref="J7:L7"/>
    <mergeCell ref="M7:P7"/>
    <mergeCell ref="C7:C9"/>
    <mergeCell ref="D7:D9"/>
    <mergeCell ref="E7:E9"/>
    <mergeCell ref="F7:F9"/>
    <mergeCell ref="G7:G9"/>
  </mergeCells>
  <phoneticPr fontId="2"/>
  <pageMargins left="0.78740157480314965" right="0.74803149606299213" top="0.78740157480314965" bottom="0.70866141732283472" header="0.51181102362204722" footer="0.51181102362204722"/>
  <pageSetup paperSize="9" scale="89" firstPageNumber="52" orientation="portrait" useFirstPageNumber="1" r:id="rId1"/>
  <headerFooter scaleWithDoc="0" alignWithMargins="0">
    <oddFooter>&amp;C- &amp;P -</oddFooter>
  </headerFooter>
  <colBreaks count="4" manualBreakCount="4">
    <brk id="9" max="52" man="1"/>
    <brk id="18" max="1048575" man="1"/>
    <brk id="35" max="1048575" man="1"/>
    <brk id="5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77"/>
  <sheetViews>
    <sheetView view="pageBreakPreview" zoomScale="85" zoomScaleSheetLayoutView="85" workbookViewId="0">
      <selection activeCell="C12" sqref="C12"/>
    </sheetView>
  </sheetViews>
  <sheetFormatPr defaultRowHeight="20.100000000000001" customHeight="1" x14ac:dyDescent="0.15"/>
  <cols>
    <col min="1" max="1" width="5.625" style="15" customWidth="1"/>
    <col min="2" max="15" width="11.625" style="15" customWidth="1"/>
    <col min="16" max="16" width="5.625" style="16" customWidth="1"/>
    <col min="17" max="17" width="5.625" style="15" hidden="1" customWidth="1"/>
    <col min="18" max="18" width="5.625" style="15" customWidth="1"/>
    <col min="19" max="23" width="11.625" style="15" customWidth="1"/>
    <col min="24" max="24" width="9" style="15" customWidth="1"/>
    <col min="25" max="16384" width="9" style="15"/>
  </cols>
  <sheetData>
    <row r="1" spans="1:24" ht="20.100000000000001" customHeight="1" x14ac:dyDescent="0.15">
      <c r="A1" s="15" t="str">
        <f>目次!A6</f>
        <v>令和６年度　市町村税の課税状況等の調</v>
      </c>
    </row>
    <row r="2" spans="1:24" ht="20.100000000000001" customHeight="1" x14ac:dyDescent="0.15">
      <c r="A2" s="15" t="s">
        <v>5</v>
      </c>
    </row>
    <row r="4" spans="1:24" ht="20.100000000000001" customHeight="1" x14ac:dyDescent="0.15">
      <c r="A4" s="15" t="s">
        <v>206</v>
      </c>
      <c r="R4" s="15" t="s">
        <v>206</v>
      </c>
    </row>
    <row r="5" spans="1:24" ht="20.100000000000001" customHeight="1" thickBot="1" x14ac:dyDescent="0.2">
      <c r="R5" s="15" t="s">
        <v>110</v>
      </c>
    </row>
    <row r="6" spans="1:24" ht="20.100000000000001" customHeight="1" x14ac:dyDescent="0.15">
      <c r="A6" s="17"/>
      <c r="B6" s="24" t="s">
        <v>9</v>
      </c>
      <c r="C6" s="455" t="s">
        <v>266</v>
      </c>
      <c r="D6" s="456"/>
      <c r="E6" s="456"/>
      <c r="F6" s="456"/>
      <c r="G6" s="456"/>
      <c r="H6" s="457"/>
      <c r="I6" s="458" t="s">
        <v>289</v>
      </c>
      <c r="J6" s="459"/>
      <c r="K6" s="459"/>
      <c r="L6" s="459"/>
      <c r="M6" s="460"/>
      <c r="N6" s="393" t="s">
        <v>292</v>
      </c>
      <c r="O6" s="394"/>
      <c r="P6" s="461" t="s">
        <v>331</v>
      </c>
      <c r="Q6" s="53"/>
      <c r="R6" s="17"/>
      <c r="S6" s="24" t="s">
        <v>9</v>
      </c>
      <c r="T6" s="49" t="s">
        <v>294</v>
      </c>
      <c r="U6" s="49"/>
      <c r="V6" s="49"/>
      <c r="W6" s="55"/>
    </row>
    <row r="7" spans="1:24" ht="24" x14ac:dyDescent="0.15">
      <c r="A7" s="18"/>
      <c r="B7" s="25"/>
      <c r="C7" s="395" t="s">
        <v>18</v>
      </c>
      <c r="D7" s="396" t="s">
        <v>13</v>
      </c>
      <c r="E7" s="397" t="s">
        <v>23</v>
      </c>
      <c r="F7" s="398" t="s">
        <v>24</v>
      </c>
      <c r="G7" s="399" t="s">
        <v>227</v>
      </c>
      <c r="H7" s="395" t="s">
        <v>293</v>
      </c>
      <c r="I7" s="395" t="s">
        <v>18</v>
      </c>
      <c r="J7" s="396" t="s">
        <v>13</v>
      </c>
      <c r="K7" s="397" t="s">
        <v>23</v>
      </c>
      <c r="L7" s="398" t="s">
        <v>24</v>
      </c>
      <c r="M7" s="395" t="s">
        <v>280</v>
      </c>
      <c r="N7" s="395" t="s">
        <v>18</v>
      </c>
      <c r="O7" s="396" t="s">
        <v>13</v>
      </c>
      <c r="P7" s="462"/>
      <c r="Q7" s="53"/>
      <c r="R7" s="18"/>
      <c r="S7" s="25"/>
      <c r="T7" s="397" t="s">
        <v>23</v>
      </c>
      <c r="U7" s="398" t="s">
        <v>24</v>
      </c>
      <c r="V7" s="399" t="s">
        <v>227</v>
      </c>
      <c r="W7" s="56" t="s">
        <v>411</v>
      </c>
    </row>
    <row r="8" spans="1:24" ht="20.100000000000001" customHeight="1" x14ac:dyDescent="0.15">
      <c r="A8" s="19" t="s">
        <v>26</v>
      </c>
      <c r="B8" s="26"/>
      <c r="C8" s="33" t="s">
        <v>25</v>
      </c>
      <c r="D8" s="33" t="s">
        <v>25</v>
      </c>
      <c r="E8" s="39" t="s">
        <v>25</v>
      </c>
      <c r="F8" s="39" t="s">
        <v>25</v>
      </c>
      <c r="G8" s="39" t="s">
        <v>25</v>
      </c>
      <c r="H8" s="33" t="s">
        <v>25</v>
      </c>
      <c r="I8" s="33" t="s">
        <v>25</v>
      </c>
      <c r="J8" s="33" t="s">
        <v>25</v>
      </c>
      <c r="K8" s="39" t="s">
        <v>25</v>
      </c>
      <c r="L8" s="39" t="s">
        <v>25</v>
      </c>
      <c r="M8" s="33" t="s">
        <v>25</v>
      </c>
      <c r="N8" s="33" t="s">
        <v>25</v>
      </c>
      <c r="O8" s="33" t="s">
        <v>25</v>
      </c>
      <c r="P8" s="463"/>
      <c r="Q8" s="53"/>
      <c r="R8" s="19" t="s">
        <v>26</v>
      </c>
      <c r="S8" s="26"/>
      <c r="T8" s="39" t="s">
        <v>25</v>
      </c>
      <c r="U8" s="39" t="s">
        <v>25</v>
      </c>
      <c r="V8" s="39" t="s">
        <v>25</v>
      </c>
      <c r="W8" s="57" t="s">
        <v>25</v>
      </c>
    </row>
    <row r="9" spans="1:24" ht="23.25" customHeight="1" x14ac:dyDescent="0.15">
      <c r="A9" s="20">
        <v>1</v>
      </c>
      <c r="B9" s="27" t="s">
        <v>155</v>
      </c>
      <c r="C9" s="34">
        <v>120893</v>
      </c>
      <c r="D9" s="34">
        <v>4924</v>
      </c>
      <c r="E9" s="34">
        <v>161</v>
      </c>
      <c r="F9" s="42">
        <v>26581</v>
      </c>
      <c r="G9" s="34">
        <v>0</v>
      </c>
      <c r="H9" s="34">
        <f>SUM(C9:G9)</f>
        <v>152559</v>
      </c>
      <c r="I9" s="34">
        <v>109725</v>
      </c>
      <c r="J9" s="34">
        <v>3753</v>
      </c>
      <c r="K9" s="34">
        <v>101</v>
      </c>
      <c r="L9" s="34">
        <v>17432</v>
      </c>
      <c r="M9" s="34">
        <f>SUM(I9:L9)</f>
        <v>131011</v>
      </c>
      <c r="N9" s="34">
        <v>11168</v>
      </c>
      <c r="O9" s="34">
        <v>1171</v>
      </c>
      <c r="P9" s="50">
        <v>1</v>
      </c>
      <c r="Q9" s="53"/>
      <c r="R9" s="20">
        <v>1</v>
      </c>
      <c r="S9" s="27" t="s">
        <v>155</v>
      </c>
      <c r="T9" s="34">
        <v>60</v>
      </c>
      <c r="U9" s="34">
        <v>9149</v>
      </c>
      <c r="V9" s="34">
        <v>0</v>
      </c>
      <c r="W9" s="58">
        <f>SUM(N9:O9)+SUM(T9:V9)</f>
        <v>21548</v>
      </c>
      <c r="X9" s="40"/>
    </row>
    <row r="10" spans="1:24" ht="23.25" customHeight="1" x14ac:dyDescent="0.15">
      <c r="A10" s="21">
        <v>2</v>
      </c>
      <c r="B10" s="28" t="s">
        <v>159</v>
      </c>
      <c r="C10" s="35">
        <v>18604</v>
      </c>
      <c r="D10" s="35">
        <v>942</v>
      </c>
      <c r="E10" s="35">
        <v>278</v>
      </c>
      <c r="F10" s="42">
        <v>4006</v>
      </c>
      <c r="G10" s="35">
        <v>0</v>
      </c>
      <c r="H10" s="35">
        <f t="shared" ref="H10:H32" si="0">SUM(C10:G10)</f>
        <v>23830</v>
      </c>
      <c r="I10" s="35">
        <v>16272</v>
      </c>
      <c r="J10" s="35">
        <v>678</v>
      </c>
      <c r="K10" s="35">
        <v>200</v>
      </c>
      <c r="L10" s="35">
        <v>2011</v>
      </c>
      <c r="M10" s="35">
        <f t="shared" ref="M10:M32" si="1">SUM(I10:L10)</f>
        <v>19161</v>
      </c>
      <c r="N10" s="35">
        <v>2332</v>
      </c>
      <c r="O10" s="35">
        <v>264</v>
      </c>
      <c r="P10" s="50">
        <v>2</v>
      </c>
      <c r="Q10" s="53"/>
      <c r="R10" s="21">
        <v>2</v>
      </c>
      <c r="S10" s="28" t="s">
        <v>159</v>
      </c>
      <c r="T10" s="35">
        <v>78</v>
      </c>
      <c r="U10" s="35">
        <v>1995</v>
      </c>
      <c r="V10" s="35">
        <v>0</v>
      </c>
      <c r="W10" s="59">
        <f t="shared" ref="W10:W33" si="2">SUM(N10:O10)+SUM(T10:V10)</f>
        <v>4669</v>
      </c>
    </row>
    <row r="11" spans="1:24" ht="23.25" customHeight="1" x14ac:dyDescent="0.15">
      <c r="A11" s="21">
        <v>3</v>
      </c>
      <c r="B11" s="28" t="s">
        <v>160</v>
      </c>
      <c r="C11" s="35">
        <v>32064</v>
      </c>
      <c r="D11" s="35">
        <v>1258</v>
      </c>
      <c r="E11" s="35">
        <v>1211</v>
      </c>
      <c r="F11" s="42">
        <v>6203</v>
      </c>
      <c r="G11" s="35">
        <v>0</v>
      </c>
      <c r="H11" s="35">
        <f t="shared" si="0"/>
        <v>40736</v>
      </c>
      <c r="I11" s="35">
        <v>27379</v>
      </c>
      <c r="J11" s="35">
        <v>835</v>
      </c>
      <c r="K11" s="35">
        <v>747</v>
      </c>
      <c r="L11" s="35">
        <v>3125</v>
      </c>
      <c r="M11" s="35">
        <f t="shared" si="1"/>
        <v>32086</v>
      </c>
      <c r="N11" s="35">
        <v>4685</v>
      </c>
      <c r="O11" s="35">
        <v>423</v>
      </c>
      <c r="P11" s="50">
        <v>3</v>
      </c>
      <c r="Q11" s="53"/>
      <c r="R11" s="21">
        <v>3</v>
      </c>
      <c r="S11" s="28" t="s">
        <v>160</v>
      </c>
      <c r="T11" s="35">
        <v>464</v>
      </c>
      <c r="U11" s="35">
        <v>3078</v>
      </c>
      <c r="V11" s="35">
        <v>0</v>
      </c>
      <c r="W11" s="59">
        <f t="shared" si="2"/>
        <v>8650</v>
      </c>
    </row>
    <row r="12" spans="1:24" ht="23.25" customHeight="1" x14ac:dyDescent="0.15">
      <c r="A12" s="21">
        <v>4</v>
      </c>
      <c r="B12" s="28" t="s">
        <v>161</v>
      </c>
      <c r="C12" s="35">
        <v>26975</v>
      </c>
      <c r="D12" s="35">
        <v>1030</v>
      </c>
      <c r="E12" s="35">
        <v>176</v>
      </c>
      <c r="F12" s="42">
        <v>5803</v>
      </c>
      <c r="G12" s="35">
        <v>0</v>
      </c>
      <c r="H12" s="35">
        <f t="shared" si="0"/>
        <v>33984</v>
      </c>
      <c r="I12" s="35">
        <v>24045</v>
      </c>
      <c r="J12" s="35">
        <v>708</v>
      </c>
      <c r="K12" s="35">
        <v>109</v>
      </c>
      <c r="L12" s="35">
        <v>3095</v>
      </c>
      <c r="M12" s="35">
        <f t="shared" si="1"/>
        <v>27957</v>
      </c>
      <c r="N12" s="35">
        <v>2930</v>
      </c>
      <c r="O12" s="35">
        <v>322</v>
      </c>
      <c r="P12" s="50">
        <v>4</v>
      </c>
      <c r="Q12" s="53"/>
      <c r="R12" s="21">
        <v>4</v>
      </c>
      <c r="S12" s="28" t="s">
        <v>161</v>
      </c>
      <c r="T12" s="35">
        <v>67</v>
      </c>
      <c r="U12" s="35">
        <v>2708</v>
      </c>
      <c r="V12" s="35">
        <v>0</v>
      </c>
      <c r="W12" s="59">
        <f t="shared" si="2"/>
        <v>6027</v>
      </c>
    </row>
    <row r="13" spans="1:24" ht="23.25" customHeight="1" x14ac:dyDescent="0.15">
      <c r="A13" s="22">
        <v>5</v>
      </c>
      <c r="B13" s="28" t="s">
        <v>164</v>
      </c>
      <c r="C13" s="36">
        <v>8170</v>
      </c>
      <c r="D13" s="36">
        <v>520</v>
      </c>
      <c r="E13" s="36">
        <v>175</v>
      </c>
      <c r="F13" s="42">
        <v>2054</v>
      </c>
      <c r="G13" s="36">
        <v>0</v>
      </c>
      <c r="H13" s="36">
        <f t="shared" si="0"/>
        <v>10919</v>
      </c>
      <c r="I13" s="36">
        <v>6992</v>
      </c>
      <c r="J13" s="36">
        <v>375</v>
      </c>
      <c r="K13" s="36">
        <v>110</v>
      </c>
      <c r="L13" s="36">
        <v>973</v>
      </c>
      <c r="M13" s="35">
        <f t="shared" si="1"/>
        <v>8450</v>
      </c>
      <c r="N13" s="36">
        <v>1178</v>
      </c>
      <c r="O13" s="36">
        <v>145</v>
      </c>
      <c r="P13" s="51">
        <v>5</v>
      </c>
      <c r="Q13" s="53"/>
      <c r="R13" s="22">
        <v>5</v>
      </c>
      <c r="S13" s="28" t="s">
        <v>164</v>
      </c>
      <c r="T13" s="36">
        <v>65</v>
      </c>
      <c r="U13" s="36">
        <v>1081</v>
      </c>
      <c r="V13" s="36">
        <v>0</v>
      </c>
      <c r="W13" s="60">
        <f t="shared" si="2"/>
        <v>2469</v>
      </c>
    </row>
    <row r="14" spans="1:24" ht="23.25" customHeight="1" x14ac:dyDescent="0.15">
      <c r="A14" s="21">
        <v>6</v>
      </c>
      <c r="B14" s="29" t="s">
        <v>166</v>
      </c>
      <c r="C14" s="35">
        <v>15684</v>
      </c>
      <c r="D14" s="35">
        <v>747</v>
      </c>
      <c r="E14" s="35">
        <v>262</v>
      </c>
      <c r="F14" s="41">
        <v>2755</v>
      </c>
      <c r="G14" s="35">
        <v>0</v>
      </c>
      <c r="H14" s="35">
        <f t="shared" si="0"/>
        <v>19448</v>
      </c>
      <c r="I14" s="35">
        <v>13005</v>
      </c>
      <c r="J14" s="35">
        <v>462</v>
      </c>
      <c r="K14" s="35">
        <v>143</v>
      </c>
      <c r="L14" s="35">
        <v>1393</v>
      </c>
      <c r="M14" s="46">
        <f t="shared" si="1"/>
        <v>15003</v>
      </c>
      <c r="N14" s="35">
        <v>2679</v>
      </c>
      <c r="O14" s="35">
        <v>285</v>
      </c>
      <c r="P14" s="50">
        <v>6</v>
      </c>
      <c r="Q14" s="53"/>
      <c r="R14" s="21">
        <v>6</v>
      </c>
      <c r="S14" s="29" t="s">
        <v>166</v>
      </c>
      <c r="T14" s="35">
        <v>119</v>
      </c>
      <c r="U14" s="35">
        <v>1362</v>
      </c>
      <c r="V14" s="35">
        <v>0</v>
      </c>
      <c r="W14" s="59">
        <f t="shared" si="2"/>
        <v>4445</v>
      </c>
    </row>
    <row r="15" spans="1:24" ht="23.25" customHeight="1" x14ac:dyDescent="0.15">
      <c r="A15" s="21">
        <v>7</v>
      </c>
      <c r="B15" s="28" t="s">
        <v>167</v>
      </c>
      <c r="C15" s="35">
        <v>10907</v>
      </c>
      <c r="D15" s="35">
        <v>539</v>
      </c>
      <c r="E15" s="35">
        <v>184</v>
      </c>
      <c r="F15" s="43">
        <v>2189</v>
      </c>
      <c r="G15" s="35">
        <v>0</v>
      </c>
      <c r="H15" s="35">
        <f t="shared" si="0"/>
        <v>13819</v>
      </c>
      <c r="I15" s="35">
        <v>9400</v>
      </c>
      <c r="J15" s="35">
        <v>363</v>
      </c>
      <c r="K15" s="35">
        <v>118</v>
      </c>
      <c r="L15" s="35">
        <v>1015</v>
      </c>
      <c r="M15" s="35">
        <f t="shared" si="1"/>
        <v>10896</v>
      </c>
      <c r="N15" s="35">
        <v>1507</v>
      </c>
      <c r="O15" s="35">
        <v>176</v>
      </c>
      <c r="P15" s="50">
        <v>7</v>
      </c>
      <c r="Q15" s="53"/>
      <c r="R15" s="21">
        <v>7</v>
      </c>
      <c r="S15" s="28" t="s">
        <v>167</v>
      </c>
      <c r="T15" s="35">
        <v>66</v>
      </c>
      <c r="U15" s="35">
        <v>1174</v>
      </c>
      <c r="V15" s="35">
        <v>0</v>
      </c>
      <c r="W15" s="59">
        <f t="shared" si="2"/>
        <v>2923</v>
      </c>
    </row>
    <row r="16" spans="1:24" ht="23.25" customHeight="1" x14ac:dyDescent="0.15">
      <c r="A16" s="21">
        <v>8</v>
      </c>
      <c r="B16" s="30" t="s">
        <v>170</v>
      </c>
      <c r="C16" s="35">
        <v>28809</v>
      </c>
      <c r="D16" s="35">
        <v>1348</v>
      </c>
      <c r="E16" s="35">
        <v>458</v>
      </c>
      <c r="F16" s="43">
        <v>5940</v>
      </c>
      <c r="G16" s="35">
        <v>0</v>
      </c>
      <c r="H16" s="35">
        <f t="shared" si="0"/>
        <v>36555</v>
      </c>
      <c r="I16" s="35">
        <v>25194</v>
      </c>
      <c r="J16" s="35">
        <v>908</v>
      </c>
      <c r="K16" s="35">
        <v>250</v>
      </c>
      <c r="L16" s="35">
        <v>3004</v>
      </c>
      <c r="M16" s="35">
        <f t="shared" si="1"/>
        <v>29356</v>
      </c>
      <c r="N16" s="35">
        <v>3615</v>
      </c>
      <c r="O16" s="35">
        <v>440</v>
      </c>
      <c r="P16" s="50">
        <v>8</v>
      </c>
      <c r="Q16" s="53"/>
      <c r="R16" s="21">
        <v>8</v>
      </c>
      <c r="S16" s="28" t="s">
        <v>170</v>
      </c>
      <c r="T16" s="35">
        <v>208</v>
      </c>
      <c r="U16" s="35">
        <v>2936</v>
      </c>
      <c r="V16" s="35">
        <v>0</v>
      </c>
      <c r="W16" s="59">
        <f t="shared" si="2"/>
        <v>7199</v>
      </c>
    </row>
    <row r="17" spans="1:23" ht="23.25" customHeight="1" x14ac:dyDescent="0.15">
      <c r="A17" s="21">
        <v>9</v>
      </c>
      <c r="B17" s="28" t="s">
        <v>172</v>
      </c>
      <c r="C17" s="35">
        <v>12859</v>
      </c>
      <c r="D17" s="35">
        <v>579</v>
      </c>
      <c r="E17" s="35">
        <v>84</v>
      </c>
      <c r="F17" s="43">
        <v>2197</v>
      </c>
      <c r="G17" s="35">
        <v>3</v>
      </c>
      <c r="H17" s="35">
        <f t="shared" si="0"/>
        <v>15722</v>
      </c>
      <c r="I17" s="35">
        <v>11183</v>
      </c>
      <c r="J17" s="35">
        <v>440</v>
      </c>
      <c r="K17" s="35">
        <v>44</v>
      </c>
      <c r="L17" s="35">
        <v>1091</v>
      </c>
      <c r="M17" s="35">
        <f t="shared" si="1"/>
        <v>12758</v>
      </c>
      <c r="N17" s="35">
        <v>1676</v>
      </c>
      <c r="O17" s="35">
        <v>139</v>
      </c>
      <c r="P17" s="50">
        <v>9</v>
      </c>
      <c r="Q17" s="53"/>
      <c r="R17" s="21">
        <v>9</v>
      </c>
      <c r="S17" s="28" t="s">
        <v>172</v>
      </c>
      <c r="T17" s="35">
        <v>40</v>
      </c>
      <c r="U17" s="35">
        <v>1106</v>
      </c>
      <c r="V17" s="35">
        <v>3</v>
      </c>
      <c r="W17" s="59">
        <f t="shared" si="2"/>
        <v>2964</v>
      </c>
    </row>
    <row r="18" spans="1:23" ht="23.25" customHeight="1" x14ac:dyDescent="0.15">
      <c r="A18" s="22">
        <v>10</v>
      </c>
      <c r="B18" s="31" t="s">
        <v>173</v>
      </c>
      <c r="C18" s="36">
        <v>30137</v>
      </c>
      <c r="D18" s="36">
        <v>1338</v>
      </c>
      <c r="E18" s="36">
        <v>475</v>
      </c>
      <c r="F18" s="44">
        <v>5199</v>
      </c>
      <c r="G18" s="36">
        <v>0</v>
      </c>
      <c r="H18" s="35">
        <f t="shared" si="0"/>
        <v>37149</v>
      </c>
      <c r="I18" s="36">
        <v>25445</v>
      </c>
      <c r="J18" s="36">
        <v>900</v>
      </c>
      <c r="K18" s="36">
        <v>264</v>
      </c>
      <c r="L18" s="36">
        <v>2699</v>
      </c>
      <c r="M18" s="36">
        <f t="shared" si="1"/>
        <v>29308</v>
      </c>
      <c r="N18" s="36">
        <v>4692</v>
      </c>
      <c r="O18" s="36">
        <v>438</v>
      </c>
      <c r="P18" s="51">
        <v>10</v>
      </c>
      <c r="Q18" s="53"/>
      <c r="R18" s="22">
        <v>10</v>
      </c>
      <c r="S18" s="31" t="s">
        <v>173</v>
      </c>
      <c r="T18" s="36">
        <v>211</v>
      </c>
      <c r="U18" s="36">
        <v>2500</v>
      </c>
      <c r="V18" s="36">
        <v>0</v>
      </c>
      <c r="W18" s="60">
        <f t="shared" si="2"/>
        <v>7841</v>
      </c>
    </row>
    <row r="19" spans="1:23" ht="23.25" customHeight="1" x14ac:dyDescent="0.15">
      <c r="A19" s="21">
        <v>11</v>
      </c>
      <c r="B19" s="28" t="s">
        <v>174</v>
      </c>
      <c r="C19" s="35">
        <v>10419</v>
      </c>
      <c r="D19" s="35">
        <v>440</v>
      </c>
      <c r="E19" s="35">
        <v>122</v>
      </c>
      <c r="F19" s="42">
        <v>2615</v>
      </c>
      <c r="G19" s="35">
        <v>0</v>
      </c>
      <c r="H19" s="46">
        <f t="shared" si="0"/>
        <v>13596</v>
      </c>
      <c r="I19" s="35">
        <v>9054</v>
      </c>
      <c r="J19" s="35">
        <v>302</v>
      </c>
      <c r="K19" s="35">
        <v>81</v>
      </c>
      <c r="L19" s="35">
        <v>1295</v>
      </c>
      <c r="M19" s="35">
        <f t="shared" si="1"/>
        <v>10732</v>
      </c>
      <c r="N19" s="35">
        <v>1365</v>
      </c>
      <c r="O19" s="35">
        <v>138</v>
      </c>
      <c r="P19" s="50">
        <v>11</v>
      </c>
      <c r="Q19" s="53"/>
      <c r="R19" s="21">
        <v>11</v>
      </c>
      <c r="S19" s="28" t="s">
        <v>174</v>
      </c>
      <c r="T19" s="35">
        <v>41</v>
      </c>
      <c r="U19" s="35">
        <v>1320</v>
      </c>
      <c r="V19" s="35">
        <v>0</v>
      </c>
      <c r="W19" s="59">
        <f t="shared" si="2"/>
        <v>2864</v>
      </c>
    </row>
    <row r="20" spans="1:23" ht="23.25" customHeight="1" x14ac:dyDescent="0.15">
      <c r="A20" s="21">
        <v>12</v>
      </c>
      <c r="B20" s="28" t="s">
        <v>301</v>
      </c>
      <c r="C20" s="35">
        <v>8851</v>
      </c>
      <c r="D20" s="35">
        <v>435</v>
      </c>
      <c r="E20" s="35">
        <v>150</v>
      </c>
      <c r="F20" s="42">
        <v>2118</v>
      </c>
      <c r="G20" s="35">
        <v>0</v>
      </c>
      <c r="H20" s="35">
        <f t="shared" si="0"/>
        <v>11554</v>
      </c>
      <c r="I20" s="35">
        <v>7708</v>
      </c>
      <c r="J20" s="35">
        <v>293</v>
      </c>
      <c r="K20" s="35">
        <v>88</v>
      </c>
      <c r="L20" s="35">
        <v>1210</v>
      </c>
      <c r="M20" s="35">
        <f t="shared" si="1"/>
        <v>9299</v>
      </c>
      <c r="N20" s="35">
        <v>1143</v>
      </c>
      <c r="O20" s="35">
        <v>142</v>
      </c>
      <c r="P20" s="50">
        <v>12</v>
      </c>
      <c r="Q20" s="53"/>
      <c r="R20" s="21">
        <v>12</v>
      </c>
      <c r="S20" s="28" t="s">
        <v>301</v>
      </c>
      <c r="T20" s="35">
        <v>62</v>
      </c>
      <c r="U20" s="35">
        <v>908</v>
      </c>
      <c r="V20" s="35">
        <v>0</v>
      </c>
      <c r="W20" s="59">
        <f t="shared" si="2"/>
        <v>2255</v>
      </c>
    </row>
    <row r="21" spans="1:23" ht="23.25" customHeight="1" x14ac:dyDescent="0.15">
      <c r="A21" s="21">
        <v>13</v>
      </c>
      <c r="B21" s="28" t="s">
        <v>302</v>
      </c>
      <c r="C21" s="35">
        <v>8866</v>
      </c>
      <c r="D21" s="35">
        <v>396</v>
      </c>
      <c r="E21" s="35">
        <v>114</v>
      </c>
      <c r="F21" s="42">
        <v>1733</v>
      </c>
      <c r="G21" s="35">
        <v>0</v>
      </c>
      <c r="H21" s="35">
        <f t="shared" si="0"/>
        <v>11109</v>
      </c>
      <c r="I21" s="35">
        <v>7334</v>
      </c>
      <c r="J21" s="35">
        <v>249</v>
      </c>
      <c r="K21" s="35">
        <v>61</v>
      </c>
      <c r="L21" s="35">
        <v>896</v>
      </c>
      <c r="M21" s="35">
        <f t="shared" si="1"/>
        <v>8540</v>
      </c>
      <c r="N21" s="35">
        <v>1532</v>
      </c>
      <c r="O21" s="35">
        <v>147</v>
      </c>
      <c r="P21" s="50">
        <v>13</v>
      </c>
      <c r="Q21" s="53"/>
      <c r="R21" s="21">
        <v>13</v>
      </c>
      <c r="S21" s="28" t="s">
        <v>302</v>
      </c>
      <c r="T21" s="35">
        <v>53</v>
      </c>
      <c r="U21" s="35">
        <v>837</v>
      </c>
      <c r="V21" s="35">
        <v>0</v>
      </c>
      <c r="W21" s="59">
        <f t="shared" si="2"/>
        <v>2569</v>
      </c>
    </row>
    <row r="22" spans="1:23" ht="23.25" customHeight="1" x14ac:dyDescent="0.15">
      <c r="A22" s="21">
        <v>14</v>
      </c>
      <c r="B22" s="28" t="s">
        <v>175</v>
      </c>
      <c r="C22" s="35">
        <v>1683</v>
      </c>
      <c r="D22" s="35">
        <v>51</v>
      </c>
      <c r="E22" s="35">
        <v>10</v>
      </c>
      <c r="F22" s="42">
        <v>458</v>
      </c>
      <c r="G22" s="35">
        <v>0</v>
      </c>
      <c r="H22" s="35">
        <f t="shared" si="0"/>
        <v>2202</v>
      </c>
      <c r="I22" s="35">
        <v>1505</v>
      </c>
      <c r="J22" s="35">
        <v>32</v>
      </c>
      <c r="K22" s="35">
        <v>7</v>
      </c>
      <c r="L22" s="35">
        <v>201</v>
      </c>
      <c r="M22" s="35">
        <f t="shared" si="1"/>
        <v>1745</v>
      </c>
      <c r="N22" s="35">
        <v>178</v>
      </c>
      <c r="O22" s="35">
        <v>19</v>
      </c>
      <c r="P22" s="50">
        <v>14</v>
      </c>
      <c r="Q22" s="53"/>
      <c r="R22" s="21">
        <v>14</v>
      </c>
      <c r="S22" s="28" t="s">
        <v>175</v>
      </c>
      <c r="T22" s="35">
        <v>3</v>
      </c>
      <c r="U22" s="35">
        <v>257</v>
      </c>
      <c r="V22" s="35">
        <v>0</v>
      </c>
      <c r="W22" s="59">
        <f t="shared" si="2"/>
        <v>457</v>
      </c>
    </row>
    <row r="23" spans="1:23" ht="23.25" customHeight="1" x14ac:dyDescent="0.15">
      <c r="A23" s="22">
        <v>15</v>
      </c>
      <c r="B23" s="28" t="s">
        <v>177</v>
      </c>
      <c r="C23" s="36">
        <v>620</v>
      </c>
      <c r="D23" s="36">
        <v>34</v>
      </c>
      <c r="E23" s="36">
        <v>12</v>
      </c>
      <c r="F23" s="42">
        <v>208</v>
      </c>
      <c r="G23" s="36">
        <v>0</v>
      </c>
      <c r="H23" s="36">
        <f t="shared" si="0"/>
        <v>874</v>
      </c>
      <c r="I23" s="36">
        <v>505</v>
      </c>
      <c r="J23" s="36">
        <v>21</v>
      </c>
      <c r="K23" s="36">
        <v>9</v>
      </c>
      <c r="L23" s="36">
        <v>89</v>
      </c>
      <c r="M23" s="35">
        <f t="shared" si="1"/>
        <v>624</v>
      </c>
      <c r="N23" s="36">
        <v>115</v>
      </c>
      <c r="O23" s="36">
        <v>13</v>
      </c>
      <c r="P23" s="51">
        <v>15</v>
      </c>
      <c r="Q23" s="54"/>
      <c r="R23" s="22">
        <v>15</v>
      </c>
      <c r="S23" s="28" t="s">
        <v>177</v>
      </c>
      <c r="T23" s="36">
        <v>3</v>
      </c>
      <c r="U23" s="36">
        <v>119</v>
      </c>
      <c r="V23" s="36">
        <v>0</v>
      </c>
      <c r="W23" s="60">
        <f t="shared" si="2"/>
        <v>250</v>
      </c>
    </row>
    <row r="24" spans="1:23" ht="23.25" customHeight="1" x14ac:dyDescent="0.15">
      <c r="A24" s="21">
        <v>16</v>
      </c>
      <c r="B24" s="29" t="s">
        <v>178</v>
      </c>
      <c r="C24" s="35">
        <v>955</v>
      </c>
      <c r="D24" s="35">
        <v>55</v>
      </c>
      <c r="E24" s="35">
        <v>22</v>
      </c>
      <c r="F24" s="41">
        <v>219</v>
      </c>
      <c r="G24" s="35">
        <v>0</v>
      </c>
      <c r="H24" s="35">
        <f t="shared" si="0"/>
        <v>1251</v>
      </c>
      <c r="I24" s="35">
        <v>744</v>
      </c>
      <c r="J24" s="35">
        <v>35</v>
      </c>
      <c r="K24" s="35">
        <v>13</v>
      </c>
      <c r="L24" s="35">
        <v>82</v>
      </c>
      <c r="M24" s="46">
        <f t="shared" si="1"/>
        <v>874</v>
      </c>
      <c r="N24" s="35">
        <v>211</v>
      </c>
      <c r="O24" s="35">
        <v>20</v>
      </c>
      <c r="P24" s="50">
        <v>16</v>
      </c>
      <c r="Q24" s="53"/>
      <c r="R24" s="21">
        <v>16</v>
      </c>
      <c r="S24" s="29" t="s">
        <v>178</v>
      </c>
      <c r="T24" s="35">
        <v>9</v>
      </c>
      <c r="U24" s="35">
        <v>137</v>
      </c>
      <c r="V24" s="35">
        <v>0</v>
      </c>
      <c r="W24" s="59">
        <f t="shared" si="2"/>
        <v>377</v>
      </c>
    </row>
    <row r="25" spans="1:23" ht="23.25" customHeight="1" x14ac:dyDescent="0.15">
      <c r="A25" s="21">
        <v>17</v>
      </c>
      <c r="B25" s="28" t="s">
        <v>303</v>
      </c>
      <c r="C25" s="35">
        <v>5351</v>
      </c>
      <c r="D25" s="35">
        <v>262</v>
      </c>
      <c r="E25" s="35">
        <v>299</v>
      </c>
      <c r="F25" s="43">
        <v>965</v>
      </c>
      <c r="G25" s="35">
        <v>0</v>
      </c>
      <c r="H25" s="35">
        <f t="shared" si="0"/>
        <v>6877</v>
      </c>
      <c r="I25" s="35">
        <v>4518</v>
      </c>
      <c r="J25" s="35">
        <v>180</v>
      </c>
      <c r="K25" s="35">
        <v>206</v>
      </c>
      <c r="L25" s="35">
        <v>428</v>
      </c>
      <c r="M25" s="35">
        <f t="shared" si="1"/>
        <v>5332</v>
      </c>
      <c r="N25" s="35">
        <v>833</v>
      </c>
      <c r="O25" s="35">
        <v>82</v>
      </c>
      <c r="P25" s="50">
        <v>17</v>
      </c>
      <c r="Q25" s="53"/>
      <c r="R25" s="21">
        <v>17</v>
      </c>
      <c r="S25" s="28" t="s">
        <v>303</v>
      </c>
      <c r="T25" s="35">
        <v>93</v>
      </c>
      <c r="U25" s="35">
        <v>537</v>
      </c>
      <c r="V25" s="35">
        <v>0</v>
      </c>
      <c r="W25" s="59">
        <f t="shared" si="2"/>
        <v>1545</v>
      </c>
    </row>
    <row r="26" spans="1:23" ht="23.25" customHeight="1" x14ac:dyDescent="0.15">
      <c r="A26" s="21">
        <v>18</v>
      </c>
      <c r="B26" s="28" t="s">
        <v>304</v>
      </c>
      <c r="C26" s="35">
        <v>2252</v>
      </c>
      <c r="D26" s="35">
        <v>159</v>
      </c>
      <c r="E26" s="35">
        <v>82</v>
      </c>
      <c r="F26" s="43">
        <v>402</v>
      </c>
      <c r="G26" s="35">
        <v>0</v>
      </c>
      <c r="H26" s="35">
        <f t="shared" si="0"/>
        <v>2895</v>
      </c>
      <c r="I26" s="35">
        <v>1797</v>
      </c>
      <c r="J26" s="35">
        <v>109</v>
      </c>
      <c r="K26" s="35">
        <v>54</v>
      </c>
      <c r="L26" s="35">
        <v>166</v>
      </c>
      <c r="M26" s="35">
        <f t="shared" si="1"/>
        <v>2126</v>
      </c>
      <c r="N26" s="35">
        <v>455</v>
      </c>
      <c r="O26" s="35">
        <v>50</v>
      </c>
      <c r="P26" s="50">
        <v>18</v>
      </c>
      <c r="Q26" s="53"/>
      <c r="R26" s="21">
        <v>18</v>
      </c>
      <c r="S26" s="28" t="s">
        <v>304</v>
      </c>
      <c r="T26" s="35">
        <v>28</v>
      </c>
      <c r="U26" s="35">
        <v>236</v>
      </c>
      <c r="V26" s="35">
        <v>0</v>
      </c>
      <c r="W26" s="59">
        <f t="shared" si="2"/>
        <v>769</v>
      </c>
    </row>
    <row r="27" spans="1:23" ht="23.25" customHeight="1" x14ac:dyDescent="0.15">
      <c r="A27" s="21">
        <v>19</v>
      </c>
      <c r="B27" s="28" t="s">
        <v>135</v>
      </c>
      <c r="C27" s="35">
        <v>2755</v>
      </c>
      <c r="D27" s="35">
        <v>139</v>
      </c>
      <c r="E27" s="35">
        <v>33</v>
      </c>
      <c r="F27" s="43">
        <v>666</v>
      </c>
      <c r="G27" s="35">
        <v>0</v>
      </c>
      <c r="H27" s="35">
        <f t="shared" si="0"/>
        <v>3593</v>
      </c>
      <c r="I27" s="35">
        <v>2177</v>
      </c>
      <c r="J27" s="35">
        <v>89</v>
      </c>
      <c r="K27" s="35">
        <v>13</v>
      </c>
      <c r="L27" s="35">
        <v>291</v>
      </c>
      <c r="M27" s="35">
        <f t="shared" si="1"/>
        <v>2570</v>
      </c>
      <c r="N27" s="35">
        <v>578</v>
      </c>
      <c r="O27" s="35">
        <v>50</v>
      </c>
      <c r="P27" s="50">
        <v>19</v>
      </c>
      <c r="Q27" s="53"/>
      <c r="R27" s="21">
        <v>19</v>
      </c>
      <c r="S27" s="28" t="s">
        <v>135</v>
      </c>
      <c r="T27" s="35">
        <v>20</v>
      </c>
      <c r="U27" s="35">
        <v>375</v>
      </c>
      <c r="V27" s="35">
        <v>0</v>
      </c>
      <c r="W27" s="59">
        <f t="shared" si="2"/>
        <v>1023</v>
      </c>
    </row>
    <row r="28" spans="1:23" ht="23.25" customHeight="1" x14ac:dyDescent="0.15">
      <c r="A28" s="22">
        <v>20</v>
      </c>
      <c r="B28" s="31" t="s">
        <v>180</v>
      </c>
      <c r="C28" s="36">
        <v>1905</v>
      </c>
      <c r="D28" s="36">
        <v>89</v>
      </c>
      <c r="E28" s="36">
        <v>30</v>
      </c>
      <c r="F28" s="44">
        <v>448</v>
      </c>
      <c r="G28" s="36">
        <v>0</v>
      </c>
      <c r="H28" s="35">
        <f t="shared" si="0"/>
        <v>2472</v>
      </c>
      <c r="I28" s="36">
        <v>1583</v>
      </c>
      <c r="J28" s="36">
        <v>52</v>
      </c>
      <c r="K28" s="36">
        <v>15</v>
      </c>
      <c r="L28" s="36">
        <v>207</v>
      </c>
      <c r="M28" s="36">
        <f t="shared" si="1"/>
        <v>1857</v>
      </c>
      <c r="N28" s="36">
        <v>322</v>
      </c>
      <c r="O28" s="36">
        <v>37</v>
      </c>
      <c r="P28" s="51">
        <v>20</v>
      </c>
      <c r="Q28" s="54"/>
      <c r="R28" s="22">
        <v>20</v>
      </c>
      <c r="S28" s="31" t="s">
        <v>180</v>
      </c>
      <c r="T28" s="36">
        <v>15</v>
      </c>
      <c r="U28" s="36">
        <v>241</v>
      </c>
      <c r="V28" s="36">
        <v>0</v>
      </c>
      <c r="W28" s="60">
        <f t="shared" si="2"/>
        <v>615</v>
      </c>
    </row>
    <row r="29" spans="1:23" ht="23.25" customHeight="1" x14ac:dyDescent="0.15">
      <c r="A29" s="21">
        <v>21</v>
      </c>
      <c r="B29" s="28" t="s">
        <v>181</v>
      </c>
      <c r="C29" s="35">
        <v>1585</v>
      </c>
      <c r="D29" s="35">
        <v>60</v>
      </c>
      <c r="E29" s="35">
        <v>26</v>
      </c>
      <c r="F29" s="42">
        <v>315</v>
      </c>
      <c r="G29" s="35">
        <v>0</v>
      </c>
      <c r="H29" s="46">
        <f t="shared" si="0"/>
        <v>1986</v>
      </c>
      <c r="I29" s="35">
        <v>1302</v>
      </c>
      <c r="J29" s="35">
        <v>39</v>
      </c>
      <c r="K29" s="35">
        <v>13</v>
      </c>
      <c r="L29" s="35">
        <v>113</v>
      </c>
      <c r="M29" s="35">
        <f t="shared" si="1"/>
        <v>1467</v>
      </c>
      <c r="N29" s="35">
        <v>283</v>
      </c>
      <c r="O29" s="35">
        <v>21</v>
      </c>
      <c r="P29" s="50">
        <v>21</v>
      </c>
      <c r="Q29" s="53"/>
      <c r="R29" s="21">
        <v>21</v>
      </c>
      <c r="S29" s="28" t="s">
        <v>181</v>
      </c>
      <c r="T29" s="35">
        <v>13</v>
      </c>
      <c r="U29" s="35">
        <v>202</v>
      </c>
      <c r="V29" s="35">
        <v>0</v>
      </c>
      <c r="W29" s="59">
        <f t="shared" si="2"/>
        <v>519</v>
      </c>
    </row>
    <row r="30" spans="1:23" ht="23.25" customHeight="1" x14ac:dyDescent="0.15">
      <c r="A30" s="21">
        <v>22</v>
      </c>
      <c r="B30" s="28" t="s">
        <v>182</v>
      </c>
      <c r="C30" s="35">
        <v>1191</v>
      </c>
      <c r="D30" s="35">
        <v>18</v>
      </c>
      <c r="E30" s="35">
        <v>385</v>
      </c>
      <c r="F30" s="42">
        <v>185</v>
      </c>
      <c r="G30" s="35">
        <v>0</v>
      </c>
      <c r="H30" s="35">
        <f t="shared" si="0"/>
        <v>1779</v>
      </c>
      <c r="I30" s="35">
        <v>1106</v>
      </c>
      <c r="J30" s="35">
        <v>14</v>
      </c>
      <c r="K30" s="35">
        <v>343</v>
      </c>
      <c r="L30" s="35">
        <v>130</v>
      </c>
      <c r="M30" s="35">
        <f t="shared" si="1"/>
        <v>1593</v>
      </c>
      <c r="N30" s="35">
        <v>85</v>
      </c>
      <c r="O30" s="35">
        <v>4</v>
      </c>
      <c r="P30" s="50">
        <v>22</v>
      </c>
      <c r="Q30" s="53"/>
      <c r="R30" s="21">
        <v>22</v>
      </c>
      <c r="S30" s="28" t="s">
        <v>182</v>
      </c>
      <c r="T30" s="35">
        <v>42</v>
      </c>
      <c r="U30" s="35">
        <v>55</v>
      </c>
      <c r="V30" s="35">
        <v>0</v>
      </c>
      <c r="W30" s="59">
        <f t="shared" si="2"/>
        <v>186</v>
      </c>
    </row>
    <row r="31" spans="1:23" ht="23.25" customHeight="1" x14ac:dyDescent="0.15">
      <c r="A31" s="21">
        <v>23</v>
      </c>
      <c r="B31" s="28" t="s">
        <v>184</v>
      </c>
      <c r="C31" s="35">
        <v>7056</v>
      </c>
      <c r="D31" s="35">
        <v>313</v>
      </c>
      <c r="E31" s="35">
        <v>229</v>
      </c>
      <c r="F31" s="42">
        <v>1096</v>
      </c>
      <c r="G31" s="35">
        <v>15</v>
      </c>
      <c r="H31" s="35">
        <f t="shared" si="0"/>
        <v>8709</v>
      </c>
      <c r="I31" s="35">
        <v>5710</v>
      </c>
      <c r="J31" s="35">
        <v>204</v>
      </c>
      <c r="K31" s="35">
        <v>129</v>
      </c>
      <c r="L31" s="35">
        <v>506</v>
      </c>
      <c r="M31" s="35">
        <f t="shared" si="1"/>
        <v>6549</v>
      </c>
      <c r="N31" s="35">
        <v>1346</v>
      </c>
      <c r="O31" s="35">
        <v>109</v>
      </c>
      <c r="P31" s="50">
        <v>23</v>
      </c>
      <c r="Q31" s="53"/>
      <c r="R31" s="21">
        <v>23</v>
      </c>
      <c r="S31" s="28" t="s">
        <v>184</v>
      </c>
      <c r="T31" s="35">
        <v>100</v>
      </c>
      <c r="U31" s="35">
        <v>590</v>
      </c>
      <c r="V31" s="35">
        <v>15</v>
      </c>
      <c r="W31" s="59">
        <f t="shared" si="2"/>
        <v>2160</v>
      </c>
    </row>
    <row r="32" spans="1:23" ht="23.25" customHeight="1" x14ac:dyDescent="0.15">
      <c r="A32" s="21">
        <v>24</v>
      </c>
      <c r="B32" s="28" t="s">
        <v>185</v>
      </c>
      <c r="C32" s="35">
        <v>5189</v>
      </c>
      <c r="D32" s="35">
        <v>222</v>
      </c>
      <c r="E32" s="35">
        <v>169</v>
      </c>
      <c r="F32" s="42">
        <v>720</v>
      </c>
      <c r="G32" s="35">
        <v>0</v>
      </c>
      <c r="H32" s="35">
        <f t="shared" si="0"/>
        <v>6300</v>
      </c>
      <c r="I32" s="35">
        <v>4123</v>
      </c>
      <c r="J32" s="35">
        <v>133</v>
      </c>
      <c r="K32" s="35">
        <v>90</v>
      </c>
      <c r="L32" s="35">
        <v>313</v>
      </c>
      <c r="M32" s="35">
        <f t="shared" si="1"/>
        <v>4659</v>
      </c>
      <c r="N32" s="35">
        <v>1066</v>
      </c>
      <c r="O32" s="35">
        <v>89</v>
      </c>
      <c r="P32" s="50">
        <v>24</v>
      </c>
      <c r="Q32" s="53"/>
      <c r="R32" s="21">
        <v>24</v>
      </c>
      <c r="S32" s="28" t="s">
        <v>185</v>
      </c>
      <c r="T32" s="35">
        <v>79</v>
      </c>
      <c r="U32" s="35">
        <v>407</v>
      </c>
      <c r="V32" s="35">
        <v>0</v>
      </c>
      <c r="W32" s="59">
        <f t="shared" si="2"/>
        <v>1641</v>
      </c>
    </row>
    <row r="33" spans="1:23" ht="23.25" customHeight="1" x14ac:dyDescent="0.15">
      <c r="A33" s="21">
        <v>25</v>
      </c>
      <c r="B33" s="28" t="s">
        <v>12</v>
      </c>
      <c r="C33" s="35">
        <v>1068</v>
      </c>
      <c r="D33" s="35">
        <v>42</v>
      </c>
      <c r="E33" s="35">
        <v>5</v>
      </c>
      <c r="F33" s="42">
        <v>119</v>
      </c>
      <c r="G33" s="35">
        <v>0</v>
      </c>
      <c r="H33" s="35">
        <f>SUM(C33:G33)</f>
        <v>1234</v>
      </c>
      <c r="I33" s="35">
        <v>850</v>
      </c>
      <c r="J33" s="35">
        <v>27</v>
      </c>
      <c r="K33" s="35">
        <v>2</v>
      </c>
      <c r="L33" s="35">
        <v>51</v>
      </c>
      <c r="M33" s="35">
        <f>SUM(I33:L33)</f>
        <v>930</v>
      </c>
      <c r="N33" s="35">
        <v>218</v>
      </c>
      <c r="O33" s="35">
        <v>15</v>
      </c>
      <c r="P33" s="50">
        <v>25</v>
      </c>
      <c r="Q33" s="53"/>
      <c r="R33" s="21">
        <v>25</v>
      </c>
      <c r="S33" s="28" t="s">
        <v>12</v>
      </c>
      <c r="T33" s="35">
        <v>3</v>
      </c>
      <c r="U33" s="35">
        <v>68</v>
      </c>
      <c r="V33" s="35">
        <v>0</v>
      </c>
      <c r="W33" s="59">
        <f t="shared" si="2"/>
        <v>304</v>
      </c>
    </row>
    <row r="34" spans="1:23" ht="23.25" customHeight="1" thickBot="1" x14ac:dyDescent="0.2">
      <c r="A34" s="23" t="s">
        <v>209</v>
      </c>
      <c r="B34" s="32"/>
      <c r="C34" s="37">
        <f t="shared" ref="C34:O34" si="3">SUM(C9:C33)</f>
        <v>364848</v>
      </c>
      <c r="D34" s="37">
        <f t="shared" si="3"/>
        <v>15940</v>
      </c>
      <c r="E34" s="37">
        <f t="shared" si="3"/>
        <v>5152</v>
      </c>
      <c r="F34" s="37">
        <f t="shared" si="3"/>
        <v>75194</v>
      </c>
      <c r="G34" s="37">
        <f t="shared" si="3"/>
        <v>18</v>
      </c>
      <c r="H34" s="37">
        <f>SUM(H9:H33)</f>
        <v>461152</v>
      </c>
      <c r="I34" s="37">
        <f t="shared" si="3"/>
        <v>318656</v>
      </c>
      <c r="J34" s="37">
        <f t="shared" si="3"/>
        <v>11201</v>
      </c>
      <c r="K34" s="37">
        <f t="shared" si="3"/>
        <v>3210</v>
      </c>
      <c r="L34" s="37">
        <f t="shared" si="3"/>
        <v>41816</v>
      </c>
      <c r="M34" s="37">
        <f t="shared" si="3"/>
        <v>374883</v>
      </c>
      <c r="N34" s="37">
        <f t="shared" si="3"/>
        <v>46192</v>
      </c>
      <c r="O34" s="37">
        <f t="shared" si="3"/>
        <v>4739</v>
      </c>
      <c r="P34" s="52"/>
      <c r="Q34" s="53"/>
      <c r="R34" s="23" t="s">
        <v>209</v>
      </c>
      <c r="S34" s="32"/>
      <c r="T34" s="37">
        <f>SUM(T9:T33)</f>
        <v>1942</v>
      </c>
      <c r="U34" s="37">
        <f>SUM(U9:U33)</f>
        <v>33378</v>
      </c>
      <c r="V34" s="37">
        <f>SUM(V9:V33)</f>
        <v>18</v>
      </c>
      <c r="W34" s="61">
        <f>SUM(W9:W33)</f>
        <v>86269</v>
      </c>
    </row>
    <row r="36" spans="1:23" ht="20.100000000000001" customHeight="1" x14ac:dyDescent="0.15">
      <c r="E36" s="40"/>
      <c r="W36" s="40"/>
    </row>
    <row r="37" spans="1:23" ht="20.100000000000001" customHeight="1" x14ac:dyDescent="0.15">
      <c r="H37" s="47"/>
      <c r="I37" s="47"/>
      <c r="J37" s="47"/>
    </row>
    <row r="38" spans="1:23" ht="20.100000000000001" customHeight="1" x14ac:dyDescent="0.15">
      <c r="H38" s="47"/>
      <c r="I38" s="47"/>
      <c r="J38" s="47"/>
    </row>
    <row r="39" spans="1:23" ht="20.100000000000001" customHeight="1" x14ac:dyDescent="0.15">
      <c r="H39" s="47"/>
      <c r="I39" s="47"/>
      <c r="J39" s="47"/>
    </row>
    <row r="40" spans="1:23" ht="20.100000000000001" customHeight="1" x14ac:dyDescent="0.15">
      <c r="H40" s="47"/>
      <c r="I40" s="47"/>
      <c r="J40" s="47"/>
    </row>
    <row r="41" spans="1:23" ht="20.100000000000001" customHeight="1" x14ac:dyDescent="0.15">
      <c r="H41" s="47"/>
      <c r="I41" s="47"/>
      <c r="J41" s="47"/>
    </row>
    <row r="42" spans="1:23" ht="20.100000000000001" customHeight="1" x14ac:dyDescent="0.15">
      <c r="H42" s="47"/>
      <c r="I42" s="47"/>
      <c r="J42" s="47"/>
    </row>
    <row r="43" spans="1:23" ht="20.100000000000001" customHeight="1" x14ac:dyDescent="0.15">
      <c r="H43" s="47"/>
      <c r="I43" s="47"/>
      <c r="J43" s="47"/>
    </row>
    <row r="44" spans="1:23" ht="20.100000000000001" customHeight="1" x14ac:dyDescent="0.15">
      <c r="H44" s="47"/>
      <c r="I44" s="47"/>
      <c r="J44" s="47"/>
    </row>
    <row r="45" spans="1:23" ht="20.100000000000001" customHeight="1" x14ac:dyDescent="0.15">
      <c r="H45" s="47"/>
      <c r="I45" s="47"/>
      <c r="J45" s="47"/>
    </row>
    <row r="46" spans="1:23" ht="20.100000000000001" customHeight="1" x14ac:dyDescent="0.15">
      <c r="H46" s="47"/>
      <c r="I46" s="47"/>
      <c r="J46" s="47"/>
    </row>
    <row r="47" spans="1:23" ht="20.100000000000001" customHeight="1" x14ac:dyDescent="0.15">
      <c r="H47" s="47"/>
      <c r="I47" s="47"/>
      <c r="J47" s="47"/>
    </row>
    <row r="48" spans="1:23" ht="20.100000000000001" customHeight="1" x14ac:dyDescent="0.15">
      <c r="H48" s="47"/>
      <c r="I48" s="47"/>
      <c r="J48" s="47"/>
    </row>
    <row r="49" spans="8:10" ht="20.100000000000001" customHeight="1" x14ac:dyDescent="0.15">
      <c r="H49" s="47"/>
      <c r="I49" s="47"/>
      <c r="J49" s="47"/>
    </row>
    <row r="50" spans="8:10" ht="20.100000000000001" customHeight="1" x14ac:dyDescent="0.15">
      <c r="H50" s="47"/>
      <c r="I50" s="47"/>
      <c r="J50" s="47"/>
    </row>
    <row r="51" spans="8:10" ht="20.100000000000001" customHeight="1" x14ac:dyDescent="0.15">
      <c r="H51" s="47"/>
      <c r="I51" s="47"/>
      <c r="J51" s="47"/>
    </row>
    <row r="52" spans="8:10" ht="20.100000000000001" customHeight="1" x14ac:dyDescent="0.15">
      <c r="H52" s="47"/>
      <c r="I52" s="47"/>
      <c r="J52" s="47"/>
    </row>
    <row r="53" spans="8:10" ht="20.100000000000001" customHeight="1" x14ac:dyDescent="0.15">
      <c r="H53" s="47"/>
      <c r="I53" s="47"/>
      <c r="J53" s="47"/>
    </row>
    <row r="54" spans="8:10" ht="20.100000000000001" customHeight="1" x14ac:dyDescent="0.15">
      <c r="H54" s="47"/>
      <c r="I54" s="47"/>
      <c r="J54" s="47"/>
    </row>
    <row r="55" spans="8:10" ht="20.100000000000001" customHeight="1" x14ac:dyDescent="0.15">
      <c r="H55" s="47"/>
      <c r="I55" s="47"/>
      <c r="J55" s="47"/>
    </row>
    <row r="56" spans="8:10" ht="20.100000000000001" customHeight="1" x14ac:dyDescent="0.15">
      <c r="H56" s="47"/>
      <c r="I56" s="47"/>
      <c r="J56" s="47"/>
    </row>
    <row r="57" spans="8:10" ht="20.100000000000001" customHeight="1" x14ac:dyDescent="0.15">
      <c r="H57" s="47"/>
      <c r="I57" s="47"/>
      <c r="J57" s="47"/>
    </row>
    <row r="58" spans="8:10" ht="20.100000000000001" customHeight="1" x14ac:dyDescent="0.15">
      <c r="H58" s="47"/>
      <c r="I58" s="47"/>
      <c r="J58" s="47"/>
    </row>
    <row r="59" spans="8:10" ht="20.100000000000001" customHeight="1" x14ac:dyDescent="0.15">
      <c r="H59" s="47"/>
      <c r="I59" s="47"/>
      <c r="J59" s="47"/>
    </row>
    <row r="60" spans="8:10" ht="20.100000000000001" customHeight="1" x14ac:dyDescent="0.15">
      <c r="H60" s="47"/>
      <c r="I60" s="47"/>
      <c r="J60" s="47"/>
    </row>
    <row r="61" spans="8:10" ht="20.100000000000001" customHeight="1" x14ac:dyDescent="0.15">
      <c r="H61" s="47"/>
      <c r="I61" s="47"/>
      <c r="J61" s="47"/>
    </row>
    <row r="62" spans="8:10" ht="20.100000000000001" customHeight="1" x14ac:dyDescent="0.15">
      <c r="H62" s="47"/>
      <c r="I62" s="47"/>
      <c r="J62" s="47"/>
    </row>
    <row r="63" spans="8:10" ht="20.100000000000001" customHeight="1" x14ac:dyDescent="0.15">
      <c r="H63" s="47"/>
      <c r="I63" s="47"/>
      <c r="J63" s="47"/>
    </row>
    <row r="64" spans="8:10" ht="20.100000000000001" customHeight="1" x14ac:dyDescent="0.15">
      <c r="H64" s="47"/>
      <c r="I64" s="47"/>
      <c r="J64" s="47"/>
    </row>
    <row r="65" spans="8:10" ht="20.100000000000001" customHeight="1" x14ac:dyDescent="0.15">
      <c r="H65" s="47"/>
      <c r="I65" s="47"/>
      <c r="J65" s="47"/>
    </row>
    <row r="66" spans="8:10" ht="20.100000000000001" customHeight="1" x14ac:dyDescent="0.15">
      <c r="H66" s="47"/>
      <c r="I66" s="47"/>
      <c r="J66" s="47"/>
    </row>
    <row r="67" spans="8:10" ht="20.100000000000001" customHeight="1" x14ac:dyDescent="0.15">
      <c r="H67" s="47"/>
      <c r="I67" s="47"/>
      <c r="J67" s="47"/>
    </row>
    <row r="68" spans="8:10" ht="20.100000000000001" customHeight="1" x14ac:dyDescent="0.15">
      <c r="H68" s="47"/>
      <c r="I68" s="47"/>
      <c r="J68" s="47"/>
    </row>
    <row r="69" spans="8:10" ht="20.100000000000001" customHeight="1" x14ac:dyDescent="0.15">
      <c r="H69" s="47"/>
      <c r="I69" s="47"/>
      <c r="J69" s="47"/>
    </row>
    <row r="70" spans="8:10" ht="20.100000000000001" customHeight="1" x14ac:dyDescent="0.15">
      <c r="H70" s="47"/>
      <c r="I70" s="47"/>
      <c r="J70" s="47"/>
    </row>
    <row r="71" spans="8:10" ht="20.100000000000001" customHeight="1" x14ac:dyDescent="0.15">
      <c r="H71" s="47"/>
      <c r="I71" s="47"/>
      <c r="J71" s="47"/>
    </row>
    <row r="72" spans="8:10" ht="20.100000000000001" customHeight="1" x14ac:dyDescent="0.15">
      <c r="H72" s="47"/>
      <c r="I72" s="47"/>
      <c r="J72" s="47"/>
    </row>
    <row r="73" spans="8:10" ht="20.100000000000001" customHeight="1" x14ac:dyDescent="0.15">
      <c r="H73" s="47"/>
      <c r="I73" s="47"/>
      <c r="J73" s="47"/>
    </row>
    <row r="74" spans="8:10" ht="20.100000000000001" customHeight="1" x14ac:dyDescent="0.15">
      <c r="H74" s="47"/>
      <c r="I74" s="47"/>
      <c r="J74" s="47"/>
    </row>
    <row r="75" spans="8:10" ht="20.100000000000001" customHeight="1" x14ac:dyDescent="0.15">
      <c r="H75" s="47"/>
      <c r="I75" s="47"/>
      <c r="J75" s="47"/>
    </row>
    <row r="76" spans="8:10" ht="20.100000000000001" customHeight="1" x14ac:dyDescent="0.15">
      <c r="H76" s="47"/>
      <c r="I76" s="47"/>
      <c r="J76" s="47"/>
    </row>
    <row r="77" spans="8:10" ht="20.100000000000001" customHeight="1" x14ac:dyDescent="0.15">
      <c r="H77" s="47"/>
      <c r="I77" s="47"/>
      <c r="J77" s="47"/>
    </row>
  </sheetData>
  <mergeCells count="3">
    <mergeCell ref="C6:H6"/>
    <mergeCell ref="I6:M6"/>
    <mergeCell ref="P6:P8"/>
  </mergeCells>
  <phoneticPr fontId="2"/>
  <pageMargins left="0.78740157480314965" right="0.78740157480314965" top="0.78740157480314965" bottom="0.78740157480314965" header="0.51181102362204722" footer="0.51181102362204722"/>
  <pageSetup paperSize="9" orientation="portrait" useFirstPageNumber="1" r:id="rId1"/>
  <headerFooter scaleWithDoc="0" alignWithMargins="0">
    <oddFooter>&amp;C-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D2F6B-F941-4CF7-AB05-BABBA83C1699}">
  <sheetPr>
    <tabColor rgb="FFFFFF00"/>
  </sheetPr>
  <dimension ref="A1:BV36"/>
  <sheetViews>
    <sheetView view="pageBreakPreview" zoomScale="85" zoomScaleNormal="55" zoomScaleSheetLayoutView="85" workbookViewId="0">
      <selection activeCell="E16" sqref="E16"/>
    </sheetView>
  </sheetViews>
  <sheetFormatPr defaultColWidth="10.625" defaultRowHeight="20.100000000000001" customHeight="1" x14ac:dyDescent="0.15"/>
  <cols>
    <col min="1" max="1" width="7.5" style="15" customWidth="1"/>
    <col min="2" max="2" width="10.625" style="15"/>
    <col min="3" max="16" width="10.125" style="15" customWidth="1"/>
    <col min="17" max="17" width="5.625" style="16" customWidth="1"/>
    <col min="18" max="18" width="1.625" style="15" hidden="1" customWidth="1"/>
    <col min="19" max="19" width="5.625" style="15" customWidth="1"/>
    <col min="20" max="34" width="10.125" style="15" customWidth="1"/>
    <col min="35" max="35" width="5.625" style="16" customWidth="1"/>
    <col min="36" max="36" width="5.625" style="15" customWidth="1"/>
    <col min="37" max="54" width="10.125" style="15" customWidth="1"/>
    <col min="55" max="55" width="5.625" style="16" customWidth="1"/>
    <col min="56" max="56" width="5.625" style="15" customWidth="1"/>
    <col min="57" max="61" width="10.125" style="15" customWidth="1"/>
    <col min="62" max="62" width="10.625" style="15"/>
    <col min="63" max="63" width="10.125" style="15" customWidth="1"/>
    <col min="64" max="64" width="10.625" style="15"/>
    <col min="65" max="66" width="10.125" style="15" customWidth="1"/>
    <col min="67" max="68" width="10.625" style="15"/>
    <col min="69" max="70" width="10.125" style="15" customWidth="1"/>
    <col min="71" max="71" width="10.625" style="15"/>
    <col min="72" max="72" width="10.125" style="15" customWidth="1"/>
    <col min="73" max="73" width="10.625" style="15"/>
    <col min="74" max="74" width="5.625" style="16" customWidth="1"/>
    <col min="75" max="16384" width="10.625" style="15"/>
  </cols>
  <sheetData>
    <row r="1" spans="1:74" ht="20.100000000000001" customHeight="1" x14ac:dyDescent="0.15">
      <c r="A1" s="15" t="str">
        <f>目次!A6</f>
        <v>令和６年度　市町村税の課税状況等の調</v>
      </c>
    </row>
    <row r="2" spans="1:74" ht="20.100000000000001" customHeight="1" x14ac:dyDescent="0.15">
      <c r="A2" s="15" t="s">
        <v>119</v>
      </c>
    </row>
    <row r="4" spans="1:74" ht="20.100000000000001" customHeight="1" x14ac:dyDescent="0.15">
      <c r="A4" s="15" t="s">
        <v>423</v>
      </c>
      <c r="B4" s="15" t="str">
        <f>目次!C31</f>
        <v>課税の実績額等（後期高齢者支援金等課税分）（令和５年度分）</v>
      </c>
      <c r="S4" s="15" t="str">
        <f>A4</f>
        <v>第１９表</v>
      </c>
      <c r="AJ4" s="15" t="str">
        <f>A4</f>
        <v>第１９表</v>
      </c>
      <c r="BD4" s="15" t="str">
        <f>A4</f>
        <v>第１９表</v>
      </c>
    </row>
    <row r="5" spans="1:74" ht="20.100000000000001" customHeight="1" thickBot="1" x14ac:dyDescent="0.2">
      <c r="H5" s="99"/>
      <c r="I5" s="99"/>
      <c r="S5" s="15" t="s">
        <v>110</v>
      </c>
      <c r="AJ5" s="15" t="s">
        <v>110</v>
      </c>
      <c r="BD5" s="15" t="s">
        <v>110</v>
      </c>
    </row>
    <row r="6" spans="1:74" ht="27.75" customHeight="1" x14ac:dyDescent="0.15">
      <c r="A6" s="415"/>
      <c r="B6" s="24" t="s">
        <v>9</v>
      </c>
      <c r="C6" s="607" t="s">
        <v>381</v>
      </c>
      <c r="D6" s="608"/>
      <c r="E6" s="608"/>
      <c r="F6" s="608"/>
      <c r="G6" s="609"/>
      <c r="H6" s="610" t="s">
        <v>234</v>
      </c>
      <c r="I6" s="611"/>
      <c r="J6" s="534" t="s">
        <v>383</v>
      </c>
      <c r="K6" s="535"/>
      <c r="L6" s="535"/>
      <c r="M6" s="535"/>
      <c r="N6" s="535"/>
      <c r="O6" s="535"/>
      <c r="P6" s="536"/>
      <c r="Q6" s="461" t="s">
        <v>331</v>
      </c>
      <c r="R6" s="295"/>
      <c r="S6" s="415"/>
      <c r="T6" s="24" t="s">
        <v>9</v>
      </c>
      <c r="U6" s="49" t="s">
        <v>438</v>
      </c>
      <c r="V6" s="49"/>
      <c r="W6" s="49"/>
      <c r="X6" s="49"/>
      <c r="Y6" s="49"/>
      <c r="Z6" s="49"/>
      <c r="AA6" s="49"/>
      <c r="AB6" s="49"/>
      <c r="AC6" s="49"/>
      <c r="AD6" s="49"/>
      <c r="AE6" s="49"/>
      <c r="AF6" s="49"/>
      <c r="AG6" s="49"/>
      <c r="AH6" s="49"/>
      <c r="AI6" s="461" t="s">
        <v>331</v>
      </c>
      <c r="AJ6" s="415"/>
      <c r="AK6" s="24" t="s">
        <v>9</v>
      </c>
      <c r="AL6" s="432"/>
      <c r="AM6" s="620" t="s">
        <v>439</v>
      </c>
      <c r="AN6" s="620"/>
      <c r="AO6" s="620"/>
      <c r="AP6" s="620"/>
      <c r="AQ6" s="620"/>
      <c r="AR6" s="620"/>
      <c r="AS6" s="620"/>
      <c r="AT6" s="620"/>
      <c r="AU6" s="620"/>
      <c r="AV6" s="620"/>
      <c r="AW6" s="620"/>
      <c r="AX6" s="620"/>
      <c r="AY6" s="620"/>
      <c r="AZ6" s="620"/>
      <c r="BA6" s="620"/>
      <c r="BB6" s="433"/>
      <c r="BC6" s="461" t="s">
        <v>331</v>
      </c>
      <c r="BD6" s="422"/>
      <c r="BE6" s="24" t="s">
        <v>9</v>
      </c>
      <c r="BF6" s="431"/>
      <c r="BG6" s="620" t="s">
        <v>439</v>
      </c>
      <c r="BH6" s="620"/>
      <c r="BI6" s="620"/>
      <c r="BJ6" s="620"/>
      <c r="BK6" s="620"/>
      <c r="BL6" s="620"/>
      <c r="BM6" s="620"/>
      <c r="BN6" s="620"/>
      <c r="BO6" s="620"/>
      <c r="BP6" s="620"/>
      <c r="BQ6" s="620"/>
      <c r="BR6" s="620"/>
      <c r="BS6" s="620"/>
      <c r="BT6" s="620"/>
      <c r="BU6" s="434"/>
      <c r="BV6" s="461" t="s">
        <v>331</v>
      </c>
    </row>
    <row r="7" spans="1:74" ht="20.100000000000001" customHeight="1" x14ac:dyDescent="0.15">
      <c r="A7" s="413"/>
      <c r="B7" s="112"/>
      <c r="C7" s="614" t="s">
        <v>191</v>
      </c>
      <c r="D7" s="614" t="s">
        <v>194</v>
      </c>
      <c r="E7" s="614" t="s">
        <v>195</v>
      </c>
      <c r="F7" s="614" t="s">
        <v>10</v>
      </c>
      <c r="G7" s="614" t="s">
        <v>197</v>
      </c>
      <c r="H7" s="549" t="s">
        <v>235</v>
      </c>
      <c r="I7" s="549" t="s">
        <v>237</v>
      </c>
      <c r="J7" s="497" t="s">
        <v>433</v>
      </c>
      <c r="K7" s="498"/>
      <c r="L7" s="612"/>
      <c r="M7" s="497" t="s">
        <v>434</v>
      </c>
      <c r="N7" s="498"/>
      <c r="O7" s="498"/>
      <c r="P7" s="613"/>
      <c r="Q7" s="462"/>
      <c r="R7" s="295"/>
      <c r="S7" s="413"/>
      <c r="T7" s="112"/>
      <c r="U7" s="497" t="s">
        <v>437</v>
      </c>
      <c r="V7" s="498"/>
      <c r="W7" s="498"/>
      <c r="X7" s="612"/>
      <c r="Y7" s="418"/>
      <c r="Z7" s="616" t="s">
        <v>436</v>
      </c>
      <c r="AA7" s="616"/>
      <c r="AB7" s="616"/>
      <c r="AC7" s="616"/>
      <c r="AD7" s="616"/>
      <c r="AE7" s="616"/>
      <c r="AF7" s="616"/>
      <c r="AG7" s="616"/>
      <c r="AH7" s="419"/>
      <c r="AI7" s="462"/>
      <c r="AJ7" s="413"/>
      <c r="AK7" s="112"/>
      <c r="AL7" s="418"/>
      <c r="AM7" s="616" t="s">
        <v>450</v>
      </c>
      <c r="AN7" s="616"/>
      <c r="AO7" s="616"/>
      <c r="AP7" s="616"/>
      <c r="AQ7" s="616"/>
      <c r="AR7" s="616"/>
      <c r="AS7" s="616"/>
      <c r="AT7" s="616"/>
      <c r="AU7" s="419"/>
      <c r="AV7" s="280" t="s">
        <v>440</v>
      </c>
      <c r="AW7" s="283"/>
      <c r="AX7" s="283"/>
      <c r="AY7" s="284"/>
      <c r="AZ7" s="617" t="s">
        <v>442</v>
      </c>
      <c r="BA7" s="618"/>
      <c r="BB7" s="619"/>
      <c r="BC7" s="462"/>
      <c r="BD7" s="420"/>
      <c r="BE7" s="112"/>
      <c r="BF7" s="625" t="s">
        <v>449</v>
      </c>
      <c r="BG7" s="626"/>
      <c r="BH7" s="280" t="s">
        <v>447</v>
      </c>
      <c r="BI7" s="283"/>
      <c r="BJ7" s="283"/>
      <c r="BK7" s="283"/>
      <c r="BL7" s="283"/>
      <c r="BM7" s="280" t="s">
        <v>441</v>
      </c>
      <c r="BN7" s="283"/>
      <c r="BO7" s="283"/>
      <c r="BP7" s="283"/>
      <c r="BQ7" s="280" t="s">
        <v>448</v>
      </c>
      <c r="BR7" s="283"/>
      <c r="BS7" s="283"/>
      <c r="BT7" s="283"/>
      <c r="BU7" s="283"/>
      <c r="BV7" s="462"/>
    </row>
    <row r="8" spans="1:74" ht="20.100000000000001" customHeight="1" x14ac:dyDescent="0.15">
      <c r="A8" s="413"/>
      <c r="B8" s="112"/>
      <c r="C8" s="615"/>
      <c r="D8" s="615"/>
      <c r="E8" s="615"/>
      <c r="F8" s="615"/>
      <c r="G8" s="615"/>
      <c r="H8" s="483"/>
      <c r="I8" s="483"/>
      <c r="J8" s="614" t="s">
        <v>124</v>
      </c>
      <c r="K8" s="614" t="s">
        <v>129</v>
      </c>
      <c r="L8" s="614" t="s">
        <v>131</v>
      </c>
      <c r="M8" s="410" t="s">
        <v>124</v>
      </c>
      <c r="N8" s="284"/>
      <c r="O8" s="410" t="s">
        <v>129</v>
      </c>
      <c r="P8" s="292"/>
      <c r="Q8" s="462"/>
      <c r="R8" s="296"/>
      <c r="S8" s="111"/>
      <c r="T8" s="28"/>
      <c r="U8" s="410" t="s">
        <v>131</v>
      </c>
      <c r="V8" s="284"/>
      <c r="W8" s="621" t="s">
        <v>15</v>
      </c>
      <c r="X8" s="622"/>
      <c r="Y8" s="410" t="s">
        <v>124</v>
      </c>
      <c r="Z8" s="284"/>
      <c r="AA8" s="410" t="s">
        <v>129</v>
      </c>
      <c r="AB8" s="284"/>
      <c r="AC8" s="410" t="s">
        <v>131</v>
      </c>
      <c r="AD8" s="284"/>
      <c r="AE8" s="410" t="s">
        <v>147</v>
      </c>
      <c r="AF8" s="284"/>
      <c r="AG8" s="410" t="s">
        <v>15</v>
      </c>
      <c r="AH8" s="284"/>
      <c r="AI8" s="462"/>
      <c r="AJ8" s="111"/>
      <c r="AK8" s="28"/>
      <c r="AL8" s="410" t="s">
        <v>124</v>
      </c>
      <c r="AM8" s="284"/>
      <c r="AN8" s="410" t="s">
        <v>129</v>
      </c>
      <c r="AO8" s="284"/>
      <c r="AP8" s="410" t="s">
        <v>131</v>
      </c>
      <c r="AQ8" s="284"/>
      <c r="AR8" s="410" t="s">
        <v>147</v>
      </c>
      <c r="AS8" s="284"/>
      <c r="AT8" s="410" t="s">
        <v>15</v>
      </c>
      <c r="AU8" s="284"/>
      <c r="AV8" s="614" t="s">
        <v>124</v>
      </c>
      <c r="AW8" s="614" t="s">
        <v>129</v>
      </c>
      <c r="AX8" s="614" t="s">
        <v>131</v>
      </c>
      <c r="AY8" s="614" t="s">
        <v>15</v>
      </c>
      <c r="AZ8" s="614" t="s">
        <v>124</v>
      </c>
      <c r="BA8" s="614" t="s">
        <v>129</v>
      </c>
      <c r="BB8" s="614" t="s">
        <v>131</v>
      </c>
      <c r="BC8" s="462"/>
      <c r="BD8" s="111"/>
      <c r="BE8" s="28"/>
      <c r="BF8" s="614" t="s">
        <v>147</v>
      </c>
      <c r="BG8" s="614" t="s">
        <v>15</v>
      </c>
      <c r="BH8" s="614" t="s">
        <v>124</v>
      </c>
      <c r="BI8" s="614" t="s">
        <v>129</v>
      </c>
      <c r="BJ8" s="614" t="s">
        <v>131</v>
      </c>
      <c r="BK8" s="614" t="s">
        <v>147</v>
      </c>
      <c r="BL8" s="623" t="s">
        <v>15</v>
      </c>
      <c r="BM8" s="614" t="s">
        <v>124</v>
      </c>
      <c r="BN8" s="614" t="s">
        <v>129</v>
      </c>
      <c r="BO8" s="614" t="s">
        <v>131</v>
      </c>
      <c r="BP8" s="623" t="s">
        <v>15</v>
      </c>
      <c r="BQ8" s="614" t="s">
        <v>124</v>
      </c>
      <c r="BR8" s="614" t="s">
        <v>129</v>
      </c>
      <c r="BS8" s="614" t="s">
        <v>131</v>
      </c>
      <c r="BT8" s="614" t="s">
        <v>147</v>
      </c>
      <c r="BU8" s="623" t="s">
        <v>15</v>
      </c>
      <c r="BV8" s="462"/>
    </row>
    <row r="9" spans="1:74" ht="20.100000000000001" customHeight="1" x14ac:dyDescent="0.15">
      <c r="A9" s="413"/>
      <c r="B9" s="112"/>
      <c r="C9" s="615"/>
      <c r="D9" s="615"/>
      <c r="E9" s="615"/>
      <c r="F9" s="615"/>
      <c r="G9" s="615"/>
      <c r="H9" s="483"/>
      <c r="I9" s="483"/>
      <c r="J9" s="527"/>
      <c r="K9" s="527"/>
      <c r="L9" s="527"/>
      <c r="M9" s="416" t="s">
        <v>132</v>
      </c>
      <c r="N9" s="416" t="s">
        <v>120</v>
      </c>
      <c r="O9" s="416" t="s">
        <v>132</v>
      </c>
      <c r="P9" s="417" t="s">
        <v>120</v>
      </c>
      <c r="Q9" s="462"/>
      <c r="S9" s="413"/>
      <c r="T9" s="112"/>
      <c r="U9" s="416" t="s">
        <v>132</v>
      </c>
      <c r="V9" s="416" t="s">
        <v>120</v>
      </c>
      <c r="W9" s="416" t="s">
        <v>132</v>
      </c>
      <c r="X9" s="416" t="s">
        <v>120</v>
      </c>
      <c r="Y9" s="416" t="s">
        <v>132</v>
      </c>
      <c r="Z9" s="416" t="s">
        <v>435</v>
      </c>
      <c r="AA9" s="416" t="s">
        <v>132</v>
      </c>
      <c r="AB9" s="416" t="s">
        <v>435</v>
      </c>
      <c r="AC9" s="416" t="s">
        <v>132</v>
      </c>
      <c r="AD9" s="416" t="s">
        <v>435</v>
      </c>
      <c r="AE9" s="416" t="s">
        <v>132</v>
      </c>
      <c r="AF9" s="416" t="s">
        <v>435</v>
      </c>
      <c r="AG9" s="416" t="s">
        <v>132</v>
      </c>
      <c r="AH9" s="416" t="s">
        <v>435</v>
      </c>
      <c r="AI9" s="462"/>
      <c r="AJ9" s="413"/>
      <c r="AK9" s="112"/>
      <c r="AL9" s="423" t="s">
        <v>132</v>
      </c>
      <c r="AM9" s="423" t="s">
        <v>435</v>
      </c>
      <c r="AN9" s="423" t="s">
        <v>132</v>
      </c>
      <c r="AO9" s="423" t="s">
        <v>435</v>
      </c>
      <c r="AP9" s="423" t="s">
        <v>132</v>
      </c>
      <c r="AQ9" s="423" t="s">
        <v>435</v>
      </c>
      <c r="AR9" s="423" t="s">
        <v>132</v>
      </c>
      <c r="AS9" s="423" t="s">
        <v>435</v>
      </c>
      <c r="AT9" s="423" t="s">
        <v>132</v>
      </c>
      <c r="AU9" s="423" t="s">
        <v>435</v>
      </c>
      <c r="AV9" s="527"/>
      <c r="AW9" s="527"/>
      <c r="AX9" s="527"/>
      <c r="AY9" s="527"/>
      <c r="AZ9" s="527"/>
      <c r="BA9" s="527"/>
      <c r="BB9" s="527"/>
      <c r="BC9" s="462"/>
      <c r="BD9" s="420"/>
      <c r="BE9" s="112"/>
      <c r="BF9" s="527"/>
      <c r="BG9" s="527"/>
      <c r="BH9" s="527"/>
      <c r="BI9" s="527"/>
      <c r="BJ9" s="527"/>
      <c r="BK9" s="527"/>
      <c r="BL9" s="624"/>
      <c r="BM9" s="527"/>
      <c r="BN9" s="527"/>
      <c r="BO9" s="527"/>
      <c r="BP9" s="624"/>
      <c r="BQ9" s="527"/>
      <c r="BR9" s="527"/>
      <c r="BS9" s="527"/>
      <c r="BT9" s="527"/>
      <c r="BU9" s="624"/>
      <c r="BV9" s="462"/>
    </row>
    <row r="10" spans="1:74" ht="20.100000000000001" customHeight="1" x14ac:dyDescent="0.15">
      <c r="A10" s="111" t="s">
        <v>26</v>
      </c>
      <c r="B10" s="414"/>
      <c r="C10" s="39" t="s">
        <v>56</v>
      </c>
      <c r="D10" s="39" t="s">
        <v>56</v>
      </c>
      <c r="E10" s="39" t="s">
        <v>56</v>
      </c>
      <c r="F10" s="39" t="s">
        <v>56</v>
      </c>
      <c r="G10" s="39" t="s">
        <v>56</v>
      </c>
      <c r="H10" s="39" t="s">
        <v>29</v>
      </c>
      <c r="I10" s="39" t="s">
        <v>56</v>
      </c>
      <c r="J10" s="290" t="s">
        <v>133</v>
      </c>
      <c r="K10" s="290" t="s">
        <v>133</v>
      </c>
      <c r="L10" s="290" t="s">
        <v>133</v>
      </c>
      <c r="M10" s="39" t="s">
        <v>29</v>
      </c>
      <c r="N10" s="290" t="s">
        <v>25</v>
      </c>
      <c r="O10" s="39" t="s">
        <v>29</v>
      </c>
      <c r="P10" s="293" t="s">
        <v>25</v>
      </c>
      <c r="Q10" s="463"/>
      <c r="R10" s="297"/>
      <c r="S10" s="111" t="s">
        <v>26</v>
      </c>
      <c r="T10" s="414"/>
      <c r="U10" s="39" t="s">
        <v>29</v>
      </c>
      <c r="V10" s="290" t="s">
        <v>25</v>
      </c>
      <c r="W10" s="39" t="s">
        <v>29</v>
      </c>
      <c r="X10" s="290" t="s">
        <v>25</v>
      </c>
      <c r="Y10" s="39" t="s">
        <v>29</v>
      </c>
      <c r="Z10" s="290" t="s">
        <v>25</v>
      </c>
      <c r="AA10" s="39" t="s">
        <v>29</v>
      </c>
      <c r="AB10" s="290" t="s">
        <v>25</v>
      </c>
      <c r="AC10" s="39" t="s">
        <v>29</v>
      </c>
      <c r="AD10" s="290" t="s">
        <v>25</v>
      </c>
      <c r="AE10" s="39" t="s">
        <v>29</v>
      </c>
      <c r="AF10" s="290" t="s">
        <v>25</v>
      </c>
      <c r="AG10" s="39" t="s">
        <v>29</v>
      </c>
      <c r="AH10" s="290" t="s">
        <v>25</v>
      </c>
      <c r="AI10" s="463"/>
      <c r="AJ10" s="111" t="s">
        <v>26</v>
      </c>
      <c r="AK10" s="414"/>
      <c r="AL10" s="39" t="s">
        <v>29</v>
      </c>
      <c r="AM10" s="290" t="s">
        <v>25</v>
      </c>
      <c r="AN10" s="39" t="s">
        <v>29</v>
      </c>
      <c r="AO10" s="290" t="s">
        <v>25</v>
      </c>
      <c r="AP10" s="39" t="s">
        <v>29</v>
      </c>
      <c r="AQ10" s="290" t="s">
        <v>25</v>
      </c>
      <c r="AR10" s="39" t="s">
        <v>29</v>
      </c>
      <c r="AS10" s="290" t="s">
        <v>25</v>
      </c>
      <c r="AT10" s="39" t="s">
        <v>29</v>
      </c>
      <c r="AU10" s="290" t="s">
        <v>25</v>
      </c>
      <c r="AV10" s="39" t="s">
        <v>56</v>
      </c>
      <c r="AW10" s="39" t="s">
        <v>56</v>
      </c>
      <c r="AX10" s="39" t="s">
        <v>56</v>
      </c>
      <c r="AY10" s="39" t="s">
        <v>56</v>
      </c>
      <c r="AZ10" s="39" t="s">
        <v>56</v>
      </c>
      <c r="BA10" s="39" t="s">
        <v>56</v>
      </c>
      <c r="BB10" s="39" t="s">
        <v>56</v>
      </c>
      <c r="BC10" s="463"/>
      <c r="BD10" s="111" t="s">
        <v>26</v>
      </c>
      <c r="BE10" s="421"/>
      <c r="BF10" s="39" t="s">
        <v>56</v>
      </c>
      <c r="BG10" s="39" t="s">
        <v>56</v>
      </c>
      <c r="BH10" s="39" t="s">
        <v>56</v>
      </c>
      <c r="BI10" s="39" t="s">
        <v>56</v>
      </c>
      <c r="BJ10" s="39" t="s">
        <v>56</v>
      </c>
      <c r="BK10" s="39" t="s">
        <v>56</v>
      </c>
      <c r="BL10" s="33" t="s">
        <v>56</v>
      </c>
      <c r="BM10" s="39" t="s">
        <v>56</v>
      </c>
      <c r="BN10" s="39" t="s">
        <v>56</v>
      </c>
      <c r="BO10" s="39" t="s">
        <v>56</v>
      </c>
      <c r="BP10" s="33" t="s">
        <v>56</v>
      </c>
      <c r="BQ10" s="39" t="s">
        <v>56</v>
      </c>
      <c r="BR10" s="39" t="s">
        <v>56</v>
      </c>
      <c r="BS10" s="39" t="s">
        <v>56</v>
      </c>
      <c r="BT10" s="39" t="s">
        <v>56</v>
      </c>
      <c r="BU10" s="33" t="s">
        <v>56</v>
      </c>
      <c r="BV10" s="463"/>
    </row>
    <row r="11" spans="1:74" ht="20.100000000000001" customHeight="1" x14ac:dyDescent="0.15">
      <c r="A11" s="275">
        <v>1</v>
      </c>
      <c r="B11" s="279" t="s">
        <v>155</v>
      </c>
      <c r="C11" s="116">
        <v>581284</v>
      </c>
      <c r="D11" s="123">
        <v>0</v>
      </c>
      <c r="E11" s="123">
        <v>219654</v>
      </c>
      <c r="F11" s="123">
        <v>161021</v>
      </c>
      <c r="G11" s="123">
        <v>961959</v>
      </c>
      <c r="H11" s="123">
        <v>292</v>
      </c>
      <c r="I11" s="123">
        <v>54684</v>
      </c>
      <c r="J11" s="123">
        <v>7</v>
      </c>
      <c r="K11" s="123">
        <v>5</v>
      </c>
      <c r="L11" s="123">
        <v>2</v>
      </c>
      <c r="M11" s="123">
        <v>13140</v>
      </c>
      <c r="N11" s="123">
        <v>16276</v>
      </c>
      <c r="O11" s="123">
        <v>6309</v>
      </c>
      <c r="P11" s="123">
        <v>10126</v>
      </c>
      <c r="Q11" s="126">
        <v>1</v>
      </c>
      <c r="R11" s="296"/>
      <c r="S11" s="275">
        <v>1</v>
      </c>
      <c r="T11" s="279" t="s">
        <v>155</v>
      </c>
      <c r="U11" s="123">
        <v>4387</v>
      </c>
      <c r="V11" s="123">
        <v>7181</v>
      </c>
      <c r="W11" s="123">
        <v>23836</v>
      </c>
      <c r="X11" s="123">
        <v>33583</v>
      </c>
      <c r="Y11" s="123">
        <v>177</v>
      </c>
      <c r="Z11" s="123">
        <v>231</v>
      </c>
      <c r="AA11" s="123">
        <v>87</v>
      </c>
      <c r="AB11" s="123">
        <v>122</v>
      </c>
      <c r="AC11" s="123">
        <v>78</v>
      </c>
      <c r="AD11" s="123">
        <v>103</v>
      </c>
      <c r="AE11" s="123">
        <v>190</v>
      </c>
      <c r="AF11" s="123">
        <v>235</v>
      </c>
      <c r="AG11" s="123">
        <v>532</v>
      </c>
      <c r="AH11" s="123">
        <v>691</v>
      </c>
      <c r="AI11" s="126">
        <v>1</v>
      </c>
      <c r="AJ11" s="275">
        <v>1</v>
      </c>
      <c r="AK11" s="279" t="s">
        <v>155</v>
      </c>
      <c r="AL11" s="123">
        <v>7</v>
      </c>
      <c r="AM11" s="123">
        <v>7</v>
      </c>
      <c r="AN11" s="123">
        <v>3</v>
      </c>
      <c r="AO11" s="123">
        <v>3</v>
      </c>
      <c r="AP11" s="123">
        <v>2</v>
      </c>
      <c r="AQ11" s="123">
        <v>2</v>
      </c>
      <c r="AR11" s="123">
        <v>19</v>
      </c>
      <c r="AS11" s="123">
        <v>19</v>
      </c>
      <c r="AT11" s="123">
        <v>31</v>
      </c>
      <c r="AU11" s="123">
        <v>31</v>
      </c>
      <c r="AV11" s="123">
        <v>75521</v>
      </c>
      <c r="AW11" s="123">
        <v>33517</v>
      </c>
      <c r="AX11" s="123">
        <v>9551</v>
      </c>
      <c r="AY11" s="123">
        <v>118589</v>
      </c>
      <c r="AZ11" s="123">
        <v>229</v>
      </c>
      <c r="BA11" s="123">
        <v>203</v>
      </c>
      <c r="BB11" s="123">
        <v>273</v>
      </c>
      <c r="BC11" s="126">
        <v>1</v>
      </c>
      <c r="BD11" s="275">
        <v>1</v>
      </c>
      <c r="BE11" s="279" t="s">
        <v>155</v>
      </c>
      <c r="BF11" s="123">
        <v>778</v>
      </c>
      <c r="BG11" s="123">
        <v>1483</v>
      </c>
      <c r="BH11" s="123">
        <v>2</v>
      </c>
      <c r="BI11" s="123">
        <v>2</v>
      </c>
      <c r="BJ11" s="123">
        <v>3</v>
      </c>
      <c r="BK11" s="123">
        <v>21</v>
      </c>
      <c r="BL11" s="123">
        <v>28</v>
      </c>
      <c r="BM11" s="123">
        <v>66090</v>
      </c>
      <c r="BN11" s="123">
        <v>21039</v>
      </c>
      <c r="BO11" s="123">
        <v>5875</v>
      </c>
      <c r="BP11" s="123">
        <v>93004</v>
      </c>
      <c r="BQ11" s="123">
        <v>0</v>
      </c>
      <c r="BR11" s="123">
        <v>2</v>
      </c>
      <c r="BS11" s="123">
        <v>2</v>
      </c>
      <c r="BT11" s="123">
        <v>62</v>
      </c>
      <c r="BU11" s="123">
        <v>66</v>
      </c>
      <c r="BV11" s="126">
        <v>1</v>
      </c>
    </row>
    <row r="12" spans="1:74" ht="20.100000000000001" customHeight="1" x14ac:dyDescent="0.15">
      <c r="A12" s="111">
        <v>2</v>
      </c>
      <c r="B12" s="28" t="s">
        <v>159</v>
      </c>
      <c r="C12" s="117">
        <v>121605</v>
      </c>
      <c r="D12" s="118">
        <v>0</v>
      </c>
      <c r="E12" s="118">
        <v>40048</v>
      </c>
      <c r="F12" s="118">
        <v>31285</v>
      </c>
      <c r="G12" s="118">
        <v>192938</v>
      </c>
      <c r="H12" s="118">
        <v>75</v>
      </c>
      <c r="I12" s="118">
        <v>14392</v>
      </c>
      <c r="J12" s="118">
        <v>7</v>
      </c>
      <c r="K12" s="118">
        <v>5</v>
      </c>
      <c r="L12" s="118">
        <v>2</v>
      </c>
      <c r="M12" s="118">
        <v>2696</v>
      </c>
      <c r="N12" s="118">
        <v>3373</v>
      </c>
      <c r="O12" s="118">
        <v>1145</v>
      </c>
      <c r="P12" s="118">
        <v>1812</v>
      </c>
      <c r="Q12" s="50">
        <v>2</v>
      </c>
      <c r="R12" s="296"/>
      <c r="S12" s="111">
        <v>2</v>
      </c>
      <c r="T12" s="28" t="s">
        <v>159</v>
      </c>
      <c r="U12" s="118">
        <v>772</v>
      </c>
      <c r="V12" s="118">
        <v>1282</v>
      </c>
      <c r="W12" s="118">
        <v>4613</v>
      </c>
      <c r="X12" s="118">
        <v>6467</v>
      </c>
      <c r="Y12" s="118">
        <v>23</v>
      </c>
      <c r="Z12" s="118">
        <v>35</v>
      </c>
      <c r="AA12" s="118">
        <v>11</v>
      </c>
      <c r="AB12" s="118">
        <v>13</v>
      </c>
      <c r="AC12" s="118">
        <v>11</v>
      </c>
      <c r="AD12" s="118">
        <v>17</v>
      </c>
      <c r="AE12" s="118">
        <v>32</v>
      </c>
      <c r="AF12" s="118">
        <v>40</v>
      </c>
      <c r="AG12" s="118">
        <v>77</v>
      </c>
      <c r="AH12" s="118">
        <v>105</v>
      </c>
      <c r="AI12" s="50">
        <v>2</v>
      </c>
      <c r="AJ12" s="111">
        <v>2</v>
      </c>
      <c r="AK12" s="28" t="s">
        <v>159</v>
      </c>
      <c r="AL12" s="118">
        <v>0</v>
      </c>
      <c r="AM12" s="118">
        <v>0</v>
      </c>
      <c r="AN12" s="118">
        <v>0</v>
      </c>
      <c r="AO12" s="118">
        <v>0</v>
      </c>
      <c r="AP12" s="118">
        <v>0</v>
      </c>
      <c r="AQ12" s="118">
        <v>0</v>
      </c>
      <c r="AR12" s="118">
        <v>1</v>
      </c>
      <c r="AS12" s="118">
        <v>1</v>
      </c>
      <c r="AT12" s="118">
        <v>1</v>
      </c>
      <c r="AU12" s="118">
        <v>1</v>
      </c>
      <c r="AV12" s="118">
        <v>15583</v>
      </c>
      <c r="AW12" s="118">
        <v>5980</v>
      </c>
      <c r="AX12" s="118">
        <v>1692</v>
      </c>
      <c r="AY12" s="118">
        <v>23255</v>
      </c>
      <c r="AZ12" s="118">
        <v>35</v>
      </c>
      <c r="BA12" s="118">
        <v>21</v>
      </c>
      <c r="BB12" s="118">
        <v>45</v>
      </c>
      <c r="BC12" s="50">
        <v>2</v>
      </c>
      <c r="BD12" s="111">
        <v>2</v>
      </c>
      <c r="BE12" s="28" t="s">
        <v>159</v>
      </c>
      <c r="BF12" s="118">
        <v>132</v>
      </c>
      <c r="BG12" s="118">
        <v>233</v>
      </c>
      <c r="BH12" s="118">
        <v>0</v>
      </c>
      <c r="BI12" s="118">
        <v>0</v>
      </c>
      <c r="BJ12" s="118">
        <v>0</v>
      </c>
      <c r="BK12" s="118">
        <v>2</v>
      </c>
      <c r="BL12" s="118">
        <v>2</v>
      </c>
      <c r="BM12" s="118">
        <v>14358</v>
      </c>
      <c r="BN12" s="118">
        <v>4146</v>
      </c>
      <c r="BO12" s="118">
        <v>1143</v>
      </c>
      <c r="BP12" s="118">
        <v>19647</v>
      </c>
      <c r="BQ12" s="118">
        <v>0</v>
      </c>
      <c r="BR12" s="118">
        <v>0</v>
      </c>
      <c r="BS12" s="118">
        <v>0</v>
      </c>
      <c r="BT12" s="118">
        <v>0</v>
      </c>
      <c r="BU12" s="118">
        <v>0</v>
      </c>
      <c r="BV12" s="50">
        <v>2</v>
      </c>
    </row>
    <row r="13" spans="1:74" ht="20.100000000000001" customHeight="1" x14ac:dyDescent="0.15">
      <c r="A13" s="261">
        <v>3</v>
      </c>
      <c r="B13" s="28" t="s">
        <v>160</v>
      </c>
      <c r="C13" s="118">
        <v>187573</v>
      </c>
      <c r="D13" s="118">
        <v>0</v>
      </c>
      <c r="E13" s="118">
        <v>70836</v>
      </c>
      <c r="F13" s="118">
        <v>36106</v>
      </c>
      <c r="G13" s="118">
        <v>294515</v>
      </c>
      <c r="H13" s="118">
        <v>70</v>
      </c>
      <c r="I13" s="118">
        <v>7216</v>
      </c>
      <c r="J13" s="118">
        <v>7</v>
      </c>
      <c r="K13" s="118">
        <v>5</v>
      </c>
      <c r="L13" s="118">
        <v>2</v>
      </c>
      <c r="M13" s="118">
        <v>3809</v>
      </c>
      <c r="N13" s="118">
        <v>4964</v>
      </c>
      <c r="O13" s="118">
        <v>2132</v>
      </c>
      <c r="P13" s="118">
        <v>3653</v>
      </c>
      <c r="Q13" s="50">
        <v>3</v>
      </c>
      <c r="S13" s="261">
        <v>3</v>
      </c>
      <c r="T13" s="28" t="s">
        <v>160</v>
      </c>
      <c r="U13" s="118">
        <v>1345</v>
      </c>
      <c r="V13" s="118">
        <v>2331</v>
      </c>
      <c r="W13" s="118">
        <v>7286</v>
      </c>
      <c r="X13" s="118">
        <v>10948</v>
      </c>
      <c r="Y13" s="118">
        <v>33</v>
      </c>
      <c r="Z13" s="118">
        <v>48</v>
      </c>
      <c r="AA13" s="118">
        <v>41</v>
      </c>
      <c r="AB13" s="118">
        <v>53</v>
      </c>
      <c r="AC13" s="118">
        <v>23</v>
      </c>
      <c r="AD13" s="118">
        <v>33</v>
      </c>
      <c r="AE13" s="118">
        <v>57</v>
      </c>
      <c r="AF13" s="118">
        <v>73</v>
      </c>
      <c r="AG13" s="118">
        <v>154</v>
      </c>
      <c r="AH13" s="118">
        <v>207</v>
      </c>
      <c r="AI13" s="50">
        <v>3</v>
      </c>
      <c r="AJ13" s="261">
        <v>3</v>
      </c>
      <c r="AK13" s="28" t="s">
        <v>160</v>
      </c>
      <c r="AL13" s="118">
        <v>1</v>
      </c>
      <c r="AM13" s="118">
        <v>1</v>
      </c>
      <c r="AN13" s="118">
        <v>1</v>
      </c>
      <c r="AO13" s="118">
        <v>1</v>
      </c>
      <c r="AP13" s="118">
        <v>0</v>
      </c>
      <c r="AQ13" s="118">
        <v>0</v>
      </c>
      <c r="AR13" s="118">
        <v>2</v>
      </c>
      <c r="AS13" s="118">
        <v>2</v>
      </c>
      <c r="AT13" s="118">
        <v>4</v>
      </c>
      <c r="AU13" s="118">
        <v>4</v>
      </c>
      <c r="AV13" s="118">
        <v>22586</v>
      </c>
      <c r="AW13" s="118">
        <v>11872</v>
      </c>
      <c r="AX13" s="118">
        <v>3030</v>
      </c>
      <c r="AY13" s="118">
        <v>37488</v>
      </c>
      <c r="AZ13" s="118">
        <v>47</v>
      </c>
      <c r="BA13" s="118">
        <v>86</v>
      </c>
      <c r="BB13" s="118">
        <v>86</v>
      </c>
      <c r="BC13" s="50">
        <v>3</v>
      </c>
      <c r="BD13" s="261">
        <v>3</v>
      </c>
      <c r="BE13" s="28" t="s">
        <v>160</v>
      </c>
      <c r="BF13" s="118">
        <v>237</v>
      </c>
      <c r="BG13" s="118">
        <v>456</v>
      </c>
      <c r="BH13" s="118">
        <v>0</v>
      </c>
      <c r="BI13" s="118">
        <v>1</v>
      </c>
      <c r="BJ13" s="118">
        <v>0</v>
      </c>
      <c r="BK13" s="118">
        <v>2</v>
      </c>
      <c r="BL13" s="118">
        <v>3</v>
      </c>
      <c r="BM13" s="118">
        <v>13829</v>
      </c>
      <c r="BN13" s="118">
        <v>5336</v>
      </c>
      <c r="BO13" s="118">
        <v>1358</v>
      </c>
      <c r="BP13" s="118">
        <v>20523</v>
      </c>
      <c r="BQ13" s="118">
        <v>0</v>
      </c>
      <c r="BR13" s="118">
        <v>0</v>
      </c>
      <c r="BS13" s="118">
        <v>0</v>
      </c>
      <c r="BT13" s="118">
        <v>4</v>
      </c>
      <c r="BU13" s="118">
        <v>4</v>
      </c>
      <c r="BV13" s="50">
        <v>3</v>
      </c>
    </row>
    <row r="14" spans="1:74" ht="20.100000000000001" customHeight="1" x14ac:dyDescent="0.15">
      <c r="A14" s="111">
        <v>4</v>
      </c>
      <c r="B14" s="28" t="s">
        <v>161</v>
      </c>
      <c r="C14" s="118">
        <v>125878</v>
      </c>
      <c r="D14" s="118">
        <v>0</v>
      </c>
      <c r="E14" s="118">
        <v>47279</v>
      </c>
      <c r="F14" s="118">
        <v>25911</v>
      </c>
      <c r="G14" s="118">
        <v>199068</v>
      </c>
      <c r="H14" s="118">
        <v>37</v>
      </c>
      <c r="I14" s="118">
        <v>5337</v>
      </c>
      <c r="J14" s="118">
        <v>7</v>
      </c>
      <c r="K14" s="118">
        <v>5</v>
      </c>
      <c r="L14" s="118">
        <v>2</v>
      </c>
      <c r="M14" s="118">
        <v>3348</v>
      </c>
      <c r="N14" s="118">
        <v>4142</v>
      </c>
      <c r="O14" s="118">
        <v>1553</v>
      </c>
      <c r="P14" s="118">
        <v>2421</v>
      </c>
      <c r="Q14" s="50">
        <v>4</v>
      </c>
      <c r="R14" s="296"/>
      <c r="S14" s="111">
        <v>4</v>
      </c>
      <c r="T14" s="28" t="s">
        <v>161</v>
      </c>
      <c r="U14" s="118">
        <v>1011</v>
      </c>
      <c r="V14" s="118">
        <v>1612</v>
      </c>
      <c r="W14" s="118">
        <v>5912</v>
      </c>
      <c r="X14" s="118">
        <v>8175</v>
      </c>
      <c r="Y14" s="118">
        <v>30</v>
      </c>
      <c r="Z14" s="118">
        <v>42</v>
      </c>
      <c r="AA14" s="118">
        <v>15</v>
      </c>
      <c r="AB14" s="118">
        <v>17</v>
      </c>
      <c r="AC14" s="118">
        <v>10</v>
      </c>
      <c r="AD14" s="118">
        <v>11</v>
      </c>
      <c r="AE14" s="118">
        <v>39</v>
      </c>
      <c r="AF14" s="118">
        <v>51</v>
      </c>
      <c r="AG14" s="118">
        <v>94</v>
      </c>
      <c r="AH14" s="118">
        <v>121</v>
      </c>
      <c r="AI14" s="50">
        <v>4</v>
      </c>
      <c r="AJ14" s="111">
        <v>4</v>
      </c>
      <c r="AK14" s="28" t="s">
        <v>161</v>
      </c>
      <c r="AL14" s="118">
        <v>1</v>
      </c>
      <c r="AM14" s="118">
        <v>1</v>
      </c>
      <c r="AN14" s="118">
        <v>2</v>
      </c>
      <c r="AO14" s="118">
        <v>2</v>
      </c>
      <c r="AP14" s="118">
        <v>0</v>
      </c>
      <c r="AQ14" s="118">
        <v>0</v>
      </c>
      <c r="AR14" s="118">
        <v>1</v>
      </c>
      <c r="AS14" s="118">
        <v>1</v>
      </c>
      <c r="AT14" s="118">
        <v>4</v>
      </c>
      <c r="AU14" s="118">
        <v>4</v>
      </c>
      <c r="AV14" s="118">
        <v>17396</v>
      </c>
      <c r="AW14" s="118">
        <v>7263</v>
      </c>
      <c r="AX14" s="118">
        <v>1934</v>
      </c>
      <c r="AY14" s="118">
        <v>26593</v>
      </c>
      <c r="AZ14" s="118">
        <v>38</v>
      </c>
      <c r="BA14" s="118">
        <v>26</v>
      </c>
      <c r="BB14" s="118">
        <v>26</v>
      </c>
      <c r="BC14" s="50">
        <v>4</v>
      </c>
      <c r="BD14" s="111">
        <v>4</v>
      </c>
      <c r="BE14" s="28" t="s">
        <v>161</v>
      </c>
      <c r="BF14" s="118">
        <v>153</v>
      </c>
      <c r="BG14" s="118">
        <v>243</v>
      </c>
      <c r="BH14" s="118">
        <v>0</v>
      </c>
      <c r="BI14" s="118">
        <v>2</v>
      </c>
      <c r="BJ14" s="118">
        <v>0</v>
      </c>
      <c r="BK14" s="118">
        <v>1</v>
      </c>
      <c r="BL14" s="118">
        <v>3</v>
      </c>
      <c r="BM14" s="118">
        <v>11176</v>
      </c>
      <c r="BN14" s="118">
        <v>3463</v>
      </c>
      <c r="BO14" s="118">
        <v>917</v>
      </c>
      <c r="BP14" s="118">
        <v>15556</v>
      </c>
      <c r="BQ14" s="118">
        <v>2</v>
      </c>
      <c r="BR14" s="118">
        <v>3</v>
      </c>
      <c r="BS14" s="118">
        <v>0</v>
      </c>
      <c r="BT14" s="118">
        <v>3</v>
      </c>
      <c r="BU14" s="118">
        <v>8</v>
      </c>
      <c r="BV14" s="50">
        <v>4</v>
      </c>
    </row>
    <row r="15" spans="1:74" ht="20.100000000000001" customHeight="1" x14ac:dyDescent="0.15">
      <c r="A15" s="276">
        <v>5</v>
      </c>
      <c r="B15" s="28" t="s">
        <v>164</v>
      </c>
      <c r="C15" s="137">
        <v>75443</v>
      </c>
      <c r="D15" s="137">
        <v>0</v>
      </c>
      <c r="E15" s="137">
        <v>30108</v>
      </c>
      <c r="F15" s="137">
        <v>14558</v>
      </c>
      <c r="G15" s="137">
        <v>120109</v>
      </c>
      <c r="H15" s="137">
        <v>50</v>
      </c>
      <c r="I15" s="137">
        <v>8752</v>
      </c>
      <c r="J15" s="137">
        <v>7</v>
      </c>
      <c r="K15" s="137">
        <v>5</v>
      </c>
      <c r="L15" s="137">
        <v>2</v>
      </c>
      <c r="M15" s="137">
        <v>1640</v>
      </c>
      <c r="N15" s="137">
        <v>2014</v>
      </c>
      <c r="O15" s="137">
        <v>676</v>
      </c>
      <c r="P15" s="137">
        <v>1065</v>
      </c>
      <c r="Q15" s="51">
        <v>5</v>
      </c>
      <c r="R15" s="298"/>
      <c r="S15" s="276">
        <v>5</v>
      </c>
      <c r="T15" s="28" t="s">
        <v>164</v>
      </c>
      <c r="U15" s="137">
        <v>455</v>
      </c>
      <c r="V15" s="137">
        <v>753</v>
      </c>
      <c r="W15" s="137">
        <v>2771</v>
      </c>
      <c r="X15" s="137">
        <v>3832</v>
      </c>
      <c r="Y15" s="137">
        <v>7</v>
      </c>
      <c r="Z15" s="137">
        <v>9</v>
      </c>
      <c r="AA15" s="137">
        <v>9</v>
      </c>
      <c r="AB15" s="137">
        <v>13</v>
      </c>
      <c r="AC15" s="137">
        <v>5</v>
      </c>
      <c r="AD15" s="137">
        <v>7</v>
      </c>
      <c r="AE15" s="137">
        <v>18</v>
      </c>
      <c r="AF15" s="137">
        <v>23</v>
      </c>
      <c r="AG15" s="137">
        <v>39</v>
      </c>
      <c r="AH15" s="137">
        <v>52</v>
      </c>
      <c r="AI15" s="51">
        <v>5</v>
      </c>
      <c r="AJ15" s="276">
        <v>5</v>
      </c>
      <c r="AK15" s="28" t="s">
        <v>164</v>
      </c>
      <c r="AL15" s="137">
        <v>0</v>
      </c>
      <c r="AM15" s="137">
        <v>0</v>
      </c>
      <c r="AN15" s="137">
        <v>1</v>
      </c>
      <c r="AO15" s="137">
        <v>1</v>
      </c>
      <c r="AP15" s="137">
        <v>0</v>
      </c>
      <c r="AQ15" s="137">
        <v>0</v>
      </c>
      <c r="AR15" s="137">
        <v>0</v>
      </c>
      <c r="AS15" s="137">
        <v>0</v>
      </c>
      <c r="AT15" s="137">
        <v>1</v>
      </c>
      <c r="AU15" s="137">
        <v>1</v>
      </c>
      <c r="AV15" s="137">
        <v>11983</v>
      </c>
      <c r="AW15" s="137">
        <v>4526</v>
      </c>
      <c r="AX15" s="137">
        <v>1280</v>
      </c>
      <c r="AY15" s="137">
        <v>17789</v>
      </c>
      <c r="AZ15" s="137">
        <v>11</v>
      </c>
      <c r="BA15" s="137">
        <v>28</v>
      </c>
      <c r="BB15" s="137">
        <v>24</v>
      </c>
      <c r="BC15" s="51">
        <v>5</v>
      </c>
      <c r="BD15" s="276">
        <v>5</v>
      </c>
      <c r="BE15" s="28" t="s">
        <v>164</v>
      </c>
      <c r="BF15" s="137">
        <v>98</v>
      </c>
      <c r="BG15" s="137">
        <v>161</v>
      </c>
      <c r="BH15" s="137">
        <v>0</v>
      </c>
      <c r="BI15" s="137">
        <v>1</v>
      </c>
      <c r="BJ15" s="137">
        <v>0</v>
      </c>
      <c r="BK15" s="137">
        <v>0</v>
      </c>
      <c r="BL15" s="137">
        <v>1</v>
      </c>
      <c r="BM15" s="137">
        <v>7079</v>
      </c>
      <c r="BN15" s="137">
        <v>1965</v>
      </c>
      <c r="BO15" s="137">
        <v>543</v>
      </c>
      <c r="BP15" s="137">
        <v>9587</v>
      </c>
      <c r="BQ15" s="137">
        <v>0</v>
      </c>
      <c r="BR15" s="137">
        <v>0</v>
      </c>
      <c r="BS15" s="137">
        <v>0</v>
      </c>
      <c r="BT15" s="137">
        <v>0</v>
      </c>
      <c r="BU15" s="137">
        <v>0</v>
      </c>
      <c r="BV15" s="51">
        <v>5</v>
      </c>
    </row>
    <row r="16" spans="1:74" ht="20.100000000000001" customHeight="1" x14ac:dyDescent="0.15">
      <c r="A16" s="111">
        <v>6</v>
      </c>
      <c r="B16" s="176" t="s">
        <v>166</v>
      </c>
      <c r="C16" s="117">
        <v>124941</v>
      </c>
      <c r="D16" s="118">
        <v>0</v>
      </c>
      <c r="E16" s="118">
        <v>52726</v>
      </c>
      <c r="F16" s="118">
        <v>21189</v>
      </c>
      <c r="G16" s="118">
        <v>198856</v>
      </c>
      <c r="H16" s="118">
        <v>69</v>
      </c>
      <c r="I16" s="118">
        <v>9649</v>
      </c>
      <c r="J16" s="118">
        <v>7</v>
      </c>
      <c r="K16" s="118">
        <v>5</v>
      </c>
      <c r="L16" s="118">
        <v>2</v>
      </c>
      <c r="M16" s="118">
        <v>2252</v>
      </c>
      <c r="N16" s="118">
        <v>2870</v>
      </c>
      <c r="O16" s="118">
        <v>1111</v>
      </c>
      <c r="P16" s="118">
        <v>1909</v>
      </c>
      <c r="Q16" s="50">
        <v>6</v>
      </c>
      <c r="R16" s="296"/>
      <c r="S16" s="111">
        <v>6</v>
      </c>
      <c r="T16" s="29" t="s">
        <v>166</v>
      </c>
      <c r="U16" s="118">
        <v>743</v>
      </c>
      <c r="V16" s="118">
        <v>1322</v>
      </c>
      <c r="W16" s="118">
        <v>4106</v>
      </c>
      <c r="X16" s="118">
        <v>6101</v>
      </c>
      <c r="Y16" s="118">
        <v>13</v>
      </c>
      <c r="Z16" s="118">
        <v>17</v>
      </c>
      <c r="AA16" s="118">
        <v>17</v>
      </c>
      <c r="AB16" s="118">
        <v>20</v>
      </c>
      <c r="AC16" s="118">
        <v>20</v>
      </c>
      <c r="AD16" s="118">
        <v>27</v>
      </c>
      <c r="AE16" s="118">
        <v>15</v>
      </c>
      <c r="AF16" s="118">
        <v>17</v>
      </c>
      <c r="AG16" s="118">
        <v>65</v>
      </c>
      <c r="AH16" s="118">
        <v>81</v>
      </c>
      <c r="AI16" s="50">
        <v>6</v>
      </c>
      <c r="AJ16" s="111">
        <v>6</v>
      </c>
      <c r="AK16" s="29" t="s">
        <v>166</v>
      </c>
      <c r="AL16" s="118">
        <v>0</v>
      </c>
      <c r="AM16" s="118">
        <v>0</v>
      </c>
      <c r="AN16" s="118">
        <v>0</v>
      </c>
      <c r="AO16" s="118">
        <v>0</v>
      </c>
      <c r="AP16" s="118">
        <v>1</v>
      </c>
      <c r="AQ16" s="118">
        <v>1</v>
      </c>
      <c r="AR16" s="118">
        <v>0</v>
      </c>
      <c r="AS16" s="118">
        <v>0</v>
      </c>
      <c r="AT16" s="118">
        <v>1</v>
      </c>
      <c r="AU16" s="118">
        <v>1</v>
      </c>
      <c r="AV16" s="118">
        <v>18885</v>
      </c>
      <c r="AW16" s="118">
        <v>8972</v>
      </c>
      <c r="AX16" s="118">
        <v>2485</v>
      </c>
      <c r="AY16" s="118">
        <v>30342</v>
      </c>
      <c r="AZ16" s="118">
        <v>24</v>
      </c>
      <c r="BA16" s="118">
        <v>47</v>
      </c>
      <c r="BB16" s="118">
        <v>102</v>
      </c>
      <c r="BC16" s="50">
        <v>6</v>
      </c>
      <c r="BD16" s="111">
        <v>6</v>
      </c>
      <c r="BE16" s="29" t="s">
        <v>166</v>
      </c>
      <c r="BF16" s="118">
        <v>80</v>
      </c>
      <c r="BG16" s="118">
        <v>253</v>
      </c>
      <c r="BH16" s="118">
        <v>0</v>
      </c>
      <c r="BI16" s="118">
        <v>0</v>
      </c>
      <c r="BJ16" s="118">
        <v>1</v>
      </c>
      <c r="BK16" s="118">
        <v>0</v>
      </c>
      <c r="BL16" s="118">
        <v>1</v>
      </c>
      <c r="BM16" s="118">
        <v>9075</v>
      </c>
      <c r="BN16" s="118">
        <v>3155</v>
      </c>
      <c r="BO16" s="118">
        <v>845</v>
      </c>
      <c r="BP16" s="118">
        <v>13075</v>
      </c>
      <c r="BQ16" s="118">
        <v>0</v>
      </c>
      <c r="BR16" s="118">
        <v>0</v>
      </c>
      <c r="BS16" s="118">
        <v>1</v>
      </c>
      <c r="BT16" s="118">
        <v>0</v>
      </c>
      <c r="BU16" s="118">
        <v>1</v>
      </c>
      <c r="BV16" s="50">
        <v>6</v>
      </c>
    </row>
    <row r="17" spans="1:74" s="62" customFormat="1" ht="20.100000000000001" customHeight="1" x14ac:dyDescent="0.15">
      <c r="A17" s="261">
        <v>7</v>
      </c>
      <c r="B17" s="28" t="s">
        <v>167</v>
      </c>
      <c r="C17" s="117">
        <v>71223</v>
      </c>
      <c r="D17" s="118">
        <v>0</v>
      </c>
      <c r="E17" s="118">
        <v>30507</v>
      </c>
      <c r="F17" s="118">
        <v>13352</v>
      </c>
      <c r="G17" s="118">
        <v>115082</v>
      </c>
      <c r="H17" s="118">
        <v>50</v>
      </c>
      <c r="I17" s="118">
        <v>9322</v>
      </c>
      <c r="J17" s="118">
        <v>7</v>
      </c>
      <c r="K17" s="118">
        <v>5</v>
      </c>
      <c r="L17" s="118">
        <v>2</v>
      </c>
      <c r="M17" s="118">
        <v>1382</v>
      </c>
      <c r="N17" s="118">
        <v>1739</v>
      </c>
      <c r="O17" s="118">
        <v>656</v>
      </c>
      <c r="P17" s="118">
        <v>1064</v>
      </c>
      <c r="Q17" s="50">
        <v>7</v>
      </c>
      <c r="S17" s="261">
        <v>7</v>
      </c>
      <c r="T17" s="28" t="s">
        <v>167</v>
      </c>
      <c r="U17" s="118">
        <v>399</v>
      </c>
      <c r="V17" s="118">
        <v>643</v>
      </c>
      <c r="W17" s="118">
        <v>2437</v>
      </c>
      <c r="X17" s="118">
        <v>3446</v>
      </c>
      <c r="Y17" s="118">
        <v>13</v>
      </c>
      <c r="Z17" s="118">
        <v>16</v>
      </c>
      <c r="AA17" s="118">
        <v>10</v>
      </c>
      <c r="AB17" s="118">
        <v>15</v>
      </c>
      <c r="AC17" s="118">
        <v>5</v>
      </c>
      <c r="AD17" s="118">
        <v>8</v>
      </c>
      <c r="AE17" s="118">
        <v>20</v>
      </c>
      <c r="AF17" s="118">
        <v>26</v>
      </c>
      <c r="AG17" s="118">
        <v>48</v>
      </c>
      <c r="AH17" s="118">
        <v>65</v>
      </c>
      <c r="AI17" s="50">
        <v>7</v>
      </c>
      <c r="AJ17" s="261">
        <v>7</v>
      </c>
      <c r="AK17" s="28" t="s">
        <v>167</v>
      </c>
      <c r="AL17" s="118">
        <v>1</v>
      </c>
      <c r="AM17" s="118">
        <v>1</v>
      </c>
      <c r="AN17" s="118">
        <v>0</v>
      </c>
      <c r="AO17" s="118">
        <v>0</v>
      </c>
      <c r="AP17" s="118">
        <v>1</v>
      </c>
      <c r="AQ17" s="118">
        <v>1</v>
      </c>
      <c r="AR17" s="118">
        <v>4</v>
      </c>
      <c r="AS17" s="118">
        <v>4</v>
      </c>
      <c r="AT17" s="118">
        <v>6</v>
      </c>
      <c r="AU17" s="118">
        <v>6</v>
      </c>
      <c r="AV17" s="118">
        <v>10956</v>
      </c>
      <c r="AW17" s="118">
        <v>4788</v>
      </c>
      <c r="AX17" s="118">
        <v>1157</v>
      </c>
      <c r="AY17" s="118">
        <v>16901</v>
      </c>
      <c r="AZ17" s="118">
        <v>22</v>
      </c>
      <c r="BA17" s="118">
        <v>34</v>
      </c>
      <c r="BB17" s="118">
        <v>29</v>
      </c>
      <c r="BC17" s="50">
        <v>7</v>
      </c>
      <c r="BD17" s="261">
        <v>7</v>
      </c>
      <c r="BE17" s="28" t="s">
        <v>167</v>
      </c>
      <c r="BF17" s="118">
        <v>117</v>
      </c>
      <c r="BG17" s="118">
        <v>202</v>
      </c>
      <c r="BH17" s="118">
        <v>1</v>
      </c>
      <c r="BI17" s="118">
        <v>0</v>
      </c>
      <c r="BJ17" s="118">
        <v>2</v>
      </c>
      <c r="BK17" s="118">
        <v>6</v>
      </c>
      <c r="BL17" s="118">
        <v>9</v>
      </c>
      <c r="BM17" s="118">
        <v>5626</v>
      </c>
      <c r="BN17" s="118">
        <v>1806</v>
      </c>
      <c r="BO17" s="118">
        <v>441</v>
      </c>
      <c r="BP17" s="118">
        <v>7873</v>
      </c>
      <c r="BQ17" s="118">
        <v>2</v>
      </c>
      <c r="BR17" s="118">
        <v>0</v>
      </c>
      <c r="BS17" s="118">
        <v>5</v>
      </c>
      <c r="BT17" s="118">
        <v>6</v>
      </c>
      <c r="BU17" s="118">
        <v>13</v>
      </c>
      <c r="BV17" s="50">
        <v>7</v>
      </c>
    </row>
    <row r="18" spans="1:74" ht="20.100000000000001" customHeight="1" x14ac:dyDescent="0.15">
      <c r="A18" s="111">
        <v>8</v>
      </c>
      <c r="B18" s="28" t="s">
        <v>170</v>
      </c>
      <c r="C18" s="281">
        <v>172340</v>
      </c>
      <c r="D18" s="281">
        <v>0</v>
      </c>
      <c r="E18" s="281">
        <v>107273</v>
      </c>
      <c r="F18" s="281">
        <v>0</v>
      </c>
      <c r="G18" s="281">
        <v>279613</v>
      </c>
      <c r="H18" s="281">
        <v>90</v>
      </c>
      <c r="I18" s="281">
        <v>16736</v>
      </c>
      <c r="J18" s="281">
        <v>7</v>
      </c>
      <c r="K18" s="281">
        <v>5</v>
      </c>
      <c r="L18" s="281">
        <v>2</v>
      </c>
      <c r="M18" s="281">
        <v>3469</v>
      </c>
      <c r="N18" s="281">
        <v>4453</v>
      </c>
      <c r="O18" s="281">
        <v>1737</v>
      </c>
      <c r="P18" s="281">
        <v>2852</v>
      </c>
      <c r="Q18" s="50">
        <v>8</v>
      </c>
      <c r="R18" s="296"/>
      <c r="S18" s="111">
        <v>8</v>
      </c>
      <c r="T18" s="28" t="s">
        <v>170</v>
      </c>
      <c r="U18" s="118">
        <v>1141</v>
      </c>
      <c r="V18" s="118">
        <v>1968</v>
      </c>
      <c r="W18" s="118">
        <v>6347</v>
      </c>
      <c r="X18" s="118">
        <v>9273</v>
      </c>
      <c r="Y18" s="118">
        <v>30</v>
      </c>
      <c r="Z18" s="118">
        <v>40</v>
      </c>
      <c r="AA18" s="118">
        <v>24</v>
      </c>
      <c r="AB18" s="118">
        <v>33</v>
      </c>
      <c r="AC18" s="118">
        <v>12</v>
      </c>
      <c r="AD18" s="118">
        <v>18</v>
      </c>
      <c r="AE18" s="118">
        <v>57</v>
      </c>
      <c r="AF18" s="118">
        <v>72</v>
      </c>
      <c r="AG18" s="118">
        <v>123</v>
      </c>
      <c r="AH18" s="118">
        <v>163</v>
      </c>
      <c r="AI18" s="50">
        <v>8</v>
      </c>
      <c r="AJ18" s="111">
        <v>8</v>
      </c>
      <c r="AK18" s="28" t="s">
        <v>170</v>
      </c>
      <c r="AL18" s="118">
        <v>0</v>
      </c>
      <c r="AM18" s="118">
        <v>0</v>
      </c>
      <c r="AN18" s="118">
        <v>0</v>
      </c>
      <c r="AO18" s="118">
        <v>0</v>
      </c>
      <c r="AP18" s="118">
        <v>0</v>
      </c>
      <c r="AQ18" s="118">
        <v>0</v>
      </c>
      <c r="AR18" s="118">
        <v>6</v>
      </c>
      <c r="AS18" s="118">
        <v>6</v>
      </c>
      <c r="AT18" s="118">
        <v>6</v>
      </c>
      <c r="AU18" s="118">
        <v>6</v>
      </c>
      <c r="AV18" s="118">
        <v>36782</v>
      </c>
      <c r="AW18" s="118">
        <v>16827</v>
      </c>
      <c r="AX18" s="118">
        <v>4644</v>
      </c>
      <c r="AY18" s="118">
        <v>58253</v>
      </c>
      <c r="AZ18" s="118">
        <v>71</v>
      </c>
      <c r="BA18" s="118">
        <v>97</v>
      </c>
      <c r="BB18" s="118">
        <v>85</v>
      </c>
      <c r="BC18" s="50">
        <v>8</v>
      </c>
      <c r="BD18" s="111">
        <v>8</v>
      </c>
      <c r="BE18" s="28" t="s">
        <v>170</v>
      </c>
      <c r="BF18" s="118">
        <v>425</v>
      </c>
      <c r="BG18" s="118">
        <v>678</v>
      </c>
      <c r="BH18" s="118">
        <v>0</v>
      </c>
      <c r="BI18" s="118">
        <v>0</v>
      </c>
      <c r="BJ18" s="118">
        <v>0</v>
      </c>
      <c r="BK18" s="118">
        <v>11</v>
      </c>
      <c r="BL18" s="118">
        <v>11</v>
      </c>
      <c r="BM18" s="118">
        <v>0</v>
      </c>
      <c r="BN18" s="118">
        <v>0</v>
      </c>
      <c r="BO18" s="118">
        <v>0</v>
      </c>
      <c r="BP18" s="118">
        <v>0</v>
      </c>
      <c r="BQ18" s="118">
        <v>0</v>
      </c>
      <c r="BR18" s="118">
        <v>0</v>
      </c>
      <c r="BS18" s="118">
        <v>0</v>
      </c>
      <c r="BT18" s="118">
        <v>25</v>
      </c>
      <c r="BU18" s="118">
        <v>25</v>
      </c>
      <c r="BV18" s="50">
        <v>8</v>
      </c>
    </row>
    <row r="19" spans="1:74" ht="20.100000000000001" customHeight="1" x14ac:dyDescent="0.15">
      <c r="A19" s="261">
        <v>9</v>
      </c>
      <c r="B19" s="28" t="s">
        <v>172</v>
      </c>
      <c r="C19" s="281">
        <v>61171</v>
      </c>
      <c r="D19" s="281">
        <v>0</v>
      </c>
      <c r="E19" s="281">
        <v>24400</v>
      </c>
      <c r="F19" s="281">
        <v>13092</v>
      </c>
      <c r="G19" s="281">
        <v>98663</v>
      </c>
      <c r="H19" s="281">
        <v>17</v>
      </c>
      <c r="I19" s="281">
        <v>912</v>
      </c>
      <c r="J19" s="281">
        <v>7</v>
      </c>
      <c r="K19" s="281">
        <v>5</v>
      </c>
      <c r="L19" s="281">
        <v>2</v>
      </c>
      <c r="M19" s="281">
        <v>1563</v>
      </c>
      <c r="N19" s="281">
        <v>2020</v>
      </c>
      <c r="O19" s="281">
        <v>751</v>
      </c>
      <c r="P19" s="281">
        <v>1268</v>
      </c>
      <c r="Q19" s="50">
        <v>9</v>
      </c>
      <c r="S19" s="261">
        <v>9</v>
      </c>
      <c r="T19" s="28" t="s">
        <v>172</v>
      </c>
      <c r="U19" s="118">
        <v>445</v>
      </c>
      <c r="V19" s="118">
        <v>740</v>
      </c>
      <c r="W19" s="118">
        <v>2759</v>
      </c>
      <c r="X19" s="118">
        <v>4028</v>
      </c>
      <c r="Y19" s="118">
        <v>17</v>
      </c>
      <c r="Z19" s="118">
        <v>19</v>
      </c>
      <c r="AA19" s="118">
        <v>20</v>
      </c>
      <c r="AB19" s="118">
        <v>28</v>
      </c>
      <c r="AC19" s="118">
        <v>9</v>
      </c>
      <c r="AD19" s="118">
        <v>11</v>
      </c>
      <c r="AE19" s="118">
        <v>33</v>
      </c>
      <c r="AF19" s="118">
        <v>45</v>
      </c>
      <c r="AG19" s="118">
        <v>79</v>
      </c>
      <c r="AH19" s="118">
        <v>103</v>
      </c>
      <c r="AI19" s="50">
        <v>9</v>
      </c>
      <c r="AJ19" s="261">
        <v>9</v>
      </c>
      <c r="AK19" s="28" t="s">
        <v>172</v>
      </c>
      <c r="AL19" s="118">
        <v>2</v>
      </c>
      <c r="AM19" s="118">
        <v>2</v>
      </c>
      <c r="AN19" s="118">
        <v>1</v>
      </c>
      <c r="AO19" s="118">
        <v>1</v>
      </c>
      <c r="AP19" s="118">
        <v>1</v>
      </c>
      <c r="AQ19" s="118">
        <v>1</v>
      </c>
      <c r="AR19" s="118">
        <v>0</v>
      </c>
      <c r="AS19" s="118">
        <v>0</v>
      </c>
      <c r="AT19" s="118">
        <v>4</v>
      </c>
      <c r="AU19" s="118">
        <v>4</v>
      </c>
      <c r="AV19" s="118">
        <v>9615</v>
      </c>
      <c r="AW19" s="118">
        <v>4311</v>
      </c>
      <c r="AX19" s="118">
        <v>1006</v>
      </c>
      <c r="AY19" s="118">
        <v>14932</v>
      </c>
      <c r="AZ19" s="118">
        <v>19</v>
      </c>
      <c r="BA19" s="118">
        <v>48</v>
      </c>
      <c r="BB19" s="118">
        <v>30</v>
      </c>
      <c r="BC19" s="50">
        <v>9</v>
      </c>
      <c r="BD19" s="261">
        <v>9</v>
      </c>
      <c r="BE19" s="28" t="s">
        <v>172</v>
      </c>
      <c r="BF19" s="118">
        <v>153</v>
      </c>
      <c r="BG19" s="118">
        <v>250</v>
      </c>
      <c r="BH19" s="118">
        <v>1</v>
      </c>
      <c r="BI19" s="118">
        <v>1</v>
      </c>
      <c r="BJ19" s="118">
        <v>0</v>
      </c>
      <c r="BK19" s="118">
        <v>0</v>
      </c>
      <c r="BL19" s="118">
        <v>2</v>
      </c>
      <c r="BM19" s="118">
        <v>5986</v>
      </c>
      <c r="BN19" s="118">
        <v>1966</v>
      </c>
      <c r="BO19" s="118">
        <v>471</v>
      </c>
      <c r="BP19" s="118">
        <v>8423</v>
      </c>
      <c r="BQ19" s="118">
        <v>0</v>
      </c>
      <c r="BR19" s="118">
        <v>1</v>
      </c>
      <c r="BS19" s="118">
        <v>0</v>
      </c>
      <c r="BT19" s="118">
        <v>0</v>
      </c>
      <c r="BU19" s="118">
        <v>1</v>
      </c>
      <c r="BV19" s="50">
        <v>9</v>
      </c>
    </row>
    <row r="20" spans="1:74" ht="20.100000000000001" customHeight="1" x14ac:dyDescent="0.15">
      <c r="A20" s="111">
        <v>10</v>
      </c>
      <c r="B20" s="28" t="s">
        <v>173</v>
      </c>
      <c r="C20" s="281">
        <v>168777</v>
      </c>
      <c r="D20" s="281">
        <v>0</v>
      </c>
      <c r="E20" s="281">
        <v>54974</v>
      </c>
      <c r="F20" s="281">
        <v>47996</v>
      </c>
      <c r="G20" s="281">
        <v>271747</v>
      </c>
      <c r="H20" s="281">
        <v>67</v>
      </c>
      <c r="I20" s="281">
        <v>12758</v>
      </c>
      <c r="J20" s="281">
        <v>7</v>
      </c>
      <c r="K20" s="281">
        <v>5</v>
      </c>
      <c r="L20" s="281">
        <v>2</v>
      </c>
      <c r="M20" s="281">
        <v>3401</v>
      </c>
      <c r="N20" s="281">
        <v>4467</v>
      </c>
      <c r="O20" s="281">
        <v>1659</v>
      </c>
      <c r="P20" s="281">
        <v>2766</v>
      </c>
      <c r="Q20" s="50">
        <v>10</v>
      </c>
      <c r="S20" s="111">
        <v>10</v>
      </c>
      <c r="T20" s="28" t="s">
        <v>173</v>
      </c>
      <c r="U20" s="118">
        <v>1194</v>
      </c>
      <c r="V20" s="118">
        <v>2127</v>
      </c>
      <c r="W20" s="118">
        <v>6254</v>
      </c>
      <c r="X20" s="118">
        <v>9360</v>
      </c>
      <c r="Y20" s="118">
        <v>30</v>
      </c>
      <c r="Z20" s="118">
        <v>41</v>
      </c>
      <c r="AA20" s="118">
        <v>23</v>
      </c>
      <c r="AB20" s="118">
        <v>29</v>
      </c>
      <c r="AC20" s="118">
        <v>29</v>
      </c>
      <c r="AD20" s="118">
        <v>38</v>
      </c>
      <c r="AE20" s="118">
        <v>50</v>
      </c>
      <c r="AF20" s="118">
        <v>67</v>
      </c>
      <c r="AG20" s="118">
        <v>132</v>
      </c>
      <c r="AH20" s="118">
        <v>175</v>
      </c>
      <c r="AI20" s="50">
        <v>10</v>
      </c>
      <c r="AJ20" s="111">
        <v>10</v>
      </c>
      <c r="AK20" s="28" t="s">
        <v>173</v>
      </c>
      <c r="AL20" s="118">
        <v>2</v>
      </c>
      <c r="AM20" s="118">
        <v>2</v>
      </c>
      <c r="AN20" s="118">
        <v>1</v>
      </c>
      <c r="AO20" s="118">
        <v>1</v>
      </c>
      <c r="AP20" s="118">
        <v>1</v>
      </c>
      <c r="AQ20" s="118">
        <v>1</v>
      </c>
      <c r="AR20" s="118">
        <v>6</v>
      </c>
      <c r="AS20" s="118">
        <v>6</v>
      </c>
      <c r="AT20" s="118">
        <v>10</v>
      </c>
      <c r="AU20" s="118">
        <v>10</v>
      </c>
      <c r="AV20" s="118">
        <v>17823</v>
      </c>
      <c r="AW20" s="118">
        <v>7883</v>
      </c>
      <c r="AX20" s="118">
        <v>2425</v>
      </c>
      <c r="AY20" s="118">
        <v>28131</v>
      </c>
      <c r="AZ20" s="118">
        <v>35</v>
      </c>
      <c r="BA20" s="118">
        <v>41</v>
      </c>
      <c r="BB20" s="118">
        <v>87</v>
      </c>
      <c r="BC20" s="50">
        <v>10</v>
      </c>
      <c r="BD20" s="111">
        <v>10</v>
      </c>
      <c r="BE20" s="28" t="s">
        <v>173</v>
      </c>
      <c r="BF20" s="118">
        <v>191</v>
      </c>
      <c r="BG20" s="118">
        <v>354</v>
      </c>
      <c r="BH20" s="118">
        <v>1</v>
      </c>
      <c r="BI20" s="118">
        <v>0</v>
      </c>
      <c r="BJ20" s="118">
        <v>1</v>
      </c>
      <c r="BK20" s="118">
        <v>5</v>
      </c>
      <c r="BL20" s="118">
        <v>7</v>
      </c>
      <c r="BM20" s="118">
        <v>18151</v>
      </c>
      <c r="BN20" s="118">
        <v>6119</v>
      </c>
      <c r="BO20" s="118">
        <v>1804</v>
      </c>
      <c r="BP20" s="118">
        <v>26074</v>
      </c>
      <c r="BQ20" s="118">
        <v>0</v>
      </c>
      <c r="BR20" s="118">
        <v>0</v>
      </c>
      <c r="BS20" s="118">
        <v>0</v>
      </c>
      <c r="BT20" s="118">
        <v>10</v>
      </c>
      <c r="BU20" s="118">
        <v>10</v>
      </c>
      <c r="BV20" s="50">
        <v>10</v>
      </c>
    </row>
    <row r="21" spans="1:74" ht="20.100000000000001" customHeight="1" x14ac:dyDescent="0.15">
      <c r="A21" s="278">
        <v>11</v>
      </c>
      <c r="B21" s="29" t="s">
        <v>174</v>
      </c>
      <c r="C21" s="124">
        <v>58928</v>
      </c>
      <c r="D21" s="124">
        <v>0</v>
      </c>
      <c r="E21" s="124">
        <v>17755</v>
      </c>
      <c r="F21" s="124">
        <v>11724</v>
      </c>
      <c r="G21" s="124">
        <v>88407</v>
      </c>
      <c r="H21" s="124">
        <v>22</v>
      </c>
      <c r="I21" s="124">
        <v>2566</v>
      </c>
      <c r="J21" s="124">
        <v>7</v>
      </c>
      <c r="K21" s="124">
        <v>5</v>
      </c>
      <c r="L21" s="124">
        <v>2</v>
      </c>
      <c r="M21" s="124">
        <v>1677</v>
      </c>
      <c r="N21" s="124">
        <v>2008</v>
      </c>
      <c r="O21" s="124">
        <v>654</v>
      </c>
      <c r="P21" s="124">
        <v>1008</v>
      </c>
      <c r="Q21" s="177">
        <v>11</v>
      </c>
      <c r="R21" s="299"/>
      <c r="S21" s="278">
        <v>11</v>
      </c>
      <c r="T21" s="29" t="s">
        <v>174</v>
      </c>
      <c r="U21" s="124">
        <v>454</v>
      </c>
      <c r="V21" s="124">
        <v>707</v>
      </c>
      <c r="W21" s="124">
        <v>2785</v>
      </c>
      <c r="X21" s="124">
        <v>3723</v>
      </c>
      <c r="Y21" s="124">
        <v>10</v>
      </c>
      <c r="Z21" s="124">
        <v>11</v>
      </c>
      <c r="AA21" s="124">
        <v>6</v>
      </c>
      <c r="AB21" s="124">
        <v>6</v>
      </c>
      <c r="AC21" s="124">
        <v>5</v>
      </c>
      <c r="AD21" s="124">
        <v>7</v>
      </c>
      <c r="AE21" s="124">
        <v>17</v>
      </c>
      <c r="AF21" s="124">
        <v>20</v>
      </c>
      <c r="AG21" s="124">
        <v>38</v>
      </c>
      <c r="AH21" s="124">
        <v>44</v>
      </c>
      <c r="AI21" s="177">
        <v>11</v>
      </c>
      <c r="AJ21" s="278">
        <v>11</v>
      </c>
      <c r="AK21" s="29" t="s">
        <v>174</v>
      </c>
      <c r="AL21" s="124">
        <v>0</v>
      </c>
      <c r="AM21" s="124">
        <v>0</v>
      </c>
      <c r="AN21" s="124">
        <v>0</v>
      </c>
      <c r="AO21" s="124">
        <v>0</v>
      </c>
      <c r="AP21" s="124">
        <v>0</v>
      </c>
      <c r="AQ21" s="124">
        <v>0</v>
      </c>
      <c r="AR21" s="124">
        <v>0</v>
      </c>
      <c r="AS21" s="124">
        <v>0</v>
      </c>
      <c r="AT21" s="124">
        <v>0</v>
      </c>
      <c r="AU21" s="124">
        <v>0</v>
      </c>
      <c r="AV21" s="124">
        <v>7028</v>
      </c>
      <c r="AW21" s="124">
        <v>2520</v>
      </c>
      <c r="AX21" s="124">
        <v>707</v>
      </c>
      <c r="AY21" s="124">
        <v>10255</v>
      </c>
      <c r="AZ21" s="124">
        <v>8</v>
      </c>
      <c r="BA21" s="124">
        <v>8</v>
      </c>
      <c r="BB21" s="124">
        <v>14</v>
      </c>
      <c r="BC21" s="177">
        <v>11</v>
      </c>
      <c r="BD21" s="278">
        <v>11</v>
      </c>
      <c r="BE21" s="29" t="s">
        <v>174</v>
      </c>
      <c r="BF21" s="124">
        <v>50</v>
      </c>
      <c r="BG21" s="124">
        <v>80</v>
      </c>
      <c r="BH21" s="124">
        <v>0</v>
      </c>
      <c r="BI21" s="124">
        <v>0</v>
      </c>
      <c r="BJ21" s="124">
        <v>0</v>
      </c>
      <c r="BK21" s="124">
        <v>0</v>
      </c>
      <c r="BL21" s="124">
        <v>0</v>
      </c>
      <c r="BM21" s="124">
        <v>5542</v>
      </c>
      <c r="BN21" s="124">
        <v>1441</v>
      </c>
      <c r="BO21" s="124">
        <v>410</v>
      </c>
      <c r="BP21" s="124">
        <v>7393</v>
      </c>
      <c r="BQ21" s="124">
        <v>0</v>
      </c>
      <c r="BR21" s="124">
        <v>0</v>
      </c>
      <c r="BS21" s="124">
        <v>0</v>
      </c>
      <c r="BT21" s="124">
        <v>0</v>
      </c>
      <c r="BU21" s="124">
        <v>0</v>
      </c>
      <c r="BV21" s="177">
        <v>11</v>
      </c>
    </row>
    <row r="22" spans="1:74" ht="20.100000000000001" customHeight="1" x14ac:dyDescent="0.15">
      <c r="A22" s="111">
        <v>12</v>
      </c>
      <c r="B22" s="28" t="s">
        <v>301</v>
      </c>
      <c r="C22" s="118">
        <v>72437</v>
      </c>
      <c r="D22" s="118">
        <v>0</v>
      </c>
      <c r="E22" s="118">
        <v>44546</v>
      </c>
      <c r="F22" s="118">
        <v>0</v>
      </c>
      <c r="G22" s="118">
        <v>116983</v>
      </c>
      <c r="H22" s="118">
        <v>37</v>
      </c>
      <c r="I22" s="118">
        <v>6027</v>
      </c>
      <c r="J22" s="118">
        <v>7</v>
      </c>
      <c r="K22" s="118">
        <v>5</v>
      </c>
      <c r="L22" s="118">
        <v>2</v>
      </c>
      <c r="M22" s="118">
        <v>1042</v>
      </c>
      <c r="N22" s="118">
        <v>1346</v>
      </c>
      <c r="O22" s="118">
        <v>509</v>
      </c>
      <c r="P22" s="118">
        <v>826</v>
      </c>
      <c r="Q22" s="50">
        <v>12</v>
      </c>
      <c r="S22" s="111">
        <v>12</v>
      </c>
      <c r="T22" s="28" t="s">
        <v>301</v>
      </c>
      <c r="U22" s="118">
        <v>358</v>
      </c>
      <c r="V22" s="118">
        <v>624</v>
      </c>
      <c r="W22" s="118">
        <v>1909</v>
      </c>
      <c r="X22" s="118">
        <v>2796</v>
      </c>
      <c r="Y22" s="118">
        <v>11</v>
      </c>
      <c r="Z22" s="118">
        <v>14</v>
      </c>
      <c r="AA22" s="118">
        <v>5</v>
      </c>
      <c r="AB22" s="118">
        <v>7</v>
      </c>
      <c r="AC22" s="118">
        <v>7</v>
      </c>
      <c r="AD22" s="118">
        <v>9</v>
      </c>
      <c r="AE22" s="118">
        <v>23</v>
      </c>
      <c r="AF22" s="118">
        <v>28</v>
      </c>
      <c r="AG22" s="118">
        <v>46</v>
      </c>
      <c r="AH22" s="118">
        <v>58</v>
      </c>
      <c r="AI22" s="50">
        <v>12</v>
      </c>
      <c r="AJ22" s="111">
        <v>12</v>
      </c>
      <c r="AK22" s="28" t="s">
        <v>301</v>
      </c>
      <c r="AL22" s="118">
        <v>2</v>
      </c>
      <c r="AM22" s="118">
        <v>2</v>
      </c>
      <c r="AN22" s="118">
        <v>0</v>
      </c>
      <c r="AO22" s="118">
        <v>0</v>
      </c>
      <c r="AP22" s="118">
        <v>0</v>
      </c>
      <c r="AQ22" s="118">
        <v>0</v>
      </c>
      <c r="AR22" s="118">
        <v>0</v>
      </c>
      <c r="AS22" s="118">
        <v>0</v>
      </c>
      <c r="AT22" s="118">
        <v>2</v>
      </c>
      <c r="AU22" s="118">
        <v>2</v>
      </c>
      <c r="AV22" s="118">
        <v>12343</v>
      </c>
      <c r="AW22" s="118">
        <v>5410</v>
      </c>
      <c r="AX22" s="118">
        <v>1635</v>
      </c>
      <c r="AY22" s="118">
        <v>19388</v>
      </c>
      <c r="AZ22" s="118">
        <v>28</v>
      </c>
      <c r="BA22" s="118">
        <v>23</v>
      </c>
      <c r="BB22" s="118">
        <v>47</v>
      </c>
      <c r="BC22" s="50">
        <v>12</v>
      </c>
      <c r="BD22" s="111">
        <v>12</v>
      </c>
      <c r="BE22" s="28" t="s">
        <v>301</v>
      </c>
      <c r="BF22" s="118">
        <v>183</v>
      </c>
      <c r="BG22" s="118">
        <v>281</v>
      </c>
      <c r="BH22" s="118">
        <v>1</v>
      </c>
      <c r="BI22" s="118">
        <v>0</v>
      </c>
      <c r="BJ22" s="118">
        <v>0</v>
      </c>
      <c r="BK22" s="118">
        <v>0</v>
      </c>
      <c r="BL22" s="118">
        <v>1</v>
      </c>
      <c r="BM22" s="118">
        <v>0</v>
      </c>
      <c r="BN22" s="118">
        <v>0</v>
      </c>
      <c r="BO22" s="118">
        <v>0</v>
      </c>
      <c r="BP22" s="118">
        <v>0</v>
      </c>
      <c r="BQ22" s="118">
        <v>0</v>
      </c>
      <c r="BR22" s="118">
        <v>0</v>
      </c>
      <c r="BS22" s="118">
        <v>0</v>
      </c>
      <c r="BT22" s="118">
        <v>0</v>
      </c>
      <c r="BU22" s="118">
        <v>0</v>
      </c>
      <c r="BV22" s="50">
        <v>12</v>
      </c>
    </row>
    <row r="23" spans="1:74" ht="20.100000000000001" customHeight="1" x14ac:dyDescent="0.15">
      <c r="A23" s="111">
        <v>13</v>
      </c>
      <c r="B23" s="28" t="s">
        <v>302</v>
      </c>
      <c r="C23" s="118">
        <v>63307</v>
      </c>
      <c r="D23" s="118">
        <v>0</v>
      </c>
      <c r="E23" s="118">
        <v>26782</v>
      </c>
      <c r="F23" s="118">
        <v>15112</v>
      </c>
      <c r="G23" s="118">
        <v>105201</v>
      </c>
      <c r="H23" s="118">
        <v>28</v>
      </c>
      <c r="I23" s="118">
        <v>5200</v>
      </c>
      <c r="J23" s="118">
        <v>7</v>
      </c>
      <c r="K23" s="118">
        <v>5</v>
      </c>
      <c r="L23" s="118">
        <v>2</v>
      </c>
      <c r="M23" s="118">
        <v>1333</v>
      </c>
      <c r="N23" s="118">
        <v>1703</v>
      </c>
      <c r="O23" s="118">
        <v>544</v>
      </c>
      <c r="P23" s="118">
        <v>882</v>
      </c>
      <c r="Q23" s="50">
        <v>13</v>
      </c>
      <c r="S23" s="111">
        <v>13</v>
      </c>
      <c r="T23" s="28" t="s">
        <v>302</v>
      </c>
      <c r="U23" s="118">
        <v>370</v>
      </c>
      <c r="V23" s="118">
        <v>607</v>
      </c>
      <c r="W23" s="118">
        <v>2247</v>
      </c>
      <c r="X23" s="118">
        <v>3192</v>
      </c>
      <c r="Y23" s="118">
        <v>10</v>
      </c>
      <c r="Z23" s="118">
        <v>15</v>
      </c>
      <c r="AA23" s="118">
        <v>9</v>
      </c>
      <c r="AB23" s="118">
        <v>12</v>
      </c>
      <c r="AC23" s="118">
        <v>3</v>
      </c>
      <c r="AD23" s="118">
        <v>4</v>
      </c>
      <c r="AE23" s="118">
        <v>18</v>
      </c>
      <c r="AF23" s="118">
        <v>27</v>
      </c>
      <c r="AG23" s="118">
        <v>40</v>
      </c>
      <c r="AH23" s="118">
        <v>58</v>
      </c>
      <c r="AI23" s="50">
        <v>13</v>
      </c>
      <c r="AJ23" s="111">
        <v>13</v>
      </c>
      <c r="AK23" s="28" t="s">
        <v>302</v>
      </c>
      <c r="AL23" s="118">
        <v>0</v>
      </c>
      <c r="AM23" s="118">
        <v>0</v>
      </c>
      <c r="AN23" s="118">
        <v>0</v>
      </c>
      <c r="AO23" s="118">
        <v>0</v>
      </c>
      <c r="AP23" s="118">
        <v>1</v>
      </c>
      <c r="AQ23" s="118">
        <v>1</v>
      </c>
      <c r="AR23" s="118">
        <v>1</v>
      </c>
      <c r="AS23" s="118">
        <v>1</v>
      </c>
      <c r="AT23" s="118">
        <v>2</v>
      </c>
      <c r="AU23" s="118">
        <v>2</v>
      </c>
      <c r="AV23" s="118">
        <v>10729</v>
      </c>
      <c r="AW23" s="118">
        <v>3969</v>
      </c>
      <c r="AX23" s="118">
        <v>1093</v>
      </c>
      <c r="AY23" s="118">
        <v>15791</v>
      </c>
      <c r="AZ23" s="118">
        <v>20</v>
      </c>
      <c r="BA23" s="118">
        <v>27</v>
      </c>
      <c r="BB23" s="118">
        <v>14</v>
      </c>
      <c r="BC23" s="50">
        <v>13</v>
      </c>
      <c r="BD23" s="111">
        <v>13</v>
      </c>
      <c r="BE23" s="28" t="s">
        <v>302</v>
      </c>
      <c r="BF23" s="118">
        <v>122</v>
      </c>
      <c r="BG23" s="118">
        <v>183</v>
      </c>
      <c r="BH23" s="118">
        <v>0</v>
      </c>
      <c r="BI23" s="118">
        <v>0</v>
      </c>
      <c r="BJ23" s="118">
        <v>1</v>
      </c>
      <c r="BK23" s="118">
        <v>2</v>
      </c>
      <c r="BL23" s="118">
        <v>3</v>
      </c>
      <c r="BM23" s="118">
        <v>7017</v>
      </c>
      <c r="BN23" s="118">
        <v>1962</v>
      </c>
      <c r="BO23" s="118">
        <v>545</v>
      </c>
      <c r="BP23" s="118">
        <v>9524</v>
      </c>
      <c r="BQ23" s="118">
        <v>0</v>
      </c>
      <c r="BR23" s="118">
        <v>0</v>
      </c>
      <c r="BS23" s="118">
        <v>2</v>
      </c>
      <c r="BT23" s="118">
        <v>7</v>
      </c>
      <c r="BU23" s="118">
        <v>9</v>
      </c>
      <c r="BV23" s="50">
        <v>13</v>
      </c>
    </row>
    <row r="24" spans="1:74" ht="20.100000000000001" customHeight="1" x14ac:dyDescent="0.15">
      <c r="A24" s="111">
        <v>14</v>
      </c>
      <c r="B24" s="28" t="s">
        <v>175</v>
      </c>
      <c r="C24" s="117">
        <v>10056</v>
      </c>
      <c r="D24" s="118">
        <v>0</v>
      </c>
      <c r="E24" s="118">
        <v>3928</v>
      </c>
      <c r="F24" s="118">
        <v>2961</v>
      </c>
      <c r="G24" s="118">
        <v>16945</v>
      </c>
      <c r="H24" s="118">
        <v>4</v>
      </c>
      <c r="I24" s="118">
        <v>731</v>
      </c>
      <c r="J24" s="118">
        <v>7</v>
      </c>
      <c r="K24" s="118">
        <v>5</v>
      </c>
      <c r="L24" s="118">
        <v>2</v>
      </c>
      <c r="M24" s="118">
        <v>239</v>
      </c>
      <c r="N24" s="118">
        <v>282</v>
      </c>
      <c r="O24" s="118">
        <v>139</v>
      </c>
      <c r="P24" s="118">
        <v>207</v>
      </c>
      <c r="Q24" s="50">
        <v>14</v>
      </c>
      <c r="S24" s="111">
        <v>14</v>
      </c>
      <c r="T24" s="28" t="s">
        <v>175</v>
      </c>
      <c r="U24" s="118">
        <v>85</v>
      </c>
      <c r="V24" s="118">
        <v>130</v>
      </c>
      <c r="W24" s="118">
        <v>463</v>
      </c>
      <c r="X24" s="118">
        <v>619</v>
      </c>
      <c r="Y24" s="118">
        <v>1</v>
      </c>
      <c r="Z24" s="118">
        <v>1</v>
      </c>
      <c r="AA24" s="118">
        <v>1</v>
      </c>
      <c r="AB24" s="118">
        <v>1</v>
      </c>
      <c r="AC24" s="118">
        <v>0</v>
      </c>
      <c r="AD24" s="118">
        <v>0</v>
      </c>
      <c r="AE24" s="118">
        <v>4</v>
      </c>
      <c r="AF24" s="118">
        <v>5</v>
      </c>
      <c r="AG24" s="118">
        <v>6</v>
      </c>
      <c r="AH24" s="118">
        <v>7</v>
      </c>
      <c r="AI24" s="50">
        <v>14</v>
      </c>
      <c r="AJ24" s="111">
        <v>14</v>
      </c>
      <c r="AK24" s="28" t="s">
        <v>175</v>
      </c>
      <c r="AL24" s="118">
        <v>0</v>
      </c>
      <c r="AM24" s="118">
        <v>0</v>
      </c>
      <c r="AN24" s="118">
        <v>0</v>
      </c>
      <c r="AO24" s="118">
        <v>0</v>
      </c>
      <c r="AP24" s="118">
        <v>0</v>
      </c>
      <c r="AQ24" s="118">
        <v>0</v>
      </c>
      <c r="AR24" s="118">
        <v>0</v>
      </c>
      <c r="AS24" s="118">
        <v>0</v>
      </c>
      <c r="AT24" s="118">
        <v>0</v>
      </c>
      <c r="AU24" s="118">
        <v>0</v>
      </c>
      <c r="AV24" s="118">
        <v>1382</v>
      </c>
      <c r="AW24" s="118">
        <v>725</v>
      </c>
      <c r="AX24" s="118">
        <v>182</v>
      </c>
      <c r="AY24" s="118">
        <v>2289</v>
      </c>
      <c r="AZ24" s="118">
        <v>1</v>
      </c>
      <c r="BA24" s="118">
        <v>2</v>
      </c>
      <c r="BB24" s="118">
        <v>0</v>
      </c>
      <c r="BC24" s="50">
        <v>14</v>
      </c>
      <c r="BD24" s="111">
        <v>14</v>
      </c>
      <c r="BE24" s="28" t="s">
        <v>175</v>
      </c>
      <c r="BF24" s="118">
        <v>18</v>
      </c>
      <c r="BG24" s="118">
        <v>21</v>
      </c>
      <c r="BH24" s="118">
        <v>0</v>
      </c>
      <c r="BI24" s="118">
        <v>0</v>
      </c>
      <c r="BJ24" s="118">
        <v>0</v>
      </c>
      <c r="BK24" s="118">
        <v>0</v>
      </c>
      <c r="BL24" s="118">
        <v>0</v>
      </c>
      <c r="BM24" s="118">
        <v>1270</v>
      </c>
      <c r="BN24" s="118">
        <v>506</v>
      </c>
      <c r="BO24" s="118">
        <v>120</v>
      </c>
      <c r="BP24" s="118">
        <v>1896</v>
      </c>
      <c r="BQ24" s="118">
        <v>0</v>
      </c>
      <c r="BR24" s="118">
        <v>0</v>
      </c>
      <c r="BS24" s="118">
        <v>0</v>
      </c>
      <c r="BT24" s="118">
        <v>0</v>
      </c>
      <c r="BU24" s="118">
        <v>0</v>
      </c>
      <c r="BV24" s="50">
        <v>14</v>
      </c>
    </row>
    <row r="25" spans="1:74" ht="20.100000000000001" customHeight="1" x14ac:dyDescent="0.15">
      <c r="A25" s="277">
        <v>15</v>
      </c>
      <c r="B25" s="31" t="s">
        <v>177</v>
      </c>
      <c r="C25" s="139">
        <v>6021</v>
      </c>
      <c r="D25" s="137">
        <v>0</v>
      </c>
      <c r="E25" s="137">
        <v>2232</v>
      </c>
      <c r="F25" s="137">
        <v>1021</v>
      </c>
      <c r="G25" s="137">
        <v>9274</v>
      </c>
      <c r="H25" s="137">
        <v>2</v>
      </c>
      <c r="I25" s="137">
        <v>380</v>
      </c>
      <c r="J25" s="137">
        <v>7</v>
      </c>
      <c r="K25" s="137">
        <v>5</v>
      </c>
      <c r="L25" s="137">
        <v>2</v>
      </c>
      <c r="M25" s="137">
        <v>132</v>
      </c>
      <c r="N25" s="137">
        <v>159</v>
      </c>
      <c r="O25" s="137">
        <v>56</v>
      </c>
      <c r="P25" s="137">
        <v>82</v>
      </c>
      <c r="Q25" s="51">
        <v>15</v>
      </c>
      <c r="R25" s="298"/>
      <c r="S25" s="277">
        <v>15</v>
      </c>
      <c r="T25" s="31" t="s">
        <v>177</v>
      </c>
      <c r="U25" s="137">
        <v>39</v>
      </c>
      <c r="V25" s="137">
        <v>64</v>
      </c>
      <c r="W25" s="137">
        <v>227</v>
      </c>
      <c r="X25" s="137">
        <v>305</v>
      </c>
      <c r="Y25" s="137">
        <v>0</v>
      </c>
      <c r="Z25" s="137">
        <v>0</v>
      </c>
      <c r="AA25" s="137">
        <v>0</v>
      </c>
      <c r="AB25" s="137">
        <v>0</v>
      </c>
      <c r="AC25" s="137">
        <v>1</v>
      </c>
      <c r="AD25" s="137">
        <v>2</v>
      </c>
      <c r="AE25" s="137">
        <v>2</v>
      </c>
      <c r="AF25" s="137">
        <v>3</v>
      </c>
      <c r="AG25" s="137">
        <v>3</v>
      </c>
      <c r="AH25" s="137">
        <v>5</v>
      </c>
      <c r="AI25" s="51">
        <v>15</v>
      </c>
      <c r="AJ25" s="277">
        <v>15</v>
      </c>
      <c r="AK25" s="31" t="s">
        <v>177</v>
      </c>
      <c r="AL25" s="137">
        <v>0</v>
      </c>
      <c r="AM25" s="137">
        <v>0</v>
      </c>
      <c r="AN25" s="137">
        <v>0</v>
      </c>
      <c r="AO25" s="137">
        <v>0</v>
      </c>
      <c r="AP25" s="137">
        <v>0</v>
      </c>
      <c r="AQ25" s="137">
        <v>0</v>
      </c>
      <c r="AR25" s="137">
        <v>0</v>
      </c>
      <c r="AS25" s="137">
        <v>0</v>
      </c>
      <c r="AT25" s="137">
        <v>0</v>
      </c>
      <c r="AU25" s="137">
        <v>0</v>
      </c>
      <c r="AV25" s="137">
        <v>824</v>
      </c>
      <c r="AW25" s="137">
        <v>303</v>
      </c>
      <c r="AX25" s="137">
        <v>95</v>
      </c>
      <c r="AY25" s="137">
        <v>1222</v>
      </c>
      <c r="AZ25" s="137">
        <v>0</v>
      </c>
      <c r="BA25" s="137">
        <v>0</v>
      </c>
      <c r="BB25" s="137">
        <v>6</v>
      </c>
      <c r="BC25" s="51">
        <v>15</v>
      </c>
      <c r="BD25" s="277">
        <v>15</v>
      </c>
      <c r="BE25" s="31" t="s">
        <v>177</v>
      </c>
      <c r="BF25" s="137">
        <v>11</v>
      </c>
      <c r="BG25" s="137">
        <v>17</v>
      </c>
      <c r="BH25" s="137">
        <v>0</v>
      </c>
      <c r="BI25" s="137">
        <v>0</v>
      </c>
      <c r="BJ25" s="137">
        <v>0</v>
      </c>
      <c r="BK25" s="137">
        <v>0</v>
      </c>
      <c r="BL25" s="137">
        <v>0</v>
      </c>
      <c r="BM25" s="137">
        <v>463</v>
      </c>
      <c r="BN25" s="137">
        <v>135</v>
      </c>
      <c r="BO25" s="137">
        <v>37</v>
      </c>
      <c r="BP25" s="137">
        <v>635</v>
      </c>
      <c r="BQ25" s="137">
        <v>0</v>
      </c>
      <c r="BR25" s="137">
        <v>0</v>
      </c>
      <c r="BS25" s="137">
        <v>0</v>
      </c>
      <c r="BT25" s="137">
        <v>0</v>
      </c>
      <c r="BU25" s="137">
        <v>0</v>
      </c>
      <c r="BV25" s="51">
        <v>15</v>
      </c>
    </row>
    <row r="26" spans="1:74" ht="20.100000000000001" customHeight="1" x14ac:dyDescent="0.15">
      <c r="A26" s="111">
        <v>16</v>
      </c>
      <c r="B26" s="28" t="s">
        <v>178</v>
      </c>
      <c r="C26" s="117">
        <v>9972</v>
      </c>
      <c r="D26" s="118">
        <v>0</v>
      </c>
      <c r="E26" s="118">
        <v>4428</v>
      </c>
      <c r="F26" s="118">
        <v>2473</v>
      </c>
      <c r="G26" s="118">
        <v>16873</v>
      </c>
      <c r="H26" s="118">
        <v>2</v>
      </c>
      <c r="I26" s="118">
        <v>71</v>
      </c>
      <c r="J26" s="118">
        <v>7</v>
      </c>
      <c r="K26" s="118">
        <v>5</v>
      </c>
      <c r="L26" s="118">
        <v>2</v>
      </c>
      <c r="M26" s="118">
        <v>167</v>
      </c>
      <c r="N26" s="118">
        <v>189</v>
      </c>
      <c r="O26" s="118">
        <v>69</v>
      </c>
      <c r="P26" s="118">
        <v>118</v>
      </c>
      <c r="Q26" s="50">
        <v>16</v>
      </c>
      <c r="S26" s="111">
        <v>16</v>
      </c>
      <c r="T26" s="28" t="s">
        <v>178</v>
      </c>
      <c r="U26" s="118">
        <v>58</v>
      </c>
      <c r="V26" s="118">
        <v>101</v>
      </c>
      <c r="W26" s="118">
        <v>294</v>
      </c>
      <c r="X26" s="118">
        <v>408</v>
      </c>
      <c r="Y26" s="118">
        <v>0</v>
      </c>
      <c r="Z26" s="118">
        <v>0</v>
      </c>
      <c r="AA26" s="118">
        <v>2</v>
      </c>
      <c r="AB26" s="118">
        <v>2</v>
      </c>
      <c r="AC26" s="118">
        <v>3</v>
      </c>
      <c r="AD26" s="118">
        <v>4</v>
      </c>
      <c r="AE26" s="118">
        <v>1</v>
      </c>
      <c r="AF26" s="118">
        <v>1</v>
      </c>
      <c r="AG26" s="118">
        <v>6</v>
      </c>
      <c r="AH26" s="118">
        <v>7</v>
      </c>
      <c r="AI26" s="50">
        <v>16</v>
      </c>
      <c r="AJ26" s="111">
        <v>16</v>
      </c>
      <c r="AK26" s="28" t="s">
        <v>178</v>
      </c>
      <c r="AL26" s="118">
        <v>0</v>
      </c>
      <c r="AM26" s="118">
        <v>0</v>
      </c>
      <c r="AN26" s="118">
        <v>0</v>
      </c>
      <c r="AO26" s="118">
        <v>0</v>
      </c>
      <c r="AP26" s="118">
        <v>1</v>
      </c>
      <c r="AQ26" s="118">
        <v>1</v>
      </c>
      <c r="AR26" s="118">
        <v>0</v>
      </c>
      <c r="AS26" s="118">
        <v>0</v>
      </c>
      <c r="AT26" s="118">
        <v>1</v>
      </c>
      <c r="AU26" s="118">
        <v>1</v>
      </c>
      <c r="AV26" s="118">
        <v>1323</v>
      </c>
      <c r="AW26" s="118">
        <v>590</v>
      </c>
      <c r="AX26" s="118">
        <v>202</v>
      </c>
      <c r="AY26" s="118">
        <v>2115</v>
      </c>
      <c r="AZ26" s="118">
        <v>0</v>
      </c>
      <c r="BA26" s="118">
        <v>5</v>
      </c>
      <c r="BB26" s="118">
        <v>16</v>
      </c>
      <c r="BC26" s="50">
        <v>16</v>
      </c>
      <c r="BD26" s="111">
        <v>16</v>
      </c>
      <c r="BE26" s="28" t="s">
        <v>178</v>
      </c>
      <c r="BF26" s="118">
        <v>5</v>
      </c>
      <c r="BG26" s="118">
        <v>26</v>
      </c>
      <c r="BH26" s="118">
        <v>0</v>
      </c>
      <c r="BI26" s="118">
        <v>0</v>
      </c>
      <c r="BJ26" s="118">
        <v>1</v>
      </c>
      <c r="BK26" s="118">
        <v>0</v>
      </c>
      <c r="BL26" s="118">
        <v>1</v>
      </c>
      <c r="BM26" s="118">
        <v>1009</v>
      </c>
      <c r="BN26" s="118">
        <v>269</v>
      </c>
      <c r="BO26" s="118">
        <v>96</v>
      </c>
      <c r="BP26" s="118">
        <v>1374</v>
      </c>
      <c r="BQ26" s="118">
        <v>0</v>
      </c>
      <c r="BR26" s="118">
        <v>0</v>
      </c>
      <c r="BS26" s="118">
        <v>0</v>
      </c>
      <c r="BT26" s="118">
        <v>0</v>
      </c>
      <c r="BU26" s="118">
        <v>0</v>
      </c>
      <c r="BV26" s="50">
        <v>16</v>
      </c>
    </row>
    <row r="27" spans="1:74" ht="20.100000000000001" customHeight="1" x14ac:dyDescent="0.15">
      <c r="A27" s="111">
        <v>17</v>
      </c>
      <c r="B27" s="28" t="s">
        <v>303</v>
      </c>
      <c r="C27" s="117">
        <v>26284</v>
      </c>
      <c r="D27" s="118">
        <v>6642</v>
      </c>
      <c r="E27" s="118">
        <v>14007</v>
      </c>
      <c r="F27" s="118">
        <v>6390</v>
      </c>
      <c r="G27" s="118">
        <v>53323</v>
      </c>
      <c r="H27" s="118">
        <v>6</v>
      </c>
      <c r="I27" s="118">
        <v>381</v>
      </c>
      <c r="J27" s="118">
        <v>7</v>
      </c>
      <c r="K27" s="118">
        <v>5</v>
      </c>
      <c r="L27" s="118">
        <v>2</v>
      </c>
      <c r="M27" s="118">
        <v>820</v>
      </c>
      <c r="N27" s="118">
        <v>1040</v>
      </c>
      <c r="O27" s="118">
        <v>364</v>
      </c>
      <c r="P27" s="118">
        <v>592</v>
      </c>
      <c r="Q27" s="50">
        <v>17</v>
      </c>
      <c r="S27" s="111">
        <v>17</v>
      </c>
      <c r="T27" s="28" t="s">
        <v>303</v>
      </c>
      <c r="U27" s="118">
        <v>234</v>
      </c>
      <c r="V27" s="118">
        <v>405</v>
      </c>
      <c r="W27" s="118">
        <v>1418</v>
      </c>
      <c r="X27" s="118">
        <v>2037</v>
      </c>
      <c r="Y27" s="118">
        <v>5</v>
      </c>
      <c r="Z27" s="118">
        <v>9</v>
      </c>
      <c r="AA27" s="118">
        <v>1</v>
      </c>
      <c r="AB27" s="118">
        <v>2</v>
      </c>
      <c r="AC27" s="118">
        <v>5</v>
      </c>
      <c r="AD27" s="118">
        <v>6</v>
      </c>
      <c r="AE27" s="118">
        <v>10</v>
      </c>
      <c r="AF27" s="118">
        <v>15</v>
      </c>
      <c r="AG27" s="118">
        <v>21</v>
      </c>
      <c r="AH27" s="118">
        <v>32</v>
      </c>
      <c r="AI27" s="50">
        <v>17</v>
      </c>
      <c r="AJ27" s="111">
        <v>17</v>
      </c>
      <c r="AK27" s="28" t="s">
        <v>303</v>
      </c>
      <c r="AL27" s="118">
        <v>0</v>
      </c>
      <c r="AM27" s="118">
        <v>0</v>
      </c>
      <c r="AN27" s="118">
        <v>0</v>
      </c>
      <c r="AO27" s="118">
        <v>0</v>
      </c>
      <c r="AP27" s="118">
        <v>0</v>
      </c>
      <c r="AQ27" s="118">
        <v>0</v>
      </c>
      <c r="AR27" s="118">
        <v>0</v>
      </c>
      <c r="AS27" s="118">
        <v>0</v>
      </c>
      <c r="AT27" s="118">
        <v>0</v>
      </c>
      <c r="AU27" s="118">
        <v>0</v>
      </c>
      <c r="AV27" s="118">
        <v>4804</v>
      </c>
      <c r="AW27" s="118">
        <v>1954</v>
      </c>
      <c r="AX27" s="118">
        <v>535</v>
      </c>
      <c r="AY27" s="118">
        <v>7293</v>
      </c>
      <c r="AZ27" s="118">
        <v>9</v>
      </c>
      <c r="BA27" s="118">
        <v>3</v>
      </c>
      <c r="BB27" s="118">
        <v>16</v>
      </c>
      <c r="BC27" s="50">
        <v>17</v>
      </c>
      <c r="BD27" s="111">
        <v>17</v>
      </c>
      <c r="BE27" s="28" t="s">
        <v>303</v>
      </c>
      <c r="BF27" s="118">
        <v>50</v>
      </c>
      <c r="BG27" s="118">
        <v>78</v>
      </c>
      <c r="BH27" s="118">
        <v>0</v>
      </c>
      <c r="BI27" s="118">
        <v>0</v>
      </c>
      <c r="BJ27" s="118">
        <v>0</v>
      </c>
      <c r="BK27" s="118">
        <v>0</v>
      </c>
      <c r="BL27" s="118">
        <v>0</v>
      </c>
      <c r="BM27" s="118">
        <v>2715</v>
      </c>
      <c r="BN27" s="118">
        <v>821</v>
      </c>
      <c r="BO27" s="118">
        <v>220</v>
      </c>
      <c r="BP27" s="118">
        <v>3756</v>
      </c>
      <c r="BQ27" s="118">
        <v>0</v>
      </c>
      <c r="BR27" s="118">
        <v>0</v>
      </c>
      <c r="BS27" s="118">
        <v>0</v>
      </c>
      <c r="BT27" s="118">
        <v>0</v>
      </c>
      <c r="BU27" s="118">
        <v>0</v>
      </c>
      <c r="BV27" s="50">
        <v>17</v>
      </c>
    </row>
    <row r="28" spans="1:74" ht="20.100000000000001" customHeight="1" x14ac:dyDescent="0.15">
      <c r="A28" s="111">
        <v>18</v>
      </c>
      <c r="B28" s="28" t="s">
        <v>304</v>
      </c>
      <c r="C28" s="117">
        <v>21046</v>
      </c>
      <c r="D28" s="118">
        <v>0</v>
      </c>
      <c r="E28" s="118">
        <v>9623</v>
      </c>
      <c r="F28" s="118">
        <v>5318</v>
      </c>
      <c r="G28" s="118">
        <v>35987</v>
      </c>
      <c r="H28" s="118">
        <v>16</v>
      </c>
      <c r="I28" s="118">
        <v>1468</v>
      </c>
      <c r="J28" s="118">
        <v>7</v>
      </c>
      <c r="K28" s="118">
        <v>5</v>
      </c>
      <c r="L28" s="118">
        <v>2</v>
      </c>
      <c r="M28" s="118">
        <v>413</v>
      </c>
      <c r="N28" s="118">
        <v>507</v>
      </c>
      <c r="O28" s="118">
        <v>162</v>
      </c>
      <c r="P28" s="118">
        <v>279</v>
      </c>
      <c r="Q28" s="50">
        <v>18</v>
      </c>
      <c r="S28" s="111">
        <v>18</v>
      </c>
      <c r="T28" s="28" t="s">
        <v>304</v>
      </c>
      <c r="U28" s="118">
        <v>100</v>
      </c>
      <c r="V28" s="118">
        <v>162</v>
      </c>
      <c r="W28" s="118">
        <v>675</v>
      </c>
      <c r="X28" s="118">
        <v>948</v>
      </c>
      <c r="Y28" s="118">
        <v>0</v>
      </c>
      <c r="Z28" s="118">
        <v>0</v>
      </c>
      <c r="AA28" s="118">
        <v>4</v>
      </c>
      <c r="AB28" s="118">
        <v>6</v>
      </c>
      <c r="AC28" s="118">
        <v>1</v>
      </c>
      <c r="AD28" s="118">
        <v>1</v>
      </c>
      <c r="AE28" s="118">
        <v>6</v>
      </c>
      <c r="AF28" s="118">
        <v>8</v>
      </c>
      <c r="AG28" s="118">
        <v>11</v>
      </c>
      <c r="AH28" s="118">
        <v>15</v>
      </c>
      <c r="AI28" s="50">
        <v>18</v>
      </c>
      <c r="AJ28" s="111">
        <v>18</v>
      </c>
      <c r="AK28" s="28" t="s">
        <v>304</v>
      </c>
      <c r="AL28" s="118">
        <v>0</v>
      </c>
      <c r="AM28" s="118">
        <v>0</v>
      </c>
      <c r="AN28" s="118">
        <v>0</v>
      </c>
      <c r="AO28" s="118">
        <v>0</v>
      </c>
      <c r="AP28" s="118">
        <v>0</v>
      </c>
      <c r="AQ28" s="118">
        <v>0</v>
      </c>
      <c r="AR28" s="118">
        <v>0</v>
      </c>
      <c r="AS28" s="118">
        <v>0</v>
      </c>
      <c r="AT28" s="118">
        <v>0</v>
      </c>
      <c r="AU28" s="118">
        <v>0</v>
      </c>
      <c r="AV28" s="118">
        <v>3549</v>
      </c>
      <c r="AW28" s="118">
        <v>1395</v>
      </c>
      <c r="AX28" s="118">
        <v>324</v>
      </c>
      <c r="AY28" s="118">
        <v>5268</v>
      </c>
      <c r="AZ28" s="118">
        <v>0</v>
      </c>
      <c r="BA28" s="118">
        <v>15</v>
      </c>
      <c r="BB28" s="118">
        <v>4</v>
      </c>
      <c r="BC28" s="50">
        <v>18</v>
      </c>
      <c r="BD28" s="111">
        <v>18</v>
      </c>
      <c r="BE28" s="28" t="s">
        <v>304</v>
      </c>
      <c r="BF28" s="118">
        <v>40</v>
      </c>
      <c r="BG28" s="118">
        <v>59</v>
      </c>
      <c r="BH28" s="118">
        <v>0</v>
      </c>
      <c r="BI28" s="118">
        <v>0</v>
      </c>
      <c r="BJ28" s="118">
        <v>0</v>
      </c>
      <c r="BK28" s="118">
        <v>0</v>
      </c>
      <c r="BL28" s="118">
        <v>0</v>
      </c>
      <c r="BM28" s="118">
        <v>2426</v>
      </c>
      <c r="BN28" s="118">
        <v>629</v>
      </c>
      <c r="BO28" s="118">
        <v>166</v>
      </c>
      <c r="BP28" s="118">
        <v>3221</v>
      </c>
      <c r="BQ28" s="118">
        <v>0</v>
      </c>
      <c r="BR28" s="118">
        <v>0</v>
      </c>
      <c r="BS28" s="118">
        <v>0</v>
      </c>
      <c r="BT28" s="118">
        <v>0</v>
      </c>
      <c r="BU28" s="118">
        <v>0</v>
      </c>
      <c r="BV28" s="50">
        <v>18</v>
      </c>
    </row>
    <row r="29" spans="1:74" ht="20.100000000000001" customHeight="1" x14ac:dyDescent="0.15">
      <c r="A29" s="111">
        <v>19</v>
      </c>
      <c r="B29" s="28" t="s">
        <v>135</v>
      </c>
      <c r="C29" s="281">
        <v>29666</v>
      </c>
      <c r="D29" s="281">
        <v>0</v>
      </c>
      <c r="E29" s="281">
        <v>10733</v>
      </c>
      <c r="F29" s="281">
        <v>5291</v>
      </c>
      <c r="G29" s="281">
        <v>45690</v>
      </c>
      <c r="H29" s="281">
        <v>18</v>
      </c>
      <c r="I29" s="281">
        <v>2502</v>
      </c>
      <c r="J29" s="281">
        <v>7</v>
      </c>
      <c r="K29" s="281">
        <v>5</v>
      </c>
      <c r="L29" s="281">
        <v>2</v>
      </c>
      <c r="M29" s="281">
        <v>473</v>
      </c>
      <c r="N29" s="281">
        <v>597</v>
      </c>
      <c r="O29" s="281">
        <v>197</v>
      </c>
      <c r="P29" s="281">
        <v>316</v>
      </c>
      <c r="Q29" s="50">
        <v>19</v>
      </c>
      <c r="S29" s="111">
        <v>19</v>
      </c>
      <c r="T29" s="28" t="s">
        <v>135</v>
      </c>
      <c r="U29" s="118">
        <v>146</v>
      </c>
      <c r="V29" s="118">
        <v>234</v>
      </c>
      <c r="W29" s="118">
        <v>816</v>
      </c>
      <c r="X29" s="118">
        <v>1147</v>
      </c>
      <c r="Y29" s="118">
        <v>1</v>
      </c>
      <c r="Z29" s="118">
        <v>1</v>
      </c>
      <c r="AA29" s="118">
        <v>0</v>
      </c>
      <c r="AB29" s="118">
        <v>0</v>
      </c>
      <c r="AC29" s="118">
        <v>1</v>
      </c>
      <c r="AD29" s="118">
        <v>1</v>
      </c>
      <c r="AE29" s="118">
        <v>5</v>
      </c>
      <c r="AF29" s="118">
        <v>5</v>
      </c>
      <c r="AG29" s="118">
        <v>7</v>
      </c>
      <c r="AH29" s="118">
        <v>7</v>
      </c>
      <c r="AI29" s="50">
        <v>19</v>
      </c>
      <c r="AJ29" s="111">
        <v>19</v>
      </c>
      <c r="AK29" s="28" t="s">
        <v>135</v>
      </c>
      <c r="AL29" s="118">
        <v>0</v>
      </c>
      <c r="AM29" s="118">
        <v>0</v>
      </c>
      <c r="AN29" s="118">
        <v>0</v>
      </c>
      <c r="AO29" s="118">
        <v>0</v>
      </c>
      <c r="AP29" s="118">
        <v>0</v>
      </c>
      <c r="AQ29" s="118">
        <v>0</v>
      </c>
      <c r="AR29" s="118">
        <v>0</v>
      </c>
      <c r="AS29" s="118">
        <v>0</v>
      </c>
      <c r="AT29" s="118">
        <v>0</v>
      </c>
      <c r="AU29" s="118">
        <v>0</v>
      </c>
      <c r="AV29" s="118">
        <v>4179</v>
      </c>
      <c r="AW29" s="118">
        <v>1580</v>
      </c>
      <c r="AX29" s="118">
        <v>468</v>
      </c>
      <c r="AY29" s="118">
        <v>6227</v>
      </c>
      <c r="AZ29" s="118">
        <v>2</v>
      </c>
      <c r="BA29" s="118">
        <v>0</v>
      </c>
      <c r="BB29" s="118">
        <v>4</v>
      </c>
      <c r="BC29" s="50">
        <v>19</v>
      </c>
      <c r="BD29" s="111">
        <v>19</v>
      </c>
      <c r="BE29" s="28" t="s">
        <v>135</v>
      </c>
      <c r="BF29" s="118">
        <v>25</v>
      </c>
      <c r="BG29" s="118">
        <v>31</v>
      </c>
      <c r="BH29" s="118">
        <v>0</v>
      </c>
      <c r="BI29" s="118">
        <v>0</v>
      </c>
      <c r="BJ29" s="118">
        <v>0</v>
      </c>
      <c r="BK29" s="118">
        <v>0</v>
      </c>
      <c r="BL29" s="118">
        <v>0</v>
      </c>
      <c r="BM29" s="118">
        <v>2436</v>
      </c>
      <c r="BN29" s="118">
        <v>673</v>
      </c>
      <c r="BO29" s="118">
        <v>205</v>
      </c>
      <c r="BP29" s="118">
        <v>3314</v>
      </c>
      <c r="BQ29" s="118">
        <v>0</v>
      </c>
      <c r="BR29" s="118">
        <v>0</v>
      </c>
      <c r="BS29" s="118">
        <v>0</v>
      </c>
      <c r="BT29" s="118">
        <v>0</v>
      </c>
      <c r="BU29" s="118">
        <v>0</v>
      </c>
      <c r="BV29" s="50">
        <v>19</v>
      </c>
    </row>
    <row r="30" spans="1:74" ht="20.100000000000001" customHeight="1" x14ac:dyDescent="0.15">
      <c r="A30" s="277">
        <v>20</v>
      </c>
      <c r="B30" s="31" t="s">
        <v>180</v>
      </c>
      <c r="C30" s="281">
        <v>9016</v>
      </c>
      <c r="D30" s="281">
        <v>0</v>
      </c>
      <c r="E30" s="281">
        <v>3840</v>
      </c>
      <c r="F30" s="281">
        <v>3039</v>
      </c>
      <c r="G30" s="281">
        <v>15895</v>
      </c>
      <c r="H30" s="281">
        <v>0</v>
      </c>
      <c r="I30" s="281">
        <v>0</v>
      </c>
      <c r="J30" s="281">
        <v>7</v>
      </c>
      <c r="K30" s="281">
        <v>5</v>
      </c>
      <c r="L30" s="281">
        <v>2</v>
      </c>
      <c r="M30" s="281">
        <v>308</v>
      </c>
      <c r="N30" s="281">
        <v>389</v>
      </c>
      <c r="O30" s="281">
        <v>161</v>
      </c>
      <c r="P30" s="281">
        <v>242</v>
      </c>
      <c r="Q30" s="51">
        <v>20</v>
      </c>
      <c r="S30" s="277">
        <v>20</v>
      </c>
      <c r="T30" s="31" t="s">
        <v>180</v>
      </c>
      <c r="U30" s="118">
        <v>99</v>
      </c>
      <c r="V30" s="118">
        <v>147</v>
      </c>
      <c r="W30" s="118">
        <v>568</v>
      </c>
      <c r="X30" s="118">
        <v>778</v>
      </c>
      <c r="Y30" s="118">
        <v>2</v>
      </c>
      <c r="Z30" s="118">
        <v>4</v>
      </c>
      <c r="AA30" s="118">
        <v>1</v>
      </c>
      <c r="AB30" s="118">
        <v>1</v>
      </c>
      <c r="AC30" s="118">
        <v>1</v>
      </c>
      <c r="AD30" s="118">
        <v>1</v>
      </c>
      <c r="AE30" s="118">
        <v>0</v>
      </c>
      <c r="AF30" s="118">
        <v>0</v>
      </c>
      <c r="AG30" s="118">
        <v>4</v>
      </c>
      <c r="AH30" s="118">
        <v>6</v>
      </c>
      <c r="AI30" s="51">
        <v>20</v>
      </c>
      <c r="AJ30" s="277">
        <v>20</v>
      </c>
      <c r="AK30" s="31" t="s">
        <v>180</v>
      </c>
      <c r="AL30" s="118">
        <v>0</v>
      </c>
      <c r="AM30" s="118">
        <v>0</v>
      </c>
      <c r="AN30" s="118">
        <v>0</v>
      </c>
      <c r="AO30" s="118">
        <v>0</v>
      </c>
      <c r="AP30" s="118">
        <v>0</v>
      </c>
      <c r="AQ30" s="118">
        <v>0</v>
      </c>
      <c r="AR30" s="118">
        <v>0</v>
      </c>
      <c r="AS30" s="118">
        <v>0</v>
      </c>
      <c r="AT30" s="118">
        <v>0</v>
      </c>
      <c r="AU30" s="118">
        <v>0</v>
      </c>
      <c r="AV30" s="118">
        <v>1471</v>
      </c>
      <c r="AW30" s="118">
        <v>653</v>
      </c>
      <c r="AX30" s="118">
        <v>159</v>
      </c>
      <c r="AY30" s="118">
        <v>2283</v>
      </c>
      <c r="AZ30" s="118">
        <v>3</v>
      </c>
      <c r="BA30" s="118">
        <v>1</v>
      </c>
      <c r="BB30" s="118">
        <v>2</v>
      </c>
      <c r="BC30" s="51">
        <v>20</v>
      </c>
      <c r="BD30" s="277">
        <v>20</v>
      </c>
      <c r="BE30" s="31" t="s">
        <v>180</v>
      </c>
      <c r="BF30" s="118">
        <v>1</v>
      </c>
      <c r="BG30" s="118">
        <v>7</v>
      </c>
      <c r="BH30" s="118">
        <v>0</v>
      </c>
      <c r="BI30" s="118">
        <v>0</v>
      </c>
      <c r="BJ30" s="118">
        <v>0</v>
      </c>
      <c r="BK30" s="118">
        <v>0</v>
      </c>
      <c r="BL30" s="118">
        <v>0</v>
      </c>
      <c r="BM30" s="118">
        <v>1341</v>
      </c>
      <c r="BN30" s="118">
        <v>467</v>
      </c>
      <c r="BO30" s="118">
        <v>116</v>
      </c>
      <c r="BP30" s="118">
        <v>1924</v>
      </c>
      <c r="BQ30" s="118">
        <v>0</v>
      </c>
      <c r="BR30" s="118">
        <v>0</v>
      </c>
      <c r="BS30" s="118">
        <v>0</v>
      </c>
      <c r="BT30" s="118">
        <v>0</v>
      </c>
      <c r="BU30" s="118">
        <v>0</v>
      </c>
      <c r="BV30" s="51">
        <v>20</v>
      </c>
    </row>
    <row r="31" spans="1:74" ht="20.100000000000001" customHeight="1" x14ac:dyDescent="0.15">
      <c r="A31" s="111">
        <v>21</v>
      </c>
      <c r="B31" s="28" t="s">
        <v>181</v>
      </c>
      <c r="C31" s="282">
        <v>8791</v>
      </c>
      <c r="D31" s="124">
        <v>0</v>
      </c>
      <c r="E31" s="124">
        <v>6038</v>
      </c>
      <c r="F31" s="124">
        <v>2509</v>
      </c>
      <c r="G31" s="124">
        <v>17338</v>
      </c>
      <c r="H31" s="124">
        <v>6</v>
      </c>
      <c r="I31" s="124">
        <v>740</v>
      </c>
      <c r="J31" s="124">
        <v>7</v>
      </c>
      <c r="K31" s="124">
        <v>5</v>
      </c>
      <c r="L31" s="124">
        <v>2</v>
      </c>
      <c r="M31" s="124">
        <v>182</v>
      </c>
      <c r="N31" s="124">
        <v>229</v>
      </c>
      <c r="O31" s="124">
        <v>125</v>
      </c>
      <c r="P31" s="124">
        <v>197</v>
      </c>
      <c r="Q31" s="50">
        <v>21</v>
      </c>
      <c r="R31" s="299"/>
      <c r="S31" s="111">
        <v>21</v>
      </c>
      <c r="T31" s="28" t="s">
        <v>181</v>
      </c>
      <c r="U31" s="124">
        <v>67</v>
      </c>
      <c r="V31" s="124">
        <v>117</v>
      </c>
      <c r="W31" s="124">
        <v>374</v>
      </c>
      <c r="X31" s="124">
        <v>543</v>
      </c>
      <c r="Y31" s="124">
        <v>1</v>
      </c>
      <c r="Z31" s="124">
        <v>1</v>
      </c>
      <c r="AA31" s="124">
        <v>1</v>
      </c>
      <c r="AB31" s="124">
        <v>1</v>
      </c>
      <c r="AC31" s="124">
        <v>2</v>
      </c>
      <c r="AD31" s="124">
        <v>3</v>
      </c>
      <c r="AE31" s="124">
        <v>0</v>
      </c>
      <c r="AF31" s="124">
        <v>0</v>
      </c>
      <c r="AG31" s="124">
        <v>4</v>
      </c>
      <c r="AH31" s="124">
        <v>5</v>
      </c>
      <c r="AI31" s="50">
        <v>21</v>
      </c>
      <c r="AJ31" s="111">
        <v>21</v>
      </c>
      <c r="AK31" s="28" t="s">
        <v>181</v>
      </c>
      <c r="AL31" s="124">
        <v>0</v>
      </c>
      <c r="AM31" s="124">
        <v>0</v>
      </c>
      <c r="AN31" s="124">
        <v>0</v>
      </c>
      <c r="AO31" s="124">
        <v>0</v>
      </c>
      <c r="AP31" s="124">
        <v>0</v>
      </c>
      <c r="AQ31" s="124">
        <v>0</v>
      </c>
      <c r="AR31" s="124">
        <v>0</v>
      </c>
      <c r="AS31" s="124">
        <v>0</v>
      </c>
      <c r="AT31" s="124">
        <v>0</v>
      </c>
      <c r="AU31" s="124">
        <v>0</v>
      </c>
      <c r="AV31" s="124">
        <v>1923</v>
      </c>
      <c r="AW31" s="124">
        <v>1182</v>
      </c>
      <c r="AX31" s="124">
        <v>281</v>
      </c>
      <c r="AY31" s="124">
        <v>3386</v>
      </c>
      <c r="AZ31" s="124">
        <v>2</v>
      </c>
      <c r="BA31" s="124">
        <v>3</v>
      </c>
      <c r="BB31" s="124">
        <v>14</v>
      </c>
      <c r="BC31" s="50">
        <v>21</v>
      </c>
      <c r="BD31" s="111">
        <v>21</v>
      </c>
      <c r="BE31" s="28" t="s">
        <v>181</v>
      </c>
      <c r="BF31" s="124">
        <v>0</v>
      </c>
      <c r="BG31" s="124">
        <v>19</v>
      </c>
      <c r="BH31" s="124">
        <v>0</v>
      </c>
      <c r="BI31" s="124">
        <v>0</v>
      </c>
      <c r="BJ31" s="124">
        <v>0</v>
      </c>
      <c r="BK31" s="124">
        <v>0</v>
      </c>
      <c r="BL31" s="124">
        <v>0</v>
      </c>
      <c r="BM31" s="124">
        <v>937</v>
      </c>
      <c r="BN31" s="124">
        <v>450</v>
      </c>
      <c r="BO31" s="124">
        <v>96</v>
      </c>
      <c r="BP31" s="124">
        <v>1483</v>
      </c>
      <c r="BQ31" s="124">
        <v>0</v>
      </c>
      <c r="BR31" s="124">
        <v>0</v>
      </c>
      <c r="BS31" s="124">
        <v>0</v>
      </c>
      <c r="BT31" s="124">
        <v>0</v>
      </c>
      <c r="BU31" s="124">
        <v>0</v>
      </c>
      <c r="BV31" s="50">
        <v>21</v>
      </c>
    </row>
    <row r="32" spans="1:74" ht="20.100000000000001" customHeight="1" x14ac:dyDescent="0.15">
      <c r="A32" s="111">
        <v>22</v>
      </c>
      <c r="B32" s="28" t="s">
        <v>182</v>
      </c>
      <c r="C32" s="281">
        <v>59114</v>
      </c>
      <c r="D32" s="281">
        <v>0</v>
      </c>
      <c r="E32" s="281">
        <v>19347</v>
      </c>
      <c r="F32" s="281">
        <v>6881</v>
      </c>
      <c r="G32" s="281">
        <v>85342</v>
      </c>
      <c r="H32" s="281">
        <v>208</v>
      </c>
      <c r="I32" s="281">
        <v>26903</v>
      </c>
      <c r="J32" s="281">
        <v>7</v>
      </c>
      <c r="K32" s="281">
        <v>5</v>
      </c>
      <c r="L32" s="281">
        <v>2</v>
      </c>
      <c r="M32" s="281">
        <v>69</v>
      </c>
      <c r="N32" s="281">
        <v>118</v>
      </c>
      <c r="O32" s="281">
        <v>22</v>
      </c>
      <c r="P32" s="281">
        <v>33</v>
      </c>
      <c r="Q32" s="50">
        <v>22</v>
      </c>
      <c r="S32" s="111">
        <v>22</v>
      </c>
      <c r="T32" s="28" t="s">
        <v>182</v>
      </c>
      <c r="U32" s="118">
        <v>22</v>
      </c>
      <c r="V32" s="118">
        <v>52</v>
      </c>
      <c r="W32" s="118">
        <v>113</v>
      </c>
      <c r="X32" s="118">
        <v>203</v>
      </c>
      <c r="Y32" s="118">
        <v>7</v>
      </c>
      <c r="Z32" s="118">
        <v>11</v>
      </c>
      <c r="AA32" s="118">
        <v>1</v>
      </c>
      <c r="AB32" s="118">
        <v>1</v>
      </c>
      <c r="AC32" s="118">
        <v>1</v>
      </c>
      <c r="AD32" s="118">
        <v>3</v>
      </c>
      <c r="AE32" s="118">
        <v>31</v>
      </c>
      <c r="AF32" s="118">
        <v>37</v>
      </c>
      <c r="AG32" s="118">
        <v>40</v>
      </c>
      <c r="AH32" s="118">
        <v>52</v>
      </c>
      <c r="AI32" s="50">
        <v>22</v>
      </c>
      <c r="AJ32" s="111">
        <v>22</v>
      </c>
      <c r="AK32" s="28" t="s">
        <v>182</v>
      </c>
      <c r="AL32" s="118">
        <v>0</v>
      </c>
      <c r="AM32" s="118">
        <v>0</v>
      </c>
      <c r="AN32" s="118">
        <v>0</v>
      </c>
      <c r="AO32" s="118">
        <v>0</v>
      </c>
      <c r="AP32" s="118">
        <v>0</v>
      </c>
      <c r="AQ32" s="118">
        <v>0</v>
      </c>
      <c r="AR32" s="118">
        <v>0</v>
      </c>
      <c r="AS32" s="118">
        <v>0</v>
      </c>
      <c r="AT32" s="118">
        <v>0</v>
      </c>
      <c r="AU32" s="118">
        <v>0</v>
      </c>
      <c r="AV32" s="118">
        <v>1156</v>
      </c>
      <c r="AW32" s="118">
        <v>231</v>
      </c>
      <c r="AX32" s="118">
        <v>146</v>
      </c>
      <c r="AY32" s="118">
        <v>1533</v>
      </c>
      <c r="AZ32" s="118">
        <v>23</v>
      </c>
      <c r="BA32" s="118">
        <v>4</v>
      </c>
      <c r="BB32" s="118">
        <v>17</v>
      </c>
      <c r="BC32" s="50">
        <v>22</v>
      </c>
      <c r="BD32" s="111">
        <v>22</v>
      </c>
      <c r="BE32" s="28" t="s">
        <v>182</v>
      </c>
      <c r="BF32" s="118">
        <v>258</v>
      </c>
      <c r="BG32" s="118">
        <v>302</v>
      </c>
      <c r="BH32" s="118">
        <v>0</v>
      </c>
      <c r="BI32" s="118">
        <v>0</v>
      </c>
      <c r="BJ32" s="118">
        <v>0</v>
      </c>
      <c r="BK32" s="118">
        <v>0</v>
      </c>
      <c r="BL32" s="118">
        <v>0</v>
      </c>
      <c r="BM32" s="118">
        <v>662</v>
      </c>
      <c r="BN32" s="118">
        <v>128</v>
      </c>
      <c r="BO32" s="118">
        <v>57</v>
      </c>
      <c r="BP32" s="118">
        <v>847</v>
      </c>
      <c r="BQ32" s="118">
        <v>0</v>
      </c>
      <c r="BR32" s="118">
        <v>0</v>
      </c>
      <c r="BS32" s="118">
        <v>0</v>
      </c>
      <c r="BT32" s="118">
        <v>0</v>
      </c>
      <c r="BU32" s="118">
        <v>0</v>
      </c>
      <c r="BV32" s="50">
        <v>22</v>
      </c>
    </row>
    <row r="33" spans="1:74" ht="20.100000000000001" customHeight="1" x14ac:dyDescent="0.15">
      <c r="A33" s="111">
        <v>23</v>
      </c>
      <c r="B33" s="28" t="s">
        <v>184</v>
      </c>
      <c r="C33" s="281">
        <v>47023</v>
      </c>
      <c r="D33" s="281">
        <v>0</v>
      </c>
      <c r="E33" s="281">
        <v>20153</v>
      </c>
      <c r="F33" s="281">
        <v>10299</v>
      </c>
      <c r="G33" s="281">
        <v>77475</v>
      </c>
      <c r="H33" s="281">
        <v>21</v>
      </c>
      <c r="I33" s="281">
        <v>1730</v>
      </c>
      <c r="J33" s="281">
        <v>7</v>
      </c>
      <c r="K33" s="281">
        <v>5</v>
      </c>
      <c r="L33" s="281">
        <v>2</v>
      </c>
      <c r="M33" s="281">
        <v>752</v>
      </c>
      <c r="N33" s="281">
        <v>1008</v>
      </c>
      <c r="O33" s="281">
        <v>423</v>
      </c>
      <c r="P33" s="281">
        <v>742</v>
      </c>
      <c r="Q33" s="50">
        <v>23</v>
      </c>
      <c r="S33" s="111">
        <v>23</v>
      </c>
      <c r="T33" s="28" t="s">
        <v>184</v>
      </c>
      <c r="U33" s="118">
        <v>297</v>
      </c>
      <c r="V33" s="118">
        <v>514</v>
      </c>
      <c r="W33" s="118">
        <v>1472</v>
      </c>
      <c r="X33" s="118">
        <v>2264</v>
      </c>
      <c r="Y33" s="118">
        <v>6</v>
      </c>
      <c r="Z33" s="118">
        <v>6</v>
      </c>
      <c r="AA33" s="118">
        <v>9</v>
      </c>
      <c r="AB33" s="118">
        <v>11</v>
      </c>
      <c r="AC33" s="118">
        <v>6</v>
      </c>
      <c r="AD33" s="118">
        <v>7</v>
      </c>
      <c r="AE33" s="118">
        <v>18</v>
      </c>
      <c r="AF33" s="118">
        <v>26</v>
      </c>
      <c r="AG33" s="118">
        <v>39</v>
      </c>
      <c r="AH33" s="118">
        <v>50</v>
      </c>
      <c r="AI33" s="50">
        <v>23</v>
      </c>
      <c r="AJ33" s="111">
        <v>23</v>
      </c>
      <c r="AK33" s="28" t="s">
        <v>184</v>
      </c>
      <c r="AL33" s="118">
        <v>0</v>
      </c>
      <c r="AM33" s="118">
        <v>0</v>
      </c>
      <c r="AN33" s="118">
        <v>0</v>
      </c>
      <c r="AO33" s="118">
        <v>0</v>
      </c>
      <c r="AP33" s="118">
        <v>0</v>
      </c>
      <c r="AQ33" s="118">
        <v>0</v>
      </c>
      <c r="AR33" s="118">
        <v>0</v>
      </c>
      <c r="AS33" s="118">
        <v>0</v>
      </c>
      <c r="AT33" s="118">
        <v>0</v>
      </c>
      <c r="AU33" s="118">
        <v>0</v>
      </c>
      <c r="AV33" s="118">
        <v>5645</v>
      </c>
      <c r="AW33" s="118">
        <v>2968</v>
      </c>
      <c r="AX33" s="118">
        <v>822</v>
      </c>
      <c r="AY33" s="118">
        <v>9435</v>
      </c>
      <c r="AZ33" s="118">
        <v>7</v>
      </c>
      <c r="BA33" s="118">
        <v>22</v>
      </c>
      <c r="BB33" s="118">
        <v>22</v>
      </c>
      <c r="BC33" s="50">
        <v>23</v>
      </c>
      <c r="BD33" s="111">
        <v>23</v>
      </c>
      <c r="BE33" s="28" t="s">
        <v>184</v>
      </c>
      <c r="BF33" s="118">
        <v>105</v>
      </c>
      <c r="BG33" s="118">
        <v>156</v>
      </c>
      <c r="BH33" s="118">
        <v>0</v>
      </c>
      <c r="BI33" s="118">
        <v>0</v>
      </c>
      <c r="BJ33" s="118">
        <v>0</v>
      </c>
      <c r="BK33" s="118">
        <v>0</v>
      </c>
      <c r="BL33" s="118">
        <v>0</v>
      </c>
      <c r="BM33" s="118">
        <v>3420</v>
      </c>
      <c r="BN33" s="118">
        <v>1364</v>
      </c>
      <c r="BO33" s="118">
        <v>390</v>
      </c>
      <c r="BP33" s="118">
        <v>5174</v>
      </c>
      <c r="BQ33" s="118">
        <v>0</v>
      </c>
      <c r="BR33" s="118">
        <v>0</v>
      </c>
      <c r="BS33" s="118">
        <v>0</v>
      </c>
      <c r="BT33" s="118">
        <v>0</v>
      </c>
      <c r="BU33" s="118">
        <v>0</v>
      </c>
      <c r="BV33" s="50">
        <v>23</v>
      </c>
    </row>
    <row r="34" spans="1:74" ht="20.100000000000001" customHeight="1" x14ac:dyDescent="0.15">
      <c r="A34" s="111">
        <v>24</v>
      </c>
      <c r="B34" s="28" t="s">
        <v>185</v>
      </c>
      <c r="C34" s="281">
        <v>35250</v>
      </c>
      <c r="D34" s="281">
        <v>0</v>
      </c>
      <c r="E34" s="281">
        <v>13320</v>
      </c>
      <c r="F34" s="281">
        <v>10172</v>
      </c>
      <c r="G34" s="281">
        <v>58742</v>
      </c>
      <c r="H34" s="281">
        <v>21</v>
      </c>
      <c r="I34" s="281">
        <v>1925</v>
      </c>
      <c r="J34" s="281">
        <v>7</v>
      </c>
      <c r="K34" s="281">
        <v>5</v>
      </c>
      <c r="L34" s="281">
        <v>2</v>
      </c>
      <c r="M34" s="281">
        <v>733</v>
      </c>
      <c r="N34" s="281">
        <v>966</v>
      </c>
      <c r="O34" s="281">
        <v>342</v>
      </c>
      <c r="P34" s="281">
        <v>585</v>
      </c>
      <c r="Q34" s="50">
        <v>24</v>
      </c>
      <c r="S34" s="111">
        <v>24</v>
      </c>
      <c r="T34" s="28" t="s">
        <v>185</v>
      </c>
      <c r="U34" s="118">
        <v>211</v>
      </c>
      <c r="V34" s="118">
        <v>369</v>
      </c>
      <c r="W34" s="118">
        <v>1286</v>
      </c>
      <c r="X34" s="118">
        <v>1920</v>
      </c>
      <c r="Y34" s="118">
        <v>2</v>
      </c>
      <c r="Z34" s="118">
        <v>2</v>
      </c>
      <c r="AA34" s="118">
        <v>1</v>
      </c>
      <c r="AB34" s="118">
        <v>1</v>
      </c>
      <c r="AC34" s="118">
        <v>3</v>
      </c>
      <c r="AD34" s="118">
        <v>4</v>
      </c>
      <c r="AE34" s="118">
        <v>10</v>
      </c>
      <c r="AF34" s="118">
        <v>13</v>
      </c>
      <c r="AG34" s="118">
        <v>16</v>
      </c>
      <c r="AH34" s="118">
        <v>20</v>
      </c>
      <c r="AI34" s="50">
        <v>24</v>
      </c>
      <c r="AJ34" s="111">
        <v>24</v>
      </c>
      <c r="AK34" s="28" t="s">
        <v>185</v>
      </c>
      <c r="AL34" s="118">
        <v>0</v>
      </c>
      <c r="AM34" s="118">
        <v>0</v>
      </c>
      <c r="AN34" s="118">
        <v>0</v>
      </c>
      <c r="AO34" s="118">
        <v>0</v>
      </c>
      <c r="AP34" s="118">
        <v>0</v>
      </c>
      <c r="AQ34" s="118">
        <v>0</v>
      </c>
      <c r="AR34" s="118">
        <v>0</v>
      </c>
      <c r="AS34" s="118">
        <v>0</v>
      </c>
      <c r="AT34" s="118">
        <v>0</v>
      </c>
      <c r="AU34" s="118">
        <v>0</v>
      </c>
      <c r="AV34" s="118">
        <v>4733</v>
      </c>
      <c r="AW34" s="118">
        <v>2048</v>
      </c>
      <c r="AX34" s="118">
        <v>517</v>
      </c>
      <c r="AY34" s="118">
        <v>7298</v>
      </c>
      <c r="AZ34" s="118">
        <v>2</v>
      </c>
      <c r="BA34" s="118">
        <v>2</v>
      </c>
      <c r="BB34" s="118">
        <v>11</v>
      </c>
      <c r="BC34" s="50">
        <v>24</v>
      </c>
      <c r="BD34" s="111">
        <v>24</v>
      </c>
      <c r="BE34" s="28" t="s">
        <v>185</v>
      </c>
      <c r="BF34" s="118">
        <v>46</v>
      </c>
      <c r="BG34" s="118">
        <v>61</v>
      </c>
      <c r="BH34" s="118">
        <v>0</v>
      </c>
      <c r="BI34" s="118">
        <v>0</v>
      </c>
      <c r="BJ34" s="118">
        <v>0</v>
      </c>
      <c r="BK34" s="118">
        <v>0</v>
      </c>
      <c r="BL34" s="118">
        <v>0</v>
      </c>
      <c r="BM34" s="118">
        <v>4331</v>
      </c>
      <c r="BN34" s="118">
        <v>1429</v>
      </c>
      <c r="BO34" s="118">
        <v>353</v>
      </c>
      <c r="BP34" s="118">
        <v>6113</v>
      </c>
      <c r="BQ34" s="118">
        <v>0</v>
      </c>
      <c r="BR34" s="118">
        <v>0</v>
      </c>
      <c r="BS34" s="118">
        <v>0</v>
      </c>
      <c r="BT34" s="118">
        <v>0</v>
      </c>
      <c r="BU34" s="118">
        <v>0</v>
      </c>
      <c r="BV34" s="50">
        <v>24</v>
      </c>
    </row>
    <row r="35" spans="1:74" ht="20.100000000000001" customHeight="1" x14ac:dyDescent="0.15">
      <c r="A35" s="19">
        <v>25</v>
      </c>
      <c r="B35" s="28" t="s">
        <v>12</v>
      </c>
      <c r="C35" s="137">
        <v>6109</v>
      </c>
      <c r="D35" s="137">
        <v>0</v>
      </c>
      <c r="E35" s="137">
        <v>2404</v>
      </c>
      <c r="F35" s="137">
        <v>1225</v>
      </c>
      <c r="G35" s="137">
        <v>9738</v>
      </c>
      <c r="H35" s="137">
        <v>2</v>
      </c>
      <c r="I35" s="137">
        <v>114</v>
      </c>
      <c r="J35" s="137">
        <v>7</v>
      </c>
      <c r="K35" s="137">
        <v>5</v>
      </c>
      <c r="L35" s="137">
        <v>2</v>
      </c>
      <c r="M35" s="137">
        <v>99</v>
      </c>
      <c r="N35" s="137">
        <v>125</v>
      </c>
      <c r="O35" s="137">
        <v>51</v>
      </c>
      <c r="P35" s="137">
        <v>78</v>
      </c>
      <c r="Q35" s="178">
        <v>25</v>
      </c>
      <c r="R35" s="300"/>
      <c r="S35" s="19">
        <v>25</v>
      </c>
      <c r="T35" s="28" t="s">
        <v>12</v>
      </c>
      <c r="U35" s="137">
        <v>42</v>
      </c>
      <c r="V35" s="137">
        <v>83</v>
      </c>
      <c r="W35" s="137">
        <v>192</v>
      </c>
      <c r="X35" s="137">
        <v>286</v>
      </c>
      <c r="Y35" s="137">
        <v>0</v>
      </c>
      <c r="Z35" s="137">
        <v>0</v>
      </c>
      <c r="AA35" s="137">
        <v>1</v>
      </c>
      <c r="AB35" s="137">
        <v>1</v>
      </c>
      <c r="AC35" s="137">
        <v>0</v>
      </c>
      <c r="AD35" s="137">
        <v>0</v>
      </c>
      <c r="AE35" s="137">
        <v>1</v>
      </c>
      <c r="AF35" s="137">
        <v>1</v>
      </c>
      <c r="AG35" s="137">
        <v>2</v>
      </c>
      <c r="AH35" s="137">
        <v>2</v>
      </c>
      <c r="AI35" s="178">
        <v>25</v>
      </c>
      <c r="AJ35" s="19">
        <v>25</v>
      </c>
      <c r="AK35" s="28" t="s">
        <v>12</v>
      </c>
      <c r="AL35" s="137">
        <v>0</v>
      </c>
      <c r="AM35" s="137">
        <v>0</v>
      </c>
      <c r="AN35" s="137">
        <v>0</v>
      </c>
      <c r="AO35" s="137">
        <v>0</v>
      </c>
      <c r="AP35" s="137">
        <v>0</v>
      </c>
      <c r="AQ35" s="137">
        <v>0</v>
      </c>
      <c r="AR35" s="137">
        <v>0</v>
      </c>
      <c r="AS35" s="137">
        <v>0</v>
      </c>
      <c r="AT35" s="137">
        <v>0</v>
      </c>
      <c r="AU35" s="137">
        <v>0</v>
      </c>
      <c r="AV35" s="137">
        <v>683</v>
      </c>
      <c r="AW35" s="137">
        <v>304</v>
      </c>
      <c r="AX35" s="137">
        <v>129</v>
      </c>
      <c r="AY35" s="137">
        <v>1116</v>
      </c>
      <c r="AZ35" s="137">
        <v>0</v>
      </c>
      <c r="BA35" s="137">
        <v>2</v>
      </c>
      <c r="BB35" s="137">
        <v>0</v>
      </c>
      <c r="BC35" s="178">
        <v>25</v>
      </c>
      <c r="BD35" s="19">
        <v>25</v>
      </c>
      <c r="BE35" s="28" t="s">
        <v>12</v>
      </c>
      <c r="BF35" s="137">
        <v>4</v>
      </c>
      <c r="BG35" s="137">
        <v>6</v>
      </c>
      <c r="BH35" s="137">
        <v>0</v>
      </c>
      <c r="BI35" s="137">
        <v>0</v>
      </c>
      <c r="BJ35" s="137">
        <v>0</v>
      </c>
      <c r="BK35" s="137">
        <v>0</v>
      </c>
      <c r="BL35" s="137">
        <v>0</v>
      </c>
      <c r="BM35" s="137">
        <v>426</v>
      </c>
      <c r="BN35" s="137">
        <v>152</v>
      </c>
      <c r="BO35" s="137">
        <v>50</v>
      </c>
      <c r="BP35" s="137">
        <v>628</v>
      </c>
      <c r="BQ35" s="137">
        <v>0</v>
      </c>
      <c r="BR35" s="137">
        <v>0</v>
      </c>
      <c r="BS35" s="137">
        <v>0</v>
      </c>
      <c r="BT35" s="137">
        <v>0</v>
      </c>
      <c r="BU35" s="137">
        <v>0</v>
      </c>
      <c r="BV35" s="178">
        <v>25</v>
      </c>
    </row>
    <row r="36" spans="1:74" ht="20.100000000000001" customHeight="1" thickBot="1" x14ac:dyDescent="0.2">
      <c r="A36" s="23" t="s">
        <v>209</v>
      </c>
      <c r="B36" s="32"/>
      <c r="C36" s="142">
        <f t="shared" ref="C36:I36" si="0">SUM(C11:C35)</f>
        <v>2153255</v>
      </c>
      <c r="D36" s="142">
        <f t="shared" si="0"/>
        <v>6642</v>
      </c>
      <c r="E36" s="142">
        <f t="shared" si="0"/>
        <v>876941</v>
      </c>
      <c r="F36" s="142">
        <f t="shared" si="0"/>
        <v>448925</v>
      </c>
      <c r="G36" s="142">
        <f t="shared" si="0"/>
        <v>3485763</v>
      </c>
      <c r="H36" s="142">
        <f t="shared" si="0"/>
        <v>1210</v>
      </c>
      <c r="I36" s="142">
        <f t="shared" si="0"/>
        <v>190496</v>
      </c>
      <c r="J36" s="291" t="s">
        <v>288</v>
      </c>
      <c r="K36" s="291" t="s">
        <v>288</v>
      </c>
      <c r="L36" s="291" t="s">
        <v>288</v>
      </c>
      <c r="M36" s="142">
        <f>SUM(M11:M35)</f>
        <v>45139</v>
      </c>
      <c r="N36" s="142">
        <f>SUM(N11:N35)</f>
        <v>56984</v>
      </c>
      <c r="O36" s="142">
        <f>SUM(O11:O35)</f>
        <v>21547</v>
      </c>
      <c r="P36" s="260">
        <f>SUM(P11:P35)</f>
        <v>35123</v>
      </c>
      <c r="Q36" s="294"/>
      <c r="R36" s="118"/>
      <c r="S36" s="23" t="s">
        <v>209</v>
      </c>
      <c r="T36" s="32"/>
      <c r="U36" s="142">
        <f t="shared" ref="U36:AH36" si="1">SUM(U11:U35)</f>
        <v>14474</v>
      </c>
      <c r="V36" s="142">
        <f t="shared" si="1"/>
        <v>24275</v>
      </c>
      <c r="W36" s="142">
        <f t="shared" si="1"/>
        <v>81160</v>
      </c>
      <c r="X36" s="142">
        <f t="shared" si="1"/>
        <v>116382</v>
      </c>
      <c r="Y36" s="142">
        <f t="shared" si="1"/>
        <v>429</v>
      </c>
      <c r="Z36" s="142">
        <f t="shared" si="1"/>
        <v>573</v>
      </c>
      <c r="AA36" s="142">
        <f t="shared" si="1"/>
        <v>299</v>
      </c>
      <c r="AB36" s="142">
        <f t="shared" si="1"/>
        <v>395</v>
      </c>
      <c r="AC36" s="142">
        <f t="shared" si="1"/>
        <v>241</v>
      </c>
      <c r="AD36" s="142">
        <f t="shared" si="1"/>
        <v>325</v>
      </c>
      <c r="AE36" s="142">
        <f t="shared" si="1"/>
        <v>657</v>
      </c>
      <c r="AF36" s="142">
        <f t="shared" si="1"/>
        <v>838</v>
      </c>
      <c r="AG36" s="142">
        <f t="shared" si="1"/>
        <v>1626</v>
      </c>
      <c r="AH36" s="142">
        <f t="shared" si="1"/>
        <v>2131</v>
      </c>
      <c r="AI36" s="294"/>
      <c r="AJ36" s="23" t="s">
        <v>209</v>
      </c>
      <c r="AK36" s="32"/>
      <c r="AL36" s="142">
        <f t="shared" ref="AL36:BU36" si="2">SUM(AL11:AL35)</f>
        <v>16</v>
      </c>
      <c r="AM36" s="142">
        <f t="shared" si="2"/>
        <v>16</v>
      </c>
      <c r="AN36" s="142">
        <f t="shared" si="2"/>
        <v>9</v>
      </c>
      <c r="AO36" s="142">
        <f t="shared" si="2"/>
        <v>9</v>
      </c>
      <c r="AP36" s="142">
        <f t="shared" si="2"/>
        <v>8</v>
      </c>
      <c r="AQ36" s="142">
        <f t="shared" si="2"/>
        <v>8</v>
      </c>
      <c r="AR36" s="142">
        <f t="shared" si="2"/>
        <v>40</v>
      </c>
      <c r="AS36" s="142">
        <f t="shared" si="2"/>
        <v>40</v>
      </c>
      <c r="AT36" s="142">
        <f t="shared" si="2"/>
        <v>73</v>
      </c>
      <c r="AU36" s="142">
        <f t="shared" si="2"/>
        <v>73</v>
      </c>
      <c r="AV36" s="142">
        <f t="shared" si="2"/>
        <v>298902</v>
      </c>
      <c r="AW36" s="142">
        <f t="shared" si="2"/>
        <v>131771</v>
      </c>
      <c r="AX36" s="142">
        <f t="shared" si="2"/>
        <v>36499</v>
      </c>
      <c r="AY36" s="142">
        <f t="shared" si="2"/>
        <v>467172</v>
      </c>
      <c r="AZ36" s="142">
        <f t="shared" si="2"/>
        <v>636</v>
      </c>
      <c r="BA36" s="142">
        <f t="shared" si="2"/>
        <v>748</v>
      </c>
      <c r="BB36" s="142">
        <f>SUM(BB11:BB35)</f>
        <v>974</v>
      </c>
      <c r="BC36" s="294"/>
      <c r="BD36" s="23" t="s">
        <v>209</v>
      </c>
      <c r="BE36" s="32"/>
      <c r="BF36" s="142">
        <f t="shared" ref="BF36" si="3">SUM(BF11:BF35)</f>
        <v>3282</v>
      </c>
      <c r="BG36" s="142">
        <f t="shared" si="2"/>
        <v>5640</v>
      </c>
      <c r="BH36" s="142">
        <f t="shared" si="2"/>
        <v>6</v>
      </c>
      <c r="BI36" s="142">
        <f t="shared" si="2"/>
        <v>7</v>
      </c>
      <c r="BJ36" s="142">
        <f t="shared" si="2"/>
        <v>9</v>
      </c>
      <c r="BK36" s="142">
        <f t="shared" si="2"/>
        <v>50</v>
      </c>
      <c r="BL36" s="142">
        <f t="shared" si="2"/>
        <v>72</v>
      </c>
      <c r="BM36" s="142">
        <f t="shared" si="2"/>
        <v>185365</v>
      </c>
      <c r="BN36" s="142">
        <f t="shared" si="2"/>
        <v>59421</v>
      </c>
      <c r="BO36" s="142">
        <f t="shared" si="2"/>
        <v>16258</v>
      </c>
      <c r="BP36" s="142">
        <f t="shared" si="2"/>
        <v>261044</v>
      </c>
      <c r="BQ36" s="142">
        <f t="shared" si="2"/>
        <v>4</v>
      </c>
      <c r="BR36" s="142">
        <f t="shared" si="2"/>
        <v>6</v>
      </c>
      <c r="BS36" s="142">
        <f t="shared" si="2"/>
        <v>10</v>
      </c>
      <c r="BT36" s="142">
        <f t="shared" si="2"/>
        <v>117</v>
      </c>
      <c r="BU36" s="142">
        <f t="shared" si="2"/>
        <v>137</v>
      </c>
      <c r="BV36" s="294"/>
    </row>
  </sheetData>
  <mergeCells count="50">
    <mergeCell ref="BK8:BK9"/>
    <mergeCell ref="BL8:BL9"/>
    <mergeCell ref="AM6:BA6"/>
    <mergeCell ref="AX8:AX9"/>
    <mergeCell ref="BU8:BU9"/>
    <mergeCell ref="BV6:BV10"/>
    <mergeCell ref="AM7:AT7"/>
    <mergeCell ref="AZ7:BB7"/>
    <mergeCell ref="BF7:BG7"/>
    <mergeCell ref="AY8:AY9"/>
    <mergeCell ref="AZ8:AZ9"/>
    <mergeCell ref="BA8:BA9"/>
    <mergeCell ref="BB8:BB9"/>
    <mergeCell ref="BF8:BF9"/>
    <mergeCell ref="BG8:BG9"/>
    <mergeCell ref="BH8:BH9"/>
    <mergeCell ref="BI8:BI9"/>
    <mergeCell ref="BJ8:BJ9"/>
    <mergeCell ref="H7:H9"/>
    <mergeCell ref="I7:I9"/>
    <mergeCell ref="J7:L7"/>
    <mergeCell ref="BM8:BM9"/>
    <mergeCell ref="M7:P7"/>
    <mergeCell ref="AV8:AV9"/>
    <mergeCell ref="AW8:AW9"/>
    <mergeCell ref="BC6:BC10"/>
    <mergeCell ref="BG6:BT6"/>
    <mergeCell ref="BN8:BN9"/>
    <mergeCell ref="BO8:BO9"/>
    <mergeCell ref="BP8:BP9"/>
    <mergeCell ref="BQ8:BQ9"/>
    <mergeCell ref="BR8:BR9"/>
    <mergeCell ref="BS8:BS9"/>
    <mergeCell ref="BT8:BT9"/>
    <mergeCell ref="C6:G6"/>
    <mergeCell ref="H6:I6"/>
    <mergeCell ref="J6:P6"/>
    <mergeCell ref="Q6:Q10"/>
    <mergeCell ref="AI6:AI10"/>
    <mergeCell ref="L8:L9"/>
    <mergeCell ref="U7:X7"/>
    <mergeCell ref="Z7:AG7"/>
    <mergeCell ref="J8:J9"/>
    <mergeCell ref="K8:K9"/>
    <mergeCell ref="W8:X8"/>
    <mergeCell ref="C7:C9"/>
    <mergeCell ref="D7:D9"/>
    <mergeCell ref="E7:E9"/>
    <mergeCell ref="F7:F9"/>
    <mergeCell ref="G7:G9"/>
  </mergeCells>
  <phoneticPr fontId="23"/>
  <pageMargins left="0.78740157480314965" right="0.74803149606299213" top="0.78740157480314965" bottom="0.70866141732283472" header="0.51181102362204722" footer="0.51181102362204722"/>
  <pageSetup paperSize="9" scale="89" firstPageNumber="60" orientation="portrait" useFirstPageNumber="1" r:id="rId1"/>
  <headerFooter scaleWithDoc="0" alignWithMargins="0">
    <oddFooter>&amp;C- &amp;P -</oddFooter>
  </headerFooter>
  <colBreaks count="3" manualBreakCount="3">
    <brk id="9" max="35" man="1"/>
    <brk id="18" max="1048575" man="1"/>
    <brk id="35"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BFC3A-CFE1-4B57-B09F-364EF0B60ADA}">
  <sheetPr>
    <tabColor rgb="FFFFFF00"/>
  </sheetPr>
  <dimension ref="A1:BD36"/>
  <sheetViews>
    <sheetView view="pageBreakPreview" zoomScale="85" zoomScaleNormal="55" zoomScaleSheetLayoutView="85" workbookViewId="0">
      <selection activeCell="C15" sqref="C15"/>
    </sheetView>
  </sheetViews>
  <sheetFormatPr defaultColWidth="10.625" defaultRowHeight="20.100000000000001" customHeight="1" x14ac:dyDescent="0.15"/>
  <cols>
    <col min="1" max="1" width="7.5" style="15" customWidth="1"/>
    <col min="2" max="2" width="10.625" style="15"/>
    <col min="3" max="16" width="10.125" style="15" customWidth="1"/>
    <col min="17" max="17" width="5.625" style="16" customWidth="1"/>
    <col min="18" max="18" width="1.625" style="15" hidden="1" customWidth="1"/>
    <col min="19" max="19" width="5.625" style="15" customWidth="1"/>
    <col min="20" max="36" width="10.125" style="15" customWidth="1"/>
    <col min="37" max="37" width="5.625" style="16" customWidth="1"/>
    <col min="38" max="38" width="5.625" style="15" customWidth="1"/>
    <col min="39" max="43" width="10.125" style="15" customWidth="1"/>
    <col min="44" max="44" width="10.625" style="15"/>
    <col min="45" max="45" width="10.125" style="15" customWidth="1"/>
    <col min="46" max="46" width="10.625" style="15"/>
    <col min="47" max="48" width="10.125" style="15" customWidth="1"/>
    <col min="49" max="50" width="10.625" style="15"/>
    <col min="51" max="52" width="10.125" style="15" customWidth="1"/>
    <col min="53" max="53" width="10.625" style="15"/>
    <col min="54" max="54" width="10.125" style="15" customWidth="1"/>
    <col min="55" max="55" width="10.625" style="15"/>
    <col min="56" max="56" width="5.625" style="16" customWidth="1"/>
    <col min="57" max="16384" width="10.625" style="15"/>
  </cols>
  <sheetData>
    <row r="1" spans="1:56" ht="20.100000000000001" customHeight="1" x14ac:dyDescent="0.15">
      <c r="A1" s="15" t="str">
        <f>目次!A6</f>
        <v>令和６年度　市町村税の課税状況等の調</v>
      </c>
    </row>
    <row r="2" spans="1:56" ht="20.100000000000001" customHeight="1" x14ac:dyDescent="0.15">
      <c r="A2" s="15" t="s">
        <v>119</v>
      </c>
    </row>
    <row r="4" spans="1:56" ht="20.100000000000001" customHeight="1" x14ac:dyDescent="0.15">
      <c r="A4" s="15" t="s">
        <v>424</v>
      </c>
      <c r="B4" s="15" t="str">
        <f>目次!C32</f>
        <v>課税の実績額等（介護納付金課税分）（令和５年度分）</v>
      </c>
      <c r="S4" s="15" t="str">
        <f>A4</f>
        <v>第２０表</v>
      </c>
      <c r="AL4" s="15" t="str">
        <f>A4</f>
        <v>第２０表</v>
      </c>
    </row>
    <row r="5" spans="1:56" ht="20.100000000000001" customHeight="1" thickBot="1" x14ac:dyDescent="0.2">
      <c r="H5" s="99"/>
      <c r="I5" s="99"/>
      <c r="S5" s="15" t="s">
        <v>110</v>
      </c>
      <c r="AL5" s="15" t="s">
        <v>110</v>
      </c>
    </row>
    <row r="6" spans="1:56" ht="27.75" customHeight="1" x14ac:dyDescent="0.15">
      <c r="A6" s="415"/>
      <c r="B6" s="24" t="s">
        <v>9</v>
      </c>
      <c r="C6" s="607" t="s">
        <v>381</v>
      </c>
      <c r="D6" s="608"/>
      <c r="E6" s="608"/>
      <c r="F6" s="608"/>
      <c r="G6" s="609"/>
      <c r="H6" s="610" t="s">
        <v>234</v>
      </c>
      <c r="I6" s="611"/>
      <c r="J6" s="534" t="s">
        <v>383</v>
      </c>
      <c r="K6" s="535"/>
      <c r="L6" s="535"/>
      <c r="M6" s="535"/>
      <c r="N6" s="535"/>
      <c r="O6" s="535"/>
      <c r="P6" s="536"/>
      <c r="Q6" s="461" t="s">
        <v>331</v>
      </c>
      <c r="R6" s="295"/>
      <c r="S6" s="415"/>
      <c r="T6" s="24" t="s">
        <v>9</v>
      </c>
      <c r="U6" s="49" t="s">
        <v>438</v>
      </c>
      <c r="V6" s="49"/>
      <c r="W6" s="49"/>
      <c r="X6" s="49"/>
      <c r="Y6" s="49"/>
      <c r="Z6" s="49"/>
      <c r="AA6" s="49"/>
      <c r="AB6" s="49"/>
      <c r="AC6" s="49"/>
      <c r="AD6" s="49"/>
      <c r="AE6" s="49"/>
      <c r="AF6" s="49"/>
      <c r="AG6" s="49"/>
      <c r="AH6" s="49"/>
      <c r="AI6" s="49"/>
      <c r="AJ6" s="49"/>
      <c r="AK6" s="461" t="s">
        <v>331</v>
      </c>
      <c r="AL6" s="422"/>
      <c r="AM6" s="24" t="s">
        <v>9</v>
      </c>
      <c r="AN6" s="49"/>
      <c r="AO6" s="49"/>
      <c r="AP6" s="437"/>
      <c r="AQ6" s="627" t="s">
        <v>452</v>
      </c>
      <c r="AR6" s="627"/>
      <c r="AS6" s="627"/>
      <c r="AT6" s="627"/>
      <c r="AU6" s="627"/>
      <c r="AV6" s="627"/>
      <c r="AW6" s="627"/>
      <c r="AX6" s="627"/>
      <c r="AY6" s="627"/>
      <c r="AZ6" s="627"/>
      <c r="BA6" s="627"/>
      <c r="BB6" s="627"/>
      <c r="BC6" s="55"/>
      <c r="BD6" s="461" t="s">
        <v>331</v>
      </c>
    </row>
    <row r="7" spans="1:56" ht="20.100000000000001" customHeight="1" x14ac:dyDescent="0.15">
      <c r="A7" s="413"/>
      <c r="B7" s="112"/>
      <c r="C7" s="614" t="s">
        <v>191</v>
      </c>
      <c r="D7" s="614" t="s">
        <v>194</v>
      </c>
      <c r="E7" s="614" t="s">
        <v>195</v>
      </c>
      <c r="F7" s="614" t="s">
        <v>10</v>
      </c>
      <c r="G7" s="614" t="s">
        <v>197</v>
      </c>
      <c r="H7" s="549" t="s">
        <v>235</v>
      </c>
      <c r="I7" s="549" t="s">
        <v>237</v>
      </c>
      <c r="J7" s="497" t="s">
        <v>433</v>
      </c>
      <c r="K7" s="498"/>
      <c r="L7" s="612"/>
      <c r="M7" s="497" t="s">
        <v>434</v>
      </c>
      <c r="N7" s="498"/>
      <c r="O7" s="498"/>
      <c r="P7" s="613"/>
      <c r="Q7" s="462"/>
      <c r="R7" s="295"/>
      <c r="S7" s="413"/>
      <c r="T7" s="112"/>
      <c r="U7" s="497" t="s">
        <v>437</v>
      </c>
      <c r="V7" s="498"/>
      <c r="W7" s="498"/>
      <c r="X7" s="612"/>
      <c r="Y7" s="418"/>
      <c r="Z7" s="616" t="s">
        <v>451</v>
      </c>
      <c r="AA7" s="616"/>
      <c r="AB7" s="616"/>
      <c r="AC7" s="616"/>
      <c r="AD7" s="616"/>
      <c r="AE7" s="616"/>
      <c r="AF7" s="616"/>
      <c r="AG7" s="616"/>
      <c r="AH7" s="419"/>
      <c r="AI7" s="628" t="s">
        <v>455</v>
      </c>
      <c r="AJ7" s="629"/>
      <c r="AK7" s="462"/>
      <c r="AL7" s="420"/>
      <c r="AM7" s="112"/>
      <c r="AN7" s="628" t="s">
        <v>456</v>
      </c>
      <c r="AO7" s="630"/>
      <c r="AP7" s="445" t="s">
        <v>447</v>
      </c>
      <c r="AQ7" s="283"/>
      <c r="AR7" s="283"/>
      <c r="AS7" s="283"/>
      <c r="AT7" s="283"/>
      <c r="AU7" s="280" t="s">
        <v>441</v>
      </c>
      <c r="AV7" s="283"/>
      <c r="AW7" s="283"/>
      <c r="AX7" s="283"/>
      <c r="AY7" s="280" t="s">
        <v>448</v>
      </c>
      <c r="AZ7" s="283"/>
      <c r="BA7" s="283"/>
      <c r="BB7" s="283"/>
      <c r="BC7" s="283"/>
      <c r="BD7" s="462"/>
    </row>
    <row r="8" spans="1:56" ht="20.100000000000001" customHeight="1" x14ac:dyDescent="0.15">
      <c r="A8" s="413"/>
      <c r="B8" s="112"/>
      <c r="C8" s="615"/>
      <c r="D8" s="615"/>
      <c r="E8" s="615"/>
      <c r="F8" s="615"/>
      <c r="G8" s="615"/>
      <c r="H8" s="483"/>
      <c r="I8" s="483"/>
      <c r="J8" s="614" t="s">
        <v>124</v>
      </c>
      <c r="K8" s="614" t="s">
        <v>129</v>
      </c>
      <c r="L8" s="614" t="s">
        <v>131</v>
      </c>
      <c r="M8" s="410" t="s">
        <v>124</v>
      </c>
      <c r="N8" s="284"/>
      <c r="O8" s="410" t="s">
        <v>129</v>
      </c>
      <c r="P8" s="292"/>
      <c r="Q8" s="462"/>
      <c r="R8" s="296"/>
      <c r="S8" s="111"/>
      <c r="T8" s="28"/>
      <c r="U8" s="410" t="s">
        <v>131</v>
      </c>
      <c r="V8" s="284"/>
      <c r="W8" s="621" t="s">
        <v>15</v>
      </c>
      <c r="X8" s="622"/>
      <c r="Y8" s="410" t="s">
        <v>124</v>
      </c>
      <c r="Z8" s="284"/>
      <c r="AA8" s="410" t="s">
        <v>129</v>
      </c>
      <c r="AB8" s="283"/>
      <c r="AC8" s="410" t="s">
        <v>453</v>
      </c>
      <c r="AD8" s="284"/>
      <c r="AE8" s="444" t="s">
        <v>454</v>
      </c>
      <c r="AF8" s="283"/>
      <c r="AG8" s="621" t="s">
        <v>15</v>
      </c>
      <c r="AH8" s="622"/>
      <c r="AI8" s="614" t="s">
        <v>124</v>
      </c>
      <c r="AJ8" s="614" t="s">
        <v>129</v>
      </c>
      <c r="AK8" s="462"/>
      <c r="AL8" s="111"/>
      <c r="AM8" s="28"/>
      <c r="AN8" s="614" t="s">
        <v>131</v>
      </c>
      <c r="AO8" s="614" t="s">
        <v>15</v>
      </c>
      <c r="AP8" s="614" t="s">
        <v>124</v>
      </c>
      <c r="AQ8" s="614" t="s">
        <v>129</v>
      </c>
      <c r="AR8" s="614" t="s">
        <v>131</v>
      </c>
      <c r="AS8" s="614" t="s">
        <v>147</v>
      </c>
      <c r="AT8" s="623" t="s">
        <v>15</v>
      </c>
      <c r="AU8" s="614" t="s">
        <v>124</v>
      </c>
      <c r="AV8" s="614" t="s">
        <v>129</v>
      </c>
      <c r="AW8" s="614" t="s">
        <v>131</v>
      </c>
      <c r="AX8" s="623" t="s">
        <v>15</v>
      </c>
      <c r="AY8" s="614" t="s">
        <v>124</v>
      </c>
      <c r="AZ8" s="614" t="s">
        <v>129</v>
      </c>
      <c r="BA8" s="614" t="s">
        <v>131</v>
      </c>
      <c r="BB8" s="614" t="s">
        <v>147</v>
      </c>
      <c r="BC8" s="623" t="s">
        <v>15</v>
      </c>
      <c r="BD8" s="462"/>
    </row>
    <row r="9" spans="1:56" ht="20.100000000000001" customHeight="1" x14ac:dyDescent="0.15">
      <c r="A9" s="413"/>
      <c r="B9" s="112"/>
      <c r="C9" s="615"/>
      <c r="D9" s="615"/>
      <c r="E9" s="615"/>
      <c r="F9" s="615"/>
      <c r="G9" s="615"/>
      <c r="H9" s="483"/>
      <c r="I9" s="483"/>
      <c r="J9" s="527"/>
      <c r="K9" s="527"/>
      <c r="L9" s="527"/>
      <c r="M9" s="416" t="s">
        <v>132</v>
      </c>
      <c r="N9" s="416" t="s">
        <v>120</v>
      </c>
      <c r="O9" s="416" t="s">
        <v>132</v>
      </c>
      <c r="P9" s="417" t="s">
        <v>120</v>
      </c>
      <c r="Q9" s="462"/>
      <c r="S9" s="413"/>
      <c r="T9" s="112"/>
      <c r="U9" s="416" t="s">
        <v>132</v>
      </c>
      <c r="V9" s="416" t="s">
        <v>120</v>
      </c>
      <c r="W9" s="416" t="s">
        <v>132</v>
      </c>
      <c r="X9" s="416" t="s">
        <v>120</v>
      </c>
      <c r="Y9" s="423" t="s">
        <v>132</v>
      </c>
      <c r="Z9" s="423" t="s">
        <v>120</v>
      </c>
      <c r="AA9" s="423" t="s">
        <v>132</v>
      </c>
      <c r="AB9" s="436" t="s">
        <v>120</v>
      </c>
      <c r="AC9" s="423" t="s">
        <v>132</v>
      </c>
      <c r="AD9" s="423" t="s">
        <v>120</v>
      </c>
      <c r="AE9" s="430" t="s">
        <v>132</v>
      </c>
      <c r="AF9" s="430" t="s">
        <v>120</v>
      </c>
      <c r="AG9" s="423" t="s">
        <v>132</v>
      </c>
      <c r="AH9" s="423" t="s">
        <v>120</v>
      </c>
      <c r="AI9" s="527"/>
      <c r="AJ9" s="527"/>
      <c r="AK9" s="462"/>
      <c r="AL9" s="420"/>
      <c r="AM9" s="112"/>
      <c r="AN9" s="527"/>
      <c r="AO9" s="527"/>
      <c r="AP9" s="527"/>
      <c r="AQ9" s="527"/>
      <c r="AR9" s="527"/>
      <c r="AS9" s="527"/>
      <c r="AT9" s="624"/>
      <c r="AU9" s="527"/>
      <c r="AV9" s="527"/>
      <c r="AW9" s="527"/>
      <c r="AX9" s="624"/>
      <c r="AY9" s="527"/>
      <c r="AZ9" s="527"/>
      <c r="BA9" s="527"/>
      <c r="BB9" s="527"/>
      <c r="BC9" s="624"/>
      <c r="BD9" s="462"/>
    </row>
    <row r="10" spans="1:56" ht="20.100000000000001" customHeight="1" x14ac:dyDescent="0.15">
      <c r="A10" s="111" t="s">
        <v>26</v>
      </c>
      <c r="B10" s="414"/>
      <c r="C10" s="39" t="s">
        <v>56</v>
      </c>
      <c r="D10" s="39" t="s">
        <v>56</v>
      </c>
      <c r="E10" s="39" t="s">
        <v>56</v>
      </c>
      <c r="F10" s="39" t="s">
        <v>56</v>
      </c>
      <c r="G10" s="39" t="s">
        <v>56</v>
      </c>
      <c r="H10" s="39" t="s">
        <v>29</v>
      </c>
      <c r="I10" s="39" t="s">
        <v>56</v>
      </c>
      <c r="J10" s="290" t="s">
        <v>133</v>
      </c>
      <c r="K10" s="290" t="s">
        <v>133</v>
      </c>
      <c r="L10" s="290" t="s">
        <v>133</v>
      </c>
      <c r="M10" s="39" t="s">
        <v>29</v>
      </c>
      <c r="N10" s="290" t="s">
        <v>25</v>
      </c>
      <c r="O10" s="39" t="s">
        <v>29</v>
      </c>
      <c r="P10" s="293" t="s">
        <v>25</v>
      </c>
      <c r="Q10" s="463"/>
      <c r="R10" s="297"/>
      <c r="S10" s="111" t="s">
        <v>26</v>
      </c>
      <c r="T10" s="414"/>
      <c r="U10" s="39" t="s">
        <v>29</v>
      </c>
      <c r="V10" s="290" t="s">
        <v>25</v>
      </c>
      <c r="W10" s="39" t="s">
        <v>29</v>
      </c>
      <c r="X10" s="290" t="s">
        <v>25</v>
      </c>
      <c r="Y10" s="39" t="s">
        <v>29</v>
      </c>
      <c r="Z10" s="290" t="s">
        <v>25</v>
      </c>
      <c r="AA10" s="39" t="s">
        <v>29</v>
      </c>
      <c r="AB10" s="435" t="s">
        <v>25</v>
      </c>
      <c r="AC10" s="39" t="s">
        <v>29</v>
      </c>
      <c r="AD10" s="290" t="s">
        <v>25</v>
      </c>
      <c r="AE10" s="39" t="s">
        <v>29</v>
      </c>
      <c r="AF10" s="290" t="s">
        <v>25</v>
      </c>
      <c r="AG10" s="39" t="s">
        <v>29</v>
      </c>
      <c r="AH10" s="290" t="s">
        <v>25</v>
      </c>
      <c r="AI10" s="39" t="s">
        <v>56</v>
      </c>
      <c r="AJ10" s="39" t="s">
        <v>56</v>
      </c>
      <c r="AK10" s="463"/>
      <c r="AL10" s="111" t="s">
        <v>26</v>
      </c>
      <c r="AM10" s="421"/>
      <c r="AN10" s="39" t="s">
        <v>56</v>
      </c>
      <c r="AO10" s="39" t="s">
        <v>56</v>
      </c>
      <c r="AP10" s="39" t="s">
        <v>56</v>
      </c>
      <c r="AQ10" s="39" t="s">
        <v>56</v>
      </c>
      <c r="AR10" s="39" t="s">
        <v>56</v>
      </c>
      <c r="AS10" s="39" t="s">
        <v>56</v>
      </c>
      <c r="AT10" s="33" t="s">
        <v>56</v>
      </c>
      <c r="AU10" s="39" t="s">
        <v>56</v>
      </c>
      <c r="AV10" s="39" t="s">
        <v>56</v>
      </c>
      <c r="AW10" s="39" t="s">
        <v>56</v>
      </c>
      <c r="AX10" s="33" t="s">
        <v>56</v>
      </c>
      <c r="AY10" s="39" t="s">
        <v>56</v>
      </c>
      <c r="AZ10" s="39" t="s">
        <v>56</v>
      </c>
      <c r="BA10" s="39" t="s">
        <v>56</v>
      </c>
      <c r="BB10" s="39" t="s">
        <v>56</v>
      </c>
      <c r="BC10" s="33" t="s">
        <v>56</v>
      </c>
      <c r="BD10" s="463"/>
    </row>
    <row r="11" spans="1:56" ht="20.100000000000001" customHeight="1" x14ac:dyDescent="0.15">
      <c r="A11" s="275">
        <v>1</v>
      </c>
      <c r="B11" s="279" t="s">
        <v>155</v>
      </c>
      <c r="C11" s="116">
        <v>206589</v>
      </c>
      <c r="D11" s="123">
        <v>0</v>
      </c>
      <c r="E11" s="123">
        <v>85441</v>
      </c>
      <c r="F11" s="123">
        <v>71934</v>
      </c>
      <c r="G11" s="123">
        <v>363964</v>
      </c>
      <c r="H11" s="123">
        <v>280</v>
      </c>
      <c r="I11" s="123">
        <v>45487</v>
      </c>
      <c r="J11" s="123">
        <v>7</v>
      </c>
      <c r="K11" s="123">
        <v>5</v>
      </c>
      <c r="L11" s="123">
        <v>2</v>
      </c>
      <c r="M11" s="123">
        <v>4954</v>
      </c>
      <c r="N11" s="123">
        <v>5301</v>
      </c>
      <c r="O11" s="123">
        <v>2011</v>
      </c>
      <c r="P11" s="123">
        <v>2342</v>
      </c>
      <c r="Q11" s="126">
        <v>1</v>
      </c>
      <c r="R11" s="296"/>
      <c r="S11" s="275">
        <v>1</v>
      </c>
      <c r="T11" s="279" t="s">
        <v>155</v>
      </c>
      <c r="U11" s="123">
        <v>1242</v>
      </c>
      <c r="V11" s="123">
        <v>1434</v>
      </c>
      <c r="W11" s="123">
        <v>8207</v>
      </c>
      <c r="X11" s="123">
        <v>9077</v>
      </c>
      <c r="Y11" s="123">
        <v>1</v>
      </c>
      <c r="Z11" s="123">
        <v>1</v>
      </c>
      <c r="AA11" s="123">
        <v>0</v>
      </c>
      <c r="AB11" s="123">
        <v>0</v>
      </c>
      <c r="AC11" s="123">
        <v>0</v>
      </c>
      <c r="AD11" s="123">
        <v>0</v>
      </c>
      <c r="AE11" s="123">
        <v>4</v>
      </c>
      <c r="AF11" s="123">
        <v>4</v>
      </c>
      <c r="AG11" s="123">
        <v>5</v>
      </c>
      <c r="AH11" s="123">
        <v>5</v>
      </c>
      <c r="AI11" s="123">
        <v>33237</v>
      </c>
      <c r="AJ11" s="123">
        <v>10492</v>
      </c>
      <c r="AK11" s="126">
        <v>1</v>
      </c>
      <c r="AL11" s="275">
        <v>1</v>
      </c>
      <c r="AM11" s="279" t="s">
        <v>155</v>
      </c>
      <c r="AN11" s="123">
        <v>2567</v>
      </c>
      <c r="AO11" s="123">
        <v>46296</v>
      </c>
      <c r="AP11" s="123">
        <v>1</v>
      </c>
      <c r="AQ11" s="123">
        <v>0</v>
      </c>
      <c r="AR11" s="123">
        <v>0</v>
      </c>
      <c r="AS11" s="123">
        <v>6</v>
      </c>
      <c r="AT11" s="123">
        <v>7</v>
      </c>
      <c r="AU11" s="123">
        <v>29724</v>
      </c>
      <c r="AV11" s="123">
        <v>8627</v>
      </c>
      <c r="AW11" s="123">
        <v>2136</v>
      </c>
      <c r="AX11" s="123">
        <v>40487</v>
      </c>
      <c r="AY11" s="123">
        <v>0</v>
      </c>
      <c r="AZ11" s="123">
        <v>0</v>
      </c>
      <c r="BA11" s="123">
        <v>0</v>
      </c>
      <c r="BB11" s="123">
        <v>9</v>
      </c>
      <c r="BC11" s="123">
        <v>9</v>
      </c>
      <c r="BD11" s="126">
        <v>1</v>
      </c>
    </row>
    <row r="12" spans="1:56" ht="20.100000000000001" customHeight="1" x14ac:dyDescent="0.15">
      <c r="A12" s="111">
        <v>2</v>
      </c>
      <c r="B12" s="28" t="s">
        <v>159</v>
      </c>
      <c r="C12" s="117">
        <v>34043</v>
      </c>
      <c r="D12" s="118">
        <v>0</v>
      </c>
      <c r="E12" s="118">
        <v>11006</v>
      </c>
      <c r="F12" s="118">
        <v>8359</v>
      </c>
      <c r="G12" s="118">
        <v>53408</v>
      </c>
      <c r="H12" s="118">
        <v>37</v>
      </c>
      <c r="I12" s="118">
        <v>4615</v>
      </c>
      <c r="J12" s="118">
        <v>7</v>
      </c>
      <c r="K12" s="118">
        <v>5</v>
      </c>
      <c r="L12" s="118">
        <v>2</v>
      </c>
      <c r="M12" s="118">
        <v>957</v>
      </c>
      <c r="N12" s="118">
        <v>1016</v>
      </c>
      <c r="O12" s="118">
        <v>361</v>
      </c>
      <c r="P12" s="118">
        <v>416</v>
      </c>
      <c r="Q12" s="50">
        <v>2</v>
      </c>
      <c r="R12" s="296"/>
      <c r="S12" s="111">
        <v>2</v>
      </c>
      <c r="T12" s="28" t="s">
        <v>159</v>
      </c>
      <c r="U12" s="118">
        <v>258</v>
      </c>
      <c r="V12" s="118">
        <v>311</v>
      </c>
      <c r="W12" s="118">
        <v>1576</v>
      </c>
      <c r="X12" s="118">
        <v>1743</v>
      </c>
      <c r="Y12" s="118">
        <v>0</v>
      </c>
      <c r="Z12" s="118">
        <v>0</v>
      </c>
      <c r="AA12" s="118">
        <v>0</v>
      </c>
      <c r="AB12" s="118">
        <v>0</v>
      </c>
      <c r="AC12" s="118">
        <v>0</v>
      </c>
      <c r="AD12" s="118">
        <v>0</v>
      </c>
      <c r="AE12" s="118">
        <v>0</v>
      </c>
      <c r="AF12" s="118">
        <v>0</v>
      </c>
      <c r="AG12" s="118">
        <v>0</v>
      </c>
      <c r="AH12" s="118">
        <v>0</v>
      </c>
      <c r="AI12" s="118">
        <v>4125</v>
      </c>
      <c r="AJ12" s="118">
        <v>1206</v>
      </c>
      <c r="AK12" s="50">
        <v>2</v>
      </c>
      <c r="AL12" s="111">
        <v>2</v>
      </c>
      <c r="AM12" s="28" t="s">
        <v>159</v>
      </c>
      <c r="AN12" s="118">
        <v>361</v>
      </c>
      <c r="AO12" s="118">
        <v>5692</v>
      </c>
      <c r="AP12" s="118">
        <v>0</v>
      </c>
      <c r="AQ12" s="118">
        <v>0</v>
      </c>
      <c r="AR12" s="118">
        <v>0</v>
      </c>
      <c r="AS12" s="118">
        <v>0</v>
      </c>
      <c r="AT12" s="118">
        <v>0</v>
      </c>
      <c r="AU12" s="118">
        <v>3416</v>
      </c>
      <c r="AV12" s="118">
        <v>921</v>
      </c>
      <c r="AW12" s="118">
        <v>263</v>
      </c>
      <c r="AX12" s="118">
        <v>4600</v>
      </c>
      <c r="AY12" s="118">
        <v>0</v>
      </c>
      <c r="AZ12" s="118">
        <v>0</v>
      </c>
      <c r="BA12" s="118">
        <v>0</v>
      </c>
      <c r="BB12" s="118">
        <v>0</v>
      </c>
      <c r="BC12" s="118">
        <v>0</v>
      </c>
      <c r="BD12" s="50">
        <v>2</v>
      </c>
    </row>
    <row r="13" spans="1:56" ht="20.100000000000001" customHeight="1" x14ac:dyDescent="0.15">
      <c r="A13" s="261">
        <v>3</v>
      </c>
      <c r="B13" s="28" t="s">
        <v>160</v>
      </c>
      <c r="C13" s="118">
        <v>61879</v>
      </c>
      <c r="D13" s="118">
        <v>0</v>
      </c>
      <c r="E13" s="118">
        <v>23445</v>
      </c>
      <c r="F13" s="118">
        <v>11216</v>
      </c>
      <c r="G13" s="118">
        <v>96540</v>
      </c>
      <c r="H13" s="118">
        <v>29</v>
      </c>
      <c r="I13" s="118">
        <v>2034</v>
      </c>
      <c r="J13" s="118">
        <v>7</v>
      </c>
      <c r="K13" s="118">
        <v>5</v>
      </c>
      <c r="L13" s="118">
        <v>2</v>
      </c>
      <c r="M13" s="118">
        <v>1264</v>
      </c>
      <c r="N13" s="118">
        <v>1359</v>
      </c>
      <c r="O13" s="118">
        <v>755</v>
      </c>
      <c r="P13" s="118">
        <v>894</v>
      </c>
      <c r="Q13" s="50">
        <v>3</v>
      </c>
      <c r="S13" s="261">
        <v>3</v>
      </c>
      <c r="T13" s="28" t="s">
        <v>160</v>
      </c>
      <c r="U13" s="118">
        <v>471</v>
      </c>
      <c r="V13" s="118">
        <v>572</v>
      </c>
      <c r="W13" s="118">
        <v>2490</v>
      </c>
      <c r="X13" s="118">
        <v>2825</v>
      </c>
      <c r="Y13" s="118">
        <v>1</v>
      </c>
      <c r="Z13" s="118">
        <v>1</v>
      </c>
      <c r="AA13" s="118">
        <v>0</v>
      </c>
      <c r="AB13" s="118">
        <v>0</v>
      </c>
      <c r="AC13" s="118">
        <v>0</v>
      </c>
      <c r="AD13" s="118">
        <v>0</v>
      </c>
      <c r="AE13" s="118">
        <v>1</v>
      </c>
      <c r="AF13" s="118">
        <v>1</v>
      </c>
      <c r="AG13" s="118">
        <v>2</v>
      </c>
      <c r="AH13" s="118">
        <v>2</v>
      </c>
      <c r="AI13" s="118">
        <v>7135</v>
      </c>
      <c r="AJ13" s="118">
        <v>3353</v>
      </c>
      <c r="AK13" s="50">
        <v>3</v>
      </c>
      <c r="AL13" s="261">
        <v>3</v>
      </c>
      <c r="AM13" s="28" t="s">
        <v>160</v>
      </c>
      <c r="AN13" s="118">
        <v>858</v>
      </c>
      <c r="AO13" s="118">
        <v>11346</v>
      </c>
      <c r="AP13" s="118">
        <v>1</v>
      </c>
      <c r="AQ13" s="118">
        <v>0</v>
      </c>
      <c r="AR13" s="118">
        <v>0</v>
      </c>
      <c r="AS13" s="118">
        <v>1</v>
      </c>
      <c r="AT13" s="118">
        <v>2</v>
      </c>
      <c r="AU13" s="118">
        <v>3716</v>
      </c>
      <c r="AV13" s="118">
        <v>1586</v>
      </c>
      <c r="AW13" s="118">
        <v>396</v>
      </c>
      <c r="AX13" s="118">
        <v>5698</v>
      </c>
      <c r="AY13" s="118">
        <v>0</v>
      </c>
      <c r="AZ13" s="118">
        <v>0</v>
      </c>
      <c r="BA13" s="118">
        <v>0</v>
      </c>
      <c r="BB13" s="118">
        <v>3</v>
      </c>
      <c r="BC13" s="118">
        <v>3</v>
      </c>
      <c r="BD13" s="50">
        <v>3</v>
      </c>
    </row>
    <row r="14" spans="1:56" ht="20.100000000000001" customHeight="1" x14ac:dyDescent="0.15">
      <c r="A14" s="111">
        <v>4</v>
      </c>
      <c r="B14" s="28" t="s">
        <v>161</v>
      </c>
      <c r="C14" s="118">
        <v>46130</v>
      </c>
      <c r="D14" s="118">
        <v>0</v>
      </c>
      <c r="E14" s="118">
        <v>18257</v>
      </c>
      <c r="F14" s="118">
        <v>11381</v>
      </c>
      <c r="G14" s="118">
        <v>75768</v>
      </c>
      <c r="H14" s="118">
        <v>37</v>
      </c>
      <c r="I14" s="118">
        <v>4197</v>
      </c>
      <c r="J14" s="118">
        <v>7</v>
      </c>
      <c r="K14" s="118">
        <v>5</v>
      </c>
      <c r="L14" s="118">
        <v>2</v>
      </c>
      <c r="M14" s="118">
        <v>1126</v>
      </c>
      <c r="N14" s="118">
        <v>1222</v>
      </c>
      <c r="O14" s="118">
        <v>480</v>
      </c>
      <c r="P14" s="118">
        <v>535</v>
      </c>
      <c r="Q14" s="50">
        <v>4</v>
      </c>
      <c r="R14" s="296"/>
      <c r="S14" s="111">
        <v>4</v>
      </c>
      <c r="T14" s="28" t="s">
        <v>161</v>
      </c>
      <c r="U14" s="118">
        <v>312</v>
      </c>
      <c r="V14" s="118">
        <v>360</v>
      </c>
      <c r="W14" s="118">
        <v>1918</v>
      </c>
      <c r="X14" s="118">
        <v>2117</v>
      </c>
      <c r="Y14" s="118">
        <v>0</v>
      </c>
      <c r="Z14" s="118">
        <v>0</v>
      </c>
      <c r="AA14" s="118">
        <v>0</v>
      </c>
      <c r="AB14" s="118">
        <v>0</v>
      </c>
      <c r="AC14" s="118">
        <v>0</v>
      </c>
      <c r="AD14" s="118">
        <v>0</v>
      </c>
      <c r="AE14" s="118">
        <v>0</v>
      </c>
      <c r="AF14" s="118">
        <v>0</v>
      </c>
      <c r="AG14" s="118">
        <v>0</v>
      </c>
      <c r="AH14" s="118">
        <v>0</v>
      </c>
      <c r="AI14" s="118">
        <v>6758</v>
      </c>
      <c r="AJ14" s="118">
        <v>2113</v>
      </c>
      <c r="AK14" s="50">
        <v>4</v>
      </c>
      <c r="AL14" s="111">
        <v>4</v>
      </c>
      <c r="AM14" s="28" t="s">
        <v>161</v>
      </c>
      <c r="AN14" s="118">
        <v>569</v>
      </c>
      <c r="AO14" s="118">
        <v>9440</v>
      </c>
      <c r="AP14" s="118">
        <v>0</v>
      </c>
      <c r="AQ14" s="118">
        <v>0</v>
      </c>
      <c r="AR14" s="118">
        <v>0</v>
      </c>
      <c r="AS14" s="118">
        <v>0</v>
      </c>
      <c r="AT14" s="118">
        <v>0</v>
      </c>
      <c r="AU14" s="118">
        <v>4414</v>
      </c>
      <c r="AV14" s="118">
        <v>1344</v>
      </c>
      <c r="AW14" s="118">
        <v>349</v>
      </c>
      <c r="AX14" s="118">
        <v>6107</v>
      </c>
      <c r="AY14" s="118">
        <v>0</v>
      </c>
      <c r="AZ14" s="118">
        <v>0</v>
      </c>
      <c r="BA14" s="118">
        <v>0</v>
      </c>
      <c r="BB14" s="118">
        <v>0</v>
      </c>
      <c r="BC14" s="118">
        <v>0</v>
      </c>
      <c r="BD14" s="50">
        <v>4</v>
      </c>
    </row>
    <row r="15" spans="1:56" ht="20.100000000000001" customHeight="1" x14ac:dyDescent="0.15">
      <c r="A15" s="276">
        <v>5</v>
      </c>
      <c r="B15" s="28" t="s">
        <v>164</v>
      </c>
      <c r="C15" s="137">
        <v>19967</v>
      </c>
      <c r="D15" s="137">
        <v>0</v>
      </c>
      <c r="E15" s="137">
        <v>9155</v>
      </c>
      <c r="F15" s="137">
        <v>3937</v>
      </c>
      <c r="G15" s="137">
        <v>33059</v>
      </c>
      <c r="H15" s="137">
        <v>19</v>
      </c>
      <c r="I15" s="137">
        <v>1888</v>
      </c>
      <c r="J15" s="137">
        <v>7</v>
      </c>
      <c r="K15" s="137">
        <v>5</v>
      </c>
      <c r="L15" s="137">
        <v>2</v>
      </c>
      <c r="M15" s="137">
        <v>517</v>
      </c>
      <c r="N15" s="137">
        <v>559</v>
      </c>
      <c r="O15" s="137">
        <v>206</v>
      </c>
      <c r="P15" s="137">
        <v>233</v>
      </c>
      <c r="Q15" s="51">
        <v>5</v>
      </c>
      <c r="R15" s="298"/>
      <c r="S15" s="276">
        <v>5</v>
      </c>
      <c r="T15" s="28" t="s">
        <v>164</v>
      </c>
      <c r="U15" s="137">
        <v>146</v>
      </c>
      <c r="V15" s="137">
        <v>170</v>
      </c>
      <c r="W15" s="137">
        <v>869</v>
      </c>
      <c r="X15" s="137">
        <v>962</v>
      </c>
      <c r="Y15" s="137">
        <v>0</v>
      </c>
      <c r="Z15" s="137">
        <v>0</v>
      </c>
      <c r="AA15" s="137">
        <v>0</v>
      </c>
      <c r="AB15" s="137">
        <v>0</v>
      </c>
      <c r="AC15" s="137">
        <v>0</v>
      </c>
      <c r="AD15" s="137">
        <v>0</v>
      </c>
      <c r="AE15" s="137">
        <v>0</v>
      </c>
      <c r="AF15" s="137">
        <v>0</v>
      </c>
      <c r="AG15" s="137">
        <v>0</v>
      </c>
      <c r="AH15" s="137">
        <v>0</v>
      </c>
      <c r="AI15" s="137">
        <v>3522</v>
      </c>
      <c r="AJ15" s="137">
        <v>1049</v>
      </c>
      <c r="AK15" s="51">
        <v>5</v>
      </c>
      <c r="AL15" s="276">
        <v>5</v>
      </c>
      <c r="AM15" s="28" t="s">
        <v>164</v>
      </c>
      <c r="AN15" s="137">
        <v>306</v>
      </c>
      <c r="AO15" s="137">
        <v>4877</v>
      </c>
      <c r="AP15" s="137">
        <v>0</v>
      </c>
      <c r="AQ15" s="137">
        <v>0</v>
      </c>
      <c r="AR15" s="137">
        <v>0</v>
      </c>
      <c r="AS15" s="137">
        <v>0</v>
      </c>
      <c r="AT15" s="137">
        <v>0</v>
      </c>
      <c r="AU15" s="137">
        <v>1629</v>
      </c>
      <c r="AV15" s="137">
        <v>464</v>
      </c>
      <c r="AW15" s="137">
        <v>131</v>
      </c>
      <c r="AX15" s="137">
        <v>2224</v>
      </c>
      <c r="AY15" s="137">
        <v>0</v>
      </c>
      <c r="AZ15" s="137">
        <v>0</v>
      </c>
      <c r="BA15" s="137">
        <v>0</v>
      </c>
      <c r="BB15" s="137">
        <v>0</v>
      </c>
      <c r="BC15" s="137">
        <v>0</v>
      </c>
      <c r="BD15" s="51">
        <v>5</v>
      </c>
    </row>
    <row r="16" spans="1:56" ht="20.100000000000001" customHeight="1" x14ac:dyDescent="0.15">
      <c r="A16" s="111">
        <v>6</v>
      </c>
      <c r="B16" s="176" t="s">
        <v>166</v>
      </c>
      <c r="C16" s="117">
        <v>37004</v>
      </c>
      <c r="D16" s="118">
        <v>0</v>
      </c>
      <c r="E16" s="118">
        <v>16560</v>
      </c>
      <c r="F16" s="118">
        <v>7039</v>
      </c>
      <c r="G16" s="118">
        <v>60603</v>
      </c>
      <c r="H16" s="118">
        <v>33</v>
      </c>
      <c r="I16" s="118">
        <v>2777</v>
      </c>
      <c r="J16" s="118">
        <v>7</v>
      </c>
      <c r="K16" s="118">
        <v>5</v>
      </c>
      <c r="L16" s="118">
        <v>2</v>
      </c>
      <c r="M16" s="118">
        <v>757</v>
      </c>
      <c r="N16" s="118">
        <v>827</v>
      </c>
      <c r="O16" s="118">
        <v>399</v>
      </c>
      <c r="P16" s="118">
        <v>471</v>
      </c>
      <c r="Q16" s="50">
        <v>6</v>
      </c>
      <c r="R16" s="296"/>
      <c r="S16" s="111">
        <v>6</v>
      </c>
      <c r="T16" s="29" t="s">
        <v>166</v>
      </c>
      <c r="U16" s="118">
        <v>284</v>
      </c>
      <c r="V16" s="118">
        <v>352</v>
      </c>
      <c r="W16" s="118">
        <v>1440</v>
      </c>
      <c r="X16" s="118">
        <v>1650</v>
      </c>
      <c r="Y16" s="118">
        <v>0</v>
      </c>
      <c r="Z16" s="118">
        <v>0</v>
      </c>
      <c r="AA16" s="118">
        <v>0</v>
      </c>
      <c r="AB16" s="118">
        <v>0</v>
      </c>
      <c r="AC16" s="118">
        <v>0</v>
      </c>
      <c r="AD16" s="118">
        <v>0</v>
      </c>
      <c r="AE16" s="118">
        <v>0</v>
      </c>
      <c r="AF16" s="118">
        <v>0</v>
      </c>
      <c r="AG16" s="118">
        <v>0</v>
      </c>
      <c r="AH16" s="118">
        <v>0</v>
      </c>
      <c r="AI16" s="118">
        <v>5500</v>
      </c>
      <c r="AJ16" s="118">
        <v>2237</v>
      </c>
      <c r="AK16" s="50">
        <v>6</v>
      </c>
      <c r="AL16" s="111">
        <v>6</v>
      </c>
      <c r="AM16" s="29" t="s">
        <v>166</v>
      </c>
      <c r="AN16" s="118">
        <v>669</v>
      </c>
      <c r="AO16" s="118">
        <v>8406</v>
      </c>
      <c r="AP16" s="118">
        <v>0</v>
      </c>
      <c r="AQ16" s="118">
        <v>0</v>
      </c>
      <c r="AR16" s="118">
        <v>0</v>
      </c>
      <c r="AS16" s="118">
        <v>0</v>
      </c>
      <c r="AT16" s="118">
        <v>0</v>
      </c>
      <c r="AU16" s="118">
        <v>2544</v>
      </c>
      <c r="AV16" s="118">
        <v>958</v>
      </c>
      <c r="AW16" s="118">
        <v>273</v>
      </c>
      <c r="AX16" s="118">
        <v>3775</v>
      </c>
      <c r="AY16" s="118">
        <v>0</v>
      </c>
      <c r="AZ16" s="118">
        <v>0</v>
      </c>
      <c r="BA16" s="118">
        <v>0</v>
      </c>
      <c r="BB16" s="118">
        <v>0</v>
      </c>
      <c r="BC16" s="118">
        <v>0</v>
      </c>
      <c r="BD16" s="50">
        <v>6</v>
      </c>
    </row>
    <row r="17" spans="1:56" s="62" customFormat="1" ht="20.100000000000001" customHeight="1" x14ac:dyDescent="0.15">
      <c r="A17" s="261">
        <v>7</v>
      </c>
      <c r="B17" s="28" t="s">
        <v>167</v>
      </c>
      <c r="C17" s="117">
        <v>23035</v>
      </c>
      <c r="D17" s="118">
        <v>0</v>
      </c>
      <c r="E17" s="118">
        <v>10317</v>
      </c>
      <c r="F17" s="118">
        <v>4437</v>
      </c>
      <c r="G17" s="118">
        <v>37789</v>
      </c>
      <c r="H17" s="118">
        <v>27</v>
      </c>
      <c r="I17" s="118">
        <v>2701</v>
      </c>
      <c r="J17" s="118">
        <v>7</v>
      </c>
      <c r="K17" s="118">
        <v>5</v>
      </c>
      <c r="L17" s="118">
        <v>2</v>
      </c>
      <c r="M17" s="118">
        <v>457</v>
      </c>
      <c r="N17" s="118">
        <v>500</v>
      </c>
      <c r="O17" s="118">
        <v>193</v>
      </c>
      <c r="P17" s="118">
        <v>219</v>
      </c>
      <c r="Q17" s="50">
        <v>7</v>
      </c>
      <c r="S17" s="261">
        <v>7</v>
      </c>
      <c r="T17" s="28" t="s">
        <v>167</v>
      </c>
      <c r="U17" s="118">
        <v>126</v>
      </c>
      <c r="V17" s="118">
        <v>149</v>
      </c>
      <c r="W17" s="118">
        <v>776</v>
      </c>
      <c r="X17" s="118">
        <v>868</v>
      </c>
      <c r="Y17" s="118">
        <v>0</v>
      </c>
      <c r="Z17" s="118">
        <v>0</v>
      </c>
      <c r="AA17" s="118">
        <v>0</v>
      </c>
      <c r="AB17" s="118">
        <v>0</v>
      </c>
      <c r="AC17" s="118">
        <v>0</v>
      </c>
      <c r="AD17" s="118">
        <v>0</v>
      </c>
      <c r="AE17" s="118">
        <v>0</v>
      </c>
      <c r="AF17" s="118">
        <v>0</v>
      </c>
      <c r="AG17" s="118">
        <v>0</v>
      </c>
      <c r="AH17" s="118">
        <v>0</v>
      </c>
      <c r="AI17" s="118">
        <v>3500</v>
      </c>
      <c r="AJ17" s="118">
        <v>1095</v>
      </c>
      <c r="AK17" s="50">
        <v>7</v>
      </c>
      <c r="AL17" s="261">
        <v>7</v>
      </c>
      <c r="AM17" s="28" t="s">
        <v>167</v>
      </c>
      <c r="AN17" s="118">
        <v>298</v>
      </c>
      <c r="AO17" s="118">
        <v>4893</v>
      </c>
      <c r="AP17" s="118">
        <v>0</v>
      </c>
      <c r="AQ17" s="118">
        <v>0</v>
      </c>
      <c r="AR17" s="118">
        <v>0</v>
      </c>
      <c r="AS17" s="118">
        <v>0</v>
      </c>
      <c r="AT17" s="118">
        <v>0</v>
      </c>
      <c r="AU17" s="118">
        <v>1600</v>
      </c>
      <c r="AV17" s="118">
        <v>483</v>
      </c>
      <c r="AW17" s="118">
        <v>126</v>
      </c>
      <c r="AX17" s="118">
        <v>2209</v>
      </c>
      <c r="AY17" s="118">
        <v>0</v>
      </c>
      <c r="AZ17" s="118">
        <v>0</v>
      </c>
      <c r="BA17" s="118">
        <v>0</v>
      </c>
      <c r="BB17" s="118">
        <v>0</v>
      </c>
      <c r="BC17" s="118">
        <v>0</v>
      </c>
      <c r="BD17" s="50">
        <v>7</v>
      </c>
    </row>
    <row r="18" spans="1:56" ht="20.100000000000001" customHeight="1" x14ac:dyDescent="0.15">
      <c r="A18" s="111">
        <v>8</v>
      </c>
      <c r="B18" s="28" t="s">
        <v>170</v>
      </c>
      <c r="C18" s="281">
        <v>61194</v>
      </c>
      <c r="D18" s="281">
        <v>0</v>
      </c>
      <c r="E18" s="281">
        <v>34300</v>
      </c>
      <c r="F18" s="281">
        <v>0</v>
      </c>
      <c r="G18" s="281">
        <v>95494</v>
      </c>
      <c r="H18" s="281">
        <v>69</v>
      </c>
      <c r="I18" s="281">
        <v>11096</v>
      </c>
      <c r="J18" s="281">
        <v>7</v>
      </c>
      <c r="K18" s="281">
        <v>5</v>
      </c>
      <c r="L18" s="281">
        <v>2</v>
      </c>
      <c r="M18" s="281">
        <v>1084</v>
      </c>
      <c r="N18" s="281">
        <v>1165</v>
      </c>
      <c r="O18" s="281">
        <v>476</v>
      </c>
      <c r="P18" s="281">
        <v>559</v>
      </c>
      <c r="Q18" s="50">
        <v>8</v>
      </c>
      <c r="R18" s="296"/>
      <c r="S18" s="111">
        <v>8</v>
      </c>
      <c r="T18" s="28" t="s">
        <v>170</v>
      </c>
      <c r="U18" s="118">
        <v>384</v>
      </c>
      <c r="V18" s="118">
        <v>450</v>
      </c>
      <c r="W18" s="118">
        <v>1944</v>
      </c>
      <c r="X18" s="118">
        <v>2174</v>
      </c>
      <c r="Y18" s="281">
        <v>0</v>
      </c>
      <c r="Z18" s="281">
        <v>0</v>
      </c>
      <c r="AA18" s="281">
        <v>0</v>
      </c>
      <c r="AB18" s="281">
        <v>0</v>
      </c>
      <c r="AC18" s="118">
        <v>0</v>
      </c>
      <c r="AD18" s="118">
        <v>0</v>
      </c>
      <c r="AE18" s="118">
        <v>0</v>
      </c>
      <c r="AF18" s="118">
        <v>0</v>
      </c>
      <c r="AG18" s="118">
        <v>0</v>
      </c>
      <c r="AH18" s="118">
        <v>0</v>
      </c>
      <c r="AI18" s="118">
        <v>11417</v>
      </c>
      <c r="AJ18" s="118">
        <v>3913</v>
      </c>
      <c r="AK18" s="50">
        <v>8</v>
      </c>
      <c r="AL18" s="111">
        <v>8</v>
      </c>
      <c r="AM18" s="28" t="s">
        <v>170</v>
      </c>
      <c r="AN18" s="118">
        <v>1260</v>
      </c>
      <c r="AO18" s="118">
        <v>16590</v>
      </c>
      <c r="AP18" s="118">
        <v>0</v>
      </c>
      <c r="AQ18" s="118">
        <v>0</v>
      </c>
      <c r="AR18" s="118">
        <v>0</v>
      </c>
      <c r="AS18" s="118">
        <v>0</v>
      </c>
      <c r="AT18" s="118">
        <v>0</v>
      </c>
      <c r="AU18" s="118">
        <v>0</v>
      </c>
      <c r="AV18" s="118">
        <v>0</v>
      </c>
      <c r="AW18" s="118">
        <v>0</v>
      </c>
      <c r="AX18" s="118">
        <v>0</v>
      </c>
      <c r="AY18" s="118">
        <v>0</v>
      </c>
      <c r="AZ18" s="118">
        <v>0</v>
      </c>
      <c r="BA18" s="118">
        <v>0</v>
      </c>
      <c r="BB18" s="118">
        <v>0</v>
      </c>
      <c r="BC18" s="118">
        <v>0</v>
      </c>
      <c r="BD18" s="50">
        <v>8</v>
      </c>
    </row>
    <row r="19" spans="1:56" ht="20.100000000000001" customHeight="1" x14ac:dyDescent="0.15">
      <c r="A19" s="261">
        <v>9</v>
      </c>
      <c r="B19" s="28" t="s">
        <v>172</v>
      </c>
      <c r="C19" s="281">
        <v>25605</v>
      </c>
      <c r="D19" s="281">
        <v>0</v>
      </c>
      <c r="E19" s="281">
        <v>9237</v>
      </c>
      <c r="F19" s="281">
        <v>5599</v>
      </c>
      <c r="G19" s="281">
        <v>40441</v>
      </c>
      <c r="H19" s="281">
        <v>20</v>
      </c>
      <c r="I19" s="281">
        <v>1417</v>
      </c>
      <c r="J19" s="281">
        <v>7</v>
      </c>
      <c r="K19" s="281">
        <v>5</v>
      </c>
      <c r="L19" s="281">
        <v>2</v>
      </c>
      <c r="M19" s="281">
        <v>549</v>
      </c>
      <c r="N19" s="281">
        <v>610</v>
      </c>
      <c r="O19" s="281">
        <v>235</v>
      </c>
      <c r="P19" s="281">
        <v>279</v>
      </c>
      <c r="Q19" s="50">
        <v>9</v>
      </c>
      <c r="S19" s="261">
        <v>9</v>
      </c>
      <c r="T19" s="28" t="s">
        <v>172</v>
      </c>
      <c r="U19" s="118">
        <v>150</v>
      </c>
      <c r="V19" s="118">
        <v>184</v>
      </c>
      <c r="W19" s="118">
        <v>934</v>
      </c>
      <c r="X19" s="118">
        <v>1073</v>
      </c>
      <c r="Y19" s="281">
        <v>1</v>
      </c>
      <c r="Z19" s="281">
        <v>1</v>
      </c>
      <c r="AA19" s="281">
        <v>0</v>
      </c>
      <c r="AB19" s="281">
        <v>0</v>
      </c>
      <c r="AC19" s="118">
        <v>1</v>
      </c>
      <c r="AD19" s="118">
        <v>1</v>
      </c>
      <c r="AE19" s="118">
        <v>0</v>
      </c>
      <c r="AF19" s="118">
        <v>0</v>
      </c>
      <c r="AG19" s="118">
        <v>2</v>
      </c>
      <c r="AH19" s="118">
        <v>2</v>
      </c>
      <c r="AI19" s="118">
        <v>3630</v>
      </c>
      <c r="AJ19" s="118">
        <v>1186</v>
      </c>
      <c r="AK19" s="50">
        <v>9</v>
      </c>
      <c r="AL19" s="261">
        <v>9</v>
      </c>
      <c r="AM19" s="28" t="s">
        <v>172</v>
      </c>
      <c r="AN19" s="118">
        <v>313</v>
      </c>
      <c r="AO19" s="118">
        <v>5129</v>
      </c>
      <c r="AP19" s="118">
        <v>0</v>
      </c>
      <c r="AQ19" s="118">
        <v>0</v>
      </c>
      <c r="AR19" s="118">
        <v>1</v>
      </c>
      <c r="AS19" s="118">
        <v>0</v>
      </c>
      <c r="AT19" s="118">
        <v>1</v>
      </c>
      <c r="AU19" s="118">
        <v>2306</v>
      </c>
      <c r="AV19" s="118">
        <v>705</v>
      </c>
      <c r="AW19" s="118">
        <v>180</v>
      </c>
      <c r="AX19" s="118">
        <v>3191</v>
      </c>
      <c r="AY19" s="118">
        <v>0</v>
      </c>
      <c r="AZ19" s="118">
        <v>0</v>
      </c>
      <c r="BA19" s="118">
        <v>0</v>
      </c>
      <c r="BB19" s="118">
        <v>0</v>
      </c>
      <c r="BC19" s="118">
        <v>0</v>
      </c>
      <c r="BD19" s="50">
        <v>9</v>
      </c>
    </row>
    <row r="20" spans="1:56" ht="20.100000000000001" customHeight="1" x14ac:dyDescent="0.15">
      <c r="A20" s="111">
        <v>10</v>
      </c>
      <c r="B20" s="28" t="s">
        <v>173</v>
      </c>
      <c r="C20" s="281">
        <v>52209</v>
      </c>
      <c r="D20" s="281">
        <v>0</v>
      </c>
      <c r="E20" s="281">
        <v>18400</v>
      </c>
      <c r="F20" s="281">
        <v>16781</v>
      </c>
      <c r="G20" s="281">
        <v>87390</v>
      </c>
      <c r="H20" s="281">
        <v>33</v>
      </c>
      <c r="I20" s="281">
        <v>2619</v>
      </c>
      <c r="J20" s="281">
        <v>7</v>
      </c>
      <c r="K20" s="281">
        <v>5</v>
      </c>
      <c r="L20" s="281">
        <v>2</v>
      </c>
      <c r="M20" s="281">
        <v>1208</v>
      </c>
      <c r="N20" s="281">
        <v>1318</v>
      </c>
      <c r="O20" s="281">
        <v>571</v>
      </c>
      <c r="P20" s="281">
        <v>682</v>
      </c>
      <c r="Q20" s="50">
        <v>10</v>
      </c>
      <c r="S20" s="111">
        <v>10</v>
      </c>
      <c r="T20" s="28" t="s">
        <v>173</v>
      </c>
      <c r="U20" s="118">
        <v>423</v>
      </c>
      <c r="V20" s="118">
        <v>517</v>
      </c>
      <c r="W20" s="118">
        <v>2202</v>
      </c>
      <c r="X20" s="118">
        <v>2517</v>
      </c>
      <c r="Y20" s="281">
        <v>0</v>
      </c>
      <c r="Z20" s="281">
        <v>0</v>
      </c>
      <c r="AA20" s="281">
        <v>0</v>
      </c>
      <c r="AB20" s="281">
        <v>0</v>
      </c>
      <c r="AC20" s="118">
        <v>0</v>
      </c>
      <c r="AD20" s="118">
        <v>0</v>
      </c>
      <c r="AE20" s="118">
        <v>1</v>
      </c>
      <c r="AF20" s="118">
        <v>1</v>
      </c>
      <c r="AG20" s="118">
        <v>1</v>
      </c>
      <c r="AH20" s="118">
        <v>1</v>
      </c>
      <c r="AI20" s="118">
        <v>5997</v>
      </c>
      <c r="AJ20" s="118">
        <v>2217</v>
      </c>
      <c r="AK20" s="50">
        <v>10</v>
      </c>
      <c r="AL20" s="111">
        <v>10</v>
      </c>
      <c r="AM20" s="28" t="s">
        <v>173</v>
      </c>
      <c r="AN20" s="118">
        <v>672</v>
      </c>
      <c r="AO20" s="118">
        <v>8886</v>
      </c>
      <c r="AP20" s="118">
        <v>0</v>
      </c>
      <c r="AQ20" s="118">
        <v>0</v>
      </c>
      <c r="AR20" s="118">
        <v>0</v>
      </c>
      <c r="AS20" s="118">
        <v>2</v>
      </c>
      <c r="AT20" s="118">
        <v>2</v>
      </c>
      <c r="AU20" s="118">
        <v>5919</v>
      </c>
      <c r="AV20" s="118">
        <v>1999</v>
      </c>
      <c r="AW20" s="118">
        <v>592</v>
      </c>
      <c r="AX20" s="118">
        <v>8510</v>
      </c>
      <c r="AY20" s="118">
        <v>0</v>
      </c>
      <c r="AZ20" s="118">
        <v>0</v>
      </c>
      <c r="BA20" s="118">
        <v>0</v>
      </c>
      <c r="BB20" s="118">
        <v>1</v>
      </c>
      <c r="BC20" s="118">
        <v>1</v>
      </c>
      <c r="BD20" s="50">
        <v>10</v>
      </c>
    </row>
    <row r="21" spans="1:56" ht="20.100000000000001" customHeight="1" x14ac:dyDescent="0.15">
      <c r="A21" s="278">
        <v>11</v>
      </c>
      <c r="B21" s="29" t="s">
        <v>174</v>
      </c>
      <c r="C21" s="124">
        <v>18038</v>
      </c>
      <c r="D21" s="124">
        <v>0</v>
      </c>
      <c r="E21" s="124">
        <v>6775</v>
      </c>
      <c r="F21" s="124">
        <v>5141</v>
      </c>
      <c r="G21" s="124">
        <v>29954</v>
      </c>
      <c r="H21" s="124">
        <v>15</v>
      </c>
      <c r="I21" s="124">
        <v>1306</v>
      </c>
      <c r="J21" s="124">
        <v>7</v>
      </c>
      <c r="K21" s="124">
        <v>5</v>
      </c>
      <c r="L21" s="124">
        <v>2</v>
      </c>
      <c r="M21" s="124">
        <v>503</v>
      </c>
      <c r="N21" s="124">
        <v>531</v>
      </c>
      <c r="O21" s="124">
        <v>194</v>
      </c>
      <c r="P21" s="124">
        <v>218</v>
      </c>
      <c r="Q21" s="177">
        <v>11</v>
      </c>
      <c r="R21" s="299"/>
      <c r="S21" s="278">
        <v>11</v>
      </c>
      <c r="T21" s="29" t="s">
        <v>174</v>
      </c>
      <c r="U21" s="124">
        <v>120</v>
      </c>
      <c r="V21" s="124">
        <v>137</v>
      </c>
      <c r="W21" s="124">
        <v>817</v>
      </c>
      <c r="X21" s="124">
        <v>886</v>
      </c>
      <c r="Y21" s="124">
        <v>0</v>
      </c>
      <c r="Z21" s="124">
        <v>0</v>
      </c>
      <c r="AA21" s="124">
        <v>0</v>
      </c>
      <c r="AB21" s="124">
        <v>0</v>
      </c>
      <c r="AC21" s="124">
        <v>0</v>
      </c>
      <c r="AD21" s="124">
        <v>0</v>
      </c>
      <c r="AE21" s="124">
        <v>0</v>
      </c>
      <c r="AF21" s="124">
        <v>0</v>
      </c>
      <c r="AG21" s="124">
        <v>0</v>
      </c>
      <c r="AH21" s="124">
        <v>0</v>
      </c>
      <c r="AI21" s="124">
        <v>2602</v>
      </c>
      <c r="AJ21" s="124">
        <v>763</v>
      </c>
      <c r="AK21" s="177">
        <v>11</v>
      </c>
      <c r="AL21" s="278">
        <v>11</v>
      </c>
      <c r="AM21" s="29" t="s">
        <v>174</v>
      </c>
      <c r="AN21" s="124">
        <v>192</v>
      </c>
      <c r="AO21" s="124">
        <v>3557</v>
      </c>
      <c r="AP21" s="124">
        <v>0</v>
      </c>
      <c r="AQ21" s="124">
        <v>0</v>
      </c>
      <c r="AR21" s="124">
        <v>0</v>
      </c>
      <c r="AS21" s="124">
        <v>0</v>
      </c>
      <c r="AT21" s="124">
        <v>0</v>
      </c>
      <c r="AU21" s="124">
        <v>2113</v>
      </c>
      <c r="AV21" s="124">
        <v>582</v>
      </c>
      <c r="AW21" s="124">
        <v>144</v>
      </c>
      <c r="AX21" s="124">
        <v>2839</v>
      </c>
      <c r="AY21" s="124">
        <v>0</v>
      </c>
      <c r="AZ21" s="124">
        <v>0</v>
      </c>
      <c r="BA21" s="124">
        <v>0</v>
      </c>
      <c r="BB21" s="124">
        <v>0</v>
      </c>
      <c r="BC21" s="124">
        <v>0</v>
      </c>
      <c r="BD21" s="177">
        <v>11</v>
      </c>
    </row>
    <row r="22" spans="1:56" ht="20.100000000000001" customHeight="1" x14ac:dyDescent="0.15">
      <c r="A22" s="111">
        <v>12</v>
      </c>
      <c r="B22" s="28" t="s">
        <v>301</v>
      </c>
      <c r="C22" s="118">
        <v>19272</v>
      </c>
      <c r="D22" s="118">
        <v>0</v>
      </c>
      <c r="E22" s="118">
        <v>12777</v>
      </c>
      <c r="F22" s="118">
        <v>0</v>
      </c>
      <c r="G22" s="118">
        <v>32049</v>
      </c>
      <c r="H22" s="118">
        <v>14</v>
      </c>
      <c r="I22" s="118">
        <v>1135</v>
      </c>
      <c r="J22" s="118">
        <v>7</v>
      </c>
      <c r="K22" s="118">
        <v>5</v>
      </c>
      <c r="L22" s="118">
        <v>2</v>
      </c>
      <c r="M22" s="118">
        <v>351</v>
      </c>
      <c r="N22" s="118">
        <v>385</v>
      </c>
      <c r="O22" s="118">
        <v>144</v>
      </c>
      <c r="P22" s="118">
        <v>176</v>
      </c>
      <c r="Q22" s="50">
        <v>12</v>
      </c>
      <c r="S22" s="111">
        <v>12</v>
      </c>
      <c r="T22" s="28" t="s">
        <v>301</v>
      </c>
      <c r="U22" s="118">
        <v>123</v>
      </c>
      <c r="V22" s="118">
        <v>149</v>
      </c>
      <c r="W22" s="118">
        <v>618</v>
      </c>
      <c r="X22" s="118">
        <v>710</v>
      </c>
      <c r="Y22" s="118">
        <v>0</v>
      </c>
      <c r="Z22" s="118">
        <v>0</v>
      </c>
      <c r="AA22" s="118">
        <v>0</v>
      </c>
      <c r="AB22" s="118">
        <v>0</v>
      </c>
      <c r="AC22" s="118">
        <v>0</v>
      </c>
      <c r="AD22" s="118">
        <v>0</v>
      </c>
      <c r="AE22" s="118">
        <v>0</v>
      </c>
      <c r="AF22" s="118">
        <v>0</v>
      </c>
      <c r="AG22" s="118">
        <v>0</v>
      </c>
      <c r="AH22" s="118">
        <v>0</v>
      </c>
      <c r="AI22" s="118">
        <v>3584</v>
      </c>
      <c r="AJ22" s="118">
        <v>1170</v>
      </c>
      <c r="AK22" s="50">
        <v>12</v>
      </c>
      <c r="AL22" s="111">
        <v>12</v>
      </c>
      <c r="AM22" s="28" t="s">
        <v>301</v>
      </c>
      <c r="AN22" s="118">
        <v>396</v>
      </c>
      <c r="AO22" s="118">
        <v>5150</v>
      </c>
      <c r="AP22" s="118">
        <v>0</v>
      </c>
      <c r="AQ22" s="118">
        <v>0</v>
      </c>
      <c r="AR22" s="118">
        <v>0</v>
      </c>
      <c r="AS22" s="118">
        <v>0</v>
      </c>
      <c r="AT22" s="118">
        <v>0</v>
      </c>
      <c r="AU22" s="118">
        <v>0</v>
      </c>
      <c r="AV22" s="118">
        <v>0</v>
      </c>
      <c r="AW22" s="118">
        <v>0</v>
      </c>
      <c r="AX22" s="118">
        <v>0</v>
      </c>
      <c r="AY22" s="118">
        <v>0</v>
      </c>
      <c r="AZ22" s="118">
        <v>0</v>
      </c>
      <c r="BA22" s="118">
        <v>0</v>
      </c>
      <c r="BB22" s="118">
        <v>0</v>
      </c>
      <c r="BC22" s="118">
        <v>0</v>
      </c>
      <c r="BD22" s="50">
        <v>12</v>
      </c>
    </row>
    <row r="23" spans="1:56" ht="20.100000000000001" customHeight="1" x14ac:dyDescent="0.15">
      <c r="A23" s="111">
        <v>13</v>
      </c>
      <c r="B23" s="28" t="s">
        <v>302</v>
      </c>
      <c r="C23" s="118">
        <v>19227</v>
      </c>
      <c r="D23" s="118">
        <v>0</v>
      </c>
      <c r="E23" s="118">
        <v>8616</v>
      </c>
      <c r="F23" s="118">
        <v>2941</v>
      </c>
      <c r="G23" s="118">
        <v>30784</v>
      </c>
      <c r="H23" s="118">
        <v>16</v>
      </c>
      <c r="I23" s="118">
        <v>3312</v>
      </c>
      <c r="J23" s="118">
        <v>7</v>
      </c>
      <c r="K23" s="118">
        <v>5</v>
      </c>
      <c r="L23" s="118">
        <v>2</v>
      </c>
      <c r="M23" s="118">
        <v>446</v>
      </c>
      <c r="N23" s="118">
        <v>477</v>
      </c>
      <c r="O23" s="118">
        <v>190</v>
      </c>
      <c r="P23" s="118">
        <v>225</v>
      </c>
      <c r="Q23" s="50">
        <v>13</v>
      </c>
      <c r="S23" s="111">
        <v>13</v>
      </c>
      <c r="T23" s="28" t="s">
        <v>302</v>
      </c>
      <c r="U23" s="118">
        <v>137</v>
      </c>
      <c r="V23" s="118">
        <v>170</v>
      </c>
      <c r="W23" s="118">
        <v>773</v>
      </c>
      <c r="X23" s="118">
        <v>872</v>
      </c>
      <c r="Y23" s="118">
        <v>0</v>
      </c>
      <c r="Z23" s="118">
        <v>0</v>
      </c>
      <c r="AA23" s="118">
        <v>0</v>
      </c>
      <c r="AB23" s="118">
        <v>0</v>
      </c>
      <c r="AC23" s="118">
        <v>0</v>
      </c>
      <c r="AD23" s="118">
        <v>0</v>
      </c>
      <c r="AE23" s="118">
        <v>0</v>
      </c>
      <c r="AF23" s="118">
        <v>0</v>
      </c>
      <c r="AG23" s="118">
        <v>0</v>
      </c>
      <c r="AH23" s="118">
        <v>0</v>
      </c>
      <c r="AI23" s="118">
        <v>3339</v>
      </c>
      <c r="AJ23" s="118">
        <v>1125</v>
      </c>
      <c r="AK23" s="50">
        <v>13</v>
      </c>
      <c r="AL23" s="111">
        <v>13</v>
      </c>
      <c r="AM23" s="28" t="s">
        <v>302</v>
      </c>
      <c r="AN23" s="118">
        <v>340</v>
      </c>
      <c r="AO23" s="118">
        <v>4804</v>
      </c>
      <c r="AP23" s="118">
        <v>0</v>
      </c>
      <c r="AQ23" s="118">
        <v>0</v>
      </c>
      <c r="AR23" s="118">
        <v>0</v>
      </c>
      <c r="AS23" s="118">
        <v>0</v>
      </c>
      <c r="AT23" s="118">
        <v>0</v>
      </c>
      <c r="AU23" s="118">
        <v>1249</v>
      </c>
      <c r="AV23" s="118">
        <v>380</v>
      </c>
      <c r="AW23" s="118">
        <v>110</v>
      </c>
      <c r="AX23" s="118">
        <v>1739</v>
      </c>
      <c r="AY23" s="118">
        <v>0</v>
      </c>
      <c r="AZ23" s="118">
        <v>0</v>
      </c>
      <c r="BA23" s="118">
        <v>0</v>
      </c>
      <c r="BB23" s="118">
        <v>0</v>
      </c>
      <c r="BC23" s="118">
        <v>0</v>
      </c>
      <c r="BD23" s="50">
        <v>13</v>
      </c>
    </row>
    <row r="24" spans="1:56" ht="20.100000000000001" customHeight="1" x14ac:dyDescent="0.15">
      <c r="A24" s="111">
        <v>14</v>
      </c>
      <c r="B24" s="28" t="s">
        <v>175</v>
      </c>
      <c r="C24" s="117">
        <v>2930</v>
      </c>
      <c r="D24" s="118">
        <v>0</v>
      </c>
      <c r="E24" s="118">
        <v>990</v>
      </c>
      <c r="F24" s="118">
        <v>820</v>
      </c>
      <c r="G24" s="118">
        <v>4740</v>
      </c>
      <c r="H24" s="118">
        <v>4</v>
      </c>
      <c r="I24" s="118">
        <v>260</v>
      </c>
      <c r="J24" s="118">
        <v>7</v>
      </c>
      <c r="K24" s="118">
        <v>5</v>
      </c>
      <c r="L24" s="118">
        <v>2</v>
      </c>
      <c r="M24" s="118">
        <v>79</v>
      </c>
      <c r="N24" s="118">
        <v>86</v>
      </c>
      <c r="O24" s="118">
        <v>41</v>
      </c>
      <c r="P24" s="118">
        <v>47</v>
      </c>
      <c r="Q24" s="50">
        <v>14</v>
      </c>
      <c r="S24" s="111">
        <v>14</v>
      </c>
      <c r="T24" s="28" t="s">
        <v>175</v>
      </c>
      <c r="U24" s="118">
        <v>28</v>
      </c>
      <c r="V24" s="118">
        <v>30</v>
      </c>
      <c r="W24" s="118">
        <v>148</v>
      </c>
      <c r="X24" s="118">
        <v>163</v>
      </c>
      <c r="Y24" s="118">
        <v>0</v>
      </c>
      <c r="Z24" s="118">
        <v>0</v>
      </c>
      <c r="AA24" s="118">
        <v>0</v>
      </c>
      <c r="AB24" s="118">
        <v>0</v>
      </c>
      <c r="AC24" s="118">
        <v>0</v>
      </c>
      <c r="AD24" s="118">
        <v>0</v>
      </c>
      <c r="AE24" s="118">
        <v>0</v>
      </c>
      <c r="AF24" s="118">
        <v>0</v>
      </c>
      <c r="AG24" s="118">
        <v>0</v>
      </c>
      <c r="AH24" s="118">
        <v>0</v>
      </c>
      <c r="AI24" s="118">
        <v>391</v>
      </c>
      <c r="AJ24" s="118">
        <v>153</v>
      </c>
      <c r="AK24" s="50">
        <v>14</v>
      </c>
      <c r="AL24" s="111">
        <v>14</v>
      </c>
      <c r="AM24" s="28" t="s">
        <v>175</v>
      </c>
      <c r="AN24" s="118">
        <v>39</v>
      </c>
      <c r="AO24" s="118">
        <v>583</v>
      </c>
      <c r="AP24" s="118">
        <v>0</v>
      </c>
      <c r="AQ24" s="118">
        <v>0</v>
      </c>
      <c r="AR24" s="118">
        <v>0</v>
      </c>
      <c r="AS24" s="118">
        <v>0</v>
      </c>
      <c r="AT24" s="118">
        <v>0</v>
      </c>
      <c r="AU24" s="118">
        <v>332</v>
      </c>
      <c r="AV24" s="118">
        <v>123</v>
      </c>
      <c r="AW24" s="118">
        <v>34</v>
      </c>
      <c r="AX24" s="118">
        <v>489</v>
      </c>
      <c r="AY24" s="118">
        <v>0</v>
      </c>
      <c r="AZ24" s="118">
        <v>0</v>
      </c>
      <c r="BA24" s="118">
        <v>0</v>
      </c>
      <c r="BB24" s="118">
        <v>0</v>
      </c>
      <c r="BC24" s="118">
        <v>0</v>
      </c>
      <c r="BD24" s="50">
        <v>14</v>
      </c>
    </row>
    <row r="25" spans="1:56" ht="20.100000000000001" customHeight="1" x14ac:dyDescent="0.15">
      <c r="A25" s="277">
        <v>15</v>
      </c>
      <c r="B25" s="31" t="s">
        <v>177</v>
      </c>
      <c r="C25" s="139">
        <v>1311</v>
      </c>
      <c r="D25" s="137">
        <v>0</v>
      </c>
      <c r="E25" s="137">
        <v>410</v>
      </c>
      <c r="F25" s="137">
        <v>304</v>
      </c>
      <c r="G25" s="137">
        <v>2025</v>
      </c>
      <c r="H25" s="137">
        <v>1</v>
      </c>
      <c r="I25" s="137">
        <v>327</v>
      </c>
      <c r="J25" s="137">
        <v>7</v>
      </c>
      <c r="K25" s="137">
        <v>5</v>
      </c>
      <c r="L25" s="137">
        <v>2</v>
      </c>
      <c r="M25" s="137">
        <v>33</v>
      </c>
      <c r="N25" s="137">
        <v>36</v>
      </c>
      <c r="O25" s="137">
        <v>19</v>
      </c>
      <c r="P25" s="137">
        <v>20</v>
      </c>
      <c r="Q25" s="51">
        <v>15</v>
      </c>
      <c r="R25" s="298"/>
      <c r="S25" s="277">
        <v>15</v>
      </c>
      <c r="T25" s="31" t="s">
        <v>177</v>
      </c>
      <c r="U25" s="137">
        <v>14</v>
      </c>
      <c r="V25" s="137">
        <v>16</v>
      </c>
      <c r="W25" s="137">
        <v>66</v>
      </c>
      <c r="X25" s="137">
        <v>72</v>
      </c>
      <c r="Y25" s="137">
        <v>0</v>
      </c>
      <c r="Z25" s="137">
        <v>0</v>
      </c>
      <c r="AA25" s="137">
        <v>0</v>
      </c>
      <c r="AB25" s="137">
        <v>0</v>
      </c>
      <c r="AC25" s="137">
        <v>0</v>
      </c>
      <c r="AD25" s="137">
        <v>0</v>
      </c>
      <c r="AE25" s="137">
        <v>0</v>
      </c>
      <c r="AF25" s="137">
        <v>0</v>
      </c>
      <c r="AG25" s="137">
        <v>0</v>
      </c>
      <c r="AH25" s="137">
        <v>0</v>
      </c>
      <c r="AI25" s="137">
        <v>138</v>
      </c>
      <c r="AJ25" s="137">
        <v>55</v>
      </c>
      <c r="AK25" s="51">
        <v>15</v>
      </c>
      <c r="AL25" s="277">
        <v>15</v>
      </c>
      <c r="AM25" s="31" t="s">
        <v>177</v>
      </c>
      <c r="AN25" s="137">
        <v>18</v>
      </c>
      <c r="AO25" s="137">
        <v>211</v>
      </c>
      <c r="AP25" s="137">
        <v>0</v>
      </c>
      <c r="AQ25" s="137">
        <v>0</v>
      </c>
      <c r="AR25" s="137">
        <v>0</v>
      </c>
      <c r="AS25" s="137">
        <v>0</v>
      </c>
      <c r="AT25" s="137">
        <v>0</v>
      </c>
      <c r="AU25" s="137">
        <v>103</v>
      </c>
      <c r="AV25" s="137">
        <v>43</v>
      </c>
      <c r="AW25" s="137">
        <v>13</v>
      </c>
      <c r="AX25" s="137">
        <v>159</v>
      </c>
      <c r="AY25" s="137">
        <v>0</v>
      </c>
      <c r="AZ25" s="137">
        <v>0</v>
      </c>
      <c r="BA25" s="137">
        <v>0</v>
      </c>
      <c r="BB25" s="137">
        <v>0</v>
      </c>
      <c r="BC25" s="137">
        <v>0</v>
      </c>
      <c r="BD25" s="51">
        <v>15</v>
      </c>
    </row>
    <row r="26" spans="1:56" ht="20.100000000000001" customHeight="1" x14ac:dyDescent="0.15">
      <c r="A26" s="111">
        <v>16</v>
      </c>
      <c r="B26" s="28" t="s">
        <v>178</v>
      </c>
      <c r="C26" s="117">
        <v>2983</v>
      </c>
      <c r="D26" s="118">
        <v>0</v>
      </c>
      <c r="E26" s="118">
        <v>1509</v>
      </c>
      <c r="F26" s="118">
        <v>707</v>
      </c>
      <c r="G26" s="118">
        <v>5199</v>
      </c>
      <c r="H26" s="118">
        <v>4</v>
      </c>
      <c r="I26" s="118">
        <v>87</v>
      </c>
      <c r="J26" s="118">
        <v>7</v>
      </c>
      <c r="K26" s="118">
        <v>5</v>
      </c>
      <c r="L26" s="118">
        <v>2</v>
      </c>
      <c r="M26" s="118">
        <v>44</v>
      </c>
      <c r="N26" s="118">
        <v>45</v>
      </c>
      <c r="O26" s="118">
        <v>24</v>
      </c>
      <c r="P26" s="118">
        <v>26</v>
      </c>
      <c r="Q26" s="50">
        <v>16</v>
      </c>
      <c r="S26" s="111">
        <v>16</v>
      </c>
      <c r="T26" s="28" t="s">
        <v>178</v>
      </c>
      <c r="U26" s="118">
        <v>21</v>
      </c>
      <c r="V26" s="118">
        <v>22</v>
      </c>
      <c r="W26" s="118">
        <v>89</v>
      </c>
      <c r="X26" s="118">
        <v>93</v>
      </c>
      <c r="Y26" s="118">
        <v>0</v>
      </c>
      <c r="Z26" s="118">
        <v>0</v>
      </c>
      <c r="AA26" s="118">
        <v>0</v>
      </c>
      <c r="AB26" s="118">
        <v>0</v>
      </c>
      <c r="AC26" s="118">
        <v>0</v>
      </c>
      <c r="AD26" s="118">
        <v>0</v>
      </c>
      <c r="AE26" s="118">
        <v>0</v>
      </c>
      <c r="AF26" s="118">
        <v>0</v>
      </c>
      <c r="AG26" s="118">
        <v>0</v>
      </c>
      <c r="AH26" s="118">
        <v>0</v>
      </c>
      <c r="AI26" s="118">
        <v>410</v>
      </c>
      <c r="AJ26" s="118">
        <v>169</v>
      </c>
      <c r="AK26" s="50">
        <v>16</v>
      </c>
      <c r="AL26" s="111">
        <v>16</v>
      </c>
      <c r="AM26" s="28" t="s">
        <v>178</v>
      </c>
      <c r="AN26" s="118">
        <v>57</v>
      </c>
      <c r="AO26" s="118">
        <v>636</v>
      </c>
      <c r="AP26" s="118">
        <v>0</v>
      </c>
      <c r="AQ26" s="118">
        <v>0</v>
      </c>
      <c r="AR26" s="118">
        <v>0</v>
      </c>
      <c r="AS26" s="118">
        <v>0</v>
      </c>
      <c r="AT26" s="118">
        <v>0</v>
      </c>
      <c r="AU26" s="118">
        <v>216</v>
      </c>
      <c r="AV26" s="118">
        <v>84</v>
      </c>
      <c r="AW26" s="118">
        <v>29</v>
      </c>
      <c r="AX26" s="118">
        <v>329</v>
      </c>
      <c r="AY26" s="118">
        <v>0</v>
      </c>
      <c r="AZ26" s="118">
        <v>0</v>
      </c>
      <c r="BA26" s="118">
        <v>0</v>
      </c>
      <c r="BB26" s="118">
        <v>0</v>
      </c>
      <c r="BC26" s="118">
        <v>0</v>
      </c>
      <c r="BD26" s="50">
        <v>16</v>
      </c>
    </row>
    <row r="27" spans="1:56" ht="20.100000000000001" customHeight="1" x14ac:dyDescent="0.15">
      <c r="A27" s="111">
        <v>17</v>
      </c>
      <c r="B27" s="28" t="s">
        <v>303</v>
      </c>
      <c r="C27" s="117">
        <v>8106</v>
      </c>
      <c r="D27" s="118">
        <v>1618</v>
      </c>
      <c r="E27" s="118">
        <v>4843</v>
      </c>
      <c r="F27" s="118">
        <v>2433</v>
      </c>
      <c r="G27" s="118">
        <v>17000</v>
      </c>
      <c r="H27" s="118">
        <v>2</v>
      </c>
      <c r="I27" s="118">
        <v>17</v>
      </c>
      <c r="J27" s="118">
        <v>7</v>
      </c>
      <c r="K27" s="118">
        <v>5</v>
      </c>
      <c r="L27" s="118">
        <v>2</v>
      </c>
      <c r="M27" s="118">
        <v>268</v>
      </c>
      <c r="N27" s="118">
        <v>283</v>
      </c>
      <c r="O27" s="118">
        <v>113</v>
      </c>
      <c r="P27" s="118">
        <v>136</v>
      </c>
      <c r="Q27" s="50">
        <v>17</v>
      </c>
      <c r="S27" s="111">
        <v>17</v>
      </c>
      <c r="T27" s="28" t="s">
        <v>303</v>
      </c>
      <c r="U27" s="118">
        <v>86</v>
      </c>
      <c r="V27" s="118">
        <v>99</v>
      </c>
      <c r="W27" s="118">
        <v>467</v>
      </c>
      <c r="X27" s="118">
        <v>518</v>
      </c>
      <c r="Y27" s="118">
        <v>0</v>
      </c>
      <c r="Z27" s="118">
        <v>0</v>
      </c>
      <c r="AA27" s="118">
        <v>0</v>
      </c>
      <c r="AB27" s="118">
        <v>0</v>
      </c>
      <c r="AC27" s="118">
        <v>0</v>
      </c>
      <c r="AD27" s="118">
        <v>0</v>
      </c>
      <c r="AE27" s="118">
        <v>0</v>
      </c>
      <c r="AF27" s="118">
        <v>0</v>
      </c>
      <c r="AG27" s="118">
        <v>0</v>
      </c>
      <c r="AH27" s="118">
        <v>0</v>
      </c>
      <c r="AI27" s="118">
        <v>1566</v>
      </c>
      <c r="AJ27" s="118">
        <v>537</v>
      </c>
      <c r="AK27" s="50">
        <v>17</v>
      </c>
      <c r="AL27" s="111">
        <v>17</v>
      </c>
      <c r="AM27" s="28" t="s">
        <v>303</v>
      </c>
      <c r="AN27" s="118">
        <v>156</v>
      </c>
      <c r="AO27" s="118">
        <v>2259</v>
      </c>
      <c r="AP27" s="118">
        <v>0</v>
      </c>
      <c r="AQ27" s="118">
        <v>0</v>
      </c>
      <c r="AR27" s="118">
        <v>0</v>
      </c>
      <c r="AS27" s="118">
        <v>0</v>
      </c>
      <c r="AT27" s="118">
        <v>0</v>
      </c>
      <c r="AU27" s="118">
        <v>881</v>
      </c>
      <c r="AV27" s="118">
        <v>266</v>
      </c>
      <c r="AW27" s="118">
        <v>81</v>
      </c>
      <c r="AX27" s="118">
        <v>1228</v>
      </c>
      <c r="AY27" s="118">
        <v>0</v>
      </c>
      <c r="AZ27" s="118">
        <v>0</v>
      </c>
      <c r="BA27" s="118">
        <v>0</v>
      </c>
      <c r="BB27" s="118">
        <v>0</v>
      </c>
      <c r="BC27" s="118">
        <v>0</v>
      </c>
      <c r="BD27" s="50">
        <v>17</v>
      </c>
    </row>
    <row r="28" spans="1:56" ht="20.100000000000001" customHeight="1" x14ac:dyDescent="0.15">
      <c r="A28" s="111">
        <v>18</v>
      </c>
      <c r="B28" s="28" t="s">
        <v>304</v>
      </c>
      <c r="C28" s="117">
        <v>8946</v>
      </c>
      <c r="D28" s="118">
        <v>0</v>
      </c>
      <c r="E28" s="118">
        <v>3566</v>
      </c>
      <c r="F28" s="118">
        <v>2524</v>
      </c>
      <c r="G28" s="118">
        <v>15036</v>
      </c>
      <c r="H28" s="118">
        <v>16</v>
      </c>
      <c r="I28" s="118">
        <v>1314</v>
      </c>
      <c r="J28" s="118">
        <v>7</v>
      </c>
      <c r="K28" s="118">
        <v>5</v>
      </c>
      <c r="L28" s="118">
        <v>2</v>
      </c>
      <c r="M28" s="118">
        <v>128</v>
      </c>
      <c r="N28" s="118">
        <v>137</v>
      </c>
      <c r="O28" s="118">
        <v>60</v>
      </c>
      <c r="P28" s="118">
        <v>73</v>
      </c>
      <c r="Q28" s="50">
        <v>18</v>
      </c>
      <c r="S28" s="111">
        <v>18</v>
      </c>
      <c r="T28" s="28" t="s">
        <v>304</v>
      </c>
      <c r="U28" s="118">
        <v>35</v>
      </c>
      <c r="V28" s="118">
        <v>42</v>
      </c>
      <c r="W28" s="118">
        <v>223</v>
      </c>
      <c r="X28" s="118">
        <v>252</v>
      </c>
      <c r="Y28" s="118">
        <v>0</v>
      </c>
      <c r="Z28" s="118">
        <v>0</v>
      </c>
      <c r="AA28" s="118">
        <v>0</v>
      </c>
      <c r="AB28" s="118">
        <v>0</v>
      </c>
      <c r="AC28" s="118">
        <v>0</v>
      </c>
      <c r="AD28" s="118">
        <v>0</v>
      </c>
      <c r="AE28" s="118">
        <v>0</v>
      </c>
      <c r="AF28" s="118">
        <v>0</v>
      </c>
      <c r="AG28" s="118">
        <v>0</v>
      </c>
      <c r="AH28" s="118">
        <v>0</v>
      </c>
      <c r="AI28" s="118">
        <v>1151</v>
      </c>
      <c r="AJ28" s="118">
        <v>438</v>
      </c>
      <c r="AK28" s="50">
        <v>18</v>
      </c>
      <c r="AL28" s="111">
        <v>18</v>
      </c>
      <c r="AM28" s="28" t="s">
        <v>304</v>
      </c>
      <c r="AN28" s="118">
        <v>101</v>
      </c>
      <c r="AO28" s="118">
        <v>1690</v>
      </c>
      <c r="AP28" s="118">
        <v>0</v>
      </c>
      <c r="AQ28" s="118">
        <v>0</v>
      </c>
      <c r="AR28" s="118">
        <v>0</v>
      </c>
      <c r="AS28" s="118">
        <v>0</v>
      </c>
      <c r="AT28" s="118">
        <v>0</v>
      </c>
      <c r="AU28" s="118">
        <v>896</v>
      </c>
      <c r="AV28" s="118">
        <v>300</v>
      </c>
      <c r="AW28" s="118">
        <v>70</v>
      </c>
      <c r="AX28" s="118">
        <v>1266</v>
      </c>
      <c r="AY28" s="118">
        <v>0</v>
      </c>
      <c r="AZ28" s="118">
        <v>0</v>
      </c>
      <c r="BA28" s="118">
        <v>0</v>
      </c>
      <c r="BB28" s="118">
        <v>0</v>
      </c>
      <c r="BC28" s="118">
        <v>0</v>
      </c>
      <c r="BD28" s="50">
        <v>18</v>
      </c>
    </row>
    <row r="29" spans="1:56" ht="20.100000000000001" customHeight="1" x14ac:dyDescent="0.15">
      <c r="A29" s="111">
        <v>19</v>
      </c>
      <c r="B29" s="28" t="s">
        <v>135</v>
      </c>
      <c r="C29" s="281">
        <v>6366</v>
      </c>
      <c r="D29" s="281">
        <v>0</v>
      </c>
      <c r="E29" s="281">
        <v>2434</v>
      </c>
      <c r="F29" s="281">
        <v>2132</v>
      </c>
      <c r="G29" s="281">
        <v>10932</v>
      </c>
      <c r="H29" s="281">
        <v>6</v>
      </c>
      <c r="I29" s="281">
        <v>503</v>
      </c>
      <c r="J29" s="281">
        <v>7</v>
      </c>
      <c r="K29" s="281">
        <v>5</v>
      </c>
      <c r="L29" s="281">
        <v>2</v>
      </c>
      <c r="M29" s="281">
        <v>148</v>
      </c>
      <c r="N29" s="281">
        <v>158</v>
      </c>
      <c r="O29" s="281">
        <v>53</v>
      </c>
      <c r="P29" s="281">
        <v>62</v>
      </c>
      <c r="Q29" s="50">
        <v>19</v>
      </c>
      <c r="S29" s="111">
        <v>19</v>
      </c>
      <c r="T29" s="28" t="s">
        <v>135</v>
      </c>
      <c r="U29" s="118">
        <v>52</v>
      </c>
      <c r="V29" s="118">
        <v>61</v>
      </c>
      <c r="W29" s="118">
        <v>253</v>
      </c>
      <c r="X29" s="118">
        <v>281</v>
      </c>
      <c r="Y29" s="281">
        <v>0</v>
      </c>
      <c r="Z29" s="281">
        <v>0</v>
      </c>
      <c r="AA29" s="281">
        <v>0</v>
      </c>
      <c r="AB29" s="281">
        <v>0</v>
      </c>
      <c r="AC29" s="118">
        <v>0</v>
      </c>
      <c r="AD29" s="118">
        <v>0</v>
      </c>
      <c r="AE29" s="118">
        <v>0</v>
      </c>
      <c r="AF29" s="118">
        <v>0</v>
      </c>
      <c r="AG29" s="118">
        <v>0</v>
      </c>
      <c r="AH29" s="118">
        <v>0</v>
      </c>
      <c r="AI29" s="118">
        <v>884</v>
      </c>
      <c r="AJ29" s="118">
        <v>248</v>
      </c>
      <c r="AK29" s="50">
        <v>19</v>
      </c>
      <c r="AL29" s="111">
        <v>19</v>
      </c>
      <c r="AM29" s="28" t="s">
        <v>135</v>
      </c>
      <c r="AN29" s="118">
        <v>98</v>
      </c>
      <c r="AO29" s="118">
        <v>1230</v>
      </c>
      <c r="AP29" s="118">
        <v>0</v>
      </c>
      <c r="AQ29" s="118">
        <v>0</v>
      </c>
      <c r="AR29" s="118">
        <v>0</v>
      </c>
      <c r="AS29" s="118">
        <v>0</v>
      </c>
      <c r="AT29" s="118">
        <v>0</v>
      </c>
      <c r="AU29" s="118">
        <v>829</v>
      </c>
      <c r="AV29" s="118">
        <v>212</v>
      </c>
      <c r="AW29" s="118">
        <v>83</v>
      </c>
      <c r="AX29" s="118">
        <v>1124</v>
      </c>
      <c r="AY29" s="118">
        <v>0</v>
      </c>
      <c r="AZ29" s="118">
        <v>0</v>
      </c>
      <c r="BA29" s="118">
        <v>0</v>
      </c>
      <c r="BB29" s="118">
        <v>0</v>
      </c>
      <c r="BC29" s="118">
        <v>0</v>
      </c>
      <c r="BD29" s="50">
        <v>19</v>
      </c>
    </row>
    <row r="30" spans="1:56" ht="20.100000000000001" customHeight="1" x14ac:dyDescent="0.15">
      <c r="A30" s="277">
        <v>20</v>
      </c>
      <c r="B30" s="31" t="s">
        <v>180</v>
      </c>
      <c r="C30" s="281">
        <v>2593</v>
      </c>
      <c r="D30" s="281">
        <v>0</v>
      </c>
      <c r="E30" s="281">
        <v>1281</v>
      </c>
      <c r="F30" s="281">
        <v>810</v>
      </c>
      <c r="G30" s="281">
        <v>4684</v>
      </c>
      <c r="H30" s="281">
        <v>0</v>
      </c>
      <c r="I30" s="281">
        <v>0</v>
      </c>
      <c r="J30" s="281">
        <v>7</v>
      </c>
      <c r="K30" s="281">
        <v>5</v>
      </c>
      <c r="L30" s="281">
        <v>2</v>
      </c>
      <c r="M30" s="281">
        <v>102</v>
      </c>
      <c r="N30" s="281">
        <v>111</v>
      </c>
      <c r="O30" s="281">
        <v>40</v>
      </c>
      <c r="P30" s="281">
        <v>45</v>
      </c>
      <c r="Q30" s="51">
        <v>20</v>
      </c>
      <c r="S30" s="277">
        <v>20</v>
      </c>
      <c r="T30" s="31" t="s">
        <v>180</v>
      </c>
      <c r="U30" s="118">
        <v>33</v>
      </c>
      <c r="V30" s="118">
        <v>34</v>
      </c>
      <c r="W30" s="118">
        <v>175</v>
      </c>
      <c r="X30" s="118">
        <v>190</v>
      </c>
      <c r="Y30" s="281">
        <v>0</v>
      </c>
      <c r="Z30" s="281">
        <v>0</v>
      </c>
      <c r="AA30" s="281">
        <v>0</v>
      </c>
      <c r="AB30" s="281">
        <v>0</v>
      </c>
      <c r="AC30" s="118">
        <v>0</v>
      </c>
      <c r="AD30" s="118">
        <v>0</v>
      </c>
      <c r="AE30" s="118">
        <v>0</v>
      </c>
      <c r="AF30" s="118">
        <v>0</v>
      </c>
      <c r="AG30" s="118">
        <v>0</v>
      </c>
      <c r="AH30" s="118">
        <v>0</v>
      </c>
      <c r="AI30" s="118">
        <v>543</v>
      </c>
      <c r="AJ30" s="118">
        <v>158</v>
      </c>
      <c r="AK30" s="51">
        <v>20</v>
      </c>
      <c r="AL30" s="277">
        <v>20</v>
      </c>
      <c r="AM30" s="31" t="s">
        <v>180</v>
      </c>
      <c r="AN30" s="118">
        <v>48</v>
      </c>
      <c r="AO30" s="118">
        <v>749</v>
      </c>
      <c r="AP30" s="118">
        <v>0</v>
      </c>
      <c r="AQ30" s="118">
        <v>0</v>
      </c>
      <c r="AR30" s="118">
        <v>0</v>
      </c>
      <c r="AS30" s="118">
        <v>0</v>
      </c>
      <c r="AT30" s="118">
        <v>0</v>
      </c>
      <c r="AU30" s="118">
        <v>357</v>
      </c>
      <c r="AV30" s="118">
        <v>100</v>
      </c>
      <c r="AW30" s="118">
        <v>33</v>
      </c>
      <c r="AX30" s="118">
        <v>490</v>
      </c>
      <c r="AY30" s="118">
        <v>0</v>
      </c>
      <c r="AZ30" s="118">
        <v>0</v>
      </c>
      <c r="BA30" s="118">
        <v>0</v>
      </c>
      <c r="BB30" s="118">
        <v>0</v>
      </c>
      <c r="BC30" s="118">
        <v>0</v>
      </c>
      <c r="BD30" s="51">
        <v>20</v>
      </c>
    </row>
    <row r="31" spans="1:56" ht="20.100000000000001" customHeight="1" x14ac:dyDescent="0.15">
      <c r="A31" s="111">
        <v>21</v>
      </c>
      <c r="B31" s="28" t="s">
        <v>181</v>
      </c>
      <c r="C31" s="282">
        <v>2127</v>
      </c>
      <c r="D31" s="124">
        <v>0</v>
      </c>
      <c r="E31" s="124">
        <v>1211</v>
      </c>
      <c r="F31" s="124">
        <v>755</v>
      </c>
      <c r="G31" s="124">
        <v>4093</v>
      </c>
      <c r="H31" s="124">
        <v>4</v>
      </c>
      <c r="I31" s="124">
        <v>613</v>
      </c>
      <c r="J31" s="124">
        <v>7</v>
      </c>
      <c r="K31" s="124">
        <v>5</v>
      </c>
      <c r="L31" s="124">
        <v>2</v>
      </c>
      <c r="M31" s="124">
        <v>60</v>
      </c>
      <c r="N31" s="124">
        <v>65</v>
      </c>
      <c r="O31" s="124">
        <v>35</v>
      </c>
      <c r="P31" s="124">
        <v>40</v>
      </c>
      <c r="Q31" s="50">
        <v>21</v>
      </c>
      <c r="R31" s="299"/>
      <c r="S31" s="111">
        <v>21</v>
      </c>
      <c r="T31" s="28" t="s">
        <v>181</v>
      </c>
      <c r="U31" s="124">
        <v>23</v>
      </c>
      <c r="V31" s="124">
        <v>27</v>
      </c>
      <c r="W31" s="124">
        <v>118</v>
      </c>
      <c r="X31" s="124">
        <v>132</v>
      </c>
      <c r="Y31" s="124">
        <v>0</v>
      </c>
      <c r="Z31" s="124">
        <v>0</v>
      </c>
      <c r="AA31" s="124">
        <v>0</v>
      </c>
      <c r="AB31" s="124">
        <v>0</v>
      </c>
      <c r="AC31" s="124">
        <v>0</v>
      </c>
      <c r="AD31" s="124">
        <v>0</v>
      </c>
      <c r="AE31" s="124">
        <v>0</v>
      </c>
      <c r="AF31" s="124">
        <v>0</v>
      </c>
      <c r="AG31" s="124">
        <v>0</v>
      </c>
      <c r="AH31" s="124">
        <v>0</v>
      </c>
      <c r="AI31" s="124">
        <v>455</v>
      </c>
      <c r="AJ31" s="124">
        <v>200</v>
      </c>
      <c r="AK31" s="50">
        <v>21</v>
      </c>
      <c r="AL31" s="111">
        <v>21</v>
      </c>
      <c r="AM31" s="28" t="s">
        <v>181</v>
      </c>
      <c r="AN31" s="124">
        <v>54</v>
      </c>
      <c r="AO31" s="124">
        <v>709</v>
      </c>
      <c r="AP31" s="124">
        <v>0</v>
      </c>
      <c r="AQ31" s="124">
        <v>0</v>
      </c>
      <c r="AR31" s="124">
        <v>0</v>
      </c>
      <c r="AS31" s="124">
        <v>0</v>
      </c>
      <c r="AT31" s="124">
        <v>0</v>
      </c>
      <c r="AU31" s="124">
        <v>294</v>
      </c>
      <c r="AV31" s="124">
        <v>123</v>
      </c>
      <c r="AW31" s="124">
        <v>32</v>
      </c>
      <c r="AX31" s="124">
        <v>449</v>
      </c>
      <c r="AY31" s="124">
        <v>0</v>
      </c>
      <c r="AZ31" s="124">
        <v>0</v>
      </c>
      <c r="BA31" s="124">
        <v>0</v>
      </c>
      <c r="BB31" s="124">
        <v>0</v>
      </c>
      <c r="BC31" s="124">
        <v>0</v>
      </c>
      <c r="BD31" s="50">
        <v>21</v>
      </c>
    </row>
    <row r="32" spans="1:56" ht="20.100000000000001" customHeight="1" x14ac:dyDescent="0.15">
      <c r="A32" s="111">
        <v>22</v>
      </c>
      <c r="B32" s="28" t="s">
        <v>182</v>
      </c>
      <c r="C32" s="281">
        <v>22599</v>
      </c>
      <c r="D32" s="281">
        <v>0</v>
      </c>
      <c r="E32" s="281">
        <v>7189</v>
      </c>
      <c r="F32" s="281">
        <v>4484</v>
      </c>
      <c r="G32" s="281">
        <v>34272</v>
      </c>
      <c r="H32" s="281">
        <v>29</v>
      </c>
      <c r="I32" s="281">
        <v>1261</v>
      </c>
      <c r="J32" s="281">
        <v>7</v>
      </c>
      <c r="K32" s="281">
        <v>5</v>
      </c>
      <c r="L32" s="281">
        <v>2</v>
      </c>
      <c r="M32" s="281">
        <v>28</v>
      </c>
      <c r="N32" s="281">
        <v>32</v>
      </c>
      <c r="O32" s="281">
        <v>6</v>
      </c>
      <c r="P32" s="281">
        <v>7</v>
      </c>
      <c r="Q32" s="50">
        <v>22</v>
      </c>
      <c r="S32" s="111">
        <v>22</v>
      </c>
      <c r="T32" s="28" t="s">
        <v>182</v>
      </c>
      <c r="U32" s="118">
        <v>9</v>
      </c>
      <c r="V32" s="118">
        <v>13</v>
      </c>
      <c r="W32" s="118">
        <v>43</v>
      </c>
      <c r="X32" s="118">
        <v>52</v>
      </c>
      <c r="Y32" s="281">
        <v>0</v>
      </c>
      <c r="Z32" s="281">
        <v>0</v>
      </c>
      <c r="AA32" s="281">
        <v>0</v>
      </c>
      <c r="AB32" s="281">
        <v>0</v>
      </c>
      <c r="AC32" s="118">
        <v>0</v>
      </c>
      <c r="AD32" s="118">
        <v>0</v>
      </c>
      <c r="AE32" s="118">
        <v>0</v>
      </c>
      <c r="AF32" s="118">
        <v>0</v>
      </c>
      <c r="AG32" s="118">
        <v>0</v>
      </c>
      <c r="AH32" s="118">
        <v>0</v>
      </c>
      <c r="AI32" s="118">
        <v>246</v>
      </c>
      <c r="AJ32" s="118">
        <v>39</v>
      </c>
      <c r="AK32" s="50">
        <v>22</v>
      </c>
      <c r="AL32" s="111">
        <v>22</v>
      </c>
      <c r="AM32" s="28" t="s">
        <v>182</v>
      </c>
      <c r="AN32" s="118">
        <v>29</v>
      </c>
      <c r="AO32" s="118">
        <v>314</v>
      </c>
      <c r="AP32" s="118">
        <v>0</v>
      </c>
      <c r="AQ32" s="118">
        <v>0</v>
      </c>
      <c r="AR32" s="118">
        <v>0</v>
      </c>
      <c r="AS32" s="118">
        <v>0</v>
      </c>
      <c r="AT32" s="118">
        <v>0</v>
      </c>
      <c r="AU32" s="118">
        <v>215</v>
      </c>
      <c r="AV32" s="118">
        <v>33</v>
      </c>
      <c r="AW32" s="118">
        <v>20</v>
      </c>
      <c r="AX32" s="118">
        <v>268</v>
      </c>
      <c r="AY32" s="118">
        <v>0</v>
      </c>
      <c r="AZ32" s="118">
        <v>0</v>
      </c>
      <c r="BA32" s="118">
        <v>0</v>
      </c>
      <c r="BB32" s="118">
        <v>0</v>
      </c>
      <c r="BC32" s="118">
        <v>0</v>
      </c>
      <c r="BD32" s="50">
        <v>22</v>
      </c>
    </row>
    <row r="33" spans="1:56" ht="20.100000000000001" customHeight="1" x14ac:dyDescent="0.15">
      <c r="A33" s="111">
        <v>23</v>
      </c>
      <c r="B33" s="28" t="s">
        <v>184</v>
      </c>
      <c r="C33" s="281">
        <v>11907</v>
      </c>
      <c r="D33" s="281">
        <v>0</v>
      </c>
      <c r="E33" s="281">
        <v>5600</v>
      </c>
      <c r="F33" s="281">
        <v>2697</v>
      </c>
      <c r="G33" s="281">
        <v>20204</v>
      </c>
      <c r="H33" s="281">
        <v>5</v>
      </c>
      <c r="I33" s="281">
        <v>226</v>
      </c>
      <c r="J33" s="281">
        <v>7</v>
      </c>
      <c r="K33" s="281">
        <v>5</v>
      </c>
      <c r="L33" s="281">
        <v>2</v>
      </c>
      <c r="M33" s="281">
        <v>226</v>
      </c>
      <c r="N33" s="281">
        <v>248</v>
      </c>
      <c r="O33" s="281">
        <v>187</v>
      </c>
      <c r="P33" s="281">
        <v>227</v>
      </c>
      <c r="Q33" s="50">
        <v>23</v>
      </c>
      <c r="S33" s="111">
        <v>23</v>
      </c>
      <c r="T33" s="28" t="s">
        <v>184</v>
      </c>
      <c r="U33" s="118">
        <v>111</v>
      </c>
      <c r="V33" s="118">
        <v>131</v>
      </c>
      <c r="W33" s="118">
        <v>524</v>
      </c>
      <c r="X33" s="118">
        <v>606</v>
      </c>
      <c r="Y33" s="281">
        <v>0</v>
      </c>
      <c r="Z33" s="281">
        <v>0</v>
      </c>
      <c r="AA33" s="281">
        <v>0</v>
      </c>
      <c r="AB33" s="281">
        <v>0</v>
      </c>
      <c r="AC33" s="118">
        <v>0</v>
      </c>
      <c r="AD33" s="118">
        <v>0</v>
      </c>
      <c r="AE33" s="118">
        <v>0</v>
      </c>
      <c r="AF33" s="118">
        <v>0</v>
      </c>
      <c r="AG33" s="118">
        <v>0</v>
      </c>
      <c r="AH33" s="118">
        <v>0</v>
      </c>
      <c r="AI33" s="118">
        <v>1302</v>
      </c>
      <c r="AJ33" s="118">
        <v>851</v>
      </c>
      <c r="AK33" s="50">
        <v>23</v>
      </c>
      <c r="AL33" s="111">
        <v>23</v>
      </c>
      <c r="AM33" s="28" t="s">
        <v>184</v>
      </c>
      <c r="AN33" s="118">
        <v>197</v>
      </c>
      <c r="AO33" s="118">
        <v>2350</v>
      </c>
      <c r="AP33" s="118">
        <v>0</v>
      </c>
      <c r="AQ33" s="118">
        <v>0</v>
      </c>
      <c r="AR33" s="118">
        <v>0</v>
      </c>
      <c r="AS33" s="118">
        <v>0</v>
      </c>
      <c r="AT33" s="118">
        <v>0</v>
      </c>
      <c r="AU33" s="118">
        <v>681</v>
      </c>
      <c r="AV33" s="118">
        <v>402</v>
      </c>
      <c r="AW33" s="118">
        <v>95</v>
      </c>
      <c r="AX33" s="118">
        <v>1178</v>
      </c>
      <c r="AY33" s="118">
        <v>0</v>
      </c>
      <c r="AZ33" s="118">
        <v>0</v>
      </c>
      <c r="BA33" s="118">
        <v>0</v>
      </c>
      <c r="BB33" s="118">
        <v>0</v>
      </c>
      <c r="BC33" s="118">
        <v>0</v>
      </c>
      <c r="BD33" s="50">
        <v>23</v>
      </c>
    </row>
    <row r="34" spans="1:56" ht="20.100000000000001" customHeight="1" x14ac:dyDescent="0.15">
      <c r="A34" s="111">
        <v>24</v>
      </c>
      <c r="B34" s="28" t="s">
        <v>185</v>
      </c>
      <c r="C34" s="281">
        <v>10571</v>
      </c>
      <c r="D34" s="281">
        <v>0</v>
      </c>
      <c r="E34" s="281">
        <v>3457</v>
      </c>
      <c r="F34" s="281">
        <v>4391</v>
      </c>
      <c r="G34" s="281">
        <v>18419</v>
      </c>
      <c r="H34" s="281">
        <v>5</v>
      </c>
      <c r="I34" s="281">
        <v>353</v>
      </c>
      <c r="J34" s="281">
        <v>7</v>
      </c>
      <c r="K34" s="281">
        <v>5</v>
      </c>
      <c r="L34" s="281">
        <v>2</v>
      </c>
      <c r="M34" s="281">
        <v>198</v>
      </c>
      <c r="N34" s="281">
        <v>212</v>
      </c>
      <c r="O34" s="281">
        <v>119</v>
      </c>
      <c r="P34" s="281">
        <v>140</v>
      </c>
      <c r="Q34" s="50">
        <v>24</v>
      </c>
      <c r="S34" s="111">
        <v>24</v>
      </c>
      <c r="T34" s="28" t="s">
        <v>185</v>
      </c>
      <c r="U34" s="118">
        <v>80</v>
      </c>
      <c r="V34" s="118">
        <v>97</v>
      </c>
      <c r="W34" s="118">
        <v>397</v>
      </c>
      <c r="X34" s="118">
        <v>449</v>
      </c>
      <c r="Y34" s="281">
        <v>0</v>
      </c>
      <c r="Z34" s="281">
        <v>0</v>
      </c>
      <c r="AA34" s="281">
        <v>0</v>
      </c>
      <c r="AB34" s="281">
        <v>0</v>
      </c>
      <c r="AC34" s="118">
        <v>0</v>
      </c>
      <c r="AD34" s="118">
        <v>0</v>
      </c>
      <c r="AE34" s="118">
        <v>0</v>
      </c>
      <c r="AF34" s="118">
        <v>0</v>
      </c>
      <c r="AG34" s="118">
        <v>0</v>
      </c>
      <c r="AH34" s="118">
        <v>0</v>
      </c>
      <c r="AI34" s="118">
        <v>891</v>
      </c>
      <c r="AJ34" s="118">
        <v>420</v>
      </c>
      <c r="AK34" s="50">
        <v>24</v>
      </c>
      <c r="AL34" s="111">
        <v>24</v>
      </c>
      <c r="AM34" s="28" t="s">
        <v>185</v>
      </c>
      <c r="AN34" s="118">
        <v>116</v>
      </c>
      <c r="AO34" s="118">
        <v>1427</v>
      </c>
      <c r="AP34" s="118">
        <v>0</v>
      </c>
      <c r="AQ34" s="118">
        <v>0</v>
      </c>
      <c r="AR34" s="118">
        <v>0</v>
      </c>
      <c r="AS34" s="118">
        <v>0</v>
      </c>
      <c r="AT34" s="118">
        <v>0</v>
      </c>
      <c r="AU34" s="118">
        <v>1247</v>
      </c>
      <c r="AV34" s="118">
        <v>536</v>
      </c>
      <c r="AW34" s="118">
        <v>144</v>
      </c>
      <c r="AX34" s="118">
        <v>1927</v>
      </c>
      <c r="AY34" s="118">
        <v>0</v>
      </c>
      <c r="AZ34" s="118">
        <v>0</v>
      </c>
      <c r="BA34" s="118">
        <v>0</v>
      </c>
      <c r="BB34" s="118">
        <v>0</v>
      </c>
      <c r="BC34" s="118">
        <v>0</v>
      </c>
      <c r="BD34" s="50">
        <v>24</v>
      </c>
    </row>
    <row r="35" spans="1:56" ht="20.100000000000001" customHeight="1" x14ac:dyDescent="0.15">
      <c r="A35" s="19">
        <v>25</v>
      </c>
      <c r="B35" s="28" t="s">
        <v>12</v>
      </c>
      <c r="C35" s="137">
        <v>1033</v>
      </c>
      <c r="D35" s="137">
        <v>0</v>
      </c>
      <c r="E35" s="137">
        <v>413</v>
      </c>
      <c r="F35" s="137">
        <v>244</v>
      </c>
      <c r="G35" s="137">
        <v>1690</v>
      </c>
      <c r="H35" s="137">
        <v>0</v>
      </c>
      <c r="I35" s="137">
        <v>0</v>
      </c>
      <c r="J35" s="137">
        <v>7</v>
      </c>
      <c r="K35" s="137">
        <v>5</v>
      </c>
      <c r="L35" s="137">
        <v>2</v>
      </c>
      <c r="M35" s="137">
        <v>22</v>
      </c>
      <c r="N35" s="137">
        <v>26</v>
      </c>
      <c r="O35" s="137">
        <v>10</v>
      </c>
      <c r="P35" s="137">
        <v>13</v>
      </c>
      <c r="Q35" s="178">
        <v>25</v>
      </c>
      <c r="R35" s="300"/>
      <c r="S35" s="19">
        <v>25</v>
      </c>
      <c r="T35" s="28" t="s">
        <v>12</v>
      </c>
      <c r="U35" s="137">
        <v>14</v>
      </c>
      <c r="V35" s="137">
        <v>18</v>
      </c>
      <c r="W35" s="137">
        <v>46</v>
      </c>
      <c r="X35" s="137">
        <v>57</v>
      </c>
      <c r="Y35" s="137">
        <v>0</v>
      </c>
      <c r="Z35" s="137">
        <v>0</v>
      </c>
      <c r="AA35" s="137">
        <v>0</v>
      </c>
      <c r="AB35" s="137">
        <v>0</v>
      </c>
      <c r="AC35" s="137">
        <v>0</v>
      </c>
      <c r="AD35" s="137">
        <v>0</v>
      </c>
      <c r="AE35" s="137">
        <v>0</v>
      </c>
      <c r="AF35" s="137">
        <v>0</v>
      </c>
      <c r="AG35" s="137">
        <v>0</v>
      </c>
      <c r="AH35" s="137">
        <v>0</v>
      </c>
      <c r="AI35" s="137">
        <v>111</v>
      </c>
      <c r="AJ35" s="137">
        <v>40</v>
      </c>
      <c r="AK35" s="178">
        <v>25</v>
      </c>
      <c r="AL35" s="19">
        <v>25</v>
      </c>
      <c r="AM35" s="28" t="s">
        <v>12</v>
      </c>
      <c r="AN35" s="137">
        <v>22</v>
      </c>
      <c r="AO35" s="137">
        <v>173</v>
      </c>
      <c r="AP35" s="137">
        <v>0</v>
      </c>
      <c r="AQ35" s="137">
        <v>0</v>
      </c>
      <c r="AR35" s="137">
        <v>0</v>
      </c>
      <c r="AS35" s="137">
        <v>0</v>
      </c>
      <c r="AT35" s="137">
        <v>0</v>
      </c>
      <c r="AU35" s="137">
        <v>66</v>
      </c>
      <c r="AV35" s="137">
        <v>22</v>
      </c>
      <c r="AW35" s="137">
        <v>12</v>
      </c>
      <c r="AX35" s="137">
        <v>100</v>
      </c>
      <c r="AY35" s="137">
        <v>0</v>
      </c>
      <c r="AZ35" s="137">
        <v>0</v>
      </c>
      <c r="BA35" s="137">
        <v>0</v>
      </c>
      <c r="BB35" s="137">
        <v>0</v>
      </c>
      <c r="BC35" s="137">
        <v>0</v>
      </c>
      <c r="BD35" s="178">
        <v>25</v>
      </c>
    </row>
    <row r="36" spans="1:56" ht="20.100000000000001" customHeight="1" thickBot="1" x14ac:dyDescent="0.2">
      <c r="A36" s="23" t="s">
        <v>209</v>
      </c>
      <c r="B36" s="32"/>
      <c r="C36" s="142">
        <f t="shared" ref="C36:I36" si="0">SUM(C11:C35)</f>
        <v>705664</v>
      </c>
      <c r="D36" s="142">
        <f t="shared" si="0"/>
        <v>1618</v>
      </c>
      <c r="E36" s="142">
        <f t="shared" si="0"/>
        <v>297189</v>
      </c>
      <c r="F36" s="142">
        <f t="shared" si="0"/>
        <v>171066</v>
      </c>
      <c r="G36" s="142">
        <f t="shared" si="0"/>
        <v>1175537</v>
      </c>
      <c r="H36" s="142">
        <f t="shared" si="0"/>
        <v>705</v>
      </c>
      <c r="I36" s="142">
        <f t="shared" si="0"/>
        <v>89545</v>
      </c>
      <c r="J36" s="291" t="s">
        <v>288</v>
      </c>
      <c r="K36" s="291" t="s">
        <v>288</v>
      </c>
      <c r="L36" s="291" t="s">
        <v>288</v>
      </c>
      <c r="M36" s="142">
        <f>SUM(M11:M35)</f>
        <v>15509</v>
      </c>
      <c r="N36" s="142">
        <f>SUM(N11:N35)</f>
        <v>16709</v>
      </c>
      <c r="O36" s="142">
        <f>SUM(O11:O35)</f>
        <v>6922</v>
      </c>
      <c r="P36" s="260">
        <f>SUM(P11:P35)</f>
        <v>8085</v>
      </c>
      <c r="Q36" s="294"/>
      <c r="R36" s="118"/>
      <c r="S36" s="23" t="s">
        <v>209</v>
      </c>
      <c r="T36" s="32"/>
      <c r="U36" s="142">
        <f t="shared" ref="U36:X36" si="1">SUM(U11:U35)</f>
        <v>4682</v>
      </c>
      <c r="V36" s="142">
        <f t="shared" si="1"/>
        <v>5545</v>
      </c>
      <c r="W36" s="142">
        <f t="shared" si="1"/>
        <v>27113</v>
      </c>
      <c r="X36" s="142">
        <f t="shared" si="1"/>
        <v>30339</v>
      </c>
      <c r="Y36" s="142">
        <f>SUM(Y11:Y35)</f>
        <v>3</v>
      </c>
      <c r="Z36" s="142">
        <f>SUM(Z11:Z35)</f>
        <v>3</v>
      </c>
      <c r="AA36" s="142">
        <f>SUM(AA11:AA35)</f>
        <v>0</v>
      </c>
      <c r="AB36" s="260">
        <f>SUM(AB11:AB35)</f>
        <v>0</v>
      </c>
      <c r="AC36" s="142">
        <f t="shared" ref="AC36:AH36" si="2">SUM(AC11:AC35)</f>
        <v>1</v>
      </c>
      <c r="AD36" s="142">
        <f t="shared" si="2"/>
        <v>1</v>
      </c>
      <c r="AE36" s="142">
        <f t="shared" si="2"/>
        <v>6</v>
      </c>
      <c r="AF36" s="142">
        <f t="shared" si="2"/>
        <v>6</v>
      </c>
      <c r="AG36" s="142">
        <f t="shared" si="2"/>
        <v>10</v>
      </c>
      <c r="AH36" s="142">
        <f t="shared" si="2"/>
        <v>10</v>
      </c>
      <c r="AI36" s="142">
        <f>SUM(AI11:AI35)</f>
        <v>102434</v>
      </c>
      <c r="AJ36" s="142">
        <f>SUM(AJ11:AJ35)</f>
        <v>35227</v>
      </c>
      <c r="AK36" s="294"/>
      <c r="AL36" s="23" t="s">
        <v>209</v>
      </c>
      <c r="AM36" s="32"/>
      <c r="AN36" s="142">
        <f>SUM(AN11:AN35)</f>
        <v>9736</v>
      </c>
      <c r="AO36" s="142">
        <f>SUM(AO11:AO35)</f>
        <v>147397</v>
      </c>
      <c r="AP36" s="142">
        <f t="shared" ref="AP36:AT36" si="3">SUM(AP11:AP35)</f>
        <v>2</v>
      </c>
      <c r="AQ36" s="142">
        <f t="shared" si="3"/>
        <v>0</v>
      </c>
      <c r="AR36" s="142">
        <f t="shared" si="3"/>
        <v>1</v>
      </c>
      <c r="AS36" s="142">
        <f t="shared" si="3"/>
        <v>9</v>
      </c>
      <c r="AT36" s="142">
        <f t="shared" si="3"/>
        <v>12</v>
      </c>
      <c r="AU36" s="142">
        <f t="shared" ref="AU36:BC36" si="4">SUM(AU11:AU35)</f>
        <v>64747</v>
      </c>
      <c r="AV36" s="142">
        <f t="shared" si="4"/>
        <v>20293</v>
      </c>
      <c r="AW36" s="142">
        <f t="shared" si="4"/>
        <v>5346</v>
      </c>
      <c r="AX36" s="142">
        <f t="shared" si="4"/>
        <v>90386</v>
      </c>
      <c r="AY36" s="142">
        <f t="shared" si="4"/>
        <v>0</v>
      </c>
      <c r="AZ36" s="142">
        <f t="shared" si="4"/>
        <v>0</v>
      </c>
      <c r="BA36" s="142">
        <f t="shared" si="4"/>
        <v>0</v>
      </c>
      <c r="BB36" s="142">
        <f t="shared" si="4"/>
        <v>13</v>
      </c>
      <c r="BC36" s="142">
        <f t="shared" si="4"/>
        <v>13</v>
      </c>
      <c r="BD36" s="294"/>
    </row>
  </sheetData>
  <mergeCells count="43">
    <mergeCell ref="AZ8:AZ9"/>
    <mergeCell ref="BA8:BA9"/>
    <mergeCell ref="BB8:BB9"/>
    <mergeCell ref="AP8:AP9"/>
    <mergeCell ref="AQ8:AQ9"/>
    <mergeCell ref="AR8:AR9"/>
    <mergeCell ref="AS8:AS9"/>
    <mergeCell ref="C6:G6"/>
    <mergeCell ref="H6:I6"/>
    <mergeCell ref="J6:P6"/>
    <mergeCell ref="C7:C9"/>
    <mergeCell ref="D7:D9"/>
    <mergeCell ref="E7:E9"/>
    <mergeCell ref="F7:F9"/>
    <mergeCell ref="G7:G9"/>
    <mergeCell ref="L8:L9"/>
    <mergeCell ref="BD6:BD10"/>
    <mergeCell ref="U7:X7"/>
    <mergeCell ref="J8:J9"/>
    <mergeCell ref="K8:K9"/>
    <mergeCell ref="AW8:AW9"/>
    <mergeCell ref="AX8:AX9"/>
    <mergeCell ref="AQ6:BB6"/>
    <mergeCell ref="AO8:AO9"/>
    <mergeCell ref="AU8:AU9"/>
    <mergeCell ref="AG8:AH8"/>
    <mergeCell ref="Z7:AG7"/>
    <mergeCell ref="AT8:AT9"/>
    <mergeCell ref="AI7:AJ7"/>
    <mergeCell ref="BC8:BC9"/>
    <mergeCell ref="AN7:AO7"/>
    <mergeCell ref="AY8:AY9"/>
    <mergeCell ref="H7:H9"/>
    <mergeCell ref="I7:I9"/>
    <mergeCell ref="J7:L7"/>
    <mergeCell ref="M7:P7"/>
    <mergeCell ref="AV8:AV9"/>
    <mergeCell ref="W8:X8"/>
    <mergeCell ref="Q6:Q10"/>
    <mergeCell ref="AI8:AI9"/>
    <mergeCell ref="AJ8:AJ9"/>
    <mergeCell ref="AN8:AN9"/>
    <mergeCell ref="AK6:AK10"/>
  </mergeCells>
  <phoneticPr fontId="23"/>
  <pageMargins left="0.78740157480314965" right="0.74803149606299213" top="0.78740157480314965" bottom="0.70866141732283472" header="0.51181102362204722" footer="0.51181102362204722"/>
  <pageSetup paperSize="9" scale="89" firstPageNumber="68" orientation="portrait" useFirstPageNumber="1" r:id="rId1"/>
  <headerFooter scaleWithDoc="0" alignWithMargins="0">
    <oddFooter>&amp;C- &amp;P -</oddFooter>
  </headerFooter>
  <colBreaks count="3" manualBreakCount="3">
    <brk id="9" max="52" man="1"/>
    <brk id="18" max="1048575" man="1"/>
    <brk id="37" max="1048575" man="1"/>
  </col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Y34"/>
  <sheetViews>
    <sheetView view="pageBreakPreview" zoomScale="85" zoomScaleNormal="100" zoomScaleSheetLayoutView="85" workbookViewId="0">
      <selection activeCell="D16" sqref="D16"/>
    </sheetView>
  </sheetViews>
  <sheetFormatPr defaultColWidth="10.625" defaultRowHeight="20.100000000000001" customHeight="1" x14ac:dyDescent="0.15"/>
  <cols>
    <col min="1" max="1" width="7.125" style="15" customWidth="1"/>
    <col min="2" max="5" width="11.625" style="15" customWidth="1"/>
    <col min="6" max="13" width="9.625" style="15" customWidth="1"/>
    <col min="14" max="14" width="5.625" style="16" customWidth="1"/>
    <col min="15" max="15" width="28.25" style="15" customWidth="1"/>
    <col min="16" max="16" width="7.125" style="15" customWidth="1"/>
    <col min="17" max="17" width="9.625" style="15" bestFit="1" customWidth="1"/>
    <col min="18" max="25" width="8.625" style="15" customWidth="1"/>
    <col min="26" max="16384" width="10.625" style="15"/>
  </cols>
  <sheetData>
    <row r="1" spans="1:25" ht="20.100000000000001" customHeight="1" x14ac:dyDescent="0.15">
      <c r="A1" s="15" t="str">
        <f>目次!A6</f>
        <v>令和６年度　市町村税の課税状況等の調</v>
      </c>
    </row>
    <row r="2" spans="1:25" ht="20.100000000000001" customHeight="1" x14ac:dyDescent="0.15">
      <c r="A2" s="15" t="s">
        <v>119</v>
      </c>
    </row>
    <row r="4" spans="1:25" ht="20.100000000000001" customHeight="1" x14ac:dyDescent="0.15">
      <c r="A4" s="15" t="s">
        <v>425</v>
      </c>
      <c r="B4" s="15" t="str">
        <f>目次!C33</f>
        <v>課税方法等（基礎課税分）（令和５年度分）</v>
      </c>
      <c r="P4" s="15" t="str">
        <f>A4</f>
        <v>第２１表</v>
      </c>
    </row>
    <row r="5" spans="1:25" ht="20.100000000000001" customHeight="1" x14ac:dyDescent="0.15">
      <c r="M5" s="99"/>
      <c r="O5" s="99"/>
      <c r="P5" s="15" t="s">
        <v>110</v>
      </c>
      <c r="R5" s="99"/>
      <c r="S5" s="99"/>
      <c r="T5" s="167"/>
      <c r="U5" s="167"/>
      <c r="V5" s="167"/>
      <c r="W5" s="167"/>
      <c r="X5" s="326"/>
      <c r="Y5" s="326"/>
    </row>
    <row r="6" spans="1:25" ht="22.5" customHeight="1" x14ac:dyDescent="0.15">
      <c r="A6" s="17"/>
      <c r="B6" s="24" t="s">
        <v>9</v>
      </c>
      <c r="C6" s="631" t="s">
        <v>136</v>
      </c>
      <c r="D6" s="631" t="s">
        <v>137</v>
      </c>
      <c r="E6" s="304" t="s">
        <v>138</v>
      </c>
      <c r="F6" s="502" t="s">
        <v>290</v>
      </c>
      <c r="G6" s="503"/>
      <c r="H6" s="503"/>
      <c r="I6" s="503"/>
      <c r="J6" s="503"/>
      <c r="K6" s="503"/>
      <c r="L6" s="503"/>
      <c r="M6" s="504"/>
      <c r="N6" s="632" t="s">
        <v>331</v>
      </c>
      <c r="O6" s="310"/>
      <c r="P6" s="17"/>
      <c r="Q6" s="24" t="s">
        <v>9</v>
      </c>
      <c r="R6" s="315" t="s">
        <v>224</v>
      </c>
      <c r="S6" s="315" t="s">
        <v>225</v>
      </c>
      <c r="T6" s="636" t="s">
        <v>385</v>
      </c>
      <c r="U6" s="637"/>
      <c r="V6" s="637"/>
      <c r="W6" s="637"/>
      <c r="X6" s="637"/>
      <c r="Y6" s="638"/>
    </row>
    <row r="7" spans="1:25" ht="27" customHeight="1" x14ac:dyDescent="0.15">
      <c r="A7" s="110"/>
      <c r="B7" s="112"/>
      <c r="C7" s="527"/>
      <c r="D7" s="527"/>
      <c r="E7" s="635" t="s">
        <v>140</v>
      </c>
      <c r="F7" s="639" t="s">
        <v>375</v>
      </c>
      <c r="G7" s="640"/>
      <c r="H7" s="640"/>
      <c r="I7" s="641"/>
      <c r="J7" s="543" t="s">
        <v>384</v>
      </c>
      <c r="K7" s="544"/>
      <c r="L7" s="642"/>
      <c r="M7" s="602" t="s">
        <v>380</v>
      </c>
      <c r="N7" s="633"/>
      <c r="O7" s="45"/>
      <c r="P7" s="110"/>
      <c r="Q7" s="112"/>
      <c r="R7" s="646" t="s">
        <v>414</v>
      </c>
      <c r="S7" s="646" t="s">
        <v>141</v>
      </c>
      <c r="T7" s="471" t="s">
        <v>142</v>
      </c>
      <c r="U7" s="471" t="s">
        <v>113</v>
      </c>
      <c r="V7" s="471" t="s">
        <v>65</v>
      </c>
      <c r="W7" s="643" t="s">
        <v>144</v>
      </c>
      <c r="X7" s="644"/>
      <c r="Y7" s="645"/>
    </row>
    <row r="8" spans="1:25" ht="87" customHeight="1" x14ac:dyDescent="0.15">
      <c r="A8" s="110"/>
      <c r="B8" s="112"/>
      <c r="C8" s="527"/>
      <c r="D8" s="527"/>
      <c r="E8" s="635"/>
      <c r="F8" s="397" t="s">
        <v>146</v>
      </c>
      <c r="G8" s="397" t="s">
        <v>75</v>
      </c>
      <c r="H8" s="397" t="s">
        <v>147</v>
      </c>
      <c r="I8" s="397" t="s">
        <v>15</v>
      </c>
      <c r="J8" s="397" t="s">
        <v>87</v>
      </c>
      <c r="K8" s="397" t="s">
        <v>149</v>
      </c>
      <c r="L8" s="390" t="s">
        <v>15</v>
      </c>
      <c r="M8" s="603"/>
      <c r="N8" s="633"/>
      <c r="O8" s="311"/>
      <c r="P8" s="110"/>
      <c r="Q8" s="112"/>
      <c r="R8" s="647"/>
      <c r="S8" s="647"/>
      <c r="T8" s="578"/>
      <c r="U8" s="578"/>
      <c r="V8" s="578"/>
      <c r="W8" s="398" t="s">
        <v>40</v>
      </c>
      <c r="X8" s="398" t="s">
        <v>183</v>
      </c>
      <c r="Y8" s="411" t="s">
        <v>255</v>
      </c>
    </row>
    <row r="9" spans="1:25" ht="28.5" customHeight="1" x14ac:dyDescent="0.15">
      <c r="A9" s="111" t="s">
        <v>26</v>
      </c>
      <c r="B9" s="25"/>
      <c r="C9" s="39" t="s">
        <v>150</v>
      </c>
      <c r="D9" s="39" t="s">
        <v>151</v>
      </c>
      <c r="E9" s="39"/>
      <c r="F9" s="39" t="s">
        <v>189</v>
      </c>
      <c r="G9" s="39" t="s">
        <v>189</v>
      </c>
      <c r="H9" s="39" t="s">
        <v>189</v>
      </c>
      <c r="I9" s="39" t="s">
        <v>189</v>
      </c>
      <c r="J9" s="39" t="s">
        <v>189</v>
      </c>
      <c r="K9" s="39" t="s">
        <v>189</v>
      </c>
      <c r="L9" s="39" t="s">
        <v>189</v>
      </c>
      <c r="M9" s="33" t="s">
        <v>189</v>
      </c>
      <c r="N9" s="634"/>
      <c r="O9" s="312"/>
      <c r="P9" s="111" t="s">
        <v>26</v>
      </c>
      <c r="Q9" s="25"/>
      <c r="R9" s="648"/>
      <c r="S9" s="648"/>
      <c r="T9" s="39" t="s">
        <v>189</v>
      </c>
      <c r="U9" s="39" t="s">
        <v>189</v>
      </c>
      <c r="V9" s="33" t="s">
        <v>151</v>
      </c>
      <c r="W9" s="39" t="s">
        <v>151</v>
      </c>
      <c r="X9" s="39" t="s">
        <v>151</v>
      </c>
      <c r="Y9" s="57" t="s">
        <v>151</v>
      </c>
    </row>
    <row r="10" spans="1:25" ht="20.100000000000001" customHeight="1" x14ac:dyDescent="0.15">
      <c r="A10" s="275">
        <v>1</v>
      </c>
      <c r="B10" s="279" t="s">
        <v>155</v>
      </c>
      <c r="C10" s="116">
        <v>9</v>
      </c>
      <c r="D10" s="123">
        <v>650000</v>
      </c>
      <c r="E10" s="123">
        <v>2</v>
      </c>
      <c r="F10" s="305">
        <v>49</v>
      </c>
      <c r="G10" s="305">
        <v>0</v>
      </c>
      <c r="H10" s="305">
        <v>0</v>
      </c>
      <c r="I10" s="123">
        <v>49</v>
      </c>
      <c r="J10" s="123">
        <v>28</v>
      </c>
      <c r="K10" s="123">
        <v>23</v>
      </c>
      <c r="L10" s="123">
        <v>51</v>
      </c>
      <c r="M10" s="123">
        <v>100</v>
      </c>
      <c r="N10" s="126">
        <v>1</v>
      </c>
      <c r="O10" s="313"/>
      <c r="P10" s="275">
        <v>1</v>
      </c>
      <c r="Q10" s="279" t="s">
        <v>155</v>
      </c>
      <c r="R10" s="123">
        <v>1</v>
      </c>
      <c r="S10" s="123">
        <v>3</v>
      </c>
      <c r="T10" s="317">
        <v>9.2200000000000006</v>
      </c>
      <c r="U10" s="384">
        <v>0</v>
      </c>
      <c r="V10" s="123">
        <v>22960</v>
      </c>
      <c r="W10" s="322">
        <v>28690</v>
      </c>
      <c r="X10" s="322">
        <v>14340</v>
      </c>
      <c r="Y10" s="327">
        <v>21510</v>
      </c>
    </row>
    <row r="11" spans="1:25" ht="20.100000000000001" customHeight="1" x14ac:dyDescent="0.15">
      <c r="A11" s="111">
        <v>2</v>
      </c>
      <c r="B11" s="28" t="s">
        <v>159</v>
      </c>
      <c r="C11" s="117">
        <v>9</v>
      </c>
      <c r="D11" s="118">
        <v>650000</v>
      </c>
      <c r="E11" s="118">
        <v>2</v>
      </c>
      <c r="F11" s="306">
        <v>52</v>
      </c>
      <c r="G11" s="306">
        <v>0</v>
      </c>
      <c r="H11" s="306">
        <v>0</v>
      </c>
      <c r="I11" s="118">
        <v>52</v>
      </c>
      <c r="J11" s="118">
        <v>27</v>
      </c>
      <c r="K11" s="118">
        <v>21</v>
      </c>
      <c r="L11" s="118">
        <v>48</v>
      </c>
      <c r="M11" s="118">
        <v>100</v>
      </c>
      <c r="N11" s="50">
        <v>2</v>
      </c>
      <c r="O11" s="313"/>
      <c r="P11" s="111">
        <v>2</v>
      </c>
      <c r="Q11" s="28" t="s">
        <v>159</v>
      </c>
      <c r="R11" s="118">
        <v>1</v>
      </c>
      <c r="S11" s="118">
        <v>3</v>
      </c>
      <c r="T11" s="318">
        <v>7.45</v>
      </c>
      <c r="U11" s="318">
        <v>0</v>
      </c>
      <c r="V11" s="118">
        <v>17300</v>
      </c>
      <c r="W11" s="322">
        <v>20700</v>
      </c>
      <c r="X11" s="322">
        <v>10350</v>
      </c>
      <c r="Y11" s="327">
        <v>15525</v>
      </c>
    </row>
    <row r="12" spans="1:25" ht="20.100000000000001" customHeight="1" x14ac:dyDescent="0.15">
      <c r="A12" s="261">
        <v>3</v>
      </c>
      <c r="B12" s="28" t="s">
        <v>160</v>
      </c>
      <c r="C12" s="118">
        <v>8</v>
      </c>
      <c r="D12" s="118">
        <v>650000</v>
      </c>
      <c r="E12" s="118">
        <v>2</v>
      </c>
      <c r="F12" s="306">
        <v>52</v>
      </c>
      <c r="G12" s="306">
        <v>0</v>
      </c>
      <c r="H12" s="306">
        <v>0</v>
      </c>
      <c r="I12" s="118">
        <v>52</v>
      </c>
      <c r="J12" s="118">
        <v>31</v>
      </c>
      <c r="K12" s="118">
        <v>17</v>
      </c>
      <c r="L12" s="118">
        <v>48</v>
      </c>
      <c r="M12" s="118">
        <v>100</v>
      </c>
      <c r="N12" s="50">
        <v>3</v>
      </c>
      <c r="O12" s="314"/>
      <c r="P12" s="261">
        <v>3</v>
      </c>
      <c r="Q12" s="28" t="s">
        <v>160</v>
      </c>
      <c r="R12" s="118">
        <v>1</v>
      </c>
      <c r="S12" s="118">
        <v>3</v>
      </c>
      <c r="T12" s="318">
        <v>9.67</v>
      </c>
      <c r="U12" s="385">
        <v>0</v>
      </c>
      <c r="V12" s="118">
        <v>24100</v>
      </c>
      <c r="W12" s="322">
        <v>20800</v>
      </c>
      <c r="X12" s="322">
        <v>10400</v>
      </c>
      <c r="Y12" s="327">
        <v>15600</v>
      </c>
    </row>
    <row r="13" spans="1:25" ht="20.100000000000001" customHeight="1" x14ac:dyDescent="0.15">
      <c r="A13" s="111">
        <v>4</v>
      </c>
      <c r="B13" s="28" t="s">
        <v>161</v>
      </c>
      <c r="C13" s="118">
        <v>8</v>
      </c>
      <c r="D13" s="118">
        <v>650000</v>
      </c>
      <c r="E13" s="118">
        <v>2</v>
      </c>
      <c r="F13" s="306">
        <v>52</v>
      </c>
      <c r="G13" s="306">
        <v>0</v>
      </c>
      <c r="H13" s="306">
        <v>0</v>
      </c>
      <c r="I13" s="118">
        <v>52</v>
      </c>
      <c r="J13" s="118">
        <v>30</v>
      </c>
      <c r="K13" s="118">
        <v>18</v>
      </c>
      <c r="L13" s="118">
        <v>48</v>
      </c>
      <c r="M13" s="118">
        <v>100</v>
      </c>
      <c r="N13" s="50">
        <v>4</v>
      </c>
      <c r="O13" s="313"/>
      <c r="P13" s="111">
        <v>4</v>
      </c>
      <c r="Q13" s="28" t="s">
        <v>161</v>
      </c>
      <c r="R13" s="118">
        <v>1</v>
      </c>
      <c r="S13" s="118">
        <v>3</v>
      </c>
      <c r="T13" s="318">
        <v>8.43</v>
      </c>
      <c r="U13" s="385">
        <v>0</v>
      </c>
      <c r="V13" s="118">
        <v>21000</v>
      </c>
      <c r="W13" s="322">
        <v>19000</v>
      </c>
      <c r="X13" s="322">
        <v>9500</v>
      </c>
      <c r="Y13" s="327">
        <v>14250</v>
      </c>
    </row>
    <row r="14" spans="1:25" ht="20.100000000000001" customHeight="1" x14ac:dyDescent="0.15">
      <c r="A14" s="276">
        <v>5</v>
      </c>
      <c r="B14" s="28" t="s">
        <v>164</v>
      </c>
      <c r="C14" s="137">
        <v>9</v>
      </c>
      <c r="D14" s="137">
        <v>650000</v>
      </c>
      <c r="E14" s="137">
        <v>2</v>
      </c>
      <c r="F14" s="307">
        <v>51</v>
      </c>
      <c r="G14" s="307">
        <v>0</v>
      </c>
      <c r="H14" s="307">
        <v>0</v>
      </c>
      <c r="I14" s="137">
        <v>51</v>
      </c>
      <c r="J14" s="137">
        <v>33</v>
      </c>
      <c r="K14" s="137">
        <v>16</v>
      </c>
      <c r="L14" s="137">
        <v>49</v>
      </c>
      <c r="M14" s="137">
        <v>100</v>
      </c>
      <c r="N14" s="51">
        <v>5</v>
      </c>
      <c r="O14" s="314"/>
      <c r="P14" s="277">
        <v>5</v>
      </c>
      <c r="Q14" s="28" t="s">
        <v>164</v>
      </c>
      <c r="R14" s="137">
        <v>1</v>
      </c>
      <c r="S14" s="137">
        <v>3</v>
      </c>
      <c r="T14" s="319">
        <v>8.6999999999999993</v>
      </c>
      <c r="U14" s="386">
        <v>0</v>
      </c>
      <c r="V14" s="137">
        <v>24000</v>
      </c>
      <c r="W14" s="323">
        <v>17500</v>
      </c>
      <c r="X14" s="323">
        <v>8750</v>
      </c>
      <c r="Y14" s="328">
        <v>13125</v>
      </c>
    </row>
    <row r="15" spans="1:25" ht="20.100000000000001" customHeight="1" x14ac:dyDescent="0.15">
      <c r="A15" s="111">
        <v>6</v>
      </c>
      <c r="B15" s="29" t="s">
        <v>166</v>
      </c>
      <c r="C15" s="117">
        <v>8</v>
      </c>
      <c r="D15" s="118">
        <v>650000</v>
      </c>
      <c r="E15" s="118">
        <v>2</v>
      </c>
      <c r="F15" s="306">
        <v>52</v>
      </c>
      <c r="G15" s="306">
        <v>0</v>
      </c>
      <c r="H15" s="306">
        <v>0</v>
      </c>
      <c r="I15" s="118">
        <v>52</v>
      </c>
      <c r="J15" s="118">
        <v>32</v>
      </c>
      <c r="K15" s="118">
        <v>16</v>
      </c>
      <c r="L15" s="118">
        <v>48</v>
      </c>
      <c r="M15" s="118">
        <v>100</v>
      </c>
      <c r="N15" s="50">
        <v>6</v>
      </c>
      <c r="O15" s="313"/>
      <c r="P15" s="111">
        <v>6</v>
      </c>
      <c r="Q15" s="29" t="s">
        <v>166</v>
      </c>
      <c r="R15" s="118">
        <v>1</v>
      </c>
      <c r="S15" s="118">
        <v>3</v>
      </c>
      <c r="T15" s="318">
        <v>7.3</v>
      </c>
      <c r="U15" s="318">
        <v>0</v>
      </c>
      <c r="V15" s="118">
        <v>17700</v>
      </c>
      <c r="W15" s="322">
        <v>13800</v>
      </c>
      <c r="X15" s="322">
        <v>6900</v>
      </c>
      <c r="Y15" s="327">
        <v>10350</v>
      </c>
    </row>
    <row r="16" spans="1:25" s="62" customFormat="1" ht="20.100000000000001" customHeight="1" x14ac:dyDescent="0.15">
      <c r="A16" s="261">
        <v>7</v>
      </c>
      <c r="B16" s="30" t="s">
        <v>167</v>
      </c>
      <c r="C16" s="117">
        <v>8</v>
      </c>
      <c r="D16" s="118">
        <v>650000</v>
      </c>
      <c r="E16" s="118">
        <v>2</v>
      </c>
      <c r="F16" s="306">
        <v>51</v>
      </c>
      <c r="G16" s="306">
        <v>0</v>
      </c>
      <c r="H16" s="306">
        <v>0</v>
      </c>
      <c r="I16" s="118">
        <v>51</v>
      </c>
      <c r="J16" s="118">
        <v>34</v>
      </c>
      <c r="K16" s="118">
        <v>15</v>
      </c>
      <c r="L16" s="118">
        <v>49</v>
      </c>
      <c r="M16" s="118">
        <v>100</v>
      </c>
      <c r="N16" s="50">
        <v>7</v>
      </c>
      <c r="O16" s="314"/>
      <c r="P16" s="111">
        <v>7</v>
      </c>
      <c r="Q16" s="28" t="s">
        <v>167</v>
      </c>
      <c r="R16" s="118">
        <v>1</v>
      </c>
      <c r="S16" s="118">
        <v>3</v>
      </c>
      <c r="T16" s="318">
        <v>6.6</v>
      </c>
      <c r="U16" s="385">
        <v>0</v>
      </c>
      <c r="V16" s="118">
        <v>20000</v>
      </c>
      <c r="W16" s="322">
        <v>13500</v>
      </c>
      <c r="X16" s="322">
        <v>6750</v>
      </c>
      <c r="Y16" s="327">
        <v>10125</v>
      </c>
    </row>
    <row r="17" spans="1:25" ht="20.100000000000001" customHeight="1" x14ac:dyDescent="0.15">
      <c r="A17" s="111">
        <v>8</v>
      </c>
      <c r="B17" s="28" t="s">
        <v>170</v>
      </c>
      <c r="C17" s="118">
        <v>8</v>
      </c>
      <c r="D17" s="118">
        <v>650000</v>
      </c>
      <c r="E17" s="118">
        <v>2</v>
      </c>
      <c r="F17" s="306">
        <v>50</v>
      </c>
      <c r="G17" s="306">
        <v>0</v>
      </c>
      <c r="H17" s="306">
        <v>0</v>
      </c>
      <c r="I17" s="118">
        <v>50</v>
      </c>
      <c r="J17" s="118">
        <v>29</v>
      </c>
      <c r="K17" s="118">
        <v>21</v>
      </c>
      <c r="L17" s="118">
        <v>50</v>
      </c>
      <c r="M17" s="118">
        <v>100</v>
      </c>
      <c r="N17" s="50">
        <v>8</v>
      </c>
      <c r="O17" s="313"/>
      <c r="P17" s="111">
        <v>8</v>
      </c>
      <c r="Q17" s="28" t="s">
        <v>170</v>
      </c>
      <c r="R17" s="118">
        <v>1</v>
      </c>
      <c r="S17" s="118">
        <v>3</v>
      </c>
      <c r="T17" s="318">
        <v>8.6</v>
      </c>
      <c r="U17" s="385">
        <v>0</v>
      </c>
      <c r="V17" s="118">
        <v>22500</v>
      </c>
      <c r="W17" s="322">
        <v>26000</v>
      </c>
      <c r="X17" s="322">
        <v>13000</v>
      </c>
      <c r="Y17" s="327">
        <v>19500</v>
      </c>
    </row>
    <row r="18" spans="1:25" ht="20.100000000000001" customHeight="1" x14ac:dyDescent="0.15">
      <c r="A18" s="261">
        <v>9</v>
      </c>
      <c r="B18" s="28" t="s">
        <v>172</v>
      </c>
      <c r="C18" s="118">
        <v>9</v>
      </c>
      <c r="D18" s="118">
        <v>650000</v>
      </c>
      <c r="E18" s="118">
        <v>2</v>
      </c>
      <c r="F18" s="306">
        <v>48</v>
      </c>
      <c r="G18" s="306">
        <v>0</v>
      </c>
      <c r="H18" s="306">
        <v>0</v>
      </c>
      <c r="I18" s="118">
        <v>48</v>
      </c>
      <c r="J18" s="118">
        <v>31</v>
      </c>
      <c r="K18" s="118">
        <v>21</v>
      </c>
      <c r="L18" s="118">
        <v>52</v>
      </c>
      <c r="M18" s="118">
        <v>100</v>
      </c>
      <c r="N18" s="50">
        <v>9</v>
      </c>
      <c r="O18" s="314"/>
      <c r="P18" s="111">
        <v>9</v>
      </c>
      <c r="Q18" s="28" t="s">
        <v>172</v>
      </c>
      <c r="R18" s="118">
        <v>1</v>
      </c>
      <c r="S18" s="118">
        <v>3</v>
      </c>
      <c r="T18" s="318">
        <v>9.1</v>
      </c>
      <c r="U18" s="385">
        <v>0</v>
      </c>
      <c r="V18" s="118">
        <v>23000</v>
      </c>
      <c r="W18" s="322">
        <v>24000</v>
      </c>
      <c r="X18" s="322">
        <v>12000</v>
      </c>
      <c r="Y18" s="327">
        <v>18000</v>
      </c>
    </row>
    <row r="19" spans="1:25" ht="20.100000000000001" customHeight="1" x14ac:dyDescent="0.15">
      <c r="A19" s="111">
        <v>10</v>
      </c>
      <c r="B19" s="28" t="s">
        <v>173</v>
      </c>
      <c r="C19" s="137">
        <v>8</v>
      </c>
      <c r="D19" s="137">
        <v>650000</v>
      </c>
      <c r="E19" s="137">
        <v>2</v>
      </c>
      <c r="F19" s="307">
        <v>52</v>
      </c>
      <c r="G19" s="307">
        <v>0</v>
      </c>
      <c r="H19" s="307">
        <v>0</v>
      </c>
      <c r="I19" s="137">
        <v>52</v>
      </c>
      <c r="J19" s="137">
        <v>25</v>
      </c>
      <c r="K19" s="137">
        <v>23</v>
      </c>
      <c r="L19" s="137">
        <v>48</v>
      </c>
      <c r="M19" s="137">
        <v>100</v>
      </c>
      <c r="N19" s="50">
        <v>10</v>
      </c>
      <c r="O19" s="313"/>
      <c r="P19" s="277">
        <v>10</v>
      </c>
      <c r="Q19" s="28" t="s">
        <v>173</v>
      </c>
      <c r="R19" s="137">
        <v>1</v>
      </c>
      <c r="S19" s="137">
        <v>3</v>
      </c>
      <c r="T19" s="319">
        <v>8.5</v>
      </c>
      <c r="U19" s="386">
        <v>0</v>
      </c>
      <c r="V19" s="137">
        <v>18300</v>
      </c>
      <c r="W19" s="323">
        <v>27900</v>
      </c>
      <c r="X19" s="323">
        <v>13950</v>
      </c>
      <c r="Y19" s="328">
        <v>20925</v>
      </c>
    </row>
    <row r="20" spans="1:25" ht="20.100000000000001" customHeight="1" x14ac:dyDescent="0.15">
      <c r="A20" s="278">
        <v>11</v>
      </c>
      <c r="B20" s="29" t="s">
        <v>174</v>
      </c>
      <c r="C20" s="118">
        <v>8</v>
      </c>
      <c r="D20" s="118">
        <v>650000</v>
      </c>
      <c r="E20" s="118">
        <v>2</v>
      </c>
      <c r="F20" s="306">
        <v>48</v>
      </c>
      <c r="G20" s="306">
        <v>0</v>
      </c>
      <c r="H20" s="306">
        <v>0</v>
      </c>
      <c r="I20" s="118">
        <v>48</v>
      </c>
      <c r="J20" s="118">
        <v>31</v>
      </c>
      <c r="K20" s="118">
        <v>21</v>
      </c>
      <c r="L20" s="118">
        <v>52</v>
      </c>
      <c r="M20" s="118">
        <v>100</v>
      </c>
      <c r="N20" s="177">
        <v>11</v>
      </c>
      <c r="O20" s="313"/>
      <c r="P20" s="111">
        <v>11</v>
      </c>
      <c r="Q20" s="29" t="s">
        <v>174</v>
      </c>
      <c r="R20" s="118">
        <v>1</v>
      </c>
      <c r="S20" s="118">
        <v>3</v>
      </c>
      <c r="T20" s="318">
        <v>8.5</v>
      </c>
      <c r="U20" s="385">
        <v>0</v>
      </c>
      <c r="V20" s="118">
        <v>22000</v>
      </c>
      <c r="W20" s="322">
        <v>22000</v>
      </c>
      <c r="X20" s="322">
        <v>11000</v>
      </c>
      <c r="Y20" s="327">
        <v>16500</v>
      </c>
    </row>
    <row r="21" spans="1:25" ht="20.100000000000001" customHeight="1" x14ac:dyDescent="0.15">
      <c r="A21" s="111">
        <v>12</v>
      </c>
      <c r="B21" s="28" t="s">
        <v>301</v>
      </c>
      <c r="C21" s="118">
        <v>8</v>
      </c>
      <c r="D21" s="118">
        <v>650000</v>
      </c>
      <c r="E21" s="118">
        <v>3</v>
      </c>
      <c r="F21" s="306">
        <v>53</v>
      </c>
      <c r="G21" s="306">
        <v>0</v>
      </c>
      <c r="H21" s="306">
        <v>0</v>
      </c>
      <c r="I21" s="118">
        <v>53</v>
      </c>
      <c r="J21" s="118">
        <v>47</v>
      </c>
      <c r="K21" s="306">
        <v>0</v>
      </c>
      <c r="L21" s="118">
        <v>47</v>
      </c>
      <c r="M21" s="118">
        <v>100</v>
      </c>
      <c r="N21" s="50">
        <v>12</v>
      </c>
      <c r="O21" s="313"/>
      <c r="P21" s="111">
        <v>12</v>
      </c>
      <c r="Q21" s="28" t="s">
        <v>301</v>
      </c>
      <c r="R21" s="118">
        <v>1</v>
      </c>
      <c r="S21" s="118">
        <v>3</v>
      </c>
      <c r="T21" s="318">
        <v>6.9</v>
      </c>
      <c r="U21" s="385">
        <v>0</v>
      </c>
      <c r="V21" s="118">
        <v>34500</v>
      </c>
      <c r="W21" s="322">
        <v>0</v>
      </c>
      <c r="X21" s="322">
        <v>0</v>
      </c>
      <c r="Y21" s="327">
        <v>0</v>
      </c>
    </row>
    <row r="22" spans="1:25" ht="20.100000000000001" customHeight="1" x14ac:dyDescent="0.15">
      <c r="A22" s="111">
        <v>13</v>
      </c>
      <c r="B22" s="28" t="s">
        <v>302</v>
      </c>
      <c r="C22" s="118">
        <v>8</v>
      </c>
      <c r="D22" s="118">
        <v>650000</v>
      </c>
      <c r="E22" s="118">
        <v>2</v>
      </c>
      <c r="F22" s="306">
        <v>48</v>
      </c>
      <c r="G22" s="306">
        <v>0</v>
      </c>
      <c r="H22" s="306">
        <v>0</v>
      </c>
      <c r="I22" s="118">
        <v>48</v>
      </c>
      <c r="J22" s="118">
        <v>32</v>
      </c>
      <c r="K22" s="118">
        <v>20</v>
      </c>
      <c r="L22" s="118">
        <v>52</v>
      </c>
      <c r="M22" s="118">
        <v>100</v>
      </c>
      <c r="N22" s="50">
        <v>13</v>
      </c>
      <c r="O22" s="313"/>
      <c r="P22" s="111">
        <v>13</v>
      </c>
      <c r="Q22" s="28" t="s">
        <v>302</v>
      </c>
      <c r="R22" s="118">
        <v>1</v>
      </c>
      <c r="S22" s="118">
        <v>3</v>
      </c>
      <c r="T22" s="318">
        <v>6.8</v>
      </c>
      <c r="U22" s="318">
        <v>0</v>
      </c>
      <c r="V22" s="118">
        <v>18000</v>
      </c>
      <c r="W22" s="322">
        <v>17000</v>
      </c>
      <c r="X22" s="322">
        <v>8500</v>
      </c>
      <c r="Y22" s="327">
        <v>12750</v>
      </c>
    </row>
    <row r="23" spans="1:25" ht="20.100000000000001" customHeight="1" x14ac:dyDescent="0.15">
      <c r="A23" s="111">
        <v>14</v>
      </c>
      <c r="B23" s="28" t="s">
        <v>175</v>
      </c>
      <c r="C23" s="118">
        <v>9</v>
      </c>
      <c r="D23" s="118">
        <v>650000</v>
      </c>
      <c r="E23" s="118">
        <v>2</v>
      </c>
      <c r="F23" s="306">
        <v>49</v>
      </c>
      <c r="G23" s="306">
        <v>0</v>
      </c>
      <c r="H23" s="306">
        <v>0</v>
      </c>
      <c r="I23" s="118">
        <v>49</v>
      </c>
      <c r="J23" s="118">
        <v>28</v>
      </c>
      <c r="K23" s="118">
        <v>23</v>
      </c>
      <c r="L23" s="118">
        <v>51</v>
      </c>
      <c r="M23" s="118">
        <v>100</v>
      </c>
      <c r="N23" s="50">
        <v>14</v>
      </c>
      <c r="O23" s="313"/>
      <c r="P23" s="111">
        <v>14</v>
      </c>
      <c r="Q23" s="28" t="s">
        <v>175</v>
      </c>
      <c r="R23" s="118">
        <v>1</v>
      </c>
      <c r="S23" s="118">
        <v>3</v>
      </c>
      <c r="T23" s="318">
        <v>8</v>
      </c>
      <c r="U23" s="318">
        <v>0</v>
      </c>
      <c r="V23" s="118">
        <v>17000</v>
      </c>
      <c r="W23" s="322">
        <v>21000</v>
      </c>
      <c r="X23" s="322">
        <v>10500</v>
      </c>
      <c r="Y23" s="327">
        <v>15750</v>
      </c>
    </row>
    <row r="24" spans="1:25" ht="20.100000000000001" customHeight="1" x14ac:dyDescent="0.15">
      <c r="A24" s="277">
        <v>15</v>
      </c>
      <c r="B24" s="31" t="s">
        <v>177</v>
      </c>
      <c r="C24" s="118">
        <v>8</v>
      </c>
      <c r="D24" s="118">
        <v>650000</v>
      </c>
      <c r="E24" s="118">
        <v>2</v>
      </c>
      <c r="F24" s="306">
        <v>55</v>
      </c>
      <c r="G24" s="306">
        <v>0</v>
      </c>
      <c r="H24" s="306">
        <v>0</v>
      </c>
      <c r="I24" s="118">
        <v>55</v>
      </c>
      <c r="J24" s="118">
        <v>27</v>
      </c>
      <c r="K24" s="118">
        <v>18</v>
      </c>
      <c r="L24" s="118">
        <v>45</v>
      </c>
      <c r="M24" s="118">
        <v>100</v>
      </c>
      <c r="N24" s="51">
        <v>15</v>
      </c>
      <c r="O24" s="313"/>
      <c r="P24" s="277">
        <v>15</v>
      </c>
      <c r="Q24" s="31" t="s">
        <v>177</v>
      </c>
      <c r="R24" s="118">
        <v>1</v>
      </c>
      <c r="S24" s="118">
        <v>3</v>
      </c>
      <c r="T24" s="318">
        <v>7.2</v>
      </c>
      <c r="U24" s="318">
        <v>0</v>
      </c>
      <c r="V24" s="118">
        <v>18500</v>
      </c>
      <c r="W24" s="322">
        <v>18500</v>
      </c>
      <c r="X24" s="322">
        <v>9250</v>
      </c>
      <c r="Y24" s="327">
        <v>13875</v>
      </c>
    </row>
    <row r="25" spans="1:25" ht="20.100000000000001" customHeight="1" x14ac:dyDescent="0.15">
      <c r="A25" s="111">
        <v>16</v>
      </c>
      <c r="B25" s="28" t="s">
        <v>178</v>
      </c>
      <c r="C25" s="282">
        <v>8</v>
      </c>
      <c r="D25" s="124">
        <v>650000</v>
      </c>
      <c r="E25" s="124">
        <v>2</v>
      </c>
      <c r="F25" s="308">
        <v>50</v>
      </c>
      <c r="G25" s="308">
        <v>0</v>
      </c>
      <c r="H25" s="308">
        <v>0</v>
      </c>
      <c r="I25" s="124">
        <v>50</v>
      </c>
      <c r="J25" s="124">
        <v>31</v>
      </c>
      <c r="K25" s="124">
        <v>19</v>
      </c>
      <c r="L25" s="124">
        <v>50</v>
      </c>
      <c r="M25" s="124">
        <v>100</v>
      </c>
      <c r="N25" s="50">
        <v>16</v>
      </c>
      <c r="O25" s="313"/>
      <c r="P25" s="111">
        <v>16</v>
      </c>
      <c r="Q25" s="28" t="s">
        <v>178</v>
      </c>
      <c r="R25" s="124">
        <v>1</v>
      </c>
      <c r="S25" s="124">
        <v>3</v>
      </c>
      <c r="T25" s="320">
        <v>8.5</v>
      </c>
      <c r="U25" s="320">
        <v>0</v>
      </c>
      <c r="V25" s="124">
        <v>26000</v>
      </c>
      <c r="W25" s="324">
        <v>24000</v>
      </c>
      <c r="X25" s="324">
        <v>12000</v>
      </c>
      <c r="Y25" s="329">
        <v>18000</v>
      </c>
    </row>
    <row r="26" spans="1:25" ht="20.100000000000001" customHeight="1" x14ac:dyDescent="0.15">
      <c r="A26" s="111">
        <v>17</v>
      </c>
      <c r="B26" s="28" t="s">
        <v>303</v>
      </c>
      <c r="C26" s="117">
        <v>6</v>
      </c>
      <c r="D26" s="118">
        <v>650000</v>
      </c>
      <c r="E26" s="118">
        <v>1</v>
      </c>
      <c r="F26" s="306">
        <v>37</v>
      </c>
      <c r="G26" s="306">
        <v>11</v>
      </c>
      <c r="H26" s="306">
        <v>0</v>
      </c>
      <c r="I26" s="118">
        <v>48</v>
      </c>
      <c r="J26" s="118">
        <v>35</v>
      </c>
      <c r="K26" s="118">
        <v>17</v>
      </c>
      <c r="L26" s="118">
        <v>52</v>
      </c>
      <c r="M26" s="118">
        <v>100</v>
      </c>
      <c r="N26" s="50">
        <v>17</v>
      </c>
      <c r="O26" s="313"/>
      <c r="P26" s="111">
        <v>17</v>
      </c>
      <c r="Q26" s="28" t="s">
        <v>303</v>
      </c>
      <c r="R26" s="118">
        <v>1</v>
      </c>
      <c r="S26" s="118">
        <v>2</v>
      </c>
      <c r="T26" s="318">
        <v>6.52</v>
      </c>
      <c r="U26" s="318">
        <v>31.75</v>
      </c>
      <c r="V26" s="118">
        <v>27400</v>
      </c>
      <c r="W26" s="322">
        <v>21000</v>
      </c>
      <c r="X26" s="322">
        <v>10500</v>
      </c>
      <c r="Y26" s="327">
        <v>15750</v>
      </c>
    </row>
    <row r="27" spans="1:25" ht="20.100000000000001" customHeight="1" x14ac:dyDescent="0.15">
      <c r="A27" s="111">
        <v>18</v>
      </c>
      <c r="B27" s="28" t="s">
        <v>304</v>
      </c>
      <c r="C27" s="117">
        <v>6</v>
      </c>
      <c r="D27" s="118">
        <v>650000</v>
      </c>
      <c r="E27" s="118">
        <v>2</v>
      </c>
      <c r="F27" s="306">
        <v>49</v>
      </c>
      <c r="G27" s="306">
        <v>0</v>
      </c>
      <c r="H27" s="306">
        <v>0</v>
      </c>
      <c r="I27" s="118">
        <v>49</v>
      </c>
      <c r="J27" s="118">
        <v>33</v>
      </c>
      <c r="K27" s="118">
        <v>18</v>
      </c>
      <c r="L27" s="118">
        <v>51</v>
      </c>
      <c r="M27" s="118">
        <v>100</v>
      </c>
      <c r="N27" s="50">
        <v>18</v>
      </c>
      <c r="O27" s="313"/>
      <c r="P27" s="111">
        <v>18</v>
      </c>
      <c r="Q27" s="28" t="s">
        <v>304</v>
      </c>
      <c r="R27" s="118">
        <v>1</v>
      </c>
      <c r="S27" s="118">
        <v>3</v>
      </c>
      <c r="T27" s="318">
        <v>8.9</v>
      </c>
      <c r="U27" s="318">
        <v>0</v>
      </c>
      <c r="V27" s="118">
        <v>28000</v>
      </c>
      <c r="W27" s="322">
        <v>24000</v>
      </c>
      <c r="X27" s="322">
        <v>12000</v>
      </c>
      <c r="Y27" s="327">
        <v>18000</v>
      </c>
    </row>
    <row r="28" spans="1:25" ht="20.100000000000001" customHeight="1" x14ac:dyDescent="0.15">
      <c r="A28" s="111">
        <v>19</v>
      </c>
      <c r="B28" s="28" t="s">
        <v>135</v>
      </c>
      <c r="C28" s="117">
        <v>8</v>
      </c>
      <c r="D28" s="118">
        <v>650000</v>
      </c>
      <c r="E28" s="118">
        <v>2</v>
      </c>
      <c r="F28" s="306">
        <v>46</v>
      </c>
      <c r="G28" s="306">
        <v>0</v>
      </c>
      <c r="H28" s="306">
        <v>0</v>
      </c>
      <c r="I28" s="118">
        <v>46</v>
      </c>
      <c r="J28" s="118">
        <v>31</v>
      </c>
      <c r="K28" s="118">
        <v>23</v>
      </c>
      <c r="L28" s="118">
        <v>54</v>
      </c>
      <c r="M28" s="118">
        <v>100</v>
      </c>
      <c r="N28" s="50">
        <v>19</v>
      </c>
      <c r="O28" s="313"/>
      <c r="P28" s="111">
        <v>19</v>
      </c>
      <c r="Q28" s="28" t="s">
        <v>135</v>
      </c>
      <c r="R28" s="118">
        <v>1</v>
      </c>
      <c r="S28" s="118">
        <v>3</v>
      </c>
      <c r="T28" s="318">
        <v>10.3</v>
      </c>
      <c r="U28" s="318">
        <v>0</v>
      </c>
      <c r="V28" s="118">
        <v>26500</v>
      </c>
      <c r="W28" s="322">
        <v>30000</v>
      </c>
      <c r="X28" s="322">
        <v>15000</v>
      </c>
      <c r="Y28" s="327">
        <v>22500</v>
      </c>
    </row>
    <row r="29" spans="1:25" ht="20.100000000000001" customHeight="1" x14ac:dyDescent="0.15">
      <c r="A29" s="277">
        <v>20</v>
      </c>
      <c r="B29" s="31" t="s">
        <v>180</v>
      </c>
      <c r="C29" s="139">
        <v>8</v>
      </c>
      <c r="D29" s="137">
        <v>650000</v>
      </c>
      <c r="E29" s="137">
        <v>2</v>
      </c>
      <c r="F29" s="307">
        <v>45</v>
      </c>
      <c r="G29" s="307">
        <v>0</v>
      </c>
      <c r="H29" s="307">
        <v>0</v>
      </c>
      <c r="I29" s="137">
        <v>45</v>
      </c>
      <c r="J29" s="137">
        <v>30</v>
      </c>
      <c r="K29" s="137">
        <v>25</v>
      </c>
      <c r="L29" s="137">
        <v>55</v>
      </c>
      <c r="M29" s="137">
        <v>100</v>
      </c>
      <c r="N29" s="51">
        <v>20</v>
      </c>
      <c r="O29" s="313"/>
      <c r="P29" s="277">
        <v>20</v>
      </c>
      <c r="Q29" s="31" t="s">
        <v>180</v>
      </c>
      <c r="R29" s="137">
        <v>1</v>
      </c>
      <c r="S29" s="137">
        <v>3</v>
      </c>
      <c r="T29" s="319">
        <v>8.4</v>
      </c>
      <c r="U29" s="319">
        <v>0</v>
      </c>
      <c r="V29" s="137">
        <v>21600</v>
      </c>
      <c r="W29" s="323">
        <v>26400</v>
      </c>
      <c r="X29" s="323">
        <v>13200</v>
      </c>
      <c r="Y29" s="328">
        <v>19800</v>
      </c>
    </row>
    <row r="30" spans="1:25" ht="20.100000000000001" customHeight="1" x14ac:dyDescent="0.15">
      <c r="A30" s="111">
        <v>21</v>
      </c>
      <c r="B30" s="28" t="s">
        <v>181</v>
      </c>
      <c r="C30" s="118">
        <v>8</v>
      </c>
      <c r="D30" s="118">
        <v>650000</v>
      </c>
      <c r="E30" s="118">
        <v>2</v>
      </c>
      <c r="F30" s="306">
        <v>39</v>
      </c>
      <c r="G30" s="306">
        <v>0</v>
      </c>
      <c r="H30" s="306">
        <v>0</v>
      </c>
      <c r="I30" s="118">
        <v>39</v>
      </c>
      <c r="J30" s="118">
        <v>43</v>
      </c>
      <c r="K30" s="118">
        <v>18</v>
      </c>
      <c r="L30" s="118">
        <v>61</v>
      </c>
      <c r="M30" s="118">
        <v>100</v>
      </c>
      <c r="N30" s="50">
        <v>21</v>
      </c>
      <c r="O30" s="313"/>
      <c r="P30" s="111">
        <v>21</v>
      </c>
      <c r="Q30" s="28" t="s">
        <v>181</v>
      </c>
      <c r="R30" s="118">
        <v>1</v>
      </c>
      <c r="S30" s="118">
        <v>3</v>
      </c>
      <c r="T30" s="318">
        <v>6.6</v>
      </c>
      <c r="U30" s="318">
        <v>0</v>
      </c>
      <c r="V30" s="118">
        <v>29000</v>
      </c>
      <c r="W30" s="322">
        <v>19000</v>
      </c>
      <c r="X30" s="322">
        <v>9500</v>
      </c>
      <c r="Y30" s="327">
        <v>14250</v>
      </c>
    </row>
    <row r="31" spans="1:25" ht="20.100000000000001" customHeight="1" x14ac:dyDescent="0.15">
      <c r="A31" s="111">
        <v>22</v>
      </c>
      <c r="B31" s="28" t="s">
        <v>182</v>
      </c>
      <c r="C31" s="118">
        <v>4</v>
      </c>
      <c r="D31" s="118">
        <v>650000</v>
      </c>
      <c r="E31" s="118">
        <v>2</v>
      </c>
      <c r="F31" s="306">
        <v>70</v>
      </c>
      <c r="G31" s="306">
        <v>0</v>
      </c>
      <c r="H31" s="306">
        <v>0</v>
      </c>
      <c r="I31" s="118">
        <v>70</v>
      </c>
      <c r="J31" s="118">
        <v>22</v>
      </c>
      <c r="K31" s="118">
        <v>8</v>
      </c>
      <c r="L31" s="118">
        <v>30</v>
      </c>
      <c r="M31" s="118">
        <v>100</v>
      </c>
      <c r="N31" s="50">
        <v>22</v>
      </c>
      <c r="O31" s="313"/>
      <c r="P31" s="111">
        <v>22</v>
      </c>
      <c r="Q31" s="28" t="s">
        <v>182</v>
      </c>
      <c r="R31" s="118">
        <v>1</v>
      </c>
      <c r="S31" s="118">
        <v>3</v>
      </c>
      <c r="T31" s="318">
        <v>7.04</v>
      </c>
      <c r="U31" s="318">
        <v>0</v>
      </c>
      <c r="V31" s="118">
        <v>35000</v>
      </c>
      <c r="W31" s="322">
        <v>35000</v>
      </c>
      <c r="X31" s="322">
        <v>17500</v>
      </c>
      <c r="Y31" s="327">
        <v>26300</v>
      </c>
    </row>
    <row r="32" spans="1:25" ht="20.100000000000001" customHeight="1" x14ac:dyDescent="0.15">
      <c r="A32" s="111">
        <v>23</v>
      </c>
      <c r="B32" s="28" t="s">
        <v>184</v>
      </c>
      <c r="C32" s="118">
        <v>7</v>
      </c>
      <c r="D32" s="118">
        <v>650000</v>
      </c>
      <c r="E32" s="118">
        <v>2</v>
      </c>
      <c r="F32" s="306">
        <v>46</v>
      </c>
      <c r="G32" s="306">
        <v>0</v>
      </c>
      <c r="H32" s="306">
        <v>0</v>
      </c>
      <c r="I32" s="118">
        <v>46</v>
      </c>
      <c r="J32" s="118">
        <v>35</v>
      </c>
      <c r="K32" s="118">
        <v>19</v>
      </c>
      <c r="L32" s="118">
        <v>54</v>
      </c>
      <c r="M32" s="118">
        <v>100</v>
      </c>
      <c r="N32" s="50">
        <v>23</v>
      </c>
      <c r="O32" s="313"/>
      <c r="P32" s="111">
        <v>23</v>
      </c>
      <c r="Q32" s="28" t="s">
        <v>184</v>
      </c>
      <c r="R32" s="118">
        <v>1</v>
      </c>
      <c r="S32" s="118">
        <v>3</v>
      </c>
      <c r="T32" s="318">
        <v>6.6</v>
      </c>
      <c r="U32" s="318">
        <v>0</v>
      </c>
      <c r="V32" s="118">
        <v>23800</v>
      </c>
      <c r="W32" s="322">
        <v>22000</v>
      </c>
      <c r="X32" s="322">
        <v>11000</v>
      </c>
      <c r="Y32" s="327">
        <v>16500</v>
      </c>
    </row>
    <row r="33" spans="1:25" ht="20.100000000000001" customHeight="1" x14ac:dyDescent="0.15">
      <c r="A33" s="111">
        <v>24</v>
      </c>
      <c r="B33" s="28" t="s">
        <v>185</v>
      </c>
      <c r="C33" s="118">
        <v>9</v>
      </c>
      <c r="D33" s="118">
        <v>650000</v>
      </c>
      <c r="E33" s="118">
        <v>2</v>
      </c>
      <c r="F33" s="306">
        <v>48</v>
      </c>
      <c r="G33" s="306">
        <v>0</v>
      </c>
      <c r="H33" s="306">
        <v>0</v>
      </c>
      <c r="I33" s="118">
        <v>48</v>
      </c>
      <c r="J33" s="118">
        <v>30</v>
      </c>
      <c r="K33" s="118">
        <v>22</v>
      </c>
      <c r="L33" s="118">
        <v>52</v>
      </c>
      <c r="M33" s="118">
        <v>100</v>
      </c>
      <c r="N33" s="50">
        <v>24</v>
      </c>
      <c r="O33" s="313"/>
      <c r="P33" s="111">
        <v>24</v>
      </c>
      <c r="Q33" s="28" t="s">
        <v>185</v>
      </c>
      <c r="R33" s="118">
        <v>1</v>
      </c>
      <c r="S33" s="118">
        <v>3</v>
      </c>
      <c r="T33" s="318">
        <v>7.7</v>
      </c>
      <c r="U33" s="318">
        <v>0</v>
      </c>
      <c r="V33" s="118">
        <v>21000</v>
      </c>
      <c r="W33" s="322">
        <v>25000</v>
      </c>
      <c r="X33" s="322">
        <v>12500</v>
      </c>
      <c r="Y33" s="327">
        <v>18750</v>
      </c>
    </row>
    <row r="34" spans="1:25" ht="20.100000000000001" customHeight="1" x14ac:dyDescent="0.15">
      <c r="A34" s="301">
        <v>25</v>
      </c>
      <c r="B34" s="302" t="s">
        <v>12</v>
      </c>
      <c r="C34" s="303">
        <v>6</v>
      </c>
      <c r="D34" s="303">
        <v>650000</v>
      </c>
      <c r="E34" s="303">
        <v>2</v>
      </c>
      <c r="F34" s="309">
        <v>52</v>
      </c>
      <c r="G34" s="309">
        <v>0</v>
      </c>
      <c r="H34" s="309">
        <v>0</v>
      </c>
      <c r="I34" s="303">
        <v>52</v>
      </c>
      <c r="J34" s="303">
        <v>28</v>
      </c>
      <c r="K34" s="303">
        <v>20</v>
      </c>
      <c r="L34" s="303">
        <v>48</v>
      </c>
      <c r="M34" s="303">
        <v>100</v>
      </c>
      <c r="N34" s="178">
        <v>25</v>
      </c>
      <c r="O34" s="313"/>
      <c r="P34" s="301">
        <v>25</v>
      </c>
      <c r="Q34" s="302" t="s">
        <v>12</v>
      </c>
      <c r="R34" s="316">
        <v>1</v>
      </c>
      <c r="S34" s="303">
        <v>3</v>
      </c>
      <c r="T34" s="321">
        <v>7.35</v>
      </c>
      <c r="U34" s="321">
        <v>0</v>
      </c>
      <c r="V34" s="303">
        <v>19200</v>
      </c>
      <c r="W34" s="325">
        <v>22500</v>
      </c>
      <c r="X34" s="325">
        <v>11250</v>
      </c>
      <c r="Y34" s="330">
        <v>16875</v>
      </c>
    </row>
  </sheetData>
  <mergeCells count="15">
    <mergeCell ref="T6:Y6"/>
    <mergeCell ref="F7:I7"/>
    <mergeCell ref="J7:L7"/>
    <mergeCell ref="W7:Y7"/>
    <mergeCell ref="R7:R9"/>
    <mergeCell ref="S7:S9"/>
    <mergeCell ref="T7:T8"/>
    <mergeCell ref="U7:U8"/>
    <mergeCell ref="V7:V8"/>
    <mergeCell ref="C6:C8"/>
    <mergeCell ref="D6:D8"/>
    <mergeCell ref="N6:N9"/>
    <mergeCell ref="E7:E8"/>
    <mergeCell ref="M7:M8"/>
    <mergeCell ref="F6:M6"/>
  </mergeCells>
  <phoneticPr fontId="2"/>
  <pageMargins left="0.78740157480314965" right="0.78740157480314965" top="0.78740157480314965" bottom="0.78740157480314965" header="0.51181102362204722" footer="0.51181102362204722"/>
  <pageSetup paperSize="9" firstPageNumber="74" fitToWidth="3" orientation="portrait" useFirstPageNumber="1" r:id="rId1"/>
  <headerFooter scaleWithDoc="0" alignWithMargins="0">
    <oddFooter>&amp;C- &amp;P -</oddFooter>
  </headerFooter>
  <rowBreaks count="1" manualBreakCount="1">
    <brk id="3" max="24" man="1"/>
  </rowBreaks>
  <colBreaks count="3" manualBreakCount="3">
    <brk id="5" max="33" man="1"/>
    <brk id="8" max="33" man="1"/>
    <brk id="15" max="33" man="1"/>
  </col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X34"/>
  <sheetViews>
    <sheetView view="pageBreakPreview" zoomScale="85" zoomScaleSheetLayoutView="85" workbookViewId="0">
      <selection activeCell="E14" sqref="E14"/>
    </sheetView>
  </sheetViews>
  <sheetFormatPr defaultColWidth="10.625" defaultRowHeight="20.100000000000001" customHeight="1" x14ac:dyDescent="0.15"/>
  <cols>
    <col min="1" max="1" width="6.75" style="15" customWidth="1"/>
    <col min="2" max="8" width="11.625" style="15" customWidth="1"/>
    <col min="9" max="11" width="11.25" style="15" customWidth="1"/>
    <col min="12" max="12" width="11" style="15" customWidth="1"/>
    <col min="13" max="13" width="12.5" style="15" customWidth="1"/>
    <col min="14" max="14" width="11.625" style="15" customWidth="1"/>
    <col min="15" max="15" width="5.625" style="16" customWidth="1"/>
    <col min="16" max="16" width="1.625" style="15" hidden="1" customWidth="1"/>
    <col min="17" max="17" width="5.625" style="15" customWidth="1"/>
    <col min="18" max="18" width="11.625" style="15" customWidth="1"/>
    <col min="19" max="24" width="8.625" style="15" customWidth="1"/>
    <col min="25" max="16384" width="10.625" style="15"/>
  </cols>
  <sheetData>
    <row r="1" spans="1:24" ht="20.100000000000001" customHeight="1" x14ac:dyDescent="0.15">
      <c r="A1" s="15" t="str">
        <f>目次!A6</f>
        <v>令和６年度　市町村税の課税状況等の調</v>
      </c>
    </row>
    <row r="2" spans="1:24" ht="20.100000000000001" customHeight="1" x14ac:dyDescent="0.15">
      <c r="A2" s="15" t="s">
        <v>119</v>
      </c>
    </row>
    <row r="4" spans="1:24" ht="20.100000000000001" customHeight="1" x14ac:dyDescent="0.15">
      <c r="A4" s="15" t="s">
        <v>426</v>
      </c>
      <c r="B4" s="15" t="str">
        <f>目次!C34</f>
        <v>課税方法等（後期高齢者支援金等課税分）（令和５年度分）</v>
      </c>
      <c r="Q4" s="15" t="str">
        <f>A4</f>
        <v>第２２表</v>
      </c>
    </row>
    <row r="5" spans="1:24" ht="20.100000000000001" customHeight="1" x14ac:dyDescent="0.15">
      <c r="L5" s="99"/>
      <c r="M5" s="99"/>
      <c r="N5" s="99"/>
      <c r="P5" s="99"/>
      <c r="Q5" s="15" t="s">
        <v>110</v>
      </c>
      <c r="S5" s="99"/>
      <c r="T5" s="99"/>
      <c r="U5" s="99"/>
      <c r="V5" s="99"/>
      <c r="X5" s="326"/>
    </row>
    <row r="6" spans="1:24" ht="22.5" customHeight="1" x14ac:dyDescent="0.15">
      <c r="A6" s="17"/>
      <c r="B6" s="24" t="s">
        <v>9</v>
      </c>
      <c r="C6" s="631" t="s">
        <v>137</v>
      </c>
      <c r="D6" s="304" t="s">
        <v>138</v>
      </c>
      <c r="E6" s="652" t="s">
        <v>386</v>
      </c>
      <c r="F6" s="653"/>
      <c r="G6" s="653"/>
      <c r="H6" s="653"/>
      <c r="I6" s="653"/>
      <c r="J6" s="653"/>
      <c r="K6" s="653"/>
      <c r="L6" s="654"/>
      <c r="M6" s="340" t="s">
        <v>224</v>
      </c>
      <c r="N6" s="341" t="s">
        <v>225</v>
      </c>
      <c r="O6" s="632" t="s">
        <v>331</v>
      </c>
      <c r="P6" s="342"/>
      <c r="Q6" s="17"/>
      <c r="R6" s="24" t="s">
        <v>9</v>
      </c>
      <c r="S6" s="636" t="s">
        <v>385</v>
      </c>
      <c r="T6" s="637"/>
      <c r="U6" s="637"/>
      <c r="V6" s="637"/>
      <c r="W6" s="637"/>
      <c r="X6" s="638"/>
    </row>
    <row r="7" spans="1:24" ht="27" customHeight="1" x14ac:dyDescent="0.15">
      <c r="A7" s="110"/>
      <c r="B7" s="112"/>
      <c r="C7" s="527"/>
      <c r="D7" s="635" t="s">
        <v>140</v>
      </c>
      <c r="E7" s="655" t="s">
        <v>375</v>
      </c>
      <c r="F7" s="656"/>
      <c r="G7" s="656"/>
      <c r="H7" s="657"/>
      <c r="I7" s="543" t="s">
        <v>384</v>
      </c>
      <c r="J7" s="544"/>
      <c r="K7" s="642"/>
      <c r="L7" s="601" t="s">
        <v>380</v>
      </c>
      <c r="M7" s="646" t="s">
        <v>402</v>
      </c>
      <c r="N7" s="649" t="s">
        <v>141</v>
      </c>
      <c r="O7" s="633"/>
      <c r="P7" s="343"/>
      <c r="Q7" s="110"/>
      <c r="R7" s="112"/>
      <c r="S7" s="471" t="s">
        <v>142</v>
      </c>
      <c r="T7" s="471" t="s">
        <v>113</v>
      </c>
      <c r="U7" s="471" t="s">
        <v>65</v>
      </c>
      <c r="V7" s="643" t="s">
        <v>144</v>
      </c>
      <c r="W7" s="644"/>
      <c r="X7" s="645"/>
    </row>
    <row r="8" spans="1:24" ht="87" customHeight="1" x14ac:dyDescent="0.15">
      <c r="A8" s="110"/>
      <c r="B8" s="112"/>
      <c r="C8" s="527"/>
      <c r="D8" s="635"/>
      <c r="E8" s="397" t="s">
        <v>146</v>
      </c>
      <c r="F8" s="397" t="s">
        <v>75</v>
      </c>
      <c r="G8" s="397" t="s">
        <v>147</v>
      </c>
      <c r="H8" s="397" t="s">
        <v>15</v>
      </c>
      <c r="I8" s="397" t="s">
        <v>87</v>
      </c>
      <c r="J8" s="397" t="s">
        <v>149</v>
      </c>
      <c r="K8" s="390" t="s">
        <v>15</v>
      </c>
      <c r="L8" s="600"/>
      <c r="M8" s="647"/>
      <c r="N8" s="650"/>
      <c r="O8" s="633"/>
      <c r="P8" s="344"/>
      <c r="Q8" s="110"/>
      <c r="R8" s="112"/>
      <c r="S8" s="578"/>
      <c r="T8" s="578"/>
      <c r="U8" s="578"/>
      <c r="V8" s="398" t="s">
        <v>40</v>
      </c>
      <c r="W8" s="390" t="s">
        <v>183</v>
      </c>
      <c r="X8" s="352" t="s">
        <v>255</v>
      </c>
    </row>
    <row r="9" spans="1:24" ht="28.5" customHeight="1" x14ac:dyDescent="0.15">
      <c r="A9" s="111" t="s">
        <v>26</v>
      </c>
      <c r="B9" s="25"/>
      <c r="C9" s="39" t="s">
        <v>151</v>
      </c>
      <c r="D9" s="39"/>
      <c r="E9" s="39" t="s">
        <v>189</v>
      </c>
      <c r="F9" s="39" t="s">
        <v>189</v>
      </c>
      <c r="G9" s="39" t="s">
        <v>189</v>
      </c>
      <c r="H9" s="39" t="s">
        <v>189</v>
      </c>
      <c r="I9" s="39" t="s">
        <v>189</v>
      </c>
      <c r="J9" s="39" t="s">
        <v>189</v>
      </c>
      <c r="K9" s="39" t="s">
        <v>189</v>
      </c>
      <c r="L9" s="39" t="s">
        <v>189</v>
      </c>
      <c r="M9" s="648"/>
      <c r="N9" s="651"/>
      <c r="O9" s="634"/>
      <c r="P9" s="263"/>
      <c r="Q9" s="111" t="s">
        <v>26</v>
      </c>
      <c r="R9" s="25"/>
      <c r="S9" s="39" t="s">
        <v>189</v>
      </c>
      <c r="T9" s="39" t="s">
        <v>189</v>
      </c>
      <c r="U9" s="39" t="s">
        <v>151</v>
      </c>
      <c r="V9" s="39" t="s">
        <v>151</v>
      </c>
      <c r="W9" s="129" t="s">
        <v>151</v>
      </c>
      <c r="X9" s="353" t="s">
        <v>151</v>
      </c>
    </row>
    <row r="10" spans="1:24" ht="20.100000000000001" customHeight="1" x14ac:dyDescent="0.15">
      <c r="A10" s="275">
        <v>1</v>
      </c>
      <c r="B10" s="279" t="s">
        <v>155</v>
      </c>
      <c r="C10" s="331">
        <v>220000</v>
      </c>
      <c r="D10" s="144">
        <v>2</v>
      </c>
      <c r="E10" s="335">
        <v>49</v>
      </c>
      <c r="F10" s="335">
        <v>0</v>
      </c>
      <c r="G10" s="335">
        <v>0</v>
      </c>
      <c r="H10" s="144">
        <v>49</v>
      </c>
      <c r="I10" s="144">
        <v>29</v>
      </c>
      <c r="J10" s="144">
        <v>22</v>
      </c>
      <c r="K10" s="144">
        <v>51</v>
      </c>
      <c r="L10" s="144">
        <v>100</v>
      </c>
      <c r="M10" s="144">
        <v>1</v>
      </c>
      <c r="N10" s="183">
        <v>3</v>
      </c>
      <c r="O10" s="126">
        <v>1</v>
      </c>
      <c r="P10" s="109"/>
      <c r="Q10" s="275">
        <v>1</v>
      </c>
      <c r="R10" s="279" t="s">
        <v>155</v>
      </c>
      <c r="S10" s="345">
        <v>2.5099999999999998</v>
      </c>
      <c r="T10" s="345">
        <v>0</v>
      </c>
      <c r="U10" s="350">
        <v>6620</v>
      </c>
      <c r="V10" s="322">
        <v>7450</v>
      </c>
      <c r="W10" s="244">
        <v>3720</v>
      </c>
      <c r="X10" s="327">
        <v>5580</v>
      </c>
    </row>
    <row r="11" spans="1:24" ht="20.100000000000001" customHeight="1" x14ac:dyDescent="0.15">
      <c r="A11" s="111">
        <v>2</v>
      </c>
      <c r="B11" s="28" t="s">
        <v>159</v>
      </c>
      <c r="C11" s="264">
        <v>220000</v>
      </c>
      <c r="D11" s="120">
        <v>2</v>
      </c>
      <c r="E11" s="336">
        <v>51</v>
      </c>
      <c r="F11" s="336">
        <v>0</v>
      </c>
      <c r="G11" s="336">
        <v>0</v>
      </c>
      <c r="H11" s="120">
        <v>51</v>
      </c>
      <c r="I11" s="120">
        <v>27</v>
      </c>
      <c r="J11" s="120">
        <v>22</v>
      </c>
      <c r="K11" s="120">
        <v>49</v>
      </c>
      <c r="L11" s="120">
        <v>100</v>
      </c>
      <c r="M11" s="120">
        <v>1</v>
      </c>
      <c r="N11" s="132">
        <v>3</v>
      </c>
      <c r="O11" s="50">
        <v>2</v>
      </c>
      <c r="P11" s="109"/>
      <c r="Q11" s="111">
        <v>2</v>
      </c>
      <c r="R11" s="28" t="s">
        <v>159</v>
      </c>
      <c r="S11" s="346">
        <v>2.88</v>
      </c>
      <c r="T11" s="346">
        <v>0</v>
      </c>
      <c r="U11" s="322">
        <v>6600</v>
      </c>
      <c r="V11" s="322">
        <v>8000</v>
      </c>
      <c r="W11" s="109">
        <v>4000</v>
      </c>
      <c r="X11" s="327">
        <v>6000</v>
      </c>
    </row>
    <row r="12" spans="1:24" ht="20.100000000000001" customHeight="1" x14ac:dyDescent="0.15">
      <c r="A12" s="261">
        <v>3</v>
      </c>
      <c r="B12" s="28" t="s">
        <v>160</v>
      </c>
      <c r="C12" s="264">
        <v>220000</v>
      </c>
      <c r="D12" s="120">
        <v>2</v>
      </c>
      <c r="E12" s="336">
        <v>53</v>
      </c>
      <c r="F12" s="336">
        <v>0</v>
      </c>
      <c r="G12" s="336">
        <v>0</v>
      </c>
      <c r="H12" s="120">
        <v>53</v>
      </c>
      <c r="I12" s="120">
        <v>31</v>
      </c>
      <c r="J12" s="120">
        <v>16</v>
      </c>
      <c r="K12" s="120">
        <v>47</v>
      </c>
      <c r="L12" s="120">
        <v>100</v>
      </c>
      <c r="M12" s="120">
        <v>1</v>
      </c>
      <c r="N12" s="132">
        <v>3</v>
      </c>
      <c r="O12" s="50">
        <v>3</v>
      </c>
      <c r="P12" s="109"/>
      <c r="Q12" s="261">
        <v>3</v>
      </c>
      <c r="R12" s="28" t="s">
        <v>160</v>
      </c>
      <c r="S12" s="346">
        <v>2.61</v>
      </c>
      <c r="T12" s="346">
        <v>0</v>
      </c>
      <c r="U12" s="322">
        <v>6500</v>
      </c>
      <c r="V12" s="322">
        <v>5500</v>
      </c>
      <c r="W12" s="109">
        <v>2750</v>
      </c>
      <c r="X12" s="327">
        <v>4125</v>
      </c>
    </row>
    <row r="13" spans="1:24" ht="20.100000000000001" customHeight="1" x14ac:dyDescent="0.15">
      <c r="A13" s="111">
        <v>4</v>
      </c>
      <c r="B13" s="28" t="s">
        <v>161</v>
      </c>
      <c r="C13" s="264">
        <v>220000</v>
      </c>
      <c r="D13" s="120">
        <v>2</v>
      </c>
      <c r="E13" s="336">
        <v>52</v>
      </c>
      <c r="F13" s="336">
        <v>0</v>
      </c>
      <c r="G13" s="336">
        <v>0</v>
      </c>
      <c r="H13" s="120">
        <v>52</v>
      </c>
      <c r="I13" s="120">
        <v>31</v>
      </c>
      <c r="J13" s="120">
        <v>17</v>
      </c>
      <c r="K13" s="120">
        <v>48</v>
      </c>
      <c r="L13" s="120">
        <v>100</v>
      </c>
      <c r="M13" s="120">
        <v>1</v>
      </c>
      <c r="N13" s="132">
        <v>3</v>
      </c>
      <c r="O13" s="50">
        <v>4</v>
      </c>
      <c r="P13" s="109"/>
      <c r="Q13" s="111">
        <v>4</v>
      </c>
      <c r="R13" s="28" t="s">
        <v>161</v>
      </c>
      <c r="S13" s="346">
        <v>2.35</v>
      </c>
      <c r="T13" s="346">
        <v>0</v>
      </c>
      <c r="U13" s="322">
        <v>6000</v>
      </c>
      <c r="V13" s="322">
        <v>5000</v>
      </c>
      <c r="W13" s="109">
        <v>2500</v>
      </c>
      <c r="X13" s="327">
        <v>3750</v>
      </c>
    </row>
    <row r="14" spans="1:24" ht="20.100000000000001" customHeight="1" x14ac:dyDescent="0.15">
      <c r="A14" s="276">
        <v>5</v>
      </c>
      <c r="B14" s="28" t="s">
        <v>164</v>
      </c>
      <c r="C14" s="332">
        <v>220000</v>
      </c>
      <c r="D14" s="119">
        <v>2</v>
      </c>
      <c r="E14" s="337">
        <v>51</v>
      </c>
      <c r="F14" s="337">
        <v>0</v>
      </c>
      <c r="G14" s="337">
        <v>0</v>
      </c>
      <c r="H14" s="119">
        <v>51</v>
      </c>
      <c r="I14" s="119">
        <v>33</v>
      </c>
      <c r="J14" s="119">
        <v>16</v>
      </c>
      <c r="K14" s="119">
        <v>49</v>
      </c>
      <c r="L14" s="119">
        <v>100</v>
      </c>
      <c r="M14" s="119">
        <v>1</v>
      </c>
      <c r="N14" s="133">
        <v>3</v>
      </c>
      <c r="O14" s="51">
        <v>5</v>
      </c>
      <c r="P14" s="232"/>
      <c r="Q14" s="276">
        <v>5</v>
      </c>
      <c r="R14" s="28" t="s">
        <v>164</v>
      </c>
      <c r="S14" s="347">
        <v>3.2</v>
      </c>
      <c r="T14" s="347">
        <v>0</v>
      </c>
      <c r="U14" s="323">
        <v>8500</v>
      </c>
      <c r="V14" s="323">
        <v>6500</v>
      </c>
      <c r="W14" s="109">
        <v>3250</v>
      </c>
      <c r="X14" s="328">
        <v>4875</v>
      </c>
    </row>
    <row r="15" spans="1:24" ht="20.100000000000001" customHeight="1" x14ac:dyDescent="0.15">
      <c r="A15" s="111">
        <v>6</v>
      </c>
      <c r="B15" s="29" t="s">
        <v>166</v>
      </c>
      <c r="C15" s="117">
        <v>220000</v>
      </c>
      <c r="D15" s="118">
        <v>2</v>
      </c>
      <c r="E15" s="306">
        <v>52</v>
      </c>
      <c r="F15" s="306">
        <v>0</v>
      </c>
      <c r="G15" s="306">
        <v>0</v>
      </c>
      <c r="H15" s="118">
        <v>52</v>
      </c>
      <c r="I15" s="118">
        <v>34</v>
      </c>
      <c r="J15" s="118">
        <v>14</v>
      </c>
      <c r="K15" s="118">
        <v>48</v>
      </c>
      <c r="L15" s="118">
        <v>100</v>
      </c>
      <c r="M15" s="118">
        <v>1</v>
      </c>
      <c r="N15" s="131">
        <v>3</v>
      </c>
      <c r="O15" s="50">
        <v>6</v>
      </c>
      <c r="P15" s="227"/>
      <c r="Q15" s="111">
        <v>6</v>
      </c>
      <c r="R15" s="29" t="s">
        <v>166</v>
      </c>
      <c r="S15" s="318">
        <v>3.6</v>
      </c>
      <c r="T15" s="318">
        <v>0</v>
      </c>
      <c r="U15" s="322">
        <v>9400</v>
      </c>
      <c r="V15" s="322">
        <v>6100</v>
      </c>
      <c r="W15" s="245">
        <v>3050</v>
      </c>
      <c r="X15" s="329">
        <v>4575</v>
      </c>
    </row>
    <row r="16" spans="1:24" s="62" customFormat="1" ht="20.100000000000001" customHeight="1" x14ac:dyDescent="0.15">
      <c r="A16" s="261">
        <v>7</v>
      </c>
      <c r="B16" s="30" t="s">
        <v>167</v>
      </c>
      <c r="C16" s="117">
        <v>220000</v>
      </c>
      <c r="D16" s="118">
        <v>2</v>
      </c>
      <c r="E16" s="306">
        <v>51</v>
      </c>
      <c r="F16" s="306">
        <v>0</v>
      </c>
      <c r="G16" s="306">
        <v>0</v>
      </c>
      <c r="H16" s="118">
        <v>51</v>
      </c>
      <c r="I16" s="118">
        <v>34</v>
      </c>
      <c r="J16" s="118">
        <v>15</v>
      </c>
      <c r="K16" s="118">
        <v>49</v>
      </c>
      <c r="L16" s="118">
        <v>100</v>
      </c>
      <c r="M16" s="118">
        <v>1</v>
      </c>
      <c r="N16" s="131">
        <v>3</v>
      </c>
      <c r="O16" s="50">
        <v>7</v>
      </c>
      <c r="P16" s="227"/>
      <c r="Q16" s="261">
        <v>7</v>
      </c>
      <c r="R16" s="28" t="s">
        <v>167</v>
      </c>
      <c r="S16" s="318">
        <v>3.1</v>
      </c>
      <c r="T16" s="318">
        <v>0</v>
      </c>
      <c r="U16" s="322">
        <v>9000</v>
      </c>
      <c r="V16" s="322">
        <v>6100</v>
      </c>
      <c r="W16" s="109">
        <v>3050</v>
      </c>
      <c r="X16" s="327">
        <v>4575</v>
      </c>
    </row>
    <row r="17" spans="1:24" ht="20.100000000000001" customHeight="1" x14ac:dyDescent="0.15">
      <c r="A17" s="111">
        <v>8</v>
      </c>
      <c r="B17" s="28" t="s">
        <v>170</v>
      </c>
      <c r="C17" s="264">
        <v>220000</v>
      </c>
      <c r="D17" s="120">
        <v>3</v>
      </c>
      <c r="E17" s="336">
        <v>51</v>
      </c>
      <c r="F17" s="336">
        <v>0</v>
      </c>
      <c r="G17" s="336">
        <v>0</v>
      </c>
      <c r="H17" s="120">
        <v>51</v>
      </c>
      <c r="I17" s="120">
        <v>49</v>
      </c>
      <c r="J17" s="336">
        <v>0</v>
      </c>
      <c r="K17" s="120">
        <v>49</v>
      </c>
      <c r="L17" s="120">
        <v>100</v>
      </c>
      <c r="M17" s="120">
        <v>1</v>
      </c>
      <c r="N17" s="132">
        <v>3</v>
      </c>
      <c r="O17" s="50">
        <v>8</v>
      </c>
      <c r="P17" s="109"/>
      <c r="Q17" s="111">
        <v>8</v>
      </c>
      <c r="R17" s="28" t="s">
        <v>170</v>
      </c>
      <c r="S17" s="346">
        <v>2.7</v>
      </c>
      <c r="T17" s="346">
        <v>0</v>
      </c>
      <c r="U17" s="322">
        <v>11800</v>
      </c>
      <c r="V17" s="322">
        <v>0</v>
      </c>
      <c r="W17" s="351">
        <v>0</v>
      </c>
      <c r="X17" s="327">
        <v>0</v>
      </c>
    </row>
    <row r="18" spans="1:24" ht="20.100000000000001" customHeight="1" x14ac:dyDescent="0.15">
      <c r="A18" s="261">
        <v>9</v>
      </c>
      <c r="B18" s="28" t="s">
        <v>172</v>
      </c>
      <c r="C18" s="264">
        <v>220000</v>
      </c>
      <c r="D18" s="120">
        <v>2</v>
      </c>
      <c r="E18" s="336">
        <v>50</v>
      </c>
      <c r="F18" s="336">
        <v>0</v>
      </c>
      <c r="G18" s="336">
        <v>0</v>
      </c>
      <c r="H18" s="120">
        <v>50</v>
      </c>
      <c r="I18" s="120">
        <v>32</v>
      </c>
      <c r="J18" s="120">
        <v>18</v>
      </c>
      <c r="K18" s="120">
        <v>50</v>
      </c>
      <c r="L18" s="120">
        <v>100</v>
      </c>
      <c r="M18" s="120">
        <v>1</v>
      </c>
      <c r="N18" s="132">
        <v>3</v>
      </c>
      <c r="O18" s="50">
        <v>9</v>
      </c>
      <c r="P18" s="109"/>
      <c r="Q18" s="261">
        <v>9</v>
      </c>
      <c r="R18" s="28" t="s">
        <v>172</v>
      </c>
      <c r="S18" s="346">
        <v>2.7</v>
      </c>
      <c r="T18" s="346">
        <v>0</v>
      </c>
      <c r="U18" s="322">
        <v>6800</v>
      </c>
      <c r="V18" s="322">
        <v>5800</v>
      </c>
      <c r="W18" s="109">
        <v>2900</v>
      </c>
      <c r="X18" s="327">
        <v>4350</v>
      </c>
    </row>
    <row r="19" spans="1:24" ht="20.100000000000001" customHeight="1" x14ac:dyDescent="0.15">
      <c r="A19" s="111">
        <v>10</v>
      </c>
      <c r="B19" s="28" t="s">
        <v>173</v>
      </c>
      <c r="C19" s="332">
        <v>220000</v>
      </c>
      <c r="D19" s="119">
        <v>2</v>
      </c>
      <c r="E19" s="337">
        <v>51</v>
      </c>
      <c r="F19" s="337">
        <v>0</v>
      </c>
      <c r="G19" s="337">
        <v>0</v>
      </c>
      <c r="H19" s="119">
        <v>51</v>
      </c>
      <c r="I19" s="119">
        <v>26</v>
      </c>
      <c r="J19" s="119">
        <v>23</v>
      </c>
      <c r="K19" s="119">
        <v>49</v>
      </c>
      <c r="L19" s="119">
        <v>100</v>
      </c>
      <c r="M19" s="119">
        <v>1</v>
      </c>
      <c r="N19" s="133">
        <v>3</v>
      </c>
      <c r="O19" s="51">
        <v>10</v>
      </c>
      <c r="P19" s="232"/>
      <c r="Q19" s="111">
        <v>10</v>
      </c>
      <c r="R19" s="28" t="s">
        <v>173</v>
      </c>
      <c r="S19" s="347">
        <v>2.5</v>
      </c>
      <c r="T19" s="347">
        <v>0</v>
      </c>
      <c r="U19" s="323">
        <v>5700</v>
      </c>
      <c r="V19" s="323">
        <v>8100</v>
      </c>
      <c r="W19" s="232">
        <v>4050</v>
      </c>
      <c r="X19" s="328">
        <v>6075</v>
      </c>
    </row>
    <row r="20" spans="1:24" ht="20.100000000000001" customHeight="1" x14ac:dyDescent="0.15">
      <c r="A20" s="278">
        <v>11</v>
      </c>
      <c r="B20" s="29" t="s">
        <v>174</v>
      </c>
      <c r="C20" s="264">
        <v>220000</v>
      </c>
      <c r="D20" s="120">
        <v>2</v>
      </c>
      <c r="E20" s="336">
        <v>56</v>
      </c>
      <c r="F20" s="336">
        <v>0</v>
      </c>
      <c r="G20" s="336">
        <v>0</v>
      </c>
      <c r="H20" s="120">
        <v>56</v>
      </c>
      <c r="I20" s="120">
        <v>26</v>
      </c>
      <c r="J20" s="120">
        <v>18</v>
      </c>
      <c r="K20" s="120">
        <v>44</v>
      </c>
      <c r="L20" s="120">
        <v>100</v>
      </c>
      <c r="M20" s="120">
        <v>1</v>
      </c>
      <c r="N20" s="132">
        <v>3</v>
      </c>
      <c r="O20" s="50">
        <v>11</v>
      </c>
      <c r="P20" s="109"/>
      <c r="Q20" s="278">
        <v>11</v>
      </c>
      <c r="R20" s="29" t="s">
        <v>174</v>
      </c>
      <c r="S20" s="346">
        <v>2.5</v>
      </c>
      <c r="T20" s="346">
        <v>0</v>
      </c>
      <c r="U20" s="322">
        <v>5000</v>
      </c>
      <c r="V20" s="322">
        <v>5000</v>
      </c>
      <c r="W20" s="109">
        <v>2500</v>
      </c>
      <c r="X20" s="327">
        <v>3750</v>
      </c>
    </row>
    <row r="21" spans="1:24" ht="20.100000000000001" customHeight="1" x14ac:dyDescent="0.15">
      <c r="A21" s="111">
        <v>12</v>
      </c>
      <c r="B21" s="28" t="s">
        <v>301</v>
      </c>
      <c r="C21" s="264">
        <v>220000</v>
      </c>
      <c r="D21" s="120">
        <v>3</v>
      </c>
      <c r="E21" s="336">
        <v>53</v>
      </c>
      <c r="F21" s="336">
        <v>0</v>
      </c>
      <c r="G21" s="336">
        <v>0</v>
      </c>
      <c r="H21" s="120">
        <v>53</v>
      </c>
      <c r="I21" s="120">
        <v>47</v>
      </c>
      <c r="J21" s="336">
        <v>0</v>
      </c>
      <c r="K21" s="120">
        <v>47</v>
      </c>
      <c r="L21" s="120">
        <v>100</v>
      </c>
      <c r="M21" s="120">
        <v>1</v>
      </c>
      <c r="N21" s="132">
        <v>3</v>
      </c>
      <c r="O21" s="50">
        <v>12</v>
      </c>
      <c r="P21" s="109"/>
      <c r="Q21" s="111">
        <v>12</v>
      </c>
      <c r="R21" s="28" t="s">
        <v>301</v>
      </c>
      <c r="S21" s="346">
        <v>2.7</v>
      </c>
      <c r="T21" s="346">
        <v>0</v>
      </c>
      <c r="U21" s="322">
        <v>13100</v>
      </c>
      <c r="V21" s="322">
        <v>0</v>
      </c>
      <c r="W21" s="351">
        <v>0</v>
      </c>
      <c r="X21" s="327">
        <v>0</v>
      </c>
    </row>
    <row r="22" spans="1:24" ht="20.100000000000001" customHeight="1" x14ac:dyDescent="0.15">
      <c r="A22" s="111">
        <v>13</v>
      </c>
      <c r="B22" s="28" t="s">
        <v>302</v>
      </c>
      <c r="C22" s="264">
        <v>220000</v>
      </c>
      <c r="D22" s="120">
        <v>2</v>
      </c>
      <c r="E22" s="336">
        <v>48</v>
      </c>
      <c r="F22" s="336">
        <v>0</v>
      </c>
      <c r="G22" s="336">
        <v>0</v>
      </c>
      <c r="H22" s="120">
        <v>48</v>
      </c>
      <c r="I22" s="120">
        <v>33</v>
      </c>
      <c r="J22" s="120">
        <v>19</v>
      </c>
      <c r="K22" s="120">
        <v>52</v>
      </c>
      <c r="L22" s="120">
        <v>100</v>
      </c>
      <c r="M22" s="120">
        <v>1</v>
      </c>
      <c r="N22" s="132">
        <v>3</v>
      </c>
      <c r="O22" s="50">
        <v>13</v>
      </c>
      <c r="P22" s="109"/>
      <c r="Q22" s="111">
        <v>13</v>
      </c>
      <c r="R22" s="28" t="s">
        <v>302</v>
      </c>
      <c r="S22" s="346">
        <v>3.5</v>
      </c>
      <c r="T22" s="346">
        <v>0</v>
      </c>
      <c r="U22" s="322">
        <v>9000</v>
      </c>
      <c r="V22" s="322">
        <v>8000</v>
      </c>
      <c r="W22" s="109">
        <v>4000</v>
      </c>
      <c r="X22" s="327">
        <v>6000</v>
      </c>
    </row>
    <row r="23" spans="1:24" ht="20.100000000000001" customHeight="1" x14ac:dyDescent="0.15">
      <c r="A23" s="111">
        <v>14</v>
      </c>
      <c r="B23" s="28" t="s">
        <v>175</v>
      </c>
      <c r="C23" s="264">
        <v>220000</v>
      </c>
      <c r="D23" s="120">
        <v>2</v>
      </c>
      <c r="E23" s="336">
        <v>48</v>
      </c>
      <c r="F23" s="336">
        <v>0</v>
      </c>
      <c r="G23" s="336">
        <v>0</v>
      </c>
      <c r="H23" s="120">
        <v>48</v>
      </c>
      <c r="I23" s="120">
        <v>29</v>
      </c>
      <c r="J23" s="120">
        <v>23</v>
      </c>
      <c r="K23" s="120">
        <v>52</v>
      </c>
      <c r="L23" s="120">
        <v>100</v>
      </c>
      <c r="M23" s="120">
        <v>1</v>
      </c>
      <c r="N23" s="132">
        <v>3</v>
      </c>
      <c r="O23" s="50">
        <v>14</v>
      </c>
      <c r="P23" s="109"/>
      <c r="Q23" s="111">
        <v>14</v>
      </c>
      <c r="R23" s="28" t="s">
        <v>175</v>
      </c>
      <c r="S23" s="346">
        <v>3</v>
      </c>
      <c r="T23" s="346">
        <v>0</v>
      </c>
      <c r="U23" s="322">
        <v>7000</v>
      </c>
      <c r="V23" s="322">
        <v>8000</v>
      </c>
      <c r="W23" s="109">
        <v>4000</v>
      </c>
      <c r="X23" s="327">
        <v>6000</v>
      </c>
    </row>
    <row r="24" spans="1:24" ht="20.100000000000001" customHeight="1" x14ac:dyDescent="0.15">
      <c r="A24" s="277">
        <v>15</v>
      </c>
      <c r="B24" s="31" t="s">
        <v>177</v>
      </c>
      <c r="C24" s="264">
        <v>220000</v>
      </c>
      <c r="D24" s="120">
        <v>2</v>
      </c>
      <c r="E24" s="336">
        <v>54</v>
      </c>
      <c r="F24" s="336">
        <v>0</v>
      </c>
      <c r="G24" s="336">
        <v>0</v>
      </c>
      <c r="H24" s="120">
        <v>54</v>
      </c>
      <c r="I24" s="120">
        <v>31</v>
      </c>
      <c r="J24" s="120">
        <v>15</v>
      </c>
      <c r="K24" s="120">
        <v>46</v>
      </c>
      <c r="L24" s="120">
        <v>100</v>
      </c>
      <c r="M24" s="120">
        <v>1</v>
      </c>
      <c r="N24" s="132">
        <v>3</v>
      </c>
      <c r="O24" s="50">
        <v>15</v>
      </c>
      <c r="P24" s="109"/>
      <c r="Q24" s="111">
        <v>15</v>
      </c>
      <c r="R24" s="28" t="s">
        <v>177</v>
      </c>
      <c r="S24" s="346">
        <v>2.5</v>
      </c>
      <c r="T24" s="346">
        <v>0</v>
      </c>
      <c r="U24" s="322">
        <v>7400</v>
      </c>
      <c r="V24" s="322">
        <v>5200</v>
      </c>
      <c r="W24" s="109">
        <v>2600</v>
      </c>
      <c r="X24" s="327">
        <v>3900</v>
      </c>
    </row>
    <row r="25" spans="1:24" ht="20.100000000000001" customHeight="1" x14ac:dyDescent="0.15">
      <c r="A25" s="111">
        <v>16</v>
      </c>
      <c r="B25" s="28" t="s">
        <v>178</v>
      </c>
      <c r="C25" s="333">
        <v>220000</v>
      </c>
      <c r="D25" s="166">
        <v>2</v>
      </c>
      <c r="E25" s="338">
        <v>49</v>
      </c>
      <c r="F25" s="338">
        <v>0</v>
      </c>
      <c r="G25" s="338">
        <v>0</v>
      </c>
      <c r="H25" s="166">
        <v>49</v>
      </c>
      <c r="I25" s="166">
        <v>32</v>
      </c>
      <c r="J25" s="166">
        <v>19</v>
      </c>
      <c r="K25" s="166">
        <v>51</v>
      </c>
      <c r="L25" s="166">
        <v>100</v>
      </c>
      <c r="M25" s="166">
        <v>1</v>
      </c>
      <c r="N25" s="134">
        <v>3</v>
      </c>
      <c r="O25" s="177">
        <v>16</v>
      </c>
      <c r="P25" s="245"/>
      <c r="Q25" s="278">
        <v>16</v>
      </c>
      <c r="R25" s="29" t="s">
        <v>178</v>
      </c>
      <c r="S25" s="348">
        <v>3.15</v>
      </c>
      <c r="T25" s="348">
        <v>6</v>
      </c>
      <c r="U25" s="324">
        <v>10000</v>
      </c>
      <c r="V25" s="324">
        <v>9000</v>
      </c>
      <c r="W25" s="245">
        <v>4500</v>
      </c>
      <c r="X25" s="329">
        <v>6750</v>
      </c>
    </row>
    <row r="26" spans="1:24" ht="20.100000000000001" customHeight="1" x14ac:dyDescent="0.15">
      <c r="A26" s="111">
        <v>17</v>
      </c>
      <c r="B26" s="28" t="s">
        <v>303</v>
      </c>
      <c r="C26" s="264">
        <v>220000</v>
      </c>
      <c r="D26" s="120">
        <v>1</v>
      </c>
      <c r="E26" s="336">
        <v>41</v>
      </c>
      <c r="F26" s="336">
        <v>10</v>
      </c>
      <c r="G26" s="336">
        <v>0</v>
      </c>
      <c r="H26" s="120">
        <v>51</v>
      </c>
      <c r="I26" s="120">
        <v>33</v>
      </c>
      <c r="J26" s="120">
        <v>16</v>
      </c>
      <c r="K26" s="120">
        <v>49</v>
      </c>
      <c r="L26" s="120">
        <v>100</v>
      </c>
      <c r="M26" s="120">
        <v>1</v>
      </c>
      <c r="N26" s="132">
        <v>2</v>
      </c>
      <c r="O26" s="50">
        <v>17</v>
      </c>
      <c r="P26" s="109"/>
      <c r="Q26" s="111">
        <v>17</v>
      </c>
      <c r="R26" s="28" t="s">
        <v>303</v>
      </c>
      <c r="S26" s="346">
        <v>1.74</v>
      </c>
      <c r="T26" s="346">
        <v>7.54</v>
      </c>
      <c r="U26" s="322">
        <v>6600</v>
      </c>
      <c r="V26" s="322">
        <v>5000</v>
      </c>
      <c r="W26" s="109">
        <v>2500</v>
      </c>
      <c r="X26" s="327">
        <v>3750</v>
      </c>
    </row>
    <row r="27" spans="1:24" ht="20.100000000000001" customHeight="1" x14ac:dyDescent="0.15">
      <c r="A27" s="111">
        <v>18</v>
      </c>
      <c r="B27" s="28" t="s">
        <v>304</v>
      </c>
      <c r="C27" s="264">
        <v>220000</v>
      </c>
      <c r="D27" s="120">
        <v>2</v>
      </c>
      <c r="E27" s="336">
        <v>47</v>
      </c>
      <c r="F27" s="336">
        <v>0</v>
      </c>
      <c r="G27" s="336">
        <v>0</v>
      </c>
      <c r="H27" s="120">
        <v>47</v>
      </c>
      <c r="I27" s="120">
        <v>34</v>
      </c>
      <c r="J27" s="120">
        <v>19</v>
      </c>
      <c r="K27" s="120">
        <v>53</v>
      </c>
      <c r="L27" s="120">
        <v>100</v>
      </c>
      <c r="M27" s="120">
        <v>1</v>
      </c>
      <c r="N27" s="132">
        <v>3</v>
      </c>
      <c r="O27" s="50">
        <v>18</v>
      </c>
      <c r="P27" s="109"/>
      <c r="Q27" s="111">
        <v>18</v>
      </c>
      <c r="R27" s="28" t="s">
        <v>304</v>
      </c>
      <c r="S27" s="346">
        <v>3</v>
      </c>
      <c r="T27" s="346">
        <v>0</v>
      </c>
      <c r="U27" s="322">
        <v>10000</v>
      </c>
      <c r="V27" s="322">
        <v>9000</v>
      </c>
      <c r="W27" s="109">
        <v>4500</v>
      </c>
      <c r="X27" s="327">
        <v>6750</v>
      </c>
    </row>
    <row r="28" spans="1:24" ht="20.100000000000001" customHeight="1" x14ac:dyDescent="0.15">
      <c r="A28" s="111">
        <v>19</v>
      </c>
      <c r="B28" s="28" t="s">
        <v>135</v>
      </c>
      <c r="C28" s="264">
        <v>220000</v>
      </c>
      <c r="D28" s="120">
        <v>2</v>
      </c>
      <c r="E28" s="336">
        <v>53</v>
      </c>
      <c r="F28" s="336">
        <v>0</v>
      </c>
      <c r="G28" s="336">
        <v>0</v>
      </c>
      <c r="H28" s="120">
        <v>53</v>
      </c>
      <c r="I28" s="120">
        <v>31</v>
      </c>
      <c r="J28" s="120">
        <v>16</v>
      </c>
      <c r="K28" s="120">
        <v>47</v>
      </c>
      <c r="L28" s="120">
        <v>100</v>
      </c>
      <c r="M28" s="120">
        <v>1</v>
      </c>
      <c r="N28" s="132">
        <v>3</v>
      </c>
      <c r="O28" s="50">
        <v>19</v>
      </c>
      <c r="P28" s="109"/>
      <c r="Q28" s="111">
        <v>19</v>
      </c>
      <c r="R28" s="28" t="s">
        <v>135</v>
      </c>
      <c r="S28" s="346">
        <v>4.6500000000000004</v>
      </c>
      <c r="T28" s="346">
        <v>0</v>
      </c>
      <c r="U28" s="322">
        <v>10000</v>
      </c>
      <c r="V28" s="322">
        <v>7800</v>
      </c>
      <c r="W28" s="109">
        <v>3900</v>
      </c>
      <c r="X28" s="327">
        <v>5850</v>
      </c>
    </row>
    <row r="29" spans="1:24" ht="20.100000000000001" customHeight="1" x14ac:dyDescent="0.15">
      <c r="A29" s="277">
        <v>20</v>
      </c>
      <c r="B29" s="31" t="s">
        <v>180</v>
      </c>
      <c r="C29" s="332">
        <v>220000</v>
      </c>
      <c r="D29" s="119">
        <v>2</v>
      </c>
      <c r="E29" s="337">
        <v>45</v>
      </c>
      <c r="F29" s="337">
        <v>0</v>
      </c>
      <c r="G29" s="337">
        <v>0</v>
      </c>
      <c r="H29" s="119">
        <v>45</v>
      </c>
      <c r="I29" s="119">
        <v>30</v>
      </c>
      <c r="J29" s="119">
        <v>25</v>
      </c>
      <c r="K29" s="119">
        <v>55</v>
      </c>
      <c r="L29" s="119">
        <v>100</v>
      </c>
      <c r="M29" s="119">
        <v>1</v>
      </c>
      <c r="N29" s="133">
        <v>3</v>
      </c>
      <c r="O29" s="51">
        <v>20</v>
      </c>
      <c r="P29" s="232"/>
      <c r="Q29" s="277">
        <v>20</v>
      </c>
      <c r="R29" s="31" t="s">
        <v>180</v>
      </c>
      <c r="S29" s="347">
        <v>2.1</v>
      </c>
      <c r="T29" s="346">
        <v>0</v>
      </c>
      <c r="U29" s="323">
        <v>5400</v>
      </c>
      <c r="V29" s="323">
        <v>6600</v>
      </c>
      <c r="W29" s="232">
        <v>3300</v>
      </c>
      <c r="X29" s="328">
        <v>4950</v>
      </c>
    </row>
    <row r="30" spans="1:24" ht="20.100000000000001" customHeight="1" x14ac:dyDescent="0.15">
      <c r="A30" s="111">
        <v>21</v>
      </c>
      <c r="B30" s="28" t="s">
        <v>181</v>
      </c>
      <c r="C30" s="264">
        <v>220000</v>
      </c>
      <c r="D30" s="120">
        <v>2</v>
      </c>
      <c r="E30" s="336">
        <v>40</v>
      </c>
      <c r="F30" s="336">
        <v>0</v>
      </c>
      <c r="G30" s="336">
        <v>0</v>
      </c>
      <c r="H30" s="120">
        <v>40</v>
      </c>
      <c r="I30" s="120">
        <v>42</v>
      </c>
      <c r="J30" s="120">
        <v>18</v>
      </c>
      <c r="K30" s="120">
        <v>60</v>
      </c>
      <c r="L30" s="120">
        <v>100</v>
      </c>
      <c r="M30" s="120">
        <v>1</v>
      </c>
      <c r="N30" s="132">
        <v>3</v>
      </c>
      <c r="O30" s="50">
        <v>21</v>
      </c>
      <c r="P30" s="109"/>
      <c r="Q30" s="111">
        <v>21</v>
      </c>
      <c r="R30" s="28" t="s">
        <v>181</v>
      </c>
      <c r="S30" s="346">
        <v>2.8</v>
      </c>
      <c r="T30" s="346">
        <v>0</v>
      </c>
      <c r="U30" s="322">
        <v>12000</v>
      </c>
      <c r="V30" s="322">
        <v>8000</v>
      </c>
      <c r="W30" s="109">
        <v>4000</v>
      </c>
      <c r="X30" s="327">
        <v>6000</v>
      </c>
    </row>
    <row r="31" spans="1:24" ht="20.100000000000001" customHeight="1" x14ac:dyDescent="0.15">
      <c r="A31" s="111">
        <v>22</v>
      </c>
      <c r="B31" s="28" t="s">
        <v>182</v>
      </c>
      <c r="C31" s="264">
        <v>220000</v>
      </c>
      <c r="D31" s="120">
        <v>2</v>
      </c>
      <c r="E31" s="336">
        <v>67</v>
      </c>
      <c r="F31" s="336">
        <v>0</v>
      </c>
      <c r="G31" s="336">
        <v>0</v>
      </c>
      <c r="H31" s="120">
        <v>67</v>
      </c>
      <c r="I31" s="120">
        <v>24</v>
      </c>
      <c r="J31" s="120">
        <v>9</v>
      </c>
      <c r="K31" s="120">
        <v>33</v>
      </c>
      <c r="L31" s="120">
        <v>100</v>
      </c>
      <c r="M31" s="120">
        <v>1</v>
      </c>
      <c r="N31" s="132">
        <v>3</v>
      </c>
      <c r="O31" s="50">
        <v>22</v>
      </c>
      <c r="P31" s="109"/>
      <c r="Q31" s="111">
        <v>22</v>
      </c>
      <c r="R31" s="28" t="s">
        <v>182</v>
      </c>
      <c r="S31" s="346">
        <v>2.84</v>
      </c>
      <c r="T31" s="346">
        <v>0</v>
      </c>
      <c r="U31" s="322">
        <v>14000</v>
      </c>
      <c r="V31" s="322">
        <v>14000</v>
      </c>
      <c r="W31" s="109">
        <v>7000</v>
      </c>
      <c r="X31" s="327">
        <v>10500</v>
      </c>
    </row>
    <row r="32" spans="1:24" ht="20.100000000000001" customHeight="1" x14ac:dyDescent="0.15">
      <c r="A32" s="111">
        <v>23</v>
      </c>
      <c r="B32" s="28" t="s">
        <v>184</v>
      </c>
      <c r="C32" s="264">
        <v>220000</v>
      </c>
      <c r="D32" s="120">
        <v>2</v>
      </c>
      <c r="E32" s="336">
        <v>51</v>
      </c>
      <c r="F32" s="336">
        <v>0</v>
      </c>
      <c r="G32" s="336">
        <v>0</v>
      </c>
      <c r="H32" s="120">
        <v>51</v>
      </c>
      <c r="I32" s="120">
        <v>32</v>
      </c>
      <c r="J32" s="120">
        <v>17</v>
      </c>
      <c r="K32" s="120">
        <v>49</v>
      </c>
      <c r="L32" s="120">
        <v>100</v>
      </c>
      <c r="M32" s="120">
        <v>1</v>
      </c>
      <c r="N32" s="132">
        <v>3</v>
      </c>
      <c r="O32" s="50">
        <v>23</v>
      </c>
      <c r="P32" s="109"/>
      <c r="Q32" s="111">
        <v>23</v>
      </c>
      <c r="R32" s="28" t="s">
        <v>184</v>
      </c>
      <c r="S32" s="346">
        <v>2.7</v>
      </c>
      <c r="T32" s="346">
        <v>0</v>
      </c>
      <c r="U32" s="322">
        <v>8000</v>
      </c>
      <c r="V32" s="322">
        <v>7000</v>
      </c>
      <c r="W32" s="109">
        <v>3500</v>
      </c>
      <c r="X32" s="327">
        <v>5250</v>
      </c>
    </row>
    <row r="33" spans="1:24" ht="20.100000000000001" customHeight="1" x14ac:dyDescent="0.15">
      <c r="A33" s="111">
        <v>24</v>
      </c>
      <c r="B33" s="28" t="s">
        <v>185</v>
      </c>
      <c r="C33" s="264">
        <v>220000</v>
      </c>
      <c r="D33" s="120">
        <v>2</v>
      </c>
      <c r="E33" s="336">
        <v>48</v>
      </c>
      <c r="F33" s="336">
        <v>0</v>
      </c>
      <c r="G33" s="336">
        <v>0</v>
      </c>
      <c r="H33" s="120">
        <v>48</v>
      </c>
      <c r="I33" s="120">
        <v>29</v>
      </c>
      <c r="J33" s="120">
        <v>23</v>
      </c>
      <c r="K33" s="120">
        <v>52</v>
      </c>
      <c r="L33" s="120">
        <v>100</v>
      </c>
      <c r="M33" s="120">
        <v>1</v>
      </c>
      <c r="N33" s="132">
        <v>3</v>
      </c>
      <c r="O33" s="50">
        <v>24</v>
      </c>
      <c r="P33" s="109"/>
      <c r="Q33" s="111">
        <v>24</v>
      </c>
      <c r="R33" s="28" t="s">
        <v>185</v>
      </c>
      <c r="S33" s="346">
        <v>2.8</v>
      </c>
      <c r="T33" s="346">
        <v>0</v>
      </c>
      <c r="U33" s="322">
        <v>7000</v>
      </c>
      <c r="V33" s="322">
        <v>9000</v>
      </c>
      <c r="W33" s="109">
        <v>4500</v>
      </c>
      <c r="X33" s="327">
        <v>6750</v>
      </c>
    </row>
    <row r="34" spans="1:24" ht="20.100000000000001" customHeight="1" x14ac:dyDescent="0.15">
      <c r="A34" s="301">
        <v>25</v>
      </c>
      <c r="B34" s="302" t="s">
        <v>12</v>
      </c>
      <c r="C34" s="334">
        <v>220000</v>
      </c>
      <c r="D34" s="269">
        <v>2</v>
      </c>
      <c r="E34" s="339">
        <v>53</v>
      </c>
      <c r="F34" s="339">
        <v>0</v>
      </c>
      <c r="G34" s="339">
        <v>0</v>
      </c>
      <c r="H34" s="269">
        <v>53</v>
      </c>
      <c r="I34" s="269">
        <v>31</v>
      </c>
      <c r="J34" s="269">
        <v>16</v>
      </c>
      <c r="K34" s="269">
        <v>47</v>
      </c>
      <c r="L34" s="269">
        <v>100</v>
      </c>
      <c r="M34" s="269">
        <v>1</v>
      </c>
      <c r="N34" s="274">
        <v>3</v>
      </c>
      <c r="O34" s="178">
        <v>25</v>
      </c>
      <c r="P34" s="241"/>
      <c r="Q34" s="301">
        <v>25</v>
      </c>
      <c r="R34" s="302" t="s">
        <v>12</v>
      </c>
      <c r="S34" s="349">
        <v>2.75</v>
      </c>
      <c r="T34" s="349">
        <v>0</v>
      </c>
      <c r="U34" s="325">
        <v>7800</v>
      </c>
      <c r="V34" s="325">
        <v>6600</v>
      </c>
      <c r="W34" s="241">
        <v>3300</v>
      </c>
      <c r="X34" s="330">
        <v>4950</v>
      </c>
    </row>
  </sheetData>
  <mergeCells count="14">
    <mergeCell ref="S6:X6"/>
    <mergeCell ref="E7:H7"/>
    <mergeCell ref="I7:K7"/>
    <mergeCell ref="V7:X7"/>
    <mergeCell ref="S7:S8"/>
    <mergeCell ref="T7:T8"/>
    <mergeCell ref="U7:U8"/>
    <mergeCell ref="C6:C8"/>
    <mergeCell ref="O6:O9"/>
    <mergeCell ref="D7:D8"/>
    <mergeCell ref="L7:L8"/>
    <mergeCell ref="M7:M9"/>
    <mergeCell ref="N7:N9"/>
    <mergeCell ref="E6:L6"/>
  </mergeCells>
  <phoneticPr fontId="2"/>
  <pageMargins left="0.78740157480314965" right="0.78740157480314965" top="0.78740157480314965" bottom="0.78740157480314965" header="0.51181102362204722" footer="0.51181102362204722"/>
  <pageSetup paperSize="9" firstPageNumber="77" orientation="portrait" useFirstPageNumber="1" r:id="rId1"/>
  <headerFooter scaleWithDoc="0" alignWithMargins="0">
    <oddFooter>&amp;C- &amp;P -</oddFooter>
  </headerFooter>
  <colBreaks count="2" manualBreakCount="2">
    <brk id="7" max="33" man="1"/>
    <brk id="16"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V34"/>
  <sheetViews>
    <sheetView view="pageBreakPreview" zoomScale="85" zoomScaleSheetLayoutView="85" workbookViewId="0">
      <selection activeCell="F13" sqref="F13"/>
    </sheetView>
  </sheetViews>
  <sheetFormatPr defaultColWidth="10.625" defaultRowHeight="20.100000000000001" customHeight="1" x14ac:dyDescent="0.15"/>
  <cols>
    <col min="1" max="1" width="7.75" style="15" customWidth="1"/>
    <col min="2" max="8" width="11.625" style="15" customWidth="1"/>
    <col min="9" max="11" width="11.25" style="15" customWidth="1"/>
    <col min="12" max="12" width="11" style="15" customWidth="1"/>
    <col min="13" max="13" width="12.5" style="15" customWidth="1"/>
    <col min="14" max="14" width="11.625" style="15" customWidth="1"/>
    <col min="15" max="15" width="5.625" style="16" customWidth="1"/>
    <col min="16" max="16" width="1.625" style="15" hidden="1" customWidth="1"/>
    <col min="17" max="17" width="5.625" style="15" customWidth="1"/>
    <col min="18" max="22" width="11.625" style="15" customWidth="1"/>
    <col min="23" max="16384" width="10.625" style="15"/>
  </cols>
  <sheetData>
    <row r="1" spans="1:22" ht="20.100000000000001" customHeight="1" x14ac:dyDescent="0.15">
      <c r="A1" s="15" t="str">
        <f>目次!A6</f>
        <v>令和６年度　市町村税の課税状況等の調</v>
      </c>
    </row>
    <row r="2" spans="1:22" ht="20.100000000000001" customHeight="1" x14ac:dyDescent="0.15">
      <c r="A2" s="15" t="s">
        <v>119</v>
      </c>
    </row>
    <row r="4" spans="1:22" ht="20.100000000000001" customHeight="1" x14ac:dyDescent="0.15">
      <c r="A4" s="15" t="s">
        <v>427</v>
      </c>
      <c r="B4" s="15" t="str">
        <f>目次!C35</f>
        <v>課税方法等（介護納付金課税分）（令和５年度分）</v>
      </c>
      <c r="Q4" s="15" t="str">
        <f>A4</f>
        <v>第２３表</v>
      </c>
    </row>
    <row r="5" spans="1:22" ht="20.100000000000001" customHeight="1" x14ac:dyDescent="0.15">
      <c r="L5" s="99"/>
      <c r="M5" s="99"/>
      <c r="N5" s="99"/>
      <c r="P5" s="99"/>
      <c r="Q5" s="15" t="s">
        <v>110</v>
      </c>
      <c r="S5" s="99"/>
      <c r="T5" s="99"/>
      <c r="U5" s="99"/>
      <c r="V5" s="99"/>
    </row>
    <row r="6" spans="1:22" ht="22.5" customHeight="1" x14ac:dyDescent="0.15">
      <c r="A6" s="17"/>
      <c r="B6" s="24" t="s">
        <v>9</v>
      </c>
      <c r="C6" s="631" t="s">
        <v>137</v>
      </c>
      <c r="D6" s="304" t="s">
        <v>138</v>
      </c>
      <c r="E6" s="652" t="s">
        <v>360</v>
      </c>
      <c r="F6" s="653"/>
      <c r="G6" s="653"/>
      <c r="H6" s="653"/>
      <c r="I6" s="653"/>
      <c r="J6" s="653"/>
      <c r="K6" s="653"/>
      <c r="L6" s="654"/>
      <c r="M6" s="340" t="s">
        <v>224</v>
      </c>
      <c r="N6" s="341" t="s">
        <v>225</v>
      </c>
      <c r="O6" s="658" t="s">
        <v>331</v>
      </c>
      <c r="P6" s="342"/>
      <c r="Q6" s="17"/>
      <c r="R6" s="24" t="s">
        <v>9</v>
      </c>
      <c r="S6" s="636" t="s">
        <v>385</v>
      </c>
      <c r="T6" s="637"/>
      <c r="U6" s="637"/>
      <c r="V6" s="638"/>
    </row>
    <row r="7" spans="1:22" ht="27" customHeight="1" x14ac:dyDescent="0.15">
      <c r="A7" s="110"/>
      <c r="B7" s="112"/>
      <c r="C7" s="527"/>
      <c r="D7" s="635" t="s">
        <v>140</v>
      </c>
      <c r="E7" s="655" t="s">
        <v>375</v>
      </c>
      <c r="F7" s="656"/>
      <c r="G7" s="656"/>
      <c r="H7" s="657"/>
      <c r="I7" s="543" t="s">
        <v>384</v>
      </c>
      <c r="J7" s="544"/>
      <c r="K7" s="642"/>
      <c r="L7" s="601" t="s">
        <v>380</v>
      </c>
      <c r="M7" s="646" t="s">
        <v>100</v>
      </c>
      <c r="N7" s="649" t="s">
        <v>141</v>
      </c>
      <c r="O7" s="659"/>
      <c r="P7" s="343"/>
      <c r="Q7" s="110"/>
      <c r="R7" s="112"/>
      <c r="S7" s="471" t="s">
        <v>142</v>
      </c>
      <c r="T7" s="471" t="s">
        <v>113</v>
      </c>
      <c r="U7" s="471" t="s">
        <v>65</v>
      </c>
      <c r="V7" s="662" t="s">
        <v>311</v>
      </c>
    </row>
    <row r="8" spans="1:22" ht="87" customHeight="1" x14ac:dyDescent="0.15">
      <c r="A8" s="110"/>
      <c r="B8" s="112"/>
      <c r="C8" s="527"/>
      <c r="D8" s="635"/>
      <c r="E8" s="397" t="s">
        <v>146</v>
      </c>
      <c r="F8" s="397" t="s">
        <v>75</v>
      </c>
      <c r="G8" s="397" t="s">
        <v>147</v>
      </c>
      <c r="H8" s="397" t="s">
        <v>15</v>
      </c>
      <c r="I8" s="397" t="s">
        <v>87</v>
      </c>
      <c r="J8" s="397" t="s">
        <v>149</v>
      </c>
      <c r="K8" s="390" t="s">
        <v>15</v>
      </c>
      <c r="L8" s="600"/>
      <c r="M8" s="635"/>
      <c r="N8" s="650"/>
      <c r="O8" s="659"/>
      <c r="P8" s="344"/>
      <c r="Q8" s="110"/>
      <c r="R8" s="112"/>
      <c r="S8" s="578"/>
      <c r="T8" s="578"/>
      <c r="U8" s="578"/>
      <c r="V8" s="663"/>
    </row>
    <row r="9" spans="1:22" ht="28.5" customHeight="1" x14ac:dyDescent="0.15">
      <c r="A9" s="111" t="s">
        <v>26</v>
      </c>
      <c r="B9" s="25"/>
      <c r="C9" s="39" t="s">
        <v>151</v>
      </c>
      <c r="D9" s="39"/>
      <c r="E9" s="39" t="s">
        <v>189</v>
      </c>
      <c r="F9" s="39" t="s">
        <v>189</v>
      </c>
      <c r="G9" s="39" t="s">
        <v>189</v>
      </c>
      <c r="H9" s="39" t="s">
        <v>189</v>
      </c>
      <c r="I9" s="39" t="s">
        <v>189</v>
      </c>
      <c r="J9" s="39" t="s">
        <v>189</v>
      </c>
      <c r="K9" s="39" t="s">
        <v>189</v>
      </c>
      <c r="L9" s="39" t="s">
        <v>189</v>
      </c>
      <c r="M9" s="661"/>
      <c r="N9" s="651"/>
      <c r="O9" s="660"/>
      <c r="P9" s="263"/>
      <c r="Q9" s="111" t="s">
        <v>26</v>
      </c>
      <c r="R9" s="25"/>
      <c r="S9" s="39" t="s">
        <v>189</v>
      </c>
      <c r="T9" s="39" t="s">
        <v>189</v>
      </c>
      <c r="U9" s="33" t="s">
        <v>151</v>
      </c>
      <c r="V9" s="57" t="s">
        <v>151</v>
      </c>
    </row>
    <row r="10" spans="1:22" ht="20.100000000000001" customHeight="1" x14ac:dyDescent="0.15">
      <c r="A10" s="275">
        <v>1</v>
      </c>
      <c r="B10" s="279" t="s">
        <v>155</v>
      </c>
      <c r="C10" s="331">
        <v>170000</v>
      </c>
      <c r="D10" s="144">
        <v>2</v>
      </c>
      <c r="E10" s="335">
        <v>46</v>
      </c>
      <c r="F10" s="335">
        <v>0</v>
      </c>
      <c r="G10" s="335">
        <v>0</v>
      </c>
      <c r="H10" s="144">
        <v>46</v>
      </c>
      <c r="I10" s="144">
        <v>29</v>
      </c>
      <c r="J10" s="144">
        <v>25</v>
      </c>
      <c r="K10" s="144">
        <v>54</v>
      </c>
      <c r="L10" s="144">
        <v>100</v>
      </c>
      <c r="M10" s="144">
        <v>1</v>
      </c>
      <c r="N10" s="183">
        <v>3</v>
      </c>
      <c r="O10" s="262">
        <v>1</v>
      </c>
      <c r="P10" s="109"/>
      <c r="Q10" s="275">
        <v>1</v>
      </c>
      <c r="R10" s="279" t="s">
        <v>155</v>
      </c>
      <c r="S10" s="345">
        <v>2.88</v>
      </c>
      <c r="T10" s="345">
        <v>0</v>
      </c>
      <c r="U10" s="350">
        <v>8950</v>
      </c>
      <c r="V10" s="327">
        <v>8570</v>
      </c>
    </row>
    <row r="11" spans="1:22" ht="20.100000000000001" customHeight="1" x14ac:dyDescent="0.15">
      <c r="A11" s="111">
        <v>2</v>
      </c>
      <c r="B11" s="28" t="s">
        <v>159</v>
      </c>
      <c r="C11" s="264">
        <v>170000</v>
      </c>
      <c r="D11" s="120">
        <v>2</v>
      </c>
      <c r="E11" s="336">
        <v>54</v>
      </c>
      <c r="F11" s="336">
        <v>0</v>
      </c>
      <c r="G11" s="336">
        <v>0</v>
      </c>
      <c r="H11" s="120">
        <v>54</v>
      </c>
      <c r="I11" s="120">
        <v>26</v>
      </c>
      <c r="J11" s="120">
        <v>20</v>
      </c>
      <c r="K11" s="120">
        <v>46</v>
      </c>
      <c r="L11" s="120">
        <v>100</v>
      </c>
      <c r="M11" s="120">
        <v>1</v>
      </c>
      <c r="N11" s="132">
        <v>3</v>
      </c>
      <c r="O11" s="25">
        <v>2</v>
      </c>
      <c r="P11" s="109"/>
      <c r="Q11" s="111">
        <v>2</v>
      </c>
      <c r="R11" s="28" t="s">
        <v>159</v>
      </c>
      <c r="S11" s="346">
        <v>1.93</v>
      </c>
      <c r="T11" s="346">
        <v>0</v>
      </c>
      <c r="U11" s="322">
        <v>5800</v>
      </c>
      <c r="V11" s="327">
        <v>5100</v>
      </c>
    </row>
    <row r="12" spans="1:22" ht="20.100000000000001" customHeight="1" x14ac:dyDescent="0.15">
      <c r="A12" s="261">
        <v>3</v>
      </c>
      <c r="B12" s="28" t="s">
        <v>160</v>
      </c>
      <c r="C12" s="264">
        <v>170000</v>
      </c>
      <c r="D12" s="120">
        <v>2</v>
      </c>
      <c r="E12" s="336">
        <v>54</v>
      </c>
      <c r="F12" s="336">
        <v>0</v>
      </c>
      <c r="G12" s="336">
        <v>0</v>
      </c>
      <c r="H12" s="120">
        <v>54</v>
      </c>
      <c r="I12" s="120">
        <v>31</v>
      </c>
      <c r="J12" s="120">
        <v>15</v>
      </c>
      <c r="K12" s="120">
        <v>46</v>
      </c>
      <c r="L12" s="120">
        <v>100</v>
      </c>
      <c r="M12" s="120">
        <v>1</v>
      </c>
      <c r="N12" s="132">
        <v>3</v>
      </c>
      <c r="O12" s="25">
        <v>3</v>
      </c>
      <c r="P12" s="109"/>
      <c r="Q12" s="261">
        <v>3</v>
      </c>
      <c r="R12" s="28" t="s">
        <v>160</v>
      </c>
      <c r="S12" s="346">
        <v>2.42</v>
      </c>
      <c r="T12" s="346">
        <v>0</v>
      </c>
      <c r="U12" s="322">
        <v>7500</v>
      </c>
      <c r="V12" s="327">
        <v>4200</v>
      </c>
    </row>
    <row r="13" spans="1:22" ht="20.100000000000001" customHeight="1" x14ac:dyDescent="0.15">
      <c r="A13" s="111">
        <v>4</v>
      </c>
      <c r="B13" s="28" t="s">
        <v>161</v>
      </c>
      <c r="C13" s="264">
        <v>170000</v>
      </c>
      <c r="D13" s="120">
        <v>2</v>
      </c>
      <c r="E13" s="336">
        <v>51</v>
      </c>
      <c r="F13" s="336">
        <v>0</v>
      </c>
      <c r="G13" s="336">
        <v>0</v>
      </c>
      <c r="H13" s="120">
        <v>51</v>
      </c>
      <c r="I13" s="120">
        <v>30</v>
      </c>
      <c r="J13" s="120">
        <v>19</v>
      </c>
      <c r="K13" s="120">
        <v>49</v>
      </c>
      <c r="L13" s="120">
        <v>100</v>
      </c>
      <c r="M13" s="120">
        <v>1</v>
      </c>
      <c r="N13" s="132">
        <v>3</v>
      </c>
      <c r="O13" s="25">
        <v>4</v>
      </c>
      <c r="P13" s="109"/>
      <c r="Q13" s="111">
        <v>4</v>
      </c>
      <c r="R13" s="28" t="s">
        <v>161</v>
      </c>
      <c r="S13" s="346">
        <v>2.5</v>
      </c>
      <c r="T13" s="346">
        <v>0</v>
      </c>
      <c r="U13" s="322">
        <v>7900</v>
      </c>
      <c r="V13" s="327">
        <v>5600</v>
      </c>
    </row>
    <row r="14" spans="1:22" ht="20.100000000000001" customHeight="1" x14ac:dyDescent="0.15">
      <c r="A14" s="276">
        <v>5</v>
      </c>
      <c r="B14" s="28" t="s">
        <v>164</v>
      </c>
      <c r="C14" s="332">
        <v>170000</v>
      </c>
      <c r="D14" s="119">
        <v>2</v>
      </c>
      <c r="E14" s="337">
        <v>50</v>
      </c>
      <c r="F14" s="337">
        <v>0</v>
      </c>
      <c r="G14" s="337">
        <v>0</v>
      </c>
      <c r="H14" s="119">
        <v>50</v>
      </c>
      <c r="I14" s="119">
        <v>35</v>
      </c>
      <c r="J14" s="119">
        <v>15</v>
      </c>
      <c r="K14" s="119">
        <v>50</v>
      </c>
      <c r="L14" s="119">
        <v>100</v>
      </c>
      <c r="M14" s="119">
        <v>1</v>
      </c>
      <c r="N14" s="133">
        <v>3</v>
      </c>
      <c r="O14" s="354">
        <v>5</v>
      </c>
      <c r="P14" s="232"/>
      <c r="Q14" s="276">
        <v>5</v>
      </c>
      <c r="R14" s="28" t="s">
        <v>164</v>
      </c>
      <c r="S14" s="347">
        <v>2.5</v>
      </c>
      <c r="T14" s="347">
        <v>0</v>
      </c>
      <c r="U14" s="323">
        <v>9000</v>
      </c>
      <c r="V14" s="328">
        <v>4500</v>
      </c>
    </row>
    <row r="15" spans="1:22" ht="20.100000000000001" customHeight="1" x14ac:dyDescent="0.15">
      <c r="A15" s="111">
        <v>6</v>
      </c>
      <c r="B15" s="29" t="s">
        <v>166</v>
      </c>
      <c r="C15" s="117">
        <v>170000</v>
      </c>
      <c r="D15" s="118">
        <v>2</v>
      </c>
      <c r="E15" s="306">
        <v>51</v>
      </c>
      <c r="F15" s="306">
        <v>0</v>
      </c>
      <c r="G15" s="306">
        <v>0</v>
      </c>
      <c r="H15" s="118">
        <v>51</v>
      </c>
      <c r="I15" s="118">
        <v>34</v>
      </c>
      <c r="J15" s="118">
        <v>15</v>
      </c>
      <c r="K15" s="118">
        <v>49</v>
      </c>
      <c r="L15" s="118">
        <v>100</v>
      </c>
      <c r="M15" s="118">
        <v>1</v>
      </c>
      <c r="N15" s="131">
        <v>3</v>
      </c>
      <c r="O15" s="25">
        <v>6</v>
      </c>
      <c r="P15" s="227"/>
      <c r="Q15" s="111">
        <v>6</v>
      </c>
      <c r="R15" s="29" t="s">
        <v>166</v>
      </c>
      <c r="S15" s="318">
        <v>2.7</v>
      </c>
      <c r="T15" s="318">
        <v>0</v>
      </c>
      <c r="U15" s="322">
        <v>9500</v>
      </c>
      <c r="V15" s="327">
        <v>4800</v>
      </c>
    </row>
    <row r="16" spans="1:22" s="62" customFormat="1" ht="20.100000000000001" customHeight="1" x14ac:dyDescent="0.15">
      <c r="A16" s="261">
        <v>7</v>
      </c>
      <c r="B16" s="30" t="s">
        <v>167</v>
      </c>
      <c r="C16" s="117">
        <v>170000</v>
      </c>
      <c r="D16" s="118">
        <v>2</v>
      </c>
      <c r="E16" s="306">
        <v>51</v>
      </c>
      <c r="F16" s="306">
        <v>0</v>
      </c>
      <c r="G16" s="306">
        <v>0</v>
      </c>
      <c r="H16" s="118">
        <v>51</v>
      </c>
      <c r="I16" s="118">
        <v>34</v>
      </c>
      <c r="J16" s="118">
        <v>15</v>
      </c>
      <c r="K16" s="118">
        <v>49</v>
      </c>
      <c r="L16" s="118">
        <v>100</v>
      </c>
      <c r="M16" s="118">
        <v>1</v>
      </c>
      <c r="N16" s="131">
        <v>3</v>
      </c>
      <c r="O16" s="25">
        <v>7</v>
      </c>
      <c r="P16" s="227"/>
      <c r="Q16" s="261">
        <v>7</v>
      </c>
      <c r="R16" s="28" t="s">
        <v>167</v>
      </c>
      <c r="S16" s="318">
        <v>2.4</v>
      </c>
      <c r="T16" s="318">
        <v>0</v>
      </c>
      <c r="U16" s="322">
        <v>10000</v>
      </c>
      <c r="V16" s="327">
        <v>5000</v>
      </c>
    </row>
    <row r="17" spans="1:22" ht="20.100000000000001" customHeight="1" x14ac:dyDescent="0.15">
      <c r="A17" s="111">
        <v>8</v>
      </c>
      <c r="B17" s="28" t="s">
        <v>170</v>
      </c>
      <c r="C17" s="264">
        <v>170000</v>
      </c>
      <c r="D17" s="120">
        <v>3</v>
      </c>
      <c r="E17" s="336">
        <v>55</v>
      </c>
      <c r="F17" s="336">
        <v>0</v>
      </c>
      <c r="G17" s="336">
        <v>0</v>
      </c>
      <c r="H17" s="120">
        <v>55</v>
      </c>
      <c r="I17" s="120">
        <v>45</v>
      </c>
      <c r="J17" s="120">
        <v>0</v>
      </c>
      <c r="K17" s="120">
        <v>45</v>
      </c>
      <c r="L17" s="120">
        <v>100</v>
      </c>
      <c r="M17" s="120">
        <v>1</v>
      </c>
      <c r="N17" s="132">
        <v>3</v>
      </c>
      <c r="O17" s="25">
        <v>8</v>
      </c>
      <c r="P17" s="109"/>
      <c r="Q17" s="111">
        <v>8</v>
      </c>
      <c r="R17" s="28" t="s">
        <v>170</v>
      </c>
      <c r="S17" s="346">
        <v>2.8</v>
      </c>
      <c r="T17" s="346">
        <v>0</v>
      </c>
      <c r="U17" s="322">
        <v>14000</v>
      </c>
      <c r="V17" s="327">
        <v>0</v>
      </c>
    </row>
    <row r="18" spans="1:22" ht="20.100000000000001" customHeight="1" x14ac:dyDescent="0.15">
      <c r="A18" s="261">
        <v>9</v>
      </c>
      <c r="B18" s="28" t="s">
        <v>172</v>
      </c>
      <c r="C18" s="264">
        <v>170000</v>
      </c>
      <c r="D18" s="120">
        <v>2</v>
      </c>
      <c r="E18" s="336">
        <v>53</v>
      </c>
      <c r="F18" s="336">
        <v>0</v>
      </c>
      <c r="G18" s="336">
        <v>0</v>
      </c>
      <c r="H18" s="120">
        <v>53</v>
      </c>
      <c r="I18" s="120">
        <v>29</v>
      </c>
      <c r="J18" s="120">
        <v>18</v>
      </c>
      <c r="K18" s="120">
        <v>47</v>
      </c>
      <c r="L18" s="120">
        <v>100</v>
      </c>
      <c r="M18" s="120">
        <v>1</v>
      </c>
      <c r="N18" s="132">
        <v>3</v>
      </c>
      <c r="O18" s="25">
        <v>9</v>
      </c>
      <c r="P18" s="109"/>
      <c r="Q18" s="261">
        <v>9</v>
      </c>
      <c r="R18" s="28" t="s">
        <v>172</v>
      </c>
      <c r="S18" s="346">
        <v>3</v>
      </c>
      <c r="T18" s="346">
        <v>0</v>
      </c>
      <c r="U18" s="322">
        <v>8500</v>
      </c>
      <c r="V18" s="327">
        <v>6000</v>
      </c>
    </row>
    <row r="19" spans="1:22" ht="20.100000000000001" customHeight="1" x14ac:dyDescent="0.15">
      <c r="A19" s="111">
        <v>10</v>
      </c>
      <c r="B19" s="28" t="s">
        <v>173</v>
      </c>
      <c r="C19" s="332">
        <v>170000</v>
      </c>
      <c r="D19" s="119">
        <v>2</v>
      </c>
      <c r="E19" s="337">
        <v>50</v>
      </c>
      <c r="F19" s="337">
        <v>0</v>
      </c>
      <c r="G19" s="337">
        <v>0</v>
      </c>
      <c r="H19" s="119">
        <v>50</v>
      </c>
      <c r="I19" s="119">
        <v>26</v>
      </c>
      <c r="J19" s="119">
        <v>24</v>
      </c>
      <c r="K19" s="119">
        <v>50</v>
      </c>
      <c r="L19" s="119">
        <v>100</v>
      </c>
      <c r="M19" s="119">
        <v>1</v>
      </c>
      <c r="N19" s="133">
        <v>3</v>
      </c>
      <c r="O19" s="354">
        <v>10</v>
      </c>
      <c r="P19" s="232"/>
      <c r="Q19" s="111">
        <v>10</v>
      </c>
      <c r="R19" s="28" t="s">
        <v>173</v>
      </c>
      <c r="S19" s="347">
        <v>2.1</v>
      </c>
      <c r="T19" s="347">
        <v>0</v>
      </c>
      <c r="U19" s="323">
        <v>6500</v>
      </c>
      <c r="V19" s="328">
        <v>7000</v>
      </c>
    </row>
    <row r="20" spans="1:22" ht="20.100000000000001" customHeight="1" x14ac:dyDescent="0.15">
      <c r="A20" s="278">
        <v>11</v>
      </c>
      <c r="B20" s="29" t="s">
        <v>174</v>
      </c>
      <c r="C20" s="264">
        <v>170000</v>
      </c>
      <c r="D20" s="120">
        <v>2</v>
      </c>
      <c r="E20" s="336">
        <v>50</v>
      </c>
      <c r="F20" s="336">
        <v>0</v>
      </c>
      <c r="G20" s="336">
        <v>0</v>
      </c>
      <c r="H20" s="120">
        <v>50</v>
      </c>
      <c r="I20" s="120">
        <v>28</v>
      </c>
      <c r="J20" s="120">
        <v>22</v>
      </c>
      <c r="K20" s="120">
        <v>50</v>
      </c>
      <c r="L20" s="120">
        <v>100</v>
      </c>
      <c r="M20" s="120">
        <v>1</v>
      </c>
      <c r="N20" s="132">
        <v>3</v>
      </c>
      <c r="O20" s="25">
        <v>11</v>
      </c>
      <c r="P20" s="109"/>
      <c r="Q20" s="278">
        <v>11</v>
      </c>
      <c r="R20" s="29" t="s">
        <v>174</v>
      </c>
      <c r="S20" s="346">
        <v>2.1</v>
      </c>
      <c r="T20" s="346">
        <v>0</v>
      </c>
      <c r="U20" s="322">
        <v>7000</v>
      </c>
      <c r="V20" s="327">
        <v>6000</v>
      </c>
    </row>
    <row r="21" spans="1:22" ht="20.100000000000001" customHeight="1" x14ac:dyDescent="0.15">
      <c r="A21" s="111">
        <v>12</v>
      </c>
      <c r="B21" s="28" t="s">
        <v>301</v>
      </c>
      <c r="C21" s="264">
        <v>170000</v>
      </c>
      <c r="D21" s="120">
        <v>3</v>
      </c>
      <c r="E21" s="336">
        <v>52</v>
      </c>
      <c r="F21" s="336">
        <v>0</v>
      </c>
      <c r="G21" s="336">
        <v>0</v>
      </c>
      <c r="H21" s="120">
        <v>52</v>
      </c>
      <c r="I21" s="120">
        <v>48</v>
      </c>
      <c r="J21" s="120">
        <v>0</v>
      </c>
      <c r="K21" s="120">
        <v>48</v>
      </c>
      <c r="L21" s="120">
        <v>100</v>
      </c>
      <c r="M21" s="120">
        <v>1</v>
      </c>
      <c r="N21" s="132">
        <v>3</v>
      </c>
      <c r="O21" s="25">
        <v>12</v>
      </c>
      <c r="P21" s="109"/>
      <c r="Q21" s="111">
        <v>12</v>
      </c>
      <c r="R21" s="28" t="s">
        <v>301</v>
      </c>
      <c r="S21" s="346">
        <v>2.1</v>
      </c>
      <c r="T21" s="346">
        <v>0</v>
      </c>
      <c r="U21" s="322">
        <v>13300</v>
      </c>
      <c r="V21" s="327">
        <v>0</v>
      </c>
    </row>
    <row r="22" spans="1:22" ht="20.100000000000001" customHeight="1" x14ac:dyDescent="0.15">
      <c r="A22" s="111">
        <v>13</v>
      </c>
      <c r="B22" s="28" t="s">
        <v>302</v>
      </c>
      <c r="C22" s="264">
        <v>170000</v>
      </c>
      <c r="D22" s="120">
        <v>2</v>
      </c>
      <c r="E22" s="336">
        <v>51</v>
      </c>
      <c r="F22" s="336">
        <v>0</v>
      </c>
      <c r="G22" s="336">
        <v>0</v>
      </c>
      <c r="H22" s="120">
        <v>51</v>
      </c>
      <c r="I22" s="120">
        <v>36</v>
      </c>
      <c r="J22" s="120">
        <v>13</v>
      </c>
      <c r="K22" s="120">
        <v>49</v>
      </c>
      <c r="L22" s="120">
        <v>100</v>
      </c>
      <c r="M22" s="120">
        <v>1</v>
      </c>
      <c r="N22" s="132">
        <v>3</v>
      </c>
      <c r="O22" s="25">
        <v>13</v>
      </c>
      <c r="P22" s="109"/>
      <c r="Q22" s="111">
        <v>13</v>
      </c>
      <c r="R22" s="28" t="s">
        <v>302</v>
      </c>
      <c r="S22" s="346">
        <v>3</v>
      </c>
      <c r="T22" s="346">
        <v>0</v>
      </c>
      <c r="U22" s="322">
        <v>10000</v>
      </c>
      <c r="V22" s="327">
        <v>4000</v>
      </c>
    </row>
    <row r="23" spans="1:22" ht="20.100000000000001" customHeight="1" x14ac:dyDescent="0.15">
      <c r="A23" s="111">
        <v>14</v>
      </c>
      <c r="B23" s="28" t="s">
        <v>175</v>
      </c>
      <c r="C23" s="264">
        <v>170000</v>
      </c>
      <c r="D23" s="120">
        <v>2</v>
      </c>
      <c r="E23" s="336">
        <v>50</v>
      </c>
      <c r="F23" s="336">
        <v>0</v>
      </c>
      <c r="G23" s="336">
        <v>0</v>
      </c>
      <c r="H23" s="120">
        <v>50</v>
      </c>
      <c r="I23" s="120">
        <v>27</v>
      </c>
      <c r="J23" s="120">
        <v>23</v>
      </c>
      <c r="K23" s="120">
        <v>50</v>
      </c>
      <c r="L23" s="120">
        <v>100</v>
      </c>
      <c r="M23" s="120">
        <v>1</v>
      </c>
      <c r="N23" s="132">
        <v>3</v>
      </c>
      <c r="O23" s="25">
        <v>14</v>
      </c>
      <c r="P23" s="109"/>
      <c r="Q23" s="111">
        <v>14</v>
      </c>
      <c r="R23" s="28" t="s">
        <v>175</v>
      </c>
      <c r="S23" s="346">
        <v>2.2999999999999998</v>
      </c>
      <c r="T23" s="346">
        <v>0</v>
      </c>
      <c r="U23" s="322">
        <v>6500</v>
      </c>
      <c r="V23" s="327">
        <v>6000</v>
      </c>
    </row>
    <row r="24" spans="1:22" ht="20.100000000000001" customHeight="1" x14ac:dyDescent="0.15">
      <c r="A24" s="277">
        <v>15</v>
      </c>
      <c r="B24" s="31" t="s">
        <v>177</v>
      </c>
      <c r="C24" s="264">
        <v>170000</v>
      </c>
      <c r="D24" s="120">
        <v>2</v>
      </c>
      <c r="E24" s="336">
        <v>55</v>
      </c>
      <c r="F24" s="336">
        <v>0</v>
      </c>
      <c r="G24" s="336">
        <v>0</v>
      </c>
      <c r="H24" s="120">
        <v>55</v>
      </c>
      <c r="I24" s="120">
        <v>26</v>
      </c>
      <c r="J24" s="120">
        <v>19</v>
      </c>
      <c r="K24" s="120">
        <v>45</v>
      </c>
      <c r="L24" s="120">
        <v>100</v>
      </c>
      <c r="M24" s="120">
        <v>1</v>
      </c>
      <c r="N24" s="132">
        <v>3</v>
      </c>
      <c r="O24" s="25">
        <v>15</v>
      </c>
      <c r="P24" s="109"/>
      <c r="Q24" s="111">
        <v>15</v>
      </c>
      <c r="R24" s="28" t="s">
        <v>177</v>
      </c>
      <c r="S24" s="346">
        <v>2.1</v>
      </c>
      <c r="T24" s="346">
        <v>0</v>
      </c>
      <c r="U24" s="322">
        <v>5500</v>
      </c>
      <c r="V24" s="327">
        <v>4500</v>
      </c>
    </row>
    <row r="25" spans="1:22" ht="20.100000000000001" customHeight="1" x14ac:dyDescent="0.15">
      <c r="A25" s="111">
        <v>16</v>
      </c>
      <c r="B25" s="28" t="s">
        <v>178</v>
      </c>
      <c r="C25" s="333">
        <v>170000</v>
      </c>
      <c r="D25" s="166">
        <v>2</v>
      </c>
      <c r="E25" s="338">
        <v>48</v>
      </c>
      <c r="F25" s="338">
        <v>3</v>
      </c>
      <c r="G25" s="338">
        <v>0</v>
      </c>
      <c r="H25" s="166">
        <v>48</v>
      </c>
      <c r="I25" s="166">
        <v>35</v>
      </c>
      <c r="J25" s="166">
        <v>17</v>
      </c>
      <c r="K25" s="166">
        <v>52</v>
      </c>
      <c r="L25" s="166">
        <v>100</v>
      </c>
      <c r="M25" s="166">
        <v>1</v>
      </c>
      <c r="N25" s="134">
        <v>3</v>
      </c>
      <c r="O25" s="355">
        <v>16</v>
      </c>
      <c r="P25" s="245"/>
      <c r="Q25" s="278">
        <v>16</v>
      </c>
      <c r="R25" s="29" t="s">
        <v>178</v>
      </c>
      <c r="S25" s="348">
        <v>3.2</v>
      </c>
      <c r="T25" s="348">
        <v>0</v>
      </c>
      <c r="U25" s="324">
        <v>13000</v>
      </c>
      <c r="V25" s="329">
        <v>7000</v>
      </c>
    </row>
    <row r="26" spans="1:22" ht="20.100000000000001" customHeight="1" x14ac:dyDescent="0.15">
      <c r="A26" s="111">
        <v>17</v>
      </c>
      <c r="B26" s="28" t="s">
        <v>303</v>
      </c>
      <c r="C26" s="264">
        <v>170000</v>
      </c>
      <c r="D26" s="120">
        <v>1</v>
      </c>
      <c r="E26" s="336">
        <v>39</v>
      </c>
      <c r="F26" s="336">
        <v>8</v>
      </c>
      <c r="G26" s="336">
        <v>0</v>
      </c>
      <c r="H26" s="120">
        <v>47</v>
      </c>
      <c r="I26" s="120">
        <v>35</v>
      </c>
      <c r="J26" s="120">
        <v>18</v>
      </c>
      <c r="K26" s="120">
        <v>53</v>
      </c>
      <c r="L26" s="120">
        <v>100</v>
      </c>
      <c r="M26" s="120">
        <v>1</v>
      </c>
      <c r="N26" s="132">
        <v>2</v>
      </c>
      <c r="O26" s="25">
        <v>17</v>
      </c>
      <c r="P26" s="109"/>
      <c r="Q26" s="111">
        <v>17</v>
      </c>
      <c r="R26" s="28" t="s">
        <v>303</v>
      </c>
      <c r="S26" s="346">
        <v>1.5</v>
      </c>
      <c r="T26" s="346">
        <v>8.82</v>
      </c>
      <c r="U26" s="322">
        <v>7900</v>
      </c>
      <c r="V26" s="327">
        <v>4700</v>
      </c>
    </row>
    <row r="27" spans="1:22" ht="20.100000000000001" customHeight="1" x14ac:dyDescent="0.15">
      <c r="A27" s="111">
        <v>18</v>
      </c>
      <c r="B27" s="28" t="s">
        <v>304</v>
      </c>
      <c r="C27" s="264">
        <v>170000</v>
      </c>
      <c r="D27" s="120">
        <v>2</v>
      </c>
      <c r="E27" s="336">
        <v>50</v>
      </c>
      <c r="F27" s="336">
        <v>0</v>
      </c>
      <c r="G27" s="336">
        <v>0</v>
      </c>
      <c r="H27" s="120">
        <v>50</v>
      </c>
      <c r="I27" s="120">
        <v>29</v>
      </c>
      <c r="J27" s="120">
        <v>21</v>
      </c>
      <c r="K27" s="120">
        <v>50</v>
      </c>
      <c r="L27" s="120">
        <v>100</v>
      </c>
      <c r="M27" s="120">
        <v>1</v>
      </c>
      <c r="N27" s="132">
        <v>3</v>
      </c>
      <c r="O27" s="25">
        <v>18</v>
      </c>
      <c r="P27" s="109"/>
      <c r="Q27" s="111">
        <v>18</v>
      </c>
      <c r="R27" s="28" t="s">
        <v>304</v>
      </c>
      <c r="S27" s="346">
        <v>3.2</v>
      </c>
      <c r="T27" s="346">
        <v>0</v>
      </c>
      <c r="U27" s="322">
        <v>12000</v>
      </c>
      <c r="V27" s="327">
        <v>10000</v>
      </c>
    </row>
    <row r="28" spans="1:22" ht="20.100000000000001" customHeight="1" x14ac:dyDescent="0.15">
      <c r="A28" s="111">
        <v>19</v>
      </c>
      <c r="B28" s="28" t="s">
        <v>135</v>
      </c>
      <c r="C28" s="264">
        <v>170000</v>
      </c>
      <c r="D28" s="120">
        <v>2</v>
      </c>
      <c r="E28" s="336">
        <v>47</v>
      </c>
      <c r="F28" s="336">
        <v>0</v>
      </c>
      <c r="G28" s="336">
        <v>0</v>
      </c>
      <c r="H28" s="120">
        <v>47</v>
      </c>
      <c r="I28" s="120">
        <v>28</v>
      </c>
      <c r="J28" s="120">
        <v>25</v>
      </c>
      <c r="K28" s="120">
        <v>53</v>
      </c>
      <c r="L28" s="120">
        <v>100</v>
      </c>
      <c r="M28" s="120">
        <v>1</v>
      </c>
      <c r="N28" s="132">
        <v>3</v>
      </c>
      <c r="O28" s="25">
        <v>19</v>
      </c>
      <c r="P28" s="109"/>
      <c r="Q28" s="111">
        <v>19</v>
      </c>
      <c r="R28" s="28" t="s">
        <v>135</v>
      </c>
      <c r="S28" s="346">
        <v>2.64</v>
      </c>
      <c r="T28" s="346">
        <v>0</v>
      </c>
      <c r="U28" s="322">
        <v>8000</v>
      </c>
      <c r="V28" s="327">
        <v>8000</v>
      </c>
    </row>
    <row r="29" spans="1:22" ht="20.100000000000001" customHeight="1" x14ac:dyDescent="0.15">
      <c r="A29" s="277">
        <v>20</v>
      </c>
      <c r="B29" s="31" t="s">
        <v>180</v>
      </c>
      <c r="C29" s="332">
        <v>170000</v>
      </c>
      <c r="D29" s="119">
        <v>2</v>
      </c>
      <c r="E29" s="337">
        <v>44</v>
      </c>
      <c r="F29" s="337">
        <v>2</v>
      </c>
      <c r="G29" s="337">
        <v>0</v>
      </c>
      <c r="H29" s="119">
        <v>44</v>
      </c>
      <c r="I29" s="119">
        <v>34</v>
      </c>
      <c r="J29" s="119">
        <v>22</v>
      </c>
      <c r="K29" s="119">
        <v>56</v>
      </c>
      <c r="L29" s="119">
        <v>100</v>
      </c>
      <c r="M29" s="119">
        <v>1</v>
      </c>
      <c r="N29" s="133">
        <v>3</v>
      </c>
      <c r="O29" s="354">
        <v>20</v>
      </c>
      <c r="P29" s="232"/>
      <c r="Q29" s="277">
        <v>20</v>
      </c>
      <c r="R29" s="31" t="s">
        <v>180</v>
      </c>
      <c r="S29" s="347">
        <v>2</v>
      </c>
      <c r="T29" s="347">
        <v>0</v>
      </c>
      <c r="U29" s="323">
        <v>7000</v>
      </c>
      <c r="V29" s="328">
        <v>5000</v>
      </c>
    </row>
    <row r="30" spans="1:22" ht="20.100000000000001" customHeight="1" x14ac:dyDescent="0.15">
      <c r="A30" s="111">
        <v>21</v>
      </c>
      <c r="B30" s="28" t="s">
        <v>181</v>
      </c>
      <c r="C30" s="264">
        <v>170000</v>
      </c>
      <c r="D30" s="120">
        <v>2</v>
      </c>
      <c r="E30" s="336">
        <v>40</v>
      </c>
      <c r="F30" s="336">
        <v>0</v>
      </c>
      <c r="G30" s="336">
        <v>0</v>
      </c>
      <c r="H30" s="120">
        <v>40</v>
      </c>
      <c r="I30" s="120">
        <v>37</v>
      </c>
      <c r="J30" s="120">
        <v>23</v>
      </c>
      <c r="K30" s="120">
        <v>60</v>
      </c>
      <c r="L30" s="120">
        <v>100</v>
      </c>
      <c r="M30" s="120">
        <v>1</v>
      </c>
      <c r="N30" s="132">
        <v>3</v>
      </c>
      <c r="O30" s="25">
        <v>21</v>
      </c>
      <c r="P30" s="109"/>
      <c r="Q30" s="111">
        <v>21</v>
      </c>
      <c r="R30" s="28" t="s">
        <v>181</v>
      </c>
      <c r="S30" s="346">
        <v>2.6</v>
      </c>
      <c r="T30" s="346">
        <v>0</v>
      </c>
      <c r="U30" s="322">
        <v>10000</v>
      </c>
      <c r="V30" s="327">
        <v>7000</v>
      </c>
    </row>
    <row r="31" spans="1:22" ht="20.100000000000001" customHeight="1" x14ac:dyDescent="0.15">
      <c r="A31" s="111">
        <v>22</v>
      </c>
      <c r="B31" s="28" t="s">
        <v>182</v>
      </c>
      <c r="C31" s="264">
        <v>170000</v>
      </c>
      <c r="D31" s="120">
        <v>2</v>
      </c>
      <c r="E31" s="336">
        <v>64</v>
      </c>
      <c r="F31" s="336">
        <v>0</v>
      </c>
      <c r="G31" s="336">
        <v>0</v>
      </c>
      <c r="H31" s="120">
        <v>64</v>
      </c>
      <c r="I31" s="120">
        <v>22</v>
      </c>
      <c r="J31" s="120">
        <v>14</v>
      </c>
      <c r="K31" s="120">
        <v>36</v>
      </c>
      <c r="L31" s="120">
        <v>100</v>
      </c>
      <c r="M31" s="120">
        <v>1</v>
      </c>
      <c r="N31" s="132">
        <v>3</v>
      </c>
      <c r="O31" s="25">
        <v>22</v>
      </c>
      <c r="P31" s="109"/>
      <c r="Q31" s="111">
        <v>22</v>
      </c>
      <c r="R31" s="28" t="s">
        <v>182</v>
      </c>
      <c r="S31" s="346">
        <v>1.17</v>
      </c>
      <c r="T31" s="346">
        <v>0</v>
      </c>
      <c r="U31" s="322">
        <v>11000</v>
      </c>
      <c r="V31" s="327">
        <v>11000</v>
      </c>
    </row>
    <row r="32" spans="1:22" ht="20.100000000000001" customHeight="1" x14ac:dyDescent="0.15">
      <c r="A32" s="111">
        <v>23</v>
      </c>
      <c r="B32" s="28" t="s">
        <v>184</v>
      </c>
      <c r="C32" s="264">
        <v>170000</v>
      </c>
      <c r="D32" s="120">
        <v>2</v>
      </c>
      <c r="E32" s="336">
        <v>51</v>
      </c>
      <c r="F32" s="336">
        <v>0</v>
      </c>
      <c r="G32" s="336">
        <v>0</v>
      </c>
      <c r="H32" s="120">
        <v>51</v>
      </c>
      <c r="I32" s="120">
        <v>33</v>
      </c>
      <c r="J32" s="120">
        <v>16</v>
      </c>
      <c r="K32" s="120">
        <v>49</v>
      </c>
      <c r="L32" s="120">
        <v>100</v>
      </c>
      <c r="M32" s="120">
        <v>1</v>
      </c>
      <c r="N32" s="132">
        <v>3</v>
      </c>
      <c r="O32" s="25">
        <v>23</v>
      </c>
      <c r="P32" s="109"/>
      <c r="Q32" s="111">
        <v>23</v>
      </c>
      <c r="R32" s="28" t="s">
        <v>184</v>
      </c>
      <c r="S32" s="346">
        <v>1.7</v>
      </c>
      <c r="T32" s="346">
        <v>0</v>
      </c>
      <c r="U32" s="322">
        <v>7500</v>
      </c>
      <c r="V32" s="327">
        <v>4300</v>
      </c>
    </row>
    <row r="33" spans="1:22" ht="20.100000000000001" customHeight="1" x14ac:dyDescent="0.15">
      <c r="A33" s="111">
        <v>24</v>
      </c>
      <c r="B33" s="28" t="s">
        <v>185</v>
      </c>
      <c r="C33" s="264">
        <v>170000</v>
      </c>
      <c r="D33" s="120">
        <v>2</v>
      </c>
      <c r="E33" s="336">
        <v>49</v>
      </c>
      <c r="F33" s="336">
        <v>0</v>
      </c>
      <c r="G33" s="336">
        <v>0</v>
      </c>
      <c r="H33" s="120">
        <v>49</v>
      </c>
      <c r="I33" s="120">
        <v>22</v>
      </c>
      <c r="J33" s="120">
        <v>29</v>
      </c>
      <c r="K33" s="120">
        <v>51</v>
      </c>
      <c r="L33" s="120">
        <v>100</v>
      </c>
      <c r="M33" s="120">
        <v>1</v>
      </c>
      <c r="N33" s="132">
        <v>3</v>
      </c>
      <c r="O33" s="25">
        <v>24</v>
      </c>
      <c r="P33" s="109"/>
      <c r="Q33" s="111">
        <v>24</v>
      </c>
      <c r="R33" s="28" t="s">
        <v>185</v>
      </c>
      <c r="S33" s="346">
        <v>2</v>
      </c>
      <c r="T33" s="346">
        <v>0</v>
      </c>
      <c r="U33" s="322">
        <v>6000</v>
      </c>
      <c r="V33" s="327">
        <v>9000</v>
      </c>
    </row>
    <row r="34" spans="1:22" ht="20.100000000000001" customHeight="1" x14ac:dyDescent="0.15">
      <c r="A34" s="301">
        <v>25</v>
      </c>
      <c r="B34" s="302" t="s">
        <v>12</v>
      </c>
      <c r="C34" s="334">
        <v>170000</v>
      </c>
      <c r="D34" s="269">
        <v>2</v>
      </c>
      <c r="E34" s="339">
        <v>52</v>
      </c>
      <c r="F34" s="339">
        <v>0</v>
      </c>
      <c r="G34" s="339">
        <v>0</v>
      </c>
      <c r="H34" s="269">
        <v>52</v>
      </c>
      <c r="I34" s="269">
        <v>30</v>
      </c>
      <c r="J34" s="269">
        <v>18</v>
      </c>
      <c r="K34" s="269">
        <v>48</v>
      </c>
      <c r="L34" s="269">
        <v>100</v>
      </c>
      <c r="M34" s="269">
        <v>1</v>
      </c>
      <c r="N34" s="274">
        <v>3</v>
      </c>
      <c r="O34" s="178">
        <v>25</v>
      </c>
      <c r="P34" s="241"/>
      <c r="Q34" s="301">
        <v>25</v>
      </c>
      <c r="R34" s="302" t="s">
        <v>12</v>
      </c>
      <c r="S34" s="349">
        <v>1.55</v>
      </c>
      <c r="T34" s="349">
        <v>0</v>
      </c>
      <c r="U34" s="325">
        <v>6100</v>
      </c>
      <c r="V34" s="330">
        <v>4300</v>
      </c>
    </row>
  </sheetData>
  <mergeCells count="14">
    <mergeCell ref="E6:L6"/>
    <mergeCell ref="S6:V6"/>
    <mergeCell ref="E7:H7"/>
    <mergeCell ref="I7:K7"/>
    <mergeCell ref="C6:C8"/>
    <mergeCell ref="O6:O9"/>
    <mergeCell ref="D7:D8"/>
    <mergeCell ref="L7:L8"/>
    <mergeCell ref="M7:M9"/>
    <mergeCell ref="N7:N9"/>
    <mergeCell ref="S7:S8"/>
    <mergeCell ref="T7:T8"/>
    <mergeCell ref="U7:U8"/>
    <mergeCell ref="V7:V8"/>
  </mergeCells>
  <phoneticPr fontId="2"/>
  <pageMargins left="0.78740157480314965" right="0.78740157480314965" top="0.78740157480314965" bottom="0.78740157480314965" header="0.51181102362204722" footer="0.51181102362204722"/>
  <pageSetup paperSize="9" firstPageNumber="80" orientation="portrait" useFirstPageNumber="1" r:id="rId1"/>
  <headerFooter scaleWithDoc="0" alignWithMargins="0">
    <oddFooter>&amp;C- &amp;P -</oddFooter>
  </headerFooter>
  <colBreaks count="2" manualBreakCount="2">
    <brk id="7" max="33" man="1"/>
    <brk id="16"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AQ36"/>
  <sheetViews>
    <sheetView view="pageBreakPreview" zoomScale="85" zoomScaleSheetLayoutView="85" workbookViewId="0">
      <selection activeCell="D4" sqref="D4"/>
    </sheetView>
  </sheetViews>
  <sheetFormatPr defaultColWidth="10.625" defaultRowHeight="20.100000000000001" customHeight="1" x14ac:dyDescent="0.15"/>
  <cols>
    <col min="1" max="1" width="6.5" style="15" customWidth="1"/>
    <col min="2" max="2" width="11.625" style="15" customWidth="1"/>
    <col min="3" max="5" width="12.125" style="15" customWidth="1"/>
    <col min="6" max="6" width="11.625" style="15" customWidth="1"/>
    <col min="7" max="13" width="10.625" style="15"/>
    <col min="14" max="15" width="9.625" style="15" customWidth="1"/>
    <col min="16" max="16" width="5.625" style="16" customWidth="1"/>
    <col min="17" max="17" width="5.625" style="15" customWidth="1"/>
    <col min="18" max="31" width="11.625" style="15" customWidth="1"/>
    <col min="32" max="32" width="5.625" style="16" customWidth="1"/>
    <col min="33" max="33" width="9.625" style="15" hidden="1" customWidth="1"/>
    <col min="34" max="34" width="5.625" style="15" customWidth="1"/>
    <col min="35" max="42" width="11.625" style="15" customWidth="1"/>
    <col min="43" max="43" width="5.625" style="16" customWidth="1"/>
    <col min="44" max="16384" width="10.625" style="15"/>
  </cols>
  <sheetData>
    <row r="1" spans="1:43" ht="20.100000000000001" customHeight="1" x14ac:dyDescent="0.15">
      <c r="A1" s="15" t="str">
        <f>目次!A6</f>
        <v>令和６年度　市町村税の課税状況等の調</v>
      </c>
    </row>
    <row r="2" spans="1:43" ht="20.100000000000001" customHeight="1" x14ac:dyDescent="0.15">
      <c r="A2" s="15" t="s">
        <v>147</v>
      </c>
    </row>
    <row r="4" spans="1:43" ht="20.100000000000001" customHeight="1" x14ac:dyDescent="0.15">
      <c r="A4" s="15" t="s">
        <v>428</v>
      </c>
      <c r="B4" s="15" t="str">
        <f>目次!C36</f>
        <v>徴収に要する経費等（令和５年度分）</v>
      </c>
      <c r="Q4" s="15" t="str">
        <f>+A4</f>
        <v>第２４表</v>
      </c>
      <c r="AH4" s="15" t="str">
        <f>+A4</f>
        <v>第２４表</v>
      </c>
    </row>
    <row r="5" spans="1:43" ht="20.100000000000001" customHeight="1" x14ac:dyDescent="0.15">
      <c r="N5" s="99"/>
      <c r="O5" s="99"/>
      <c r="Q5" s="15" t="s">
        <v>110</v>
      </c>
      <c r="S5" s="99"/>
      <c r="T5" s="99"/>
      <c r="U5" s="99"/>
      <c r="V5" s="99"/>
      <c r="W5" s="99"/>
      <c r="X5" s="99"/>
      <c r="Y5" s="99"/>
      <c r="Z5" s="99"/>
      <c r="AA5" s="99"/>
      <c r="AB5" s="99"/>
      <c r="AC5" s="99"/>
      <c r="AD5" s="99"/>
      <c r="AE5" s="99"/>
      <c r="AG5" s="99"/>
      <c r="AH5" s="15" t="s">
        <v>110</v>
      </c>
      <c r="AJ5" s="99"/>
      <c r="AK5" s="99"/>
      <c r="AL5" s="99"/>
      <c r="AM5" s="99"/>
      <c r="AN5" s="99"/>
      <c r="AO5" s="99"/>
      <c r="AP5" s="99"/>
    </row>
    <row r="6" spans="1:43" ht="36" customHeight="1" x14ac:dyDescent="0.15">
      <c r="A6" s="17"/>
      <c r="B6" s="24" t="s">
        <v>9</v>
      </c>
      <c r="C6" s="604" t="s">
        <v>387</v>
      </c>
      <c r="D6" s="605"/>
      <c r="E6" s="606"/>
      <c r="F6" s="537" t="s">
        <v>388</v>
      </c>
      <c r="G6" s="538"/>
      <c r="H6" s="538"/>
      <c r="I6" s="538"/>
      <c r="J6" s="538"/>
      <c r="K6" s="538"/>
      <c r="L6" s="538"/>
      <c r="M6" s="538"/>
      <c r="N6" s="538"/>
      <c r="O6" s="539"/>
      <c r="P6" s="632" t="s">
        <v>331</v>
      </c>
      <c r="Q6" s="17"/>
      <c r="R6" s="24" t="s">
        <v>9</v>
      </c>
      <c r="S6" s="683" t="s">
        <v>162</v>
      </c>
      <c r="T6" s="684"/>
      <c r="U6" s="684"/>
      <c r="V6" s="684"/>
      <c r="W6" s="684"/>
      <c r="X6" s="684"/>
      <c r="Y6" s="684"/>
      <c r="Z6" s="684"/>
      <c r="AA6" s="685"/>
      <c r="AB6" s="686" t="s">
        <v>393</v>
      </c>
      <c r="AC6" s="687"/>
      <c r="AD6" s="688"/>
      <c r="AE6" s="599" t="s">
        <v>362</v>
      </c>
      <c r="AF6" s="680" t="s">
        <v>331</v>
      </c>
      <c r="AG6" s="152"/>
      <c r="AH6" s="17"/>
      <c r="AI6" s="24" t="s">
        <v>9</v>
      </c>
      <c r="AJ6" s="610" t="s">
        <v>399</v>
      </c>
      <c r="AK6" s="611"/>
      <c r="AL6" s="674" t="s">
        <v>394</v>
      </c>
      <c r="AM6" s="675"/>
      <c r="AN6" s="675"/>
      <c r="AO6" s="675"/>
      <c r="AP6" s="598"/>
      <c r="AQ6" s="632" t="s">
        <v>331</v>
      </c>
    </row>
    <row r="7" spans="1:43" ht="20.100000000000001" customHeight="1" x14ac:dyDescent="0.15">
      <c r="A7" s="110"/>
      <c r="B7" s="112"/>
      <c r="C7" s="601" t="s">
        <v>243</v>
      </c>
      <c r="D7" s="471" t="s">
        <v>330</v>
      </c>
      <c r="E7" s="601" t="s">
        <v>212</v>
      </c>
      <c r="F7" s="668" t="s">
        <v>240</v>
      </c>
      <c r="G7" s="669"/>
      <c r="H7" s="669"/>
      <c r="I7" s="669"/>
      <c r="J7" s="669"/>
      <c r="K7" s="669"/>
      <c r="L7" s="670"/>
      <c r="M7" s="671" t="s">
        <v>431</v>
      </c>
      <c r="N7" s="672"/>
      <c r="O7" s="673"/>
      <c r="P7" s="633"/>
      <c r="Q7" s="111"/>
      <c r="R7" s="28"/>
      <c r="S7" s="676" t="s">
        <v>390</v>
      </c>
      <c r="T7" s="677"/>
      <c r="U7" s="677"/>
      <c r="V7" s="677"/>
      <c r="W7" s="677"/>
      <c r="X7" s="677"/>
      <c r="Y7" s="678"/>
      <c r="Z7" s="471" t="s">
        <v>147</v>
      </c>
      <c r="AA7" s="471" t="s">
        <v>332</v>
      </c>
      <c r="AB7" s="665" t="s">
        <v>363</v>
      </c>
      <c r="AC7" s="471" t="s">
        <v>196</v>
      </c>
      <c r="AD7" s="601" t="s">
        <v>392</v>
      </c>
      <c r="AE7" s="600"/>
      <c r="AF7" s="681"/>
      <c r="AG7" s="361"/>
      <c r="AH7" s="111"/>
      <c r="AI7" s="28"/>
      <c r="AJ7" s="528" t="s">
        <v>186</v>
      </c>
      <c r="AK7" s="528" t="s">
        <v>107</v>
      </c>
      <c r="AL7" s="601" t="s">
        <v>325</v>
      </c>
      <c r="AM7" s="671" t="s">
        <v>239</v>
      </c>
      <c r="AN7" s="672"/>
      <c r="AO7" s="679"/>
      <c r="AP7" s="662" t="s">
        <v>444</v>
      </c>
      <c r="AQ7" s="633"/>
    </row>
    <row r="8" spans="1:43" ht="20.100000000000001" customHeight="1" x14ac:dyDescent="0.15">
      <c r="A8" s="110"/>
      <c r="B8" s="112"/>
      <c r="C8" s="664"/>
      <c r="D8" s="472"/>
      <c r="E8" s="664"/>
      <c r="F8" s="601" t="s">
        <v>246</v>
      </c>
      <c r="G8" s="543" t="s">
        <v>268</v>
      </c>
      <c r="H8" s="544"/>
      <c r="I8" s="544"/>
      <c r="J8" s="642"/>
      <c r="K8" s="471" t="s">
        <v>147</v>
      </c>
      <c r="L8" s="471" t="s">
        <v>130</v>
      </c>
      <c r="M8" s="471" t="s">
        <v>60</v>
      </c>
      <c r="N8" s="471" t="s">
        <v>147</v>
      </c>
      <c r="O8" s="469" t="s">
        <v>443</v>
      </c>
      <c r="P8" s="633"/>
      <c r="Q8" s="110"/>
      <c r="R8" s="112"/>
      <c r="S8" s="643" t="s">
        <v>391</v>
      </c>
      <c r="T8" s="644"/>
      <c r="U8" s="667"/>
      <c r="V8" s="471" t="s">
        <v>242</v>
      </c>
      <c r="W8" s="471" t="s">
        <v>267</v>
      </c>
      <c r="X8" s="471" t="s">
        <v>147</v>
      </c>
      <c r="Y8" s="471" t="s">
        <v>335</v>
      </c>
      <c r="Z8" s="578"/>
      <c r="AA8" s="578"/>
      <c r="AB8" s="666"/>
      <c r="AC8" s="578"/>
      <c r="AD8" s="600"/>
      <c r="AE8" s="600"/>
      <c r="AF8" s="681"/>
      <c r="AG8" s="361"/>
      <c r="AH8" s="110"/>
      <c r="AI8" s="112"/>
      <c r="AJ8" s="578"/>
      <c r="AK8" s="578"/>
      <c r="AL8" s="600"/>
      <c r="AM8" s="601" t="s">
        <v>152</v>
      </c>
      <c r="AN8" s="601" t="s">
        <v>153</v>
      </c>
      <c r="AO8" s="601" t="s">
        <v>145</v>
      </c>
      <c r="AP8" s="487"/>
      <c r="AQ8" s="633"/>
    </row>
    <row r="9" spans="1:43" ht="22.5" x14ac:dyDescent="0.15">
      <c r="A9" s="110"/>
      <c r="B9" s="112"/>
      <c r="C9" s="664"/>
      <c r="D9" s="472"/>
      <c r="E9" s="664"/>
      <c r="F9" s="664"/>
      <c r="G9" s="405" t="s">
        <v>250</v>
      </c>
      <c r="H9" s="405" t="s">
        <v>254</v>
      </c>
      <c r="I9" s="405" t="s">
        <v>82</v>
      </c>
      <c r="J9" s="396" t="s">
        <v>389</v>
      </c>
      <c r="K9" s="472"/>
      <c r="L9" s="472"/>
      <c r="M9" s="472"/>
      <c r="N9" s="578"/>
      <c r="O9" s="470"/>
      <c r="P9" s="633"/>
      <c r="Q9" s="110"/>
      <c r="R9" s="112"/>
      <c r="S9" s="359" t="s">
        <v>154</v>
      </c>
      <c r="T9" s="405" t="s">
        <v>308</v>
      </c>
      <c r="U9" s="396" t="s">
        <v>15</v>
      </c>
      <c r="V9" s="578"/>
      <c r="W9" s="578"/>
      <c r="X9" s="578"/>
      <c r="Y9" s="578"/>
      <c r="Z9" s="578"/>
      <c r="AA9" s="578"/>
      <c r="AB9" s="666"/>
      <c r="AC9" s="578"/>
      <c r="AD9" s="600"/>
      <c r="AE9" s="600"/>
      <c r="AF9" s="681"/>
      <c r="AG9" s="361"/>
      <c r="AH9" s="110"/>
      <c r="AI9" s="112"/>
      <c r="AJ9" s="578"/>
      <c r="AK9" s="578"/>
      <c r="AL9" s="600"/>
      <c r="AM9" s="600"/>
      <c r="AN9" s="600"/>
      <c r="AO9" s="600"/>
      <c r="AP9" s="487"/>
      <c r="AQ9" s="633"/>
    </row>
    <row r="10" spans="1:43" ht="20.100000000000001" customHeight="1" x14ac:dyDescent="0.15">
      <c r="A10" s="111" t="s">
        <v>26</v>
      </c>
      <c r="B10" s="25"/>
      <c r="C10" s="39" t="s">
        <v>244</v>
      </c>
      <c r="D10" s="39" t="s">
        <v>84</v>
      </c>
      <c r="E10" s="39" t="s">
        <v>245</v>
      </c>
      <c r="F10" s="39" t="s">
        <v>248</v>
      </c>
      <c r="G10" s="39" t="s">
        <v>253</v>
      </c>
      <c r="H10" s="39" t="s">
        <v>256</v>
      </c>
      <c r="I10" s="39" t="s">
        <v>101</v>
      </c>
      <c r="J10" s="39" t="s">
        <v>236</v>
      </c>
      <c r="K10" s="39" t="s">
        <v>257</v>
      </c>
      <c r="L10" s="39" t="s">
        <v>259</v>
      </c>
      <c r="M10" s="39" t="s">
        <v>261</v>
      </c>
      <c r="N10" s="39" t="s">
        <v>262</v>
      </c>
      <c r="O10" s="33" t="s">
        <v>264</v>
      </c>
      <c r="P10" s="634"/>
      <c r="Q10" s="111" t="s">
        <v>26</v>
      </c>
      <c r="R10" s="25"/>
      <c r="S10" s="129" t="s">
        <v>56</v>
      </c>
      <c r="T10" s="39" t="s">
        <v>56</v>
      </c>
      <c r="U10" s="39" t="s">
        <v>265</v>
      </c>
      <c r="V10" s="39" t="s">
        <v>46</v>
      </c>
      <c r="W10" s="39" t="s">
        <v>115</v>
      </c>
      <c r="X10" s="39" t="s">
        <v>269</v>
      </c>
      <c r="Y10" s="39" t="s">
        <v>270</v>
      </c>
      <c r="Z10" s="39" t="s">
        <v>271</v>
      </c>
      <c r="AA10" s="39" t="s">
        <v>169</v>
      </c>
      <c r="AB10" s="39" t="s">
        <v>273</v>
      </c>
      <c r="AC10" s="39" t="s">
        <v>361</v>
      </c>
      <c r="AD10" s="39" t="s">
        <v>260</v>
      </c>
      <c r="AE10" s="39" t="s">
        <v>274</v>
      </c>
      <c r="AF10" s="682"/>
      <c r="AG10" s="362"/>
      <c r="AH10" s="111" t="s">
        <v>26</v>
      </c>
      <c r="AI10" s="25"/>
      <c r="AJ10" s="33" t="s">
        <v>189</v>
      </c>
      <c r="AK10" s="33" t="s">
        <v>189</v>
      </c>
      <c r="AL10" s="39" t="s">
        <v>25</v>
      </c>
      <c r="AM10" s="33" t="s">
        <v>25</v>
      </c>
      <c r="AN10" s="33" t="s">
        <v>25</v>
      </c>
      <c r="AO10" s="39" t="s">
        <v>25</v>
      </c>
      <c r="AP10" s="57" t="s">
        <v>25</v>
      </c>
      <c r="AQ10" s="634"/>
    </row>
    <row r="11" spans="1:43" ht="20.100000000000001" customHeight="1" x14ac:dyDescent="0.15">
      <c r="A11" s="20">
        <v>1</v>
      </c>
      <c r="B11" s="27" t="s">
        <v>155</v>
      </c>
      <c r="C11" s="144">
        <v>43329327</v>
      </c>
      <c r="D11" s="144">
        <v>10461018</v>
      </c>
      <c r="E11" s="144">
        <v>53790345</v>
      </c>
      <c r="F11" s="144">
        <v>344577</v>
      </c>
      <c r="G11" s="144">
        <v>23552</v>
      </c>
      <c r="H11" s="144">
        <v>7652</v>
      </c>
      <c r="I11" s="144">
        <v>174084</v>
      </c>
      <c r="J11" s="144">
        <v>205288</v>
      </c>
      <c r="K11" s="144">
        <v>11950</v>
      </c>
      <c r="L11" s="144">
        <v>561815</v>
      </c>
      <c r="M11" s="144">
        <v>206</v>
      </c>
      <c r="N11" s="144">
        <v>262346</v>
      </c>
      <c r="O11" s="144">
        <v>262552</v>
      </c>
      <c r="P11" s="50">
        <v>1</v>
      </c>
      <c r="Q11" s="20">
        <v>1</v>
      </c>
      <c r="R11" s="27" t="s">
        <v>155</v>
      </c>
      <c r="S11" s="144">
        <v>0</v>
      </c>
      <c r="T11" s="144">
        <v>0</v>
      </c>
      <c r="U11" s="144">
        <v>0</v>
      </c>
      <c r="V11" s="144">
        <v>0</v>
      </c>
      <c r="W11" s="144">
        <v>0</v>
      </c>
      <c r="X11" s="144">
        <v>0</v>
      </c>
      <c r="Y11" s="144">
        <v>0</v>
      </c>
      <c r="Z11" s="144">
        <v>21440</v>
      </c>
      <c r="AA11" s="144">
        <v>845807</v>
      </c>
      <c r="AB11" s="144">
        <v>457255</v>
      </c>
      <c r="AC11" s="144">
        <v>0</v>
      </c>
      <c r="AD11" s="144">
        <v>457255</v>
      </c>
      <c r="AE11" s="144">
        <v>465930</v>
      </c>
      <c r="AF11" s="38">
        <v>1</v>
      </c>
      <c r="AG11" s="120"/>
      <c r="AH11" s="20">
        <v>1</v>
      </c>
      <c r="AI11" s="27" t="s">
        <v>155</v>
      </c>
      <c r="AJ11" s="363">
        <f t="shared" ref="AJ11:AJ36" si="0">ROUND(AA11/E11*100,2)</f>
        <v>1.57</v>
      </c>
      <c r="AK11" s="363">
        <f t="shared" ref="AK11:AK36" si="1">ROUND(AE11/C11*100,2)</f>
        <v>1.08</v>
      </c>
      <c r="AL11" s="144">
        <v>102</v>
      </c>
      <c r="AM11" s="144">
        <v>6</v>
      </c>
      <c r="AN11" s="82">
        <v>63</v>
      </c>
      <c r="AO11" s="82">
        <v>33</v>
      </c>
      <c r="AP11" s="132">
        <v>12</v>
      </c>
      <c r="AQ11" s="38">
        <v>1</v>
      </c>
    </row>
    <row r="12" spans="1:43" ht="20.100000000000001" customHeight="1" x14ac:dyDescent="0.15">
      <c r="A12" s="21">
        <v>2</v>
      </c>
      <c r="B12" s="28" t="s">
        <v>159</v>
      </c>
      <c r="C12" s="120">
        <v>7751844</v>
      </c>
      <c r="D12" s="120">
        <v>1310920</v>
      </c>
      <c r="E12" s="120">
        <v>9062764</v>
      </c>
      <c r="F12" s="120">
        <v>84634</v>
      </c>
      <c r="G12" s="120">
        <v>10976</v>
      </c>
      <c r="H12" s="120">
        <v>288</v>
      </c>
      <c r="I12" s="120">
        <v>37387</v>
      </c>
      <c r="J12" s="120">
        <v>48651</v>
      </c>
      <c r="K12" s="120">
        <v>39459</v>
      </c>
      <c r="L12" s="120">
        <v>172744</v>
      </c>
      <c r="M12" s="120">
        <v>277</v>
      </c>
      <c r="N12" s="120">
        <v>57831</v>
      </c>
      <c r="O12" s="120">
        <v>58108</v>
      </c>
      <c r="P12" s="50">
        <v>2</v>
      </c>
      <c r="Q12" s="111">
        <v>2</v>
      </c>
      <c r="R12" s="28" t="s">
        <v>159</v>
      </c>
      <c r="S12" s="120">
        <v>0</v>
      </c>
      <c r="T12" s="120">
        <v>0</v>
      </c>
      <c r="U12" s="120">
        <v>0</v>
      </c>
      <c r="V12" s="120">
        <v>0</v>
      </c>
      <c r="W12" s="120">
        <v>0</v>
      </c>
      <c r="X12" s="120">
        <v>0</v>
      </c>
      <c r="Y12" s="120">
        <v>0</v>
      </c>
      <c r="Z12" s="120">
        <v>3773</v>
      </c>
      <c r="AA12" s="120">
        <v>234625</v>
      </c>
      <c r="AB12" s="120">
        <v>71683</v>
      </c>
      <c r="AC12" s="120">
        <v>0</v>
      </c>
      <c r="AD12" s="120">
        <v>71683</v>
      </c>
      <c r="AE12" s="120">
        <v>148730</v>
      </c>
      <c r="AF12" s="160">
        <v>2</v>
      </c>
      <c r="AG12" s="120" t="s">
        <v>159</v>
      </c>
      <c r="AH12" s="21">
        <v>2</v>
      </c>
      <c r="AI12" s="28" t="s">
        <v>159</v>
      </c>
      <c r="AJ12" s="364">
        <f t="shared" si="0"/>
        <v>2.59</v>
      </c>
      <c r="AK12" s="364">
        <f t="shared" si="1"/>
        <v>1.92</v>
      </c>
      <c r="AL12" s="120">
        <v>25</v>
      </c>
      <c r="AM12" s="120">
        <v>3</v>
      </c>
      <c r="AN12" s="82">
        <v>14</v>
      </c>
      <c r="AO12" s="82">
        <v>8</v>
      </c>
      <c r="AP12" s="132">
        <v>5</v>
      </c>
      <c r="AQ12" s="160">
        <v>2</v>
      </c>
    </row>
    <row r="13" spans="1:43" ht="20.100000000000001" customHeight="1" x14ac:dyDescent="0.15">
      <c r="A13" s="21">
        <v>3</v>
      </c>
      <c r="B13" s="28" t="s">
        <v>160</v>
      </c>
      <c r="C13" s="120">
        <v>8602971</v>
      </c>
      <c r="D13" s="120">
        <v>2071038</v>
      </c>
      <c r="E13" s="120">
        <v>10674009</v>
      </c>
      <c r="F13" s="120">
        <v>136420</v>
      </c>
      <c r="G13" s="120">
        <v>9519</v>
      </c>
      <c r="H13" s="120">
        <v>0</v>
      </c>
      <c r="I13" s="120">
        <v>66344</v>
      </c>
      <c r="J13" s="120">
        <v>75863</v>
      </c>
      <c r="K13" s="120">
        <v>47356</v>
      </c>
      <c r="L13" s="120">
        <v>259639</v>
      </c>
      <c r="M13" s="120">
        <v>345</v>
      </c>
      <c r="N13" s="120">
        <v>105718</v>
      </c>
      <c r="O13" s="120">
        <v>106063</v>
      </c>
      <c r="P13" s="50">
        <v>3</v>
      </c>
      <c r="Q13" s="261">
        <v>3</v>
      </c>
      <c r="R13" s="28" t="s">
        <v>160</v>
      </c>
      <c r="S13" s="120">
        <v>0</v>
      </c>
      <c r="T13" s="120">
        <v>0</v>
      </c>
      <c r="U13" s="120">
        <v>0</v>
      </c>
      <c r="V13" s="120">
        <v>567</v>
      </c>
      <c r="W13" s="120">
        <v>0</v>
      </c>
      <c r="X13" s="120">
        <v>6278</v>
      </c>
      <c r="Y13" s="120">
        <v>6845</v>
      </c>
      <c r="Z13" s="120">
        <v>0</v>
      </c>
      <c r="AA13" s="120">
        <v>372547</v>
      </c>
      <c r="AB13" s="120">
        <v>121956</v>
      </c>
      <c r="AC13" s="120">
        <v>0</v>
      </c>
      <c r="AD13" s="120">
        <v>121956</v>
      </c>
      <c r="AE13" s="120">
        <v>234035</v>
      </c>
      <c r="AF13" s="160">
        <v>3</v>
      </c>
      <c r="AG13" s="120" t="s">
        <v>160</v>
      </c>
      <c r="AH13" s="21">
        <v>3</v>
      </c>
      <c r="AI13" s="28" t="s">
        <v>160</v>
      </c>
      <c r="AJ13" s="364">
        <f t="shared" si="0"/>
        <v>3.49</v>
      </c>
      <c r="AK13" s="364">
        <f t="shared" si="1"/>
        <v>2.72</v>
      </c>
      <c r="AL13" s="120">
        <v>36</v>
      </c>
      <c r="AM13" s="120">
        <v>2</v>
      </c>
      <c r="AN13" s="82">
        <v>24</v>
      </c>
      <c r="AO13" s="82">
        <v>10</v>
      </c>
      <c r="AP13" s="132">
        <v>8</v>
      </c>
      <c r="AQ13" s="160">
        <v>3</v>
      </c>
    </row>
    <row r="14" spans="1:43" ht="20.100000000000001" customHeight="1" x14ac:dyDescent="0.15">
      <c r="A14" s="21">
        <v>4</v>
      </c>
      <c r="B14" s="28" t="s">
        <v>161</v>
      </c>
      <c r="C14" s="120">
        <v>8128251</v>
      </c>
      <c r="D14" s="120">
        <v>1872913</v>
      </c>
      <c r="E14" s="120">
        <v>10001164</v>
      </c>
      <c r="F14" s="120">
        <v>128501</v>
      </c>
      <c r="G14" s="120">
        <v>14823</v>
      </c>
      <c r="H14" s="120">
        <v>21</v>
      </c>
      <c r="I14" s="120">
        <v>60727</v>
      </c>
      <c r="J14" s="120">
        <v>75571</v>
      </c>
      <c r="K14" s="120">
        <v>0</v>
      </c>
      <c r="L14" s="120">
        <v>204072</v>
      </c>
      <c r="M14" s="120">
        <v>52</v>
      </c>
      <c r="N14" s="120">
        <v>17510</v>
      </c>
      <c r="O14" s="120">
        <v>17562</v>
      </c>
      <c r="P14" s="50">
        <v>4</v>
      </c>
      <c r="Q14" s="111">
        <v>4</v>
      </c>
      <c r="R14" s="28" t="s">
        <v>161</v>
      </c>
      <c r="S14" s="120">
        <v>0</v>
      </c>
      <c r="T14" s="120">
        <v>0</v>
      </c>
      <c r="U14" s="120">
        <v>0</v>
      </c>
      <c r="V14" s="120">
        <v>0</v>
      </c>
      <c r="W14" s="120">
        <v>95</v>
      </c>
      <c r="X14" s="120">
        <v>80</v>
      </c>
      <c r="Y14" s="120">
        <v>175</v>
      </c>
      <c r="Z14" s="120">
        <v>37734</v>
      </c>
      <c r="AA14" s="120">
        <v>259543</v>
      </c>
      <c r="AB14" s="120">
        <v>102273</v>
      </c>
      <c r="AC14" s="120">
        <v>0</v>
      </c>
      <c r="AD14" s="120">
        <v>102273</v>
      </c>
      <c r="AE14" s="120">
        <v>157094</v>
      </c>
      <c r="AF14" s="160">
        <v>4</v>
      </c>
      <c r="AG14" s="120" t="s">
        <v>161</v>
      </c>
      <c r="AH14" s="21">
        <v>4</v>
      </c>
      <c r="AI14" s="28" t="s">
        <v>161</v>
      </c>
      <c r="AJ14" s="364">
        <f t="shared" si="0"/>
        <v>2.6</v>
      </c>
      <c r="AK14" s="364">
        <f t="shared" si="1"/>
        <v>1.93</v>
      </c>
      <c r="AL14" s="120">
        <v>37</v>
      </c>
      <c r="AM14" s="120">
        <v>4</v>
      </c>
      <c r="AN14" s="82">
        <v>22</v>
      </c>
      <c r="AO14" s="82">
        <v>11</v>
      </c>
      <c r="AP14" s="132">
        <v>4</v>
      </c>
      <c r="AQ14" s="160">
        <v>4</v>
      </c>
    </row>
    <row r="15" spans="1:43" ht="20.100000000000001" customHeight="1" x14ac:dyDescent="0.15">
      <c r="A15" s="22">
        <v>5</v>
      </c>
      <c r="B15" s="31" t="s">
        <v>164</v>
      </c>
      <c r="C15" s="119">
        <v>3287118</v>
      </c>
      <c r="D15" s="119">
        <v>533635</v>
      </c>
      <c r="E15" s="119">
        <v>3820753</v>
      </c>
      <c r="F15" s="119">
        <v>31920</v>
      </c>
      <c r="G15" s="119">
        <v>1887</v>
      </c>
      <c r="H15" s="119">
        <v>12</v>
      </c>
      <c r="I15" s="119">
        <v>16767</v>
      </c>
      <c r="J15" s="119">
        <v>18666</v>
      </c>
      <c r="K15" s="119">
        <v>10952</v>
      </c>
      <c r="L15" s="120">
        <v>61538</v>
      </c>
      <c r="M15" s="119">
        <v>0</v>
      </c>
      <c r="N15" s="119">
        <v>3989</v>
      </c>
      <c r="O15" s="119">
        <v>3989</v>
      </c>
      <c r="P15" s="51">
        <v>5</v>
      </c>
      <c r="Q15" s="276">
        <v>5</v>
      </c>
      <c r="R15" s="28" t="s">
        <v>164</v>
      </c>
      <c r="S15" s="119">
        <v>0</v>
      </c>
      <c r="T15" s="119">
        <v>0</v>
      </c>
      <c r="U15" s="119">
        <v>0</v>
      </c>
      <c r="V15" s="119">
        <v>0</v>
      </c>
      <c r="W15" s="119">
        <v>0</v>
      </c>
      <c r="X15" s="119">
        <v>0</v>
      </c>
      <c r="Y15" s="119">
        <v>0</v>
      </c>
      <c r="Z15" s="119">
        <v>22469</v>
      </c>
      <c r="AA15" s="119">
        <v>87996</v>
      </c>
      <c r="AB15" s="119">
        <v>33454</v>
      </c>
      <c r="AC15" s="119">
        <v>0</v>
      </c>
      <c r="AD15" s="119">
        <v>33454</v>
      </c>
      <c r="AE15" s="119">
        <v>68055</v>
      </c>
      <c r="AF15" s="161">
        <v>5</v>
      </c>
      <c r="AG15" s="119" t="s">
        <v>164</v>
      </c>
      <c r="AH15" s="22">
        <v>5</v>
      </c>
      <c r="AI15" s="31" t="s">
        <v>164</v>
      </c>
      <c r="AJ15" s="365">
        <f t="shared" si="0"/>
        <v>2.2999999999999998</v>
      </c>
      <c r="AK15" s="365">
        <f t="shared" si="1"/>
        <v>2.0699999999999998</v>
      </c>
      <c r="AL15" s="119">
        <v>9</v>
      </c>
      <c r="AM15" s="119">
        <v>2</v>
      </c>
      <c r="AN15" s="119">
        <v>5</v>
      </c>
      <c r="AO15" s="119">
        <v>2</v>
      </c>
      <c r="AP15" s="133">
        <v>2</v>
      </c>
      <c r="AQ15" s="161">
        <v>5</v>
      </c>
    </row>
    <row r="16" spans="1:43" ht="20.100000000000001" customHeight="1" x14ac:dyDescent="0.15">
      <c r="A16" s="21">
        <v>6</v>
      </c>
      <c r="B16" s="30" t="s">
        <v>166</v>
      </c>
      <c r="C16" s="118">
        <v>4300717</v>
      </c>
      <c r="D16" s="118">
        <v>898555</v>
      </c>
      <c r="E16" s="118">
        <v>5199272</v>
      </c>
      <c r="F16" s="118">
        <v>92511</v>
      </c>
      <c r="G16" s="118">
        <v>397</v>
      </c>
      <c r="H16" s="118">
        <v>0</v>
      </c>
      <c r="I16" s="118">
        <v>56011</v>
      </c>
      <c r="J16" s="118">
        <v>56408</v>
      </c>
      <c r="K16" s="118">
        <v>29374</v>
      </c>
      <c r="L16" s="412">
        <v>178293</v>
      </c>
      <c r="M16" s="118">
        <v>409</v>
      </c>
      <c r="N16" s="118">
        <v>44123</v>
      </c>
      <c r="O16" s="118">
        <v>44532</v>
      </c>
      <c r="P16" s="50">
        <v>6</v>
      </c>
      <c r="Q16" s="111">
        <v>6</v>
      </c>
      <c r="R16" s="29" t="s">
        <v>166</v>
      </c>
      <c r="S16" s="118">
        <v>0</v>
      </c>
      <c r="T16" s="118">
        <v>0</v>
      </c>
      <c r="U16" s="118">
        <v>0</v>
      </c>
      <c r="V16" s="118">
        <v>0</v>
      </c>
      <c r="W16" s="118">
        <v>0</v>
      </c>
      <c r="X16" s="118">
        <v>0</v>
      </c>
      <c r="Y16" s="118">
        <v>0</v>
      </c>
      <c r="Z16" s="118">
        <v>0</v>
      </c>
      <c r="AA16" s="118">
        <v>222825</v>
      </c>
      <c r="AB16" s="118">
        <v>58493</v>
      </c>
      <c r="AC16" s="118">
        <v>0</v>
      </c>
      <c r="AD16" s="118">
        <v>58493</v>
      </c>
      <c r="AE16" s="118">
        <v>116651</v>
      </c>
      <c r="AF16" s="160">
        <v>6</v>
      </c>
      <c r="AG16" s="118" t="s">
        <v>166</v>
      </c>
      <c r="AH16" s="21">
        <v>6</v>
      </c>
      <c r="AI16" s="28" t="s">
        <v>166</v>
      </c>
      <c r="AJ16" s="364">
        <f t="shared" si="0"/>
        <v>4.29</v>
      </c>
      <c r="AK16" s="364">
        <f t="shared" si="1"/>
        <v>2.71</v>
      </c>
      <c r="AL16" s="118">
        <v>26</v>
      </c>
      <c r="AM16" s="120">
        <v>1</v>
      </c>
      <c r="AN16" s="82">
        <v>17</v>
      </c>
      <c r="AO16" s="82">
        <v>8</v>
      </c>
      <c r="AP16" s="132">
        <v>2</v>
      </c>
      <c r="AQ16" s="160">
        <v>6</v>
      </c>
    </row>
    <row r="17" spans="1:43" s="62" customFormat="1" ht="20.100000000000001" customHeight="1" x14ac:dyDescent="0.15">
      <c r="A17" s="21">
        <v>7</v>
      </c>
      <c r="B17" s="28" t="s">
        <v>167</v>
      </c>
      <c r="C17" s="118">
        <v>3159828</v>
      </c>
      <c r="D17" s="118">
        <v>682600</v>
      </c>
      <c r="E17" s="118">
        <v>3842428</v>
      </c>
      <c r="F17" s="118">
        <v>66737</v>
      </c>
      <c r="G17" s="118">
        <v>6450</v>
      </c>
      <c r="H17" s="118">
        <v>42</v>
      </c>
      <c r="I17" s="118">
        <v>32241</v>
      </c>
      <c r="J17" s="118">
        <v>38733</v>
      </c>
      <c r="K17" s="118">
        <v>22313</v>
      </c>
      <c r="L17" s="120">
        <v>127783</v>
      </c>
      <c r="M17" s="118">
        <v>113</v>
      </c>
      <c r="N17" s="118">
        <v>41269</v>
      </c>
      <c r="O17" s="118">
        <v>41382</v>
      </c>
      <c r="P17" s="50">
        <v>7</v>
      </c>
      <c r="Q17" s="261">
        <v>7</v>
      </c>
      <c r="R17" s="28" t="s">
        <v>167</v>
      </c>
      <c r="S17" s="118">
        <v>0</v>
      </c>
      <c r="T17" s="118">
        <v>0</v>
      </c>
      <c r="U17" s="118">
        <v>0</v>
      </c>
      <c r="V17" s="118">
        <v>0</v>
      </c>
      <c r="W17" s="118">
        <v>0</v>
      </c>
      <c r="X17" s="118">
        <v>0</v>
      </c>
      <c r="Y17" s="118">
        <v>0</v>
      </c>
      <c r="Z17" s="118">
        <v>1031</v>
      </c>
      <c r="AA17" s="118">
        <v>170196</v>
      </c>
      <c r="AB17" s="118">
        <v>43424</v>
      </c>
      <c r="AC17" s="118">
        <v>0</v>
      </c>
      <c r="AD17" s="118">
        <v>43424</v>
      </c>
      <c r="AE17" s="118">
        <v>126333</v>
      </c>
      <c r="AF17" s="160">
        <v>7</v>
      </c>
      <c r="AG17" s="118" t="s">
        <v>167</v>
      </c>
      <c r="AH17" s="21">
        <v>7</v>
      </c>
      <c r="AI17" s="28" t="s">
        <v>167</v>
      </c>
      <c r="AJ17" s="364">
        <f t="shared" si="0"/>
        <v>4.43</v>
      </c>
      <c r="AK17" s="364">
        <f t="shared" si="1"/>
        <v>4</v>
      </c>
      <c r="AL17" s="118">
        <v>19</v>
      </c>
      <c r="AM17" s="120">
        <v>1</v>
      </c>
      <c r="AN17" s="120">
        <v>11</v>
      </c>
      <c r="AO17" s="120">
        <v>7</v>
      </c>
      <c r="AP17" s="132">
        <v>4</v>
      </c>
      <c r="AQ17" s="160">
        <v>7</v>
      </c>
    </row>
    <row r="18" spans="1:43" ht="20.100000000000001" customHeight="1" x14ac:dyDescent="0.15">
      <c r="A18" s="21">
        <v>8</v>
      </c>
      <c r="B18" s="28" t="s">
        <v>170</v>
      </c>
      <c r="C18" s="82">
        <v>8592778</v>
      </c>
      <c r="D18" s="82">
        <v>1971516</v>
      </c>
      <c r="E18" s="82">
        <v>10564294</v>
      </c>
      <c r="F18" s="82">
        <v>166116</v>
      </c>
      <c r="G18" s="82">
        <v>11707</v>
      </c>
      <c r="H18" s="82">
        <v>36</v>
      </c>
      <c r="I18" s="82">
        <v>78419</v>
      </c>
      <c r="J18" s="82">
        <v>90162</v>
      </c>
      <c r="K18" s="82">
        <v>57278</v>
      </c>
      <c r="L18" s="120">
        <v>313556</v>
      </c>
      <c r="M18" s="82">
        <v>0</v>
      </c>
      <c r="N18" s="82">
        <v>7991</v>
      </c>
      <c r="O18" s="82">
        <v>7991</v>
      </c>
      <c r="P18" s="50">
        <v>8</v>
      </c>
      <c r="Q18" s="111">
        <v>8</v>
      </c>
      <c r="R18" s="28" t="s">
        <v>170</v>
      </c>
      <c r="S18" s="82">
        <v>0</v>
      </c>
      <c r="T18" s="82">
        <v>0</v>
      </c>
      <c r="U18" s="82">
        <v>0</v>
      </c>
      <c r="V18" s="82">
        <v>0</v>
      </c>
      <c r="W18" s="82">
        <v>0</v>
      </c>
      <c r="X18" s="82">
        <v>0</v>
      </c>
      <c r="Y18" s="82">
        <v>0</v>
      </c>
      <c r="Z18" s="82">
        <v>105892</v>
      </c>
      <c r="AA18" s="82">
        <v>427439</v>
      </c>
      <c r="AB18" s="82">
        <v>112792</v>
      </c>
      <c r="AC18" s="82">
        <v>0</v>
      </c>
      <c r="AD18" s="82">
        <v>112792</v>
      </c>
      <c r="AE18" s="82">
        <v>286302</v>
      </c>
      <c r="AF18" s="160">
        <v>8</v>
      </c>
      <c r="AG18" s="120" t="s">
        <v>170</v>
      </c>
      <c r="AH18" s="21">
        <v>8</v>
      </c>
      <c r="AI18" s="28" t="s">
        <v>170</v>
      </c>
      <c r="AJ18" s="364">
        <f t="shared" si="0"/>
        <v>4.05</v>
      </c>
      <c r="AK18" s="364">
        <f t="shared" si="1"/>
        <v>3.33</v>
      </c>
      <c r="AL18" s="82">
        <v>65</v>
      </c>
      <c r="AM18" s="120">
        <v>7</v>
      </c>
      <c r="AN18" s="82">
        <v>49</v>
      </c>
      <c r="AO18" s="82">
        <v>9</v>
      </c>
      <c r="AP18" s="132">
        <v>1</v>
      </c>
      <c r="AQ18" s="160">
        <v>8</v>
      </c>
    </row>
    <row r="19" spans="1:43" ht="20.100000000000001" customHeight="1" x14ac:dyDescent="0.15">
      <c r="A19" s="21">
        <v>9</v>
      </c>
      <c r="B19" s="28" t="s">
        <v>172</v>
      </c>
      <c r="C19" s="82">
        <v>2966847</v>
      </c>
      <c r="D19" s="82">
        <v>787185</v>
      </c>
      <c r="E19" s="82">
        <v>3754032</v>
      </c>
      <c r="F19" s="82">
        <v>44042</v>
      </c>
      <c r="G19" s="82">
        <v>3619</v>
      </c>
      <c r="H19" s="82">
        <v>0</v>
      </c>
      <c r="I19" s="82">
        <v>22482</v>
      </c>
      <c r="J19" s="82">
        <v>26101</v>
      </c>
      <c r="K19" s="82">
        <v>13529</v>
      </c>
      <c r="L19" s="120">
        <v>83672</v>
      </c>
      <c r="M19" s="82">
        <v>0</v>
      </c>
      <c r="N19" s="82">
        <v>5447</v>
      </c>
      <c r="O19" s="82">
        <v>5447</v>
      </c>
      <c r="P19" s="50">
        <v>9</v>
      </c>
      <c r="Q19" s="261">
        <v>9</v>
      </c>
      <c r="R19" s="28" t="s">
        <v>172</v>
      </c>
      <c r="S19" s="82">
        <v>0</v>
      </c>
      <c r="T19" s="82">
        <v>0</v>
      </c>
      <c r="U19" s="82">
        <v>0</v>
      </c>
      <c r="V19" s="82">
        <v>0</v>
      </c>
      <c r="W19" s="82">
        <v>0</v>
      </c>
      <c r="X19" s="82">
        <v>0</v>
      </c>
      <c r="Y19" s="82">
        <v>0</v>
      </c>
      <c r="Z19" s="82">
        <v>0</v>
      </c>
      <c r="AA19" s="82">
        <v>89119</v>
      </c>
      <c r="AB19" s="82">
        <v>46903</v>
      </c>
      <c r="AC19" s="82">
        <v>0</v>
      </c>
      <c r="AD19" s="82">
        <v>46903</v>
      </c>
      <c r="AE19" s="82">
        <v>38381</v>
      </c>
      <c r="AF19" s="160">
        <v>9</v>
      </c>
      <c r="AG19" s="120" t="s">
        <v>172</v>
      </c>
      <c r="AH19" s="21">
        <v>9</v>
      </c>
      <c r="AI19" s="28" t="s">
        <v>172</v>
      </c>
      <c r="AJ19" s="364">
        <f t="shared" si="0"/>
        <v>2.37</v>
      </c>
      <c r="AK19" s="364">
        <f t="shared" si="1"/>
        <v>1.29</v>
      </c>
      <c r="AL19" s="82">
        <v>15</v>
      </c>
      <c r="AM19" s="120">
        <v>0</v>
      </c>
      <c r="AN19" s="82">
        <v>10</v>
      </c>
      <c r="AO19" s="82">
        <v>5</v>
      </c>
      <c r="AP19" s="132">
        <v>0</v>
      </c>
      <c r="AQ19" s="160">
        <v>9</v>
      </c>
    </row>
    <row r="20" spans="1:43" ht="20.100000000000001" customHeight="1" x14ac:dyDescent="0.15">
      <c r="A20" s="21">
        <v>10</v>
      </c>
      <c r="B20" s="28" t="s">
        <v>173</v>
      </c>
      <c r="C20" s="82">
        <v>8189208</v>
      </c>
      <c r="D20" s="82">
        <v>1899752</v>
      </c>
      <c r="E20" s="82">
        <v>10088960</v>
      </c>
      <c r="F20" s="82">
        <v>150745</v>
      </c>
      <c r="G20" s="82">
        <v>12458</v>
      </c>
      <c r="H20" s="82">
        <v>245</v>
      </c>
      <c r="I20" s="82">
        <v>72457</v>
      </c>
      <c r="J20" s="82">
        <v>85160</v>
      </c>
      <c r="K20" s="82">
        <v>58176</v>
      </c>
      <c r="L20" s="119">
        <v>294081</v>
      </c>
      <c r="M20" s="82">
        <v>29</v>
      </c>
      <c r="N20" s="82">
        <v>59043</v>
      </c>
      <c r="O20" s="82">
        <v>59072</v>
      </c>
      <c r="P20" s="50">
        <v>10</v>
      </c>
      <c r="Q20" s="111">
        <v>10</v>
      </c>
      <c r="R20" s="28" t="s">
        <v>173</v>
      </c>
      <c r="S20" s="82">
        <v>0</v>
      </c>
      <c r="T20" s="82">
        <v>0</v>
      </c>
      <c r="U20" s="82">
        <v>0</v>
      </c>
      <c r="V20" s="82">
        <v>0</v>
      </c>
      <c r="W20" s="82">
        <v>0</v>
      </c>
      <c r="X20" s="82">
        <v>0</v>
      </c>
      <c r="Y20" s="82">
        <v>0</v>
      </c>
      <c r="Z20" s="82">
        <v>5564</v>
      </c>
      <c r="AA20" s="82">
        <v>358717</v>
      </c>
      <c r="AB20" s="82">
        <v>111253</v>
      </c>
      <c r="AC20" s="82">
        <v>0</v>
      </c>
      <c r="AD20" s="82">
        <v>111253</v>
      </c>
      <c r="AE20" s="82">
        <v>257097</v>
      </c>
      <c r="AF20" s="160">
        <v>10</v>
      </c>
      <c r="AG20" s="120" t="s">
        <v>173</v>
      </c>
      <c r="AH20" s="21">
        <v>10</v>
      </c>
      <c r="AI20" s="28" t="s">
        <v>173</v>
      </c>
      <c r="AJ20" s="364">
        <f t="shared" si="0"/>
        <v>3.56</v>
      </c>
      <c r="AK20" s="364">
        <f t="shared" si="1"/>
        <v>3.14</v>
      </c>
      <c r="AL20" s="82">
        <v>43</v>
      </c>
      <c r="AM20" s="120">
        <v>2</v>
      </c>
      <c r="AN20" s="82">
        <v>27</v>
      </c>
      <c r="AO20" s="82">
        <v>14</v>
      </c>
      <c r="AP20" s="132">
        <v>0</v>
      </c>
      <c r="AQ20" s="160">
        <v>10</v>
      </c>
    </row>
    <row r="21" spans="1:43" ht="20.100000000000001" customHeight="1" x14ac:dyDescent="0.15">
      <c r="A21" s="63">
        <v>11</v>
      </c>
      <c r="B21" s="29" t="s">
        <v>174</v>
      </c>
      <c r="C21" s="166">
        <v>3107263</v>
      </c>
      <c r="D21" s="166">
        <v>666892</v>
      </c>
      <c r="E21" s="166">
        <v>3774155</v>
      </c>
      <c r="F21" s="166">
        <v>61882</v>
      </c>
      <c r="G21" s="166">
        <v>4621</v>
      </c>
      <c r="H21" s="166">
        <v>0</v>
      </c>
      <c r="I21" s="166">
        <v>52934</v>
      </c>
      <c r="J21" s="166">
        <v>57555</v>
      </c>
      <c r="K21" s="166">
        <v>0</v>
      </c>
      <c r="L21" s="120">
        <v>119437</v>
      </c>
      <c r="M21" s="166">
        <v>59</v>
      </c>
      <c r="N21" s="166">
        <v>29002</v>
      </c>
      <c r="O21" s="166">
        <v>29061</v>
      </c>
      <c r="P21" s="177">
        <v>11</v>
      </c>
      <c r="Q21" s="278">
        <v>11</v>
      </c>
      <c r="R21" s="29" t="s">
        <v>174</v>
      </c>
      <c r="S21" s="333">
        <v>0</v>
      </c>
      <c r="T21" s="166">
        <v>0</v>
      </c>
      <c r="U21" s="166">
        <v>0</v>
      </c>
      <c r="V21" s="166">
        <v>0</v>
      </c>
      <c r="W21" s="166">
        <v>0</v>
      </c>
      <c r="X21" s="166">
        <v>0</v>
      </c>
      <c r="Y21" s="166">
        <v>0</v>
      </c>
      <c r="Z21" s="166">
        <v>7207</v>
      </c>
      <c r="AA21" s="166">
        <v>155705</v>
      </c>
      <c r="AB21" s="166">
        <v>40963</v>
      </c>
      <c r="AC21" s="166">
        <v>0</v>
      </c>
      <c r="AD21" s="166">
        <v>40963</v>
      </c>
      <c r="AE21" s="166">
        <v>108788</v>
      </c>
      <c r="AF21" s="360">
        <v>11</v>
      </c>
      <c r="AG21" s="166" t="s">
        <v>174</v>
      </c>
      <c r="AH21" s="63">
        <v>11</v>
      </c>
      <c r="AI21" s="29" t="s">
        <v>174</v>
      </c>
      <c r="AJ21" s="366">
        <f t="shared" si="0"/>
        <v>4.13</v>
      </c>
      <c r="AK21" s="366">
        <f t="shared" si="1"/>
        <v>3.5</v>
      </c>
      <c r="AL21" s="166">
        <v>16</v>
      </c>
      <c r="AM21" s="166">
        <v>1</v>
      </c>
      <c r="AN21" s="166">
        <v>10</v>
      </c>
      <c r="AO21" s="166">
        <v>5</v>
      </c>
      <c r="AP21" s="134">
        <v>1</v>
      </c>
      <c r="AQ21" s="360">
        <v>11</v>
      </c>
    </row>
    <row r="22" spans="1:43" ht="20.100000000000001" customHeight="1" x14ac:dyDescent="0.15">
      <c r="A22" s="21">
        <v>12</v>
      </c>
      <c r="B22" s="28" t="s">
        <v>301</v>
      </c>
      <c r="C22" s="82">
        <v>2907593</v>
      </c>
      <c r="D22" s="82">
        <v>693981</v>
      </c>
      <c r="E22" s="82">
        <v>3601574</v>
      </c>
      <c r="F22" s="82">
        <v>48192</v>
      </c>
      <c r="G22" s="82">
        <v>2972</v>
      </c>
      <c r="H22" s="82">
        <v>43</v>
      </c>
      <c r="I22" s="82">
        <v>22202</v>
      </c>
      <c r="J22" s="82">
        <v>25217</v>
      </c>
      <c r="K22" s="82">
        <v>17924</v>
      </c>
      <c r="L22" s="120">
        <v>91333</v>
      </c>
      <c r="M22" s="82">
        <v>217</v>
      </c>
      <c r="N22" s="82">
        <v>22556</v>
      </c>
      <c r="O22" s="82">
        <v>22773</v>
      </c>
      <c r="P22" s="50">
        <v>12</v>
      </c>
      <c r="Q22" s="111">
        <v>12</v>
      </c>
      <c r="R22" s="28" t="s">
        <v>301</v>
      </c>
      <c r="S22" s="82">
        <v>0</v>
      </c>
      <c r="T22" s="82">
        <v>0</v>
      </c>
      <c r="U22" s="82">
        <v>0</v>
      </c>
      <c r="V22" s="82">
        <v>0</v>
      </c>
      <c r="W22" s="82">
        <v>0</v>
      </c>
      <c r="X22" s="82">
        <v>97</v>
      </c>
      <c r="Y22" s="82">
        <v>97</v>
      </c>
      <c r="Z22" s="82">
        <v>22583</v>
      </c>
      <c r="AA22" s="82">
        <v>136786</v>
      </c>
      <c r="AB22" s="82">
        <v>35121</v>
      </c>
      <c r="AC22" s="82">
        <v>0</v>
      </c>
      <c r="AD22" s="82">
        <v>35121</v>
      </c>
      <c r="AE22" s="82">
        <v>91538</v>
      </c>
      <c r="AF22" s="160">
        <v>12</v>
      </c>
      <c r="AG22" s="120" t="s">
        <v>301</v>
      </c>
      <c r="AH22" s="21">
        <v>12</v>
      </c>
      <c r="AI22" s="28" t="s">
        <v>301</v>
      </c>
      <c r="AJ22" s="364">
        <f t="shared" si="0"/>
        <v>3.8</v>
      </c>
      <c r="AK22" s="364">
        <f t="shared" si="1"/>
        <v>3.15</v>
      </c>
      <c r="AL22" s="82">
        <v>16</v>
      </c>
      <c r="AM22" s="120">
        <v>1</v>
      </c>
      <c r="AN22" s="82">
        <v>9</v>
      </c>
      <c r="AO22" s="82">
        <v>6</v>
      </c>
      <c r="AP22" s="132">
        <v>2</v>
      </c>
      <c r="AQ22" s="160">
        <v>12</v>
      </c>
    </row>
    <row r="23" spans="1:43" ht="20.100000000000001" customHeight="1" x14ac:dyDescent="0.15">
      <c r="A23" s="21">
        <v>13</v>
      </c>
      <c r="B23" s="28" t="s">
        <v>302</v>
      </c>
      <c r="C23" s="82">
        <v>2760165</v>
      </c>
      <c r="D23" s="82">
        <v>522789</v>
      </c>
      <c r="E23" s="82">
        <v>3282954</v>
      </c>
      <c r="F23" s="82">
        <v>58542</v>
      </c>
      <c r="G23" s="82">
        <v>6193</v>
      </c>
      <c r="H23" s="82">
        <v>7</v>
      </c>
      <c r="I23" s="82">
        <v>32779</v>
      </c>
      <c r="J23" s="82">
        <v>38979</v>
      </c>
      <c r="K23" s="82">
        <v>34229</v>
      </c>
      <c r="L23" s="120">
        <v>131750</v>
      </c>
      <c r="M23" s="82">
        <v>27</v>
      </c>
      <c r="N23" s="82">
        <v>36364</v>
      </c>
      <c r="O23" s="82">
        <v>36391</v>
      </c>
      <c r="P23" s="50">
        <v>13</v>
      </c>
      <c r="Q23" s="111">
        <v>13</v>
      </c>
      <c r="R23" s="28" t="s">
        <v>302</v>
      </c>
      <c r="S23" s="82">
        <v>0</v>
      </c>
      <c r="T23" s="82">
        <v>0</v>
      </c>
      <c r="U23" s="82">
        <v>0</v>
      </c>
      <c r="V23" s="82">
        <v>0</v>
      </c>
      <c r="W23" s="82">
        <v>0</v>
      </c>
      <c r="X23" s="82">
        <v>0</v>
      </c>
      <c r="Y23" s="82">
        <v>0</v>
      </c>
      <c r="Z23" s="82">
        <v>0</v>
      </c>
      <c r="AA23" s="82">
        <v>168141</v>
      </c>
      <c r="AB23" s="82">
        <v>33472</v>
      </c>
      <c r="AC23" s="82">
        <v>0</v>
      </c>
      <c r="AD23" s="82">
        <v>33472</v>
      </c>
      <c r="AE23" s="82">
        <v>139022</v>
      </c>
      <c r="AF23" s="160">
        <v>13</v>
      </c>
      <c r="AG23" s="120" t="s">
        <v>302</v>
      </c>
      <c r="AH23" s="21">
        <v>13</v>
      </c>
      <c r="AI23" s="28" t="s">
        <v>302</v>
      </c>
      <c r="AJ23" s="364">
        <f t="shared" si="0"/>
        <v>5.12</v>
      </c>
      <c r="AK23" s="364">
        <f t="shared" si="1"/>
        <v>5.04</v>
      </c>
      <c r="AL23" s="82">
        <v>17</v>
      </c>
      <c r="AM23" s="120">
        <v>1</v>
      </c>
      <c r="AN23" s="82">
        <v>10</v>
      </c>
      <c r="AO23" s="82">
        <v>6</v>
      </c>
      <c r="AP23" s="132">
        <v>6</v>
      </c>
      <c r="AQ23" s="160">
        <v>13</v>
      </c>
    </row>
    <row r="24" spans="1:43" ht="20.100000000000001" customHeight="1" x14ac:dyDescent="0.15">
      <c r="A24" s="21">
        <v>14</v>
      </c>
      <c r="B24" s="28" t="s">
        <v>175</v>
      </c>
      <c r="C24" s="82">
        <v>975184</v>
      </c>
      <c r="D24" s="82">
        <v>123343</v>
      </c>
      <c r="E24" s="82">
        <v>1098527</v>
      </c>
      <c r="F24" s="82">
        <v>13493</v>
      </c>
      <c r="G24" s="82">
        <v>51</v>
      </c>
      <c r="H24" s="82">
        <v>0</v>
      </c>
      <c r="I24" s="82">
        <v>6130</v>
      </c>
      <c r="J24" s="82">
        <v>6181</v>
      </c>
      <c r="K24" s="82">
        <v>4091</v>
      </c>
      <c r="L24" s="120">
        <v>23765</v>
      </c>
      <c r="M24" s="82">
        <v>0</v>
      </c>
      <c r="N24" s="82">
        <v>6795</v>
      </c>
      <c r="O24" s="82">
        <v>6795</v>
      </c>
      <c r="P24" s="50">
        <v>14</v>
      </c>
      <c r="Q24" s="111">
        <v>14</v>
      </c>
      <c r="R24" s="28" t="s">
        <v>175</v>
      </c>
      <c r="S24" s="82">
        <v>0</v>
      </c>
      <c r="T24" s="82">
        <v>0</v>
      </c>
      <c r="U24" s="82">
        <v>0</v>
      </c>
      <c r="V24" s="82">
        <v>0</v>
      </c>
      <c r="W24" s="82">
        <v>0</v>
      </c>
      <c r="X24" s="82">
        <v>0</v>
      </c>
      <c r="Y24" s="82">
        <v>0</v>
      </c>
      <c r="Z24" s="82">
        <v>308</v>
      </c>
      <c r="AA24" s="82">
        <v>30868</v>
      </c>
      <c r="AB24" s="82">
        <v>6672</v>
      </c>
      <c r="AC24" s="82">
        <v>0</v>
      </c>
      <c r="AD24" s="82">
        <v>6672</v>
      </c>
      <c r="AE24" s="82">
        <v>24798</v>
      </c>
      <c r="AF24" s="160">
        <v>14</v>
      </c>
      <c r="AG24" s="120" t="s">
        <v>175</v>
      </c>
      <c r="AH24" s="21">
        <v>14</v>
      </c>
      <c r="AI24" s="28" t="s">
        <v>175</v>
      </c>
      <c r="AJ24" s="364">
        <f t="shared" si="0"/>
        <v>2.81</v>
      </c>
      <c r="AK24" s="364">
        <f t="shared" si="1"/>
        <v>2.54</v>
      </c>
      <c r="AL24" s="82">
        <v>4</v>
      </c>
      <c r="AM24" s="120">
        <v>0</v>
      </c>
      <c r="AN24" s="82">
        <v>3</v>
      </c>
      <c r="AO24" s="82">
        <v>1</v>
      </c>
      <c r="AP24" s="132">
        <v>1</v>
      </c>
      <c r="AQ24" s="160">
        <v>14</v>
      </c>
    </row>
    <row r="25" spans="1:43" ht="20.100000000000001" customHeight="1" x14ac:dyDescent="0.15">
      <c r="A25" s="22">
        <v>15</v>
      </c>
      <c r="B25" s="31" t="s">
        <v>177</v>
      </c>
      <c r="C25" s="119">
        <v>171229</v>
      </c>
      <c r="D25" s="119">
        <v>37050</v>
      </c>
      <c r="E25" s="119">
        <v>208279</v>
      </c>
      <c r="F25" s="119">
        <v>7244</v>
      </c>
      <c r="G25" s="119">
        <v>508</v>
      </c>
      <c r="H25" s="119">
        <v>0</v>
      </c>
      <c r="I25" s="119">
        <v>3150</v>
      </c>
      <c r="J25" s="119">
        <v>3658</v>
      </c>
      <c r="K25" s="119">
        <v>2247</v>
      </c>
      <c r="L25" s="120">
        <v>13149</v>
      </c>
      <c r="M25" s="119">
        <v>35</v>
      </c>
      <c r="N25" s="119">
        <v>209</v>
      </c>
      <c r="O25" s="119">
        <v>244</v>
      </c>
      <c r="P25" s="50">
        <v>15</v>
      </c>
      <c r="Q25" s="277">
        <v>15</v>
      </c>
      <c r="R25" s="31" t="s">
        <v>177</v>
      </c>
      <c r="S25" s="119">
        <v>0</v>
      </c>
      <c r="T25" s="119">
        <v>0</v>
      </c>
      <c r="U25" s="119">
        <v>0</v>
      </c>
      <c r="V25" s="82">
        <v>0</v>
      </c>
      <c r="W25" s="82">
        <v>0</v>
      </c>
      <c r="X25" s="82">
        <v>0</v>
      </c>
      <c r="Y25" s="82">
        <v>0</v>
      </c>
      <c r="Z25" s="82">
        <v>1000</v>
      </c>
      <c r="AA25" s="82">
        <v>14393</v>
      </c>
      <c r="AB25" s="82">
        <v>2691</v>
      </c>
      <c r="AC25" s="82">
        <v>0</v>
      </c>
      <c r="AD25" s="82">
        <v>2691</v>
      </c>
      <c r="AE25" s="82">
        <v>10747</v>
      </c>
      <c r="AF25" s="160">
        <v>15</v>
      </c>
      <c r="AG25" s="120" t="s">
        <v>177</v>
      </c>
      <c r="AH25" s="21">
        <v>15</v>
      </c>
      <c r="AI25" s="28" t="s">
        <v>177</v>
      </c>
      <c r="AJ25" s="364">
        <f t="shared" si="0"/>
        <v>6.91</v>
      </c>
      <c r="AK25" s="364">
        <f t="shared" si="1"/>
        <v>6.28</v>
      </c>
      <c r="AL25" s="82">
        <v>2</v>
      </c>
      <c r="AM25" s="120">
        <v>0</v>
      </c>
      <c r="AN25" s="82">
        <v>2</v>
      </c>
      <c r="AO25" s="82">
        <v>0</v>
      </c>
      <c r="AP25" s="132">
        <v>0</v>
      </c>
      <c r="AQ25" s="160">
        <v>15</v>
      </c>
    </row>
    <row r="26" spans="1:43" ht="20.100000000000001" customHeight="1" x14ac:dyDescent="0.15">
      <c r="A26" s="21">
        <v>16</v>
      </c>
      <c r="B26" s="28" t="s">
        <v>178</v>
      </c>
      <c r="C26" s="82">
        <v>227505</v>
      </c>
      <c r="D26" s="82">
        <v>46488</v>
      </c>
      <c r="E26" s="82">
        <v>273993</v>
      </c>
      <c r="F26" s="82">
        <v>9392</v>
      </c>
      <c r="G26" s="82">
        <v>5497</v>
      </c>
      <c r="H26" s="82">
        <v>0</v>
      </c>
      <c r="I26" s="82">
        <v>3913</v>
      </c>
      <c r="J26" s="82">
        <v>9410</v>
      </c>
      <c r="K26" s="82">
        <v>9</v>
      </c>
      <c r="L26" s="412">
        <v>18811</v>
      </c>
      <c r="M26" s="82">
        <v>1</v>
      </c>
      <c r="N26" s="82">
        <v>8728</v>
      </c>
      <c r="O26" s="82">
        <v>8729</v>
      </c>
      <c r="P26" s="177">
        <v>16</v>
      </c>
      <c r="Q26" s="111">
        <v>16</v>
      </c>
      <c r="R26" s="28" t="s">
        <v>178</v>
      </c>
      <c r="S26" s="82">
        <v>0</v>
      </c>
      <c r="T26" s="82">
        <v>0</v>
      </c>
      <c r="U26" s="82">
        <v>0</v>
      </c>
      <c r="V26" s="166">
        <v>0</v>
      </c>
      <c r="W26" s="166">
        <v>60</v>
      </c>
      <c r="X26" s="166">
        <v>3</v>
      </c>
      <c r="Y26" s="166">
        <v>63</v>
      </c>
      <c r="Z26" s="166">
        <v>1257</v>
      </c>
      <c r="AA26" s="166">
        <v>28860</v>
      </c>
      <c r="AB26" s="166">
        <v>3801</v>
      </c>
      <c r="AC26" s="166">
        <v>0</v>
      </c>
      <c r="AD26" s="166">
        <v>3801</v>
      </c>
      <c r="AE26" s="166">
        <v>15173</v>
      </c>
      <c r="AF26" s="360">
        <v>16</v>
      </c>
      <c r="AG26" s="166" t="s">
        <v>178</v>
      </c>
      <c r="AH26" s="63">
        <v>16</v>
      </c>
      <c r="AI26" s="29" t="s">
        <v>178</v>
      </c>
      <c r="AJ26" s="366">
        <f t="shared" si="0"/>
        <v>10.53</v>
      </c>
      <c r="AK26" s="366">
        <f t="shared" si="1"/>
        <v>6.67</v>
      </c>
      <c r="AL26" s="166">
        <v>4</v>
      </c>
      <c r="AM26" s="166">
        <v>0</v>
      </c>
      <c r="AN26" s="166">
        <v>4</v>
      </c>
      <c r="AO26" s="166">
        <v>0</v>
      </c>
      <c r="AP26" s="134">
        <v>0</v>
      </c>
      <c r="AQ26" s="360">
        <v>16</v>
      </c>
    </row>
    <row r="27" spans="1:43" ht="20.100000000000001" customHeight="1" x14ac:dyDescent="0.15">
      <c r="A27" s="21">
        <v>17</v>
      </c>
      <c r="B27" s="28" t="s">
        <v>303</v>
      </c>
      <c r="C27" s="82">
        <v>1506875</v>
      </c>
      <c r="D27" s="82">
        <v>308945</v>
      </c>
      <c r="E27" s="82">
        <v>1815820</v>
      </c>
      <c r="F27" s="82">
        <v>36498</v>
      </c>
      <c r="G27" s="82">
        <v>0</v>
      </c>
      <c r="H27" s="82">
        <v>0</v>
      </c>
      <c r="I27" s="82">
        <v>19408</v>
      </c>
      <c r="J27" s="82">
        <v>19408</v>
      </c>
      <c r="K27" s="82">
        <v>11104</v>
      </c>
      <c r="L27" s="120">
        <v>67010</v>
      </c>
      <c r="M27" s="82">
        <v>0</v>
      </c>
      <c r="N27" s="82">
        <v>1256</v>
      </c>
      <c r="O27" s="82">
        <v>1256</v>
      </c>
      <c r="P27" s="50">
        <v>17</v>
      </c>
      <c r="Q27" s="111">
        <v>17</v>
      </c>
      <c r="R27" s="28" t="s">
        <v>303</v>
      </c>
      <c r="S27" s="82">
        <v>0</v>
      </c>
      <c r="T27" s="82">
        <v>0</v>
      </c>
      <c r="U27" s="82">
        <v>0</v>
      </c>
      <c r="V27" s="120">
        <v>5553</v>
      </c>
      <c r="W27" s="120">
        <v>0</v>
      </c>
      <c r="X27" s="120">
        <v>150</v>
      </c>
      <c r="Y27" s="120">
        <v>5703</v>
      </c>
      <c r="Z27" s="120">
        <v>24610</v>
      </c>
      <c r="AA27" s="120">
        <v>98579</v>
      </c>
      <c r="AB27" s="120">
        <v>20622</v>
      </c>
      <c r="AC27" s="120">
        <v>0</v>
      </c>
      <c r="AD27" s="120">
        <v>20622</v>
      </c>
      <c r="AE27" s="120">
        <v>70646</v>
      </c>
      <c r="AF27" s="160">
        <v>17</v>
      </c>
      <c r="AG27" s="120" t="s">
        <v>303</v>
      </c>
      <c r="AH27" s="21">
        <v>17</v>
      </c>
      <c r="AI27" s="28" t="s">
        <v>303</v>
      </c>
      <c r="AJ27" s="364">
        <f t="shared" si="0"/>
        <v>5.43</v>
      </c>
      <c r="AK27" s="364">
        <f t="shared" si="1"/>
        <v>4.6900000000000004</v>
      </c>
      <c r="AL27" s="120">
        <v>11</v>
      </c>
      <c r="AM27" s="120">
        <v>1</v>
      </c>
      <c r="AN27" s="120">
        <v>6</v>
      </c>
      <c r="AO27" s="120">
        <v>4</v>
      </c>
      <c r="AP27" s="132">
        <v>1</v>
      </c>
      <c r="AQ27" s="160">
        <v>17</v>
      </c>
    </row>
    <row r="28" spans="1:43" ht="20.100000000000001" customHeight="1" x14ac:dyDescent="0.15">
      <c r="A28" s="21">
        <v>18</v>
      </c>
      <c r="B28" s="28" t="s">
        <v>304</v>
      </c>
      <c r="C28" s="82">
        <v>634252</v>
      </c>
      <c r="D28" s="82">
        <v>129358</v>
      </c>
      <c r="E28" s="82">
        <v>763610</v>
      </c>
      <c r="F28" s="82">
        <v>18371</v>
      </c>
      <c r="G28" s="82">
        <v>583</v>
      </c>
      <c r="H28" s="82">
        <v>40</v>
      </c>
      <c r="I28" s="82">
        <v>11279</v>
      </c>
      <c r="J28" s="82">
        <v>11902</v>
      </c>
      <c r="K28" s="82">
        <v>9106</v>
      </c>
      <c r="L28" s="120">
        <v>39379</v>
      </c>
      <c r="M28" s="82">
        <v>14</v>
      </c>
      <c r="N28" s="82">
        <v>7374</v>
      </c>
      <c r="O28" s="82">
        <v>7388</v>
      </c>
      <c r="P28" s="50">
        <v>18</v>
      </c>
      <c r="Q28" s="111">
        <v>18</v>
      </c>
      <c r="R28" s="28" t="s">
        <v>304</v>
      </c>
      <c r="S28" s="82">
        <v>0</v>
      </c>
      <c r="T28" s="82">
        <v>0</v>
      </c>
      <c r="U28" s="82">
        <v>0</v>
      </c>
      <c r="V28" s="120">
        <v>3949</v>
      </c>
      <c r="W28" s="120">
        <v>0</v>
      </c>
      <c r="X28" s="120">
        <v>41</v>
      </c>
      <c r="Y28" s="120">
        <v>3990</v>
      </c>
      <c r="Z28" s="120">
        <v>3468</v>
      </c>
      <c r="AA28" s="120">
        <v>54225</v>
      </c>
      <c r="AB28" s="120">
        <v>8920</v>
      </c>
      <c r="AC28" s="120">
        <v>0</v>
      </c>
      <c r="AD28" s="120">
        <v>8920</v>
      </c>
      <c r="AE28" s="120">
        <v>41068</v>
      </c>
      <c r="AF28" s="160">
        <v>18</v>
      </c>
      <c r="AG28" s="120" t="s">
        <v>304</v>
      </c>
      <c r="AH28" s="21">
        <v>18</v>
      </c>
      <c r="AI28" s="28" t="s">
        <v>304</v>
      </c>
      <c r="AJ28" s="364">
        <f t="shared" si="0"/>
        <v>7.1</v>
      </c>
      <c r="AK28" s="364">
        <f t="shared" si="1"/>
        <v>6.48</v>
      </c>
      <c r="AL28" s="120">
        <v>6</v>
      </c>
      <c r="AM28" s="120">
        <v>2</v>
      </c>
      <c r="AN28" s="120">
        <v>3</v>
      </c>
      <c r="AO28" s="120">
        <v>1</v>
      </c>
      <c r="AP28" s="132">
        <v>1</v>
      </c>
      <c r="AQ28" s="160">
        <v>18</v>
      </c>
    </row>
    <row r="29" spans="1:43" ht="20.100000000000001" customHeight="1" x14ac:dyDescent="0.15">
      <c r="A29" s="21">
        <v>19</v>
      </c>
      <c r="B29" s="28" t="s">
        <v>135</v>
      </c>
      <c r="C29" s="82">
        <v>723772</v>
      </c>
      <c r="D29" s="82">
        <v>163347</v>
      </c>
      <c r="E29" s="82">
        <v>887119</v>
      </c>
      <c r="F29" s="82">
        <v>34482</v>
      </c>
      <c r="G29" s="82">
        <v>660</v>
      </c>
      <c r="H29" s="82">
        <v>0</v>
      </c>
      <c r="I29" s="82">
        <v>14113</v>
      </c>
      <c r="J29" s="82">
        <v>14773</v>
      </c>
      <c r="K29" s="82">
        <v>12482</v>
      </c>
      <c r="L29" s="120">
        <v>61737</v>
      </c>
      <c r="M29" s="82">
        <v>0</v>
      </c>
      <c r="N29" s="82">
        <v>413</v>
      </c>
      <c r="O29" s="82">
        <v>413</v>
      </c>
      <c r="P29" s="50">
        <v>19</v>
      </c>
      <c r="Q29" s="111">
        <v>19</v>
      </c>
      <c r="R29" s="28" t="s">
        <v>135</v>
      </c>
      <c r="S29" s="82">
        <v>0</v>
      </c>
      <c r="T29" s="82">
        <v>0</v>
      </c>
      <c r="U29" s="82">
        <v>0</v>
      </c>
      <c r="V29" s="120">
        <v>0</v>
      </c>
      <c r="W29" s="120">
        <v>0</v>
      </c>
      <c r="X29" s="120">
        <v>286</v>
      </c>
      <c r="Y29" s="120">
        <v>286</v>
      </c>
      <c r="Z29" s="120">
        <v>3667</v>
      </c>
      <c r="AA29" s="120">
        <v>66103</v>
      </c>
      <c r="AB29" s="120">
        <v>11175</v>
      </c>
      <c r="AC29" s="120">
        <v>0</v>
      </c>
      <c r="AD29" s="120">
        <v>11175</v>
      </c>
      <c r="AE29" s="120">
        <v>60540</v>
      </c>
      <c r="AF29" s="160">
        <v>19</v>
      </c>
      <c r="AG29" s="120" t="s">
        <v>135</v>
      </c>
      <c r="AH29" s="21">
        <v>19</v>
      </c>
      <c r="AI29" s="28" t="s">
        <v>135</v>
      </c>
      <c r="AJ29" s="364">
        <f t="shared" si="0"/>
        <v>7.45</v>
      </c>
      <c r="AK29" s="364">
        <f t="shared" si="1"/>
        <v>8.36</v>
      </c>
      <c r="AL29" s="120">
        <v>10</v>
      </c>
      <c r="AM29" s="120">
        <v>1</v>
      </c>
      <c r="AN29" s="120">
        <v>7</v>
      </c>
      <c r="AO29" s="120">
        <v>2</v>
      </c>
      <c r="AP29" s="132">
        <v>0</v>
      </c>
      <c r="AQ29" s="160">
        <v>19</v>
      </c>
    </row>
    <row r="30" spans="1:43" ht="20.100000000000001" customHeight="1" x14ac:dyDescent="0.15">
      <c r="A30" s="22">
        <v>20</v>
      </c>
      <c r="B30" s="31" t="s">
        <v>180</v>
      </c>
      <c r="C30" s="119">
        <v>465834</v>
      </c>
      <c r="D30" s="119">
        <v>113416</v>
      </c>
      <c r="E30" s="119">
        <v>579250</v>
      </c>
      <c r="F30" s="119">
        <v>11639</v>
      </c>
      <c r="G30" s="119">
        <v>119</v>
      </c>
      <c r="H30" s="119">
        <v>0</v>
      </c>
      <c r="I30" s="119">
        <v>5399</v>
      </c>
      <c r="J30" s="119">
        <v>5518</v>
      </c>
      <c r="K30" s="119">
        <v>9</v>
      </c>
      <c r="L30" s="119">
        <v>17166</v>
      </c>
      <c r="M30" s="119">
        <v>0</v>
      </c>
      <c r="N30" s="119">
        <v>4403</v>
      </c>
      <c r="O30" s="119">
        <v>4403</v>
      </c>
      <c r="P30" s="51">
        <v>20</v>
      </c>
      <c r="Q30" s="277">
        <v>20</v>
      </c>
      <c r="R30" s="31" t="s">
        <v>180</v>
      </c>
      <c r="S30" s="119">
        <v>0</v>
      </c>
      <c r="T30" s="119">
        <v>0</v>
      </c>
      <c r="U30" s="119">
        <v>0</v>
      </c>
      <c r="V30" s="119">
        <v>0</v>
      </c>
      <c r="W30" s="119">
        <v>0</v>
      </c>
      <c r="X30" s="119">
        <v>9</v>
      </c>
      <c r="Y30" s="119">
        <v>9</v>
      </c>
      <c r="Z30" s="119">
        <v>414</v>
      </c>
      <c r="AA30" s="119">
        <v>21992</v>
      </c>
      <c r="AB30" s="119">
        <v>7524</v>
      </c>
      <c r="AC30" s="119">
        <v>0</v>
      </c>
      <c r="AD30" s="119">
        <v>7524</v>
      </c>
      <c r="AE30" s="119">
        <v>19569</v>
      </c>
      <c r="AF30" s="161">
        <v>20</v>
      </c>
      <c r="AG30" s="119" t="s">
        <v>180</v>
      </c>
      <c r="AH30" s="22">
        <v>20</v>
      </c>
      <c r="AI30" s="31" t="s">
        <v>180</v>
      </c>
      <c r="AJ30" s="365">
        <f t="shared" si="0"/>
        <v>3.8</v>
      </c>
      <c r="AK30" s="365">
        <f t="shared" si="1"/>
        <v>4.2</v>
      </c>
      <c r="AL30" s="119">
        <v>7</v>
      </c>
      <c r="AM30" s="119">
        <v>1</v>
      </c>
      <c r="AN30" s="119">
        <v>6</v>
      </c>
      <c r="AO30" s="119">
        <v>0</v>
      </c>
      <c r="AP30" s="133">
        <v>0</v>
      </c>
      <c r="AQ30" s="161">
        <v>20</v>
      </c>
    </row>
    <row r="31" spans="1:43" ht="20.100000000000001" customHeight="1" x14ac:dyDescent="0.15">
      <c r="A31" s="21">
        <v>21</v>
      </c>
      <c r="B31" s="28" t="s">
        <v>181</v>
      </c>
      <c r="C31" s="82">
        <v>436918</v>
      </c>
      <c r="D31" s="82">
        <v>90384</v>
      </c>
      <c r="E31" s="82">
        <v>527302</v>
      </c>
      <c r="F31" s="82">
        <v>14443</v>
      </c>
      <c r="G31" s="82">
        <v>266</v>
      </c>
      <c r="H31" s="82">
        <v>0</v>
      </c>
      <c r="I31" s="82">
        <v>7830</v>
      </c>
      <c r="J31" s="82">
        <v>8096</v>
      </c>
      <c r="K31" s="82">
        <v>4591</v>
      </c>
      <c r="L31" s="120">
        <v>27130</v>
      </c>
      <c r="M31" s="82">
        <v>17</v>
      </c>
      <c r="N31" s="82">
        <v>6899</v>
      </c>
      <c r="O31" s="82">
        <v>6916</v>
      </c>
      <c r="P31" s="50">
        <v>21</v>
      </c>
      <c r="Q31" s="111">
        <v>21</v>
      </c>
      <c r="R31" s="28" t="s">
        <v>181</v>
      </c>
      <c r="S31" s="82">
        <v>0</v>
      </c>
      <c r="T31" s="82">
        <v>0</v>
      </c>
      <c r="U31" s="82">
        <v>0</v>
      </c>
      <c r="V31" s="82">
        <v>0</v>
      </c>
      <c r="W31" s="82">
        <v>1087</v>
      </c>
      <c r="X31" s="82">
        <v>0</v>
      </c>
      <c r="Y31" s="82">
        <v>1087</v>
      </c>
      <c r="Z31" s="82">
        <v>3458</v>
      </c>
      <c r="AA31" s="82">
        <v>38591</v>
      </c>
      <c r="AB31" s="82">
        <v>5951</v>
      </c>
      <c r="AC31" s="82">
        <v>0</v>
      </c>
      <c r="AD31" s="82">
        <v>5951</v>
      </c>
      <c r="AE31" s="82">
        <v>25874</v>
      </c>
      <c r="AF31" s="160">
        <v>21</v>
      </c>
      <c r="AG31" s="120" t="s">
        <v>181</v>
      </c>
      <c r="AH31" s="21">
        <v>21</v>
      </c>
      <c r="AI31" s="28" t="s">
        <v>181</v>
      </c>
      <c r="AJ31" s="364">
        <f t="shared" si="0"/>
        <v>7.32</v>
      </c>
      <c r="AK31" s="364">
        <f t="shared" si="1"/>
        <v>5.92</v>
      </c>
      <c r="AL31" s="82">
        <v>5</v>
      </c>
      <c r="AM31" s="120">
        <v>1</v>
      </c>
      <c r="AN31" s="82">
        <v>2</v>
      </c>
      <c r="AO31" s="82">
        <v>2</v>
      </c>
      <c r="AP31" s="132">
        <v>1</v>
      </c>
      <c r="AQ31" s="160">
        <v>21</v>
      </c>
    </row>
    <row r="32" spans="1:43" ht="20.100000000000001" customHeight="1" x14ac:dyDescent="0.15">
      <c r="A32" s="21">
        <v>22</v>
      </c>
      <c r="B32" s="28" t="s">
        <v>182</v>
      </c>
      <c r="C32" s="82">
        <v>702241</v>
      </c>
      <c r="D32" s="82">
        <v>133460</v>
      </c>
      <c r="E32" s="82">
        <v>835701</v>
      </c>
      <c r="F32" s="82">
        <v>16302</v>
      </c>
      <c r="G32" s="82">
        <v>393</v>
      </c>
      <c r="H32" s="82">
        <v>0</v>
      </c>
      <c r="I32" s="82">
        <v>8898</v>
      </c>
      <c r="J32" s="82">
        <v>9291</v>
      </c>
      <c r="K32" s="82">
        <v>7745</v>
      </c>
      <c r="L32" s="120">
        <v>33338</v>
      </c>
      <c r="M32" s="82">
        <v>110</v>
      </c>
      <c r="N32" s="82">
        <v>231</v>
      </c>
      <c r="O32" s="82">
        <v>341</v>
      </c>
      <c r="P32" s="50">
        <v>22</v>
      </c>
      <c r="Q32" s="111">
        <v>22</v>
      </c>
      <c r="R32" s="28" t="s">
        <v>182</v>
      </c>
      <c r="S32" s="82">
        <v>0</v>
      </c>
      <c r="T32" s="82">
        <v>0</v>
      </c>
      <c r="U32" s="82">
        <v>0</v>
      </c>
      <c r="V32" s="82">
        <v>0</v>
      </c>
      <c r="W32" s="82">
        <v>0</v>
      </c>
      <c r="X32" s="82">
        <v>0</v>
      </c>
      <c r="Y32" s="82">
        <v>0</v>
      </c>
      <c r="Z32" s="82">
        <v>0</v>
      </c>
      <c r="AA32" s="82">
        <v>33679</v>
      </c>
      <c r="AB32" s="82">
        <v>5364</v>
      </c>
      <c r="AC32" s="82">
        <v>0</v>
      </c>
      <c r="AD32" s="82">
        <v>5364</v>
      </c>
      <c r="AE32" s="82">
        <v>22145</v>
      </c>
      <c r="AF32" s="160">
        <v>22</v>
      </c>
      <c r="AG32" s="120" t="s">
        <v>182</v>
      </c>
      <c r="AH32" s="21">
        <v>22</v>
      </c>
      <c r="AI32" s="28" t="s">
        <v>182</v>
      </c>
      <c r="AJ32" s="364">
        <f t="shared" si="0"/>
        <v>4.03</v>
      </c>
      <c r="AK32" s="364">
        <f t="shared" si="1"/>
        <v>3.15</v>
      </c>
      <c r="AL32" s="82">
        <v>4</v>
      </c>
      <c r="AM32" s="120">
        <v>0</v>
      </c>
      <c r="AN32" s="82">
        <v>3</v>
      </c>
      <c r="AO32" s="82">
        <v>1</v>
      </c>
      <c r="AP32" s="132">
        <v>0</v>
      </c>
      <c r="AQ32" s="160">
        <v>22</v>
      </c>
    </row>
    <row r="33" spans="1:43" ht="20.100000000000001" customHeight="1" x14ac:dyDescent="0.15">
      <c r="A33" s="21">
        <v>23</v>
      </c>
      <c r="B33" s="28" t="s">
        <v>184</v>
      </c>
      <c r="C33" s="82">
        <v>1492875</v>
      </c>
      <c r="D33" s="82">
        <v>372960</v>
      </c>
      <c r="E33" s="82">
        <v>1865835</v>
      </c>
      <c r="F33" s="82">
        <v>41790</v>
      </c>
      <c r="G33" s="82">
        <v>2166</v>
      </c>
      <c r="H33" s="82">
        <v>0</v>
      </c>
      <c r="I33" s="82">
        <v>17869</v>
      </c>
      <c r="J33" s="82">
        <v>20035</v>
      </c>
      <c r="K33" s="82">
        <v>0</v>
      </c>
      <c r="L33" s="120">
        <v>61825</v>
      </c>
      <c r="M33" s="82">
        <v>0</v>
      </c>
      <c r="N33" s="82">
        <v>4978</v>
      </c>
      <c r="O33" s="82">
        <v>4978</v>
      </c>
      <c r="P33" s="50">
        <v>23</v>
      </c>
      <c r="Q33" s="111">
        <v>23</v>
      </c>
      <c r="R33" s="28" t="s">
        <v>184</v>
      </c>
      <c r="S33" s="82">
        <v>0</v>
      </c>
      <c r="T33" s="82">
        <v>0</v>
      </c>
      <c r="U33" s="82">
        <v>0</v>
      </c>
      <c r="V33" s="82">
        <v>0</v>
      </c>
      <c r="W33" s="82">
        <v>0</v>
      </c>
      <c r="X33" s="82">
        <v>0</v>
      </c>
      <c r="Y33" s="82">
        <v>0</v>
      </c>
      <c r="Z33" s="82">
        <v>0</v>
      </c>
      <c r="AA33" s="82">
        <v>66803</v>
      </c>
      <c r="AB33" s="82">
        <v>26027</v>
      </c>
      <c r="AC33" s="82">
        <v>0</v>
      </c>
      <c r="AD33" s="82">
        <v>26027</v>
      </c>
      <c r="AE33" s="82">
        <v>41094</v>
      </c>
      <c r="AF33" s="160">
        <v>23</v>
      </c>
      <c r="AG33" s="120" t="s">
        <v>184</v>
      </c>
      <c r="AH33" s="21">
        <v>23</v>
      </c>
      <c r="AI33" s="28" t="s">
        <v>184</v>
      </c>
      <c r="AJ33" s="364">
        <f t="shared" si="0"/>
        <v>3.58</v>
      </c>
      <c r="AK33" s="364">
        <f t="shared" si="1"/>
        <v>2.75</v>
      </c>
      <c r="AL33" s="82">
        <v>12</v>
      </c>
      <c r="AM33" s="120">
        <v>1</v>
      </c>
      <c r="AN33" s="82">
        <v>11</v>
      </c>
      <c r="AO33" s="82">
        <v>0</v>
      </c>
      <c r="AP33" s="132">
        <v>0</v>
      </c>
      <c r="AQ33" s="160">
        <v>23</v>
      </c>
    </row>
    <row r="34" spans="1:43" ht="20.100000000000001" customHeight="1" x14ac:dyDescent="0.15">
      <c r="A34" s="21">
        <v>24</v>
      </c>
      <c r="B34" s="28" t="s">
        <v>185</v>
      </c>
      <c r="C34" s="82">
        <v>1115802</v>
      </c>
      <c r="D34" s="82">
        <v>266487</v>
      </c>
      <c r="E34" s="82">
        <v>1382289</v>
      </c>
      <c r="F34" s="82">
        <v>34911</v>
      </c>
      <c r="G34" s="82">
        <v>1199</v>
      </c>
      <c r="H34" s="82">
        <v>62</v>
      </c>
      <c r="I34" s="82">
        <v>14254</v>
      </c>
      <c r="J34" s="82">
        <v>15515</v>
      </c>
      <c r="K34" s="82">
        <v>12375</v>
      </c>
      <c r="L34" s="120">
        <v>62801</v>
      </c>
      <c r="M34" s="82">
        <v>0</v>
      </c>
      <c r="N34" s="82">
        <v>12807</v>
      </c>
      <c r="O34" s="82">
        <v>12807</v>
      </c>
      <c r="P34" s="50">
        <v>24</v>
      </c>
      <c r="Q34" s="111">
        <v>24</v>
      </c>
      <c r="R34" s="28" t="s">
        <v>185</v>
      </c>
      <c r="S34" s="82">
        <v>0</v>
      </c>
      <c r="T34" s="82">
        <v>0</v>
      </c>
      <c r="U34" s="82">
        <v>0</v>
      </c>
      <c r="V34" s="82">
        <v>1937</v>
      </c>
      <c r="W34" s="82">
        <v>0</v>
      </c>
      <c r="X34" s="82">
        <v>0</v>
      </c>
      <c r="Y34" s="82">
        <v>1937</v>
      </c>
      <c r="Z34" s="82">
        <v>85</v>
      </c>
      <c r="AA34" s="82">
        <v>77630</v>
      </c>
      <c r="AB34" s="82">
        <v>18831</v>
      </c>
      <c r="AC34" s="82">
        <v>0</v>
      </c>
      <c r="AD34" s="82">
        <v>18831</v>
      </c>
      <c r="AE34" s="82">
        <v>60901</v>
      </c>
      <c r="AF34" s="160">
        <v>24</v>
      </c>
      <c r="AG34" s="120" t="s">
        <v>185</v>
      </c>
      <c r="AH34" s="21">
        <v>24</v>
      </c>
      <c r="AI34" s="28" t="s">
        <v>185</v>
      </c>
      <c r="AJ34" s="364">
        <f t="shared" si="0"/>
        <v>5.62</v>
      </c>
      <c r="AK34" s="364">
        <f t="shared" si="1"/>
        <v>5.46</v>
      </c>
      <c r="AL34" s="82">
        <v>12</v>
      </c>
      <c r="AM34" s="120">
        <v>2</v>
      </c>
      <c r="AN34" s="82">
        <v>6</v>
      </c>
      <c r="AO34" s="82">
        <v>4</v>
      </c>
      <c r="AP34" s="132">
        <v>0</v>
      </c>
      <c r="AQ34" s="160">
        <v>24</v>
      </c>
    </row>
    <row r="35" spans="1:43" ht="20.100000000000001" customHeight="1" x14ac:dyDescent="0.15">
      <c r="A35" s="21">
        <v>25</v>
      </c>
      <c r="B35" s="28" t="s">
        <v>12</v>
      </c>
      <c r="C35" s="82">
        <v>238355</v>
      </c>
      <c r="D35" s="82">
        <v>48831</v>
      </c>
      <c r="E35" s="82">
        <v>287186</v>
      </c>
      <c r="F35" s="82">
        <v>5379</v>
      </c>
      <c r="G35" s="82">
        <v>50</v>
      </c>
      <c r="H35" s="82">
        <v>0</v>
      </c>
      <c r="I35" s="82">
        <v>2894</v>
      </c>
      <c r="J35" s="82">
        <v>2944</v>
      </c>
      <c r="K35" s="82">
        <v>1454</v>
      </c>
      <c r="L35" s="120">
        <v>9777</v>
      </c>
      <c r="M35" s="82">
        <v>0</v>
      </c>
      <c r="N35" s="82">
        <v>515</v>
      </c>
      <c r="O35" s="82">
        <v>515</v>
      </c>
      <c r="P35" s="50">
        <v>25</v>
      </c>
      <c r="Q35" s="19">
        <v>25</v>
      </c>
      <c r="R35" s="357" t="s">
        <v>12</v>
      </c>
      <c r="S35" s="82">
        <v>0</v>
      </c>
      <c r="T35" s="82">
        <v>0</v>
      </c>
      <c r="U35" s="82">
        <v>0</v>
      </c>
      <c r="V35" s="82">
        <v>0</v>
      </c>
      <c r="W35" s="82">
        <v>0</v>
      </c>
      <c r="X35" s="82">
        <v>0</v>
      </c>
      <c r="Y35" s="82">
        <v>0</v>
      </c>
      <c r="Z35" s="82">
        <v>8052</v>
      </c>
      <c r="AA35" s="82">
        <v>18344</v>
      </c>
      <c r="AB35" s="82">
        <v>3535</v>
      </c>
      <c r="AC35" s="82">
        <v>0</v>
      </c>
      <c r="AD35" s="82">
        <v>3535</v>
      </c>
      <c r="AE35" s="82">
        <v>16944</v>
      </c>
      <c r="AF35" s="160">
        <v>25</v>
      </c>
      <c r="AG35" s="120" t="s">
        <v>12</v>
      </c>
      <c r="AH35" s="21">
        <v>25</v>
      </c>
      <c r="AI35" s="28" t="s">
        <v>12</v>
      </c>
      <c r="AJ35" s="364">
        <f t="shared" si="0"/>
        <v>6.39</v>
      </c>
      <c r="AK35" s="364">
        <f t="shared" si="1"/>
        <v>7.11</v>
      </c>
      <c r="AL35" s="82">
        <v>4</v>
      </c>
      <c r="AM35" s="120">
        <v>0</v>
      </c>
      <c r="AN35" s="82">
        <v>2</v>
      </c>
      <c r="AO35" s="82">
        <v>2</v>
      </c>
      <c r="AP35" s="132">
        <v>0</v>
      </c>
      <c r="AQ35" s="160">
        <v>25</v>
      </c>
    </row>
    <row r="36" spans="1:43" ht="20.100000000000001" customHeight="1" x14ac:dyDescent="0.15">
      <c r="A36" s="23" t="s">
        <v>342</v>
      </c>
      <c r="B36" s="32"/>
      <c r="C36" s="125">
        <f t="shared" ref="C36:O36" si="2">SUM(C11:C35)</f>
        <v>115774752</v>
      </c>
      <c r="D36" s="125">
        <f t="shared" si="2"/>
        <v>26206863</v>
      </c>
      <c r="E36" s="125">
        <f t="shared" si="2"/>
        <v>141981615</v>
      </c>
      <c r="F36" s="125">
        <f t="shared" si="2"/>
        <v>1658763</v>
      </c>
      <c r="G36" s="125">
        <f t="shared" si="2"/>
        <v>120666</v>
      </c>
      <c r="H36" s="125">
        <f t="shared" si="2"/>
        <v>8448</v>
      </c>
      <c r="I36" s="125">
        <f t="shared" si="2"/>
        <v>839971</v>
      </c>
      <c r="J36" s="125">
        <f t="shared" si="2"/>
        <v>969085</v>
      </c>
      <c r="K36" s="125">
        <f t="shared" si="2"/>
        <v>407753</v>
      </c>
      <c r="L36" s="125">
        <f t="shared" si="2"/>
        <v>3035601</v>
      </c>
      <c r="M36" s="125">
        <f t="shared" si="2"/>
        <v>1911</v>
      </c>
      <c r="N36" s="125">
        <f t="shared" si="2"/>
        <v>747797</v>
      </c>
      <c r="O36" s="125">
        <f t="shared" si="2"/>
        <v>749708</v>
      </c>
      <c r="P36" s="52"/>
      <c r="Q36" s="356" t="s">
        <v>342</v>
      </c>
      <c r="R36" s="358"/>
      <c r="S36" s="125">
        <f t="shared" ref="S36:AE36" si="3">SUM(S11:S35)</f>
        <v>0</v>
      </c>
      <c r="T36" s="125">
        <f t="shared" si="3"/>
        <v>0</v>
      </c>
      <c r="U36" s="125">
        <f t="shared" si="3"/>
        <v>0</v>
      </c>
      <c r="V36" s="125">
        <f t="shared" si="3"/>
        <v>12006</v>
      </c>
      <c r="W36" s="125">
        <f t="shared" si="3"/>
        <v>1242</v>
      </c>
      <c r="X36" s="125">
        <f t="shared" si="3"/>
        <v>6944</v>
      </c>
      <c r="Y36" s="125">
        <f t="shared" si="3"/>
        <v>20192</v>
      </c>
      <c r="Z36" s="125">
        <f t="shared" si="3"/>
        <v>274012</v>
      </c>
      <c r="AA36" s="125">
        <f t="shared" si="3"/>
        <v>4079513</v>
      </c>
      <c r="AB36" s="125">
        <f t="shared" si="3"/>
        <v>1390155</v>
      </c>
      <c r="AC36" s="125">
        <f t="shared" si="3"/>
        <v>0</v>
      </c>
      <c r="AD36" s="125">
        <f t="shared" si="3"/>
        <v>1390155</v>
      </c>
      <c r="AE36" s="125">
        <f t="shared" si="3"/>
        <v>2647455</v>
      </c>
      <c r="AF36" s="163"/>
      <c r="AG36" s="120"/>
      <c r="AH36" s="23" t="s">
        <v>342</v>
      </c>
      <c r="AI36" s="32"/>
      <c r="AJ36" s="367">
        <f t="shared" si="0"/>
        <v>2.87</v>
      </c>
      <c r="AK36" s="367">
        <f t="shared" si="1"/>
        <v>2.29</v>
      </c>
      <c r="AL36" s="125">
        <f>SUM(AL11:AL35)</f>
        <v>507</v>
      </c>
      <c r="AM36" s="125">
        <f>SUM(AM11:AM35)</f>
        <v>40</v>
      </c>
      <c r="AN36" s="125">
        <f>SUM(AN11:AN35)</f>
        <v>326</v>
      </c>
      <c r="AO36" s="125">
        <f>SUM(AO11:AO35)</f>
        <v>141</v>
      </c>
      <c r="AP36" s="135">
        <f>SUM(AP11:AP35)</f>
        <v>51</v>
      </c>
      <c r="AQ36" s="163"/>
    </row>
  </sheetData>
  <mergeCells count="41">
    <mergeCell ref="C6:E6"/>
    <mergeCell ref="F6:O6"/>
    <mergeCell ref="S6:AA6"/>
    <mergeCell ref="AB6:AD6"/>
    <mergeCell ref="AJ6:AK6"/>
    <mergeCell ref="V8:V9"/>
    <mergeCell ref="W8:W9"/>
    <mergeCell ref="AL6:AP6"/>
    <mergeCell ref="S7:Y7"/>
    <mergeCell ref="AM7:AO7"/>
    <mergeCell ref="AE6:AE9"/>
    <mergeCell ref="AF6:AF10"/>
    <mergeCell ref="X8:X9"/>
    <mergeCell ref="Y8:Y9"/>
    <mergeCell ref="AM8:AM9"/>
    <mergeCell ref="AN8:AN9"/>
    <mergeCell ref="AO8:AO9"/>
    <mergeCell ref="G8:J8"/>
    <mergeCell ref="S8:U8"/>
    <mergeCell ref="P6:P10"/>
    <mergeCell ref="K8:K9"/>
    <mergeCell ref="F7:L7"/>
    <mergeCell ref="M7:O7"/>
    <mergeCell ref="N8:N9"/>
    <mergeCell ref="O8:O9"/>
    <mergeCell ref="AQ6:AQ10"/>
    <mergeCell ref="C7:C9"/>
    <mergeCell ref="D7:D9"/>
    <mergeCell ref="E7:E9"/>
    <mergeCell ref="Z7:Z9"/>
    <mergeCell ref="AA7:AA9"/>
    <mergeCell ref="AB7:AB9"/>
    <mergeCell ref="AC7:AC9"/>
    <mergeCell ref="AD7:AD9"/>
    <mergeCell ref="AJ7:AJ9"/>
    <mergeCell ref="AK7:AK9"/>
    <mergeCell ref="AL7:AL9"/>
    <mergeCell ref="AP7:AP9"/>
    <mergeCell ref="F8:F9"/>
    <mergeCell ref="L8:L9"/>
    <mergeCell ref="M8:M9"/>
  </mergeCells>
  <phoneticPr fontId="2"/>
  <pageMargins left="0.78740157480314965" right="0.78740157480314965" top="0.78740157480314965" bottom="0.78740157480314965" header="0.51181102362204722" footer="0.51181102362204722"/>
  <pageSetup paperSize="9" scale="80" firstPageNumber="83" fitToWidth="0" orientation="portrait" useFirstPageNumber="1" r:id="rId1"/>
  <headerFooter scaleWithDoc="0" alignWithMargins="0">
    <oddFooter>&amp;C- &amp;P -</oddFooter>
  </headerFooter>
  <colBreaks count="4" manualBreakCount="4">
    <brk id="8" max="1048575" man="1"/>
    <brk id="16" max="1048575" man="1"/>
    <brk id="24" max="35" man="1"/>
    <brk id="3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H38"/>
  <sheetViews>
    <sheetView view="pageBreakPreview" zoomScale="85" zoomScaleSheetLayoutView="85" workbookViewId="0">
      <selection activeCell="E16" sqref="E16"/>
    </sheetView>
  </sheetViews>
  <sheetFormatPr defaultRowHeight="20.100000000000001" customHeight="1" x14ac:dyDescent="0.15"/>
  <cols>
    <col min="1" max="1" width="5.625" style="15" customWidth="1"/>
    <col min="2" max="2" width="11.625" style="15" customWidth="1"/>
    <col min="3" max="3" width="10.625" style="15" customWidth="1"/>
    <col min="4" max="4" width="8.625" style="15" customWidth="1"/>
    <col min="5" max="5" width="10.625" style="15" customWidth="1"/>
    <col min="6" max="6" width="8.625" style="15" customWidth="1"/>
    <col min="7" max="7" width="10.625" style="15" customWidth="1"/>
    <col min="8" max="8" width="8.625" style="15" customWidth="1"/>
    <col min="9" max="9" width="10.625" style="15" customWidth="1"/>
    <col min="10" max="10" width="8.625" style="15" customWidth="1"/>
    <col min="11" max="11" width="10.625" style="15" customWidth="1"/>
    <col min="12" max="12" width="8.625" style="15" customWidth="1"/>
    <col min="13" max="13" width="10.625" style="15" customWidth="1"/>
    <col min="14" max="14" width="8.625" style="15" customWidth="1"/>
    <col min="15" max="15" width="10.625" style="15" customWidth="1"/>
    <col min="16" max="16" width="8.625" style="15" customWidth="1"/>
    <col min="17" max="17" width="10.625" style="15" customWidth="1"/>
    <col min="18" max="18" width="8.625" style="15" customWidth="1"/>
    <col min="19" max="19" width="5.625" style="16" customWidth="1"/>
    <col min="20" max="20" width="5.625" style="15" hidden="1" customWidth="1"/>
    <col min="21" max="21" width="5.625" style="15" customWidth="1"/>
    <col min="22" max="22" width="11.625" style="15" customWidth="1"/>
    <col min="23" max="23" width="10.625" style="47" customWidth="1"/>
    <col min="24" max="24" width="8.625" style="15" customWidth="1"/>
    <col min="25" max="25" width="10.625" style="47" customWidth="1"/>
    <col min="26" max="26" width="8.625" style="15" customWidth="1"/>
    <col min="27" max="27" width="10.625" style="47" customWidth="1"/>
    <col min="28" max="28" width="8.625" style="15" customWidth="1"/>
    <col min="29" max="29" width="10.625" style="47" customWidth="1"/>
    <col min="30" max="30" width="8.625" style="15" customWidth="1"/>
    <col min="31" max="31" width="10.625" style="15" customWidth="1"/>
    <col min="32" max="32" width="5.625" style="16" customWidth="1"/>
    <col min="33" max="33" width="9" style="15" customWidth="1"/>
    <col min="34" max="16384" width="9" style="15"/>
  </cols>
  <sheetData>
    <row r="1" spans="1:34" ht="20.100000000000001" customHeight="1" x14ac:dyDescent="0.15">
      <c r="A1" s="15" t="str">
        <f>目次!A6</f>
        <v>令和６年度　市町村税の課税状況等の調</v>
      </c>
      <c r="W1" s="15"/>
      <c r="Y1" s="15"/>
      <c r="AA1" s="15"/>
      <c r="AC1" s="15"/>
    </row>
    <row r="2" spans="1:34" ht="20.100000000000001" customHeight="1" x14ac:dyDescent="0.15">
      <c r="A2" s="15" t="s">
        <v>5</v>
      </c>
    </row>
    <row r="4" spans="1:34" ht="20.100000000000001" customHeight="1" x14ac:dyDescent="0.15">
      <c r="A4" s="15" t="s">
        <v>208</v>
      </c>
      <c r="U4" s="15" t="s">
        <v>203</v>
      </c>
    </row>
    <row r="5" spans="1:34" ht="20.100000000000001" customHeight="1" thickBot="1" x14ac:dyDescent="0.2">
      <c r="T5" s="91"/>
      <c r="U5" s="99" t="s">
        <v>110</v>
      </c>
    </row>
    <row r="6" spans="1:34" ht="20.100000000000001" customHeight="1" x14ac:dyDescent="0.15">
      <c r="A6" s="17"/>
      <c r="B6" s="24" t="s">
        <v>9</v>
      </c>
      <c r="C6" s="64"/>
      <c r="D6" s="73"/>
      <c r="E6" s="64"/>
      <c r="F6" s="73"/>
      <c r="G6" s="64"/>
      <c r="H6" s="73"/>
      <c r="I6" s="64"/>
      <c r="J6" s="73"/>
      <c r="K6" s="64"/>
      <c r="L6" s="73"/>
      <c r="M6" s="64"/>
      <c r="N6" s="73"/>
      <c r="O6" s="64"/>
      <c r="P6" s="73"/>
      <c r="Q6" s="64"/>
      <c r="R6" s="73"/>
      <c r="S6" s="461" t="s">
        <v>331</v>
      </c>
      <c r="T6" s="92"/>
      <c r="U6" s="17"/>
      <c r="V6" s="24" t="s">
        <v>9</v>
      </c>
      <c r="W6" s="64"/>
      <c r="X6" s="73"/>
      <c r="Y6" s="64"/>
      <c r="Z6" s="73"/>
      <c r="AA6" s="64"/>
      <c r="AB6" s="73"/>
      <c r="AC6" s="64"/>
      <c r="AD6" s="73"/>
      <c r="AE6" s="100"/>
      <c r="AF6" s="461" t="s">
        <v>331</v>
      </c>
    </row>
    <row r="7" spans="1:34" ht="36" x14ac:dyDescent="0.15">
      <c r="A7" s="18"/>
      <c r="B7" s="25"/>
      <c r="C7" s="65" t="s">
        <v>285</v>
      </c>
      <c r="D7" s="65" t="s">
        <v>121</v>
      </c>
      <c r="E7" s="65" t="s">
        <v>241</v>
      </c>
      <c r="F7" s="65" t="s">
        <v>121</v>
      </c>
      <c r="G7" s="65" t="s">
        <v>305</v>
      </c>
      <c r="H7" s="65" t="s">
        <v>121</v>
      </c>
      <c r="I7" s="84" t="s">
        <v>30</v>
      </c>
      <c r="J7" s="85" t="s">
        <v>121</v>
      </c>
      <c r="K7" s="65" t="s">
        <v>14</v>
      </c>
      <c r="L7" s="65" t="s">
        <v>121</v>
      </c>
      <c r="M7" s="65" t="s">
        <v>36</v>
      </c>
      <c r="N7" s="65" t="s">
        <v>121</v>
      </c>
      <c r="O7" s="65" t="s">
        <v>16</v>
      </c>
      <c r="P7" s="65" t="s">
        <v>121</v>
      </c>
      <c r="Q7" s="65" t="s">
        <v>41</v>
      </c>
      <c r="R7" s="65" t="s">
        <v>121</v>
      </c>
      <c r="S7" s="462"/>
      <c r="T7" s="93"/>
      <c r="U7" s="18"/>
      <c r="V7" s="25"/>
      <c r="W7" s="65" t="s">
        <v>429</v>
      </c>
      <c r="X7" s="65" t="s">
        <v>121</v>
      </c>
      <c r="Y7" s="65" t="s">
        <v>457</v>
      </c>
      <c r="Z7" s="65" t="s">
        <v>121</v>
      </c>
      <c r="AA7" s="65" t="s">
        <v>430</v>
      </c>
      <c r="AB7" s="65" t="s">
        <v>121</v>
      </c>
      <c r="AC7" s="65" t="s">
        <v>458</v>
      </c>
      <c r="AD7" s="65" t="s">
        <v>121</v>
      </c>
      <c r="AE7" s="101" t="s">
        <v>15</v>
      </c>
      <c r="AF7" s="462"/>
    </row>
    <row r="8" spans="1:34" ht="20.100000000000001" customHeight="1" x14ac:dyDescent="0.15">
      <c r="A8" s="19" t="s">
        <v>26</v>
      </c>
      <c r="B8" s="26"/>
      <c r="C8" s="66" t="s">
        <v>25</v>
      </c>
      <c r="D8" s="74" t="s">
        <v>189</v>
      </c>
      <c r="E8" s="66" t="s">
        <v>25</v>
      </c>
      <c r="F8" s="74" t="s">
        <v>189</v>
      </c>
      <c r="G8" s="66" t="s">
        <v>25</v>
      </c>
      <c r="H8" s="74" t="s">
        <v>189</v>
      </c>
      <c r="I8" s="66" t="s">
        <v>25</v>
      </c>
      <c r="J8" s="74" t="s">
        <v>189</v>
      </c>
      <c r="K8" s="66" t="s">
        <v>25</v>
      </c>
      <c r="L8" s="74" t="s">
        <v>189</v>
      </c>
      <c r="M8" s="66" t="s">
        <v>25</v>
      </c>
      <c r="N8" s="74" t="s">
        <v>189</v>
      </c>
      <c r="O8" s="66" t="s">
        <v>25</v>
      </c>
      <c r="P8" s="74" t="s">
        <v>189</v>
      </c>
      <c r="Q8" s="66" t="s">
        <v>25</v>
      </c>
      <c r="R8" s="74" t="s">
        <v>189</v>
      </c>
      <c r="S8" s="463"/>
      <c r="T8" s="94"/>
      <c r="U8" s="19" t="s">
        <v>26</v>
      </c>
      <c r="V8" s="26"/>
      <c r="W8" s="66" t="s">
        <v>25</v>
      </c>
      <c r="X8" s="74" t="s">
        <v>189</v>
      </c>
      <c r="Y8" s="66" t="s">
        <v>25</v>
      </c>
      <c r="Z8" s="74" t="s">
        <v>189</v>
      </c>
      <c r="AA8" s="66" t="s">
        <v>25</v>
      </c>
      <c r="AB8" s="74" t="s">
        <v>189</v>
      </c>
      <c r="AC8" s="66" t="s">
        <v>25</v>
      </c>
      <c r="AD8" s="74" t="s">
        <v>189</v>
      </c>
      <c r="AE8" s="102"/>
      <c r="AF8" s="466"/>
    </row>
    <row r="9" spans="1:34" s="62" customFormat="1" ht="22.5" customHeight="1" x14ac:dyDescent="0.15">
      <c r="A9" s="20">
        <v>1</v>
      </c>
      <c r="B9" s="27" t="s">
        <v>155</v>
      </c>
      <c r="C9" s="67">
        <v>236</v>
      </c>
      <c r="D9" s="75">
        <f t="shared" ref="D9:D34" si="0">ROUND(C9/$AE9*100,2)</f>
        <v>0.18</v>
      </c>
      <c r="E9" s="34">
        <v>46161</v>
      </c>
      <c r="F9" s="75">
        <f t="shared" ref="F9:F34" si="1">ROUND(E9/$AE9*100,2)</f>
        <v>35.229999999999997</v>
      </c>
      <c r="G9" s="34">
        <v>40127</v>
      </c>
      <c r="H9" s="75">
        <f t="shared" ref="H9:H34" si="2">ROUND(G9/$AE9*100,2)</f>
        <v>30.63</v>
      </c>
      <c r="I9" s="34">
        <v>20323</v>
      </c>
      <c r="J9" s="75">
        <f t="shared" ref="J9:J34" si="3">ROUND(I9/$AE9*100,2)</f>
        <v>15.51</v>
      </c>
      <c r="K9" s="34">
        <v>12070</v>
      </c>
      <c r="L9" s="75">
        <f t="shared" ref="L9:L34" si="4">ROUND(K9/$AE9*100,2)</f>
        <v>9.2100000000000009</v>
      </c>
      <c r="M9" s="34">
        <v>6434</v>
      </c>
      <c r="N9" s="75">
        <f t="shared" ref="N9:N34" si="5">ROUND(M9/$AE9*100,2)</f>
        <v>4.91</v>
      </c>
      <c r="O9" s="34">
        <v>2042</v>
      </c>
      <c r="P9" s="75">
        <f t="shared" ref="P9:P34" si="6">ROUND(O9/$AE9*100,2)</f>
        <v>1.56</v>
      </c>
      <c r="Q9" s="34">
        <v>1555</v>
      </c>
      <c r="R9" s="86">
        <f t="shared" ref="R9:R34" si="7">ROUND(Q9/$AE9*100,2)</f>
        <v>1.19</v>
      </c>
      <c r="S9" s="50">
        <v>1</v>
      </c>
      <c r="T9" s="95"/>
      <c r="U9" s="20">
        <v>1</v>
      </c>
      <c r="V9" s="27" t="s">
        <v>155</v>
      </c>
      <c r="W9" s="67">
        <v>1577</v>
      </c>
      <c r="X9" s="75">
        <f t="shared" ref="X9:X34" si="8">ROUND(W9/$AE9*100,2)</f>
        <v>1.2</v>
      </c>
      <c r="Y9" s="380">
        <v>414</v>
      </c>
      <c r="Z9" s="75">
        <f t="shared" ref="Z9:Z34" si="9">ROUND(Y9/$AE9*100,2)</f>
        <v>0.32</v>
      </c>
      <c r="AA9" s="380">
        <v>60</v>
      </c>
      <c r="AB9" s="75">
        <f t="shared" ref="AB9:AB34" si="10">ROUND(AA9/$AE9*100,2)</f>
        <v>0.05</v>
      </c>
      <c r="AC9" s="380">
        <v>12</v>
      </c>
      <c r="AD9" s="75">
        <f t="shared" ref="AD9:AD34" si="11">ROUND(AC9/$AE9*100,2)</f>
        <v>0.01</v>
      </c>
      <c r="AE9" s="376">
        <f>C9+E9+G9+I9+K9+M9+O9+Q9+W9+Y9+AA9+AC9</f>
        <v>131011</v>
      </c>
      <c r="AF9" s="374">
        <v>1</v>
      </c>
      <c r="AG9" s="108"/>
      <c r="AH9" s="109"/>
    </row>
    <row r="10" spans="1:34" s="62" customFormat="1" ht="22.5" customHeight="1" x14ac:dyDescent="0.15">
      <c r="A10" s="21">
        <v>2</v>
      </c>
      <c r="B10" s="28" t="s">
        <v>159</v>
      </c>
      <c r="C10" s="68">
        <v>34</v>
      </c>
      <c r="D10" s="76">
        <f t="shared" si="0"/>
        <v>0.18</v>
      </c>
      <c r="E10" s="35">
        <v>8090</v>
      </c>
      <c r="F10" s="76">
        <f t="shared" si="1"/>
        <v>42.22</v>
      </c>
      <c r="G10" s="35">
        <v>6048</v>
      </c>
      <c r="H10" s="76">
        <f t="shared" si="2"/>
        <v>31.56</v>
      </c>
      <c r="I10" s="35">
        <v>2499</v>
      </c>
      <c r="J10" s="76">
        <f t="shared" si="3"/>
        <v>13.04</v>
      </c>
      <c r="K10" s="35">
        <v>1429</v>
      </c>
      <c r="L10" s="76">
        <f t="shared" si="4"/>
        <v>7.46</v>
      </c>
      <c r="M10" s="35">
        <v>562</v>
      </c>
      <c r="N10" s="76">
        <f t="shared" si="5"/>
        <v>2.93</v>
      </c>
      <c r="O10" s="35">
        <v>156</v>
      </c>
      <c r="P10" s="76">
        <f t="shared" si="6"/>
        <v>0.81</v>
      </c>
      <c r="Q10" s="35">
        <v>123</v>
      </c>
      <c r="R10" s="87">
        <f t="shared" si="7"/>
        <v>0.64</v>
      </c>
      <c r="S10" s="50">
        <v>2</v>
      </c>
      <c r="T10" s="94"/>
      <c r="U10" s="21">
        <v>2</v>
      </c>
      <c r="V10" s="28" t="s">
        <v>159</v>
      </c>
      <c r="W10" s="68">
        <v>150</v>
      </c>
      <c r="X10" s="76">
        <f t="shared" si="8"/>
        <v>0.78</v>
      </c>
      <c r="Y10" s="381">
        <v>57</v>
      </c>
      <c r="Z10" s="76">
        <f t="shared" si="9"/>
        <v>0.3</v>
      </c>
      <c r="AA10" s="381">
        <v>11</v>
      </c>
      <c r="AB10" s="76">
        <f t="shared" si="10"/>
        <v>0.06</v>
      </c>
      <c r="AC10" s="381">
        <v>2</v>
      </c>
      <c r="AD10" s="76">
        <f t="shared" si="11"/>
        <v>0.01</v>
      </c>
      <c r="AE10" s="377">
        <f t="shared" ref="AE10:AE33" si="12">C10+E10+G10+I10+K10+M10+O10+Q10+W10+Y10+AA10+AC10</f>
        <v>19161</v>
      </c>
      <c r="AF10" s="374">
        <v>2</v>
      </c>
      <c r="AG10" s="108"/>
      <c r="AH10" s="109"/>
    </row>
    <row r="11" spans="1:34" s="62" customFormat="1" ht="22.5" customHeight="1" x14ac:dyDescent="0.15">
      <c r="A11" s="21">
        <v>3</v>
      </c>
      <c r="B11" s="28" t="s">
        <v>160</v>
      </c>
      <c r="C11" s="68">
        <v>46</v>
      </c>
      <c r="D11" s="76">
        <f t="shared" si="0"/>
        <v>0.14000000000000001</v>
      </c>
      <c r="E11" s="35">
        <v>14133</v>
      </c>
      <c r="F11" s="76">
        <f t="shared" si="1"/>
        <v>44.05</v>
      </c>
      <c r="G11" s="35">
        <v>9931</v>
      </c>
      <c r="H11" s="76">
        <f t="shared" si="2"/>
        <v>30.95</v>
      </c>
      <c r="I11" s="35">
        <v>4135</v>
      </c>
      <c r="J11" s="76">
        <f t="shared" si="3"/>
        <v>12.89</v>
      </c>
      <c r="K11" s="35">
        <v>2258</v>
      </c>
      <c r="L11" s="76">
        <f t="shared" si="4"/>
        <v>7.04</v>
      </c>
      <c r="M11" s="35">
        <v>839</v>
      </c>
      <c r="N11" s="76">
        <f t="shared" si="5"/>
        <v>2.61</v>
      </c>
      <c r="O11" s="35">
        <v>237</v>
      </c>
      <c r="P11" s="76">
        <f t="shared" si="6"/>
        <v>0.74</v>
      </c>
      <c r="Q11" s="35">
        <v>215</v>
      </c>
      <c r="R11" s="87">
        <f t="shared" si="7"/>
        <v>0.67</v>
      </c>
      <c r="S11" s="50">
        <v>3</v>
      </c>
      <c r="T11" s="94"/>
      <c r="U11" s="21">
        <v>3</v>
      </c>
      <c r="V11" s="28" t="s">
        <v>160</v>
      </c>
      <c r="W11" s="68">
        <v>219</v>
      </c>
      <c r="X11" s="76">
        <f t="shared" si="8"/>
        <v>0.68</v>
      </c>
      <c r="Y11" s="381">
        <v>65</v>
      </c>
      <c r="Z11" s="76">
        <f t="shared" si="9"/>
        <v>0.2</v>
      </c>
      <c r="AA11" s="381">
        <v>8</v>
      </c>
      <c r="AB11" s="76">
        <f t="shared" si="10"/>
        <v>0.02</v>
      </c>
      <c r="AC11" s="381">
        <v>0</v>
      </c>
      <c r="AD11" s="76">
        <f t="shared" si="11"/>
        <v>0</v>
      </c>
      <c r="AE11" s="377">
        <f t="shared" si="12"/>
        <v>32086</v>
      </c>
      <c r="AF11" s="374">
        <v>3</v>
      </c>
      <c r="AG11" s="108"/>
      <c r="AH11" s="109"/>
    </row>
    <row r="12" spans="1:34" s="62" customFormat="1" ht="22.5" customHeight="1" x14ac:dyDescent="0.15">
      <c r="A12" s="21">
        <v>4</v>
      </c>
      <c r="B12" s="28" t="s">
        <v>161</v>
      </c>
      <c r="C12" s="68">
        <v>38</v>
      </c>
      <c r="D12" s="76">
        <f>ROUND(C12/$AE12*100,2)</f>
        <v>0.14000000000000001</v>
      </c>
      <c r="E12" s="35">
        <v>11222</v>
      </c>
      <c r="F12" s="76">
        <f t="shared" si="1"/>
        <v>40.14</v>
      </c>
      <c r="G12" s="35">
        <v>9443</v>
      </c>
      <c r="H12" s="76">
        <f t="shared" si="2"/>
        <v>33.78</v>
      </c>
      <c r="I12" s="35">
        <v>3878</v>
      </c>
      <c r="J12" s="76">
        <f t="shared" si="3"/>
        <v>13.87</v>
      </c>
      <c r="K12" s="35">
        <v>1871</v>
      </c>
      <c r="L12" s="76">
        <f t="shared" si="4"/>
        <v>6.69</v>
      </c>
      <c r="M12" s="35">
        <v>863</v>
      </c>
      <c r="N12" s="76">
        <f t="shared" si="5"/>
        <v>3.09</v>
      </c>
      <c r="O12" s="35">
        <v>227</v>
      </c>
      <c r="P12" s="76">
        <f t="shared" si="6"/>
        <v>0.81</v>
      </c>
      <c r="Q12" s="35">
        <v>172</v>
      </c>
      <c r="R12" s="87">
        <f t="shared" si="7"/>
        <v>0.62</v>
      </c>
      <c r="S12" s="50">
        <v>4</v>
      </c>
      <c r="T12" s="94"/>
      <c r="U12" s="21">
        <v>4</v>
      </c>
      <c r="V12" s="28" t="s">
        <v>161</v>
      </c>
      <c r="W12" s="68">
        <v>183</v>
      </c>
      <c r="X12" s="76">
        <f t="shared" si="8"/>
        <v>0.65</v>
      </c>
      <c r="Y12" s="381">
        <v>54</v>
      </c>
      <c r="Z12" s="76">
        <f t="shared" si="9"/>
        <v>0.19</v>
      </c>
      <c r="AA12" s="381">
        <v>6</v>
      </c>
      <c r="AB12" s="76">
        <f t="shared" si="10"/>
        <v>0.02</v>
      </c>
      <c r="AC12" s="381">
        <v>0</v>
      </c>
      <c r="AD12" s="76">
        <f t="shared" si="11"/>
        <v>0</v>
      </c>
      <c r="AE12" s="377">
        <f t="shared" si="12"/>
        <v>27957</v>
      </c>
      <c r="AF12" s="374">
        <v>4</v>
      </c>
      <c r="AG12" s="108"/>
      <c r="AH12" s="109"/>
    </row>
    <row r="13" spans="1:34" s="62" customFormat="1" ht="22.5" customHeight="1" x14ac:dyDescent="0.15">
      <c r="A13" s="21">
        <v>5</v>
      </c>
      <c r="B13" s="28" t="s">
        <v>164</v>
      </c>
      <c r="C13" s="68">
        <v>13</v>
      </c>
      <c r="D13" s="76">
        <f t="shared" si="0"/>
        <v>0.15</v>
      </c>
      <c r="E13" s="35">
        <v>3721</v>
      </c>
      <c r="F13" s="76">
        <f t="shared" si="1"/>
        <v>44.04</v>
      </c>
      <c r="G13" s="35">
        <v>2749</v>
      </c>
      <c r="H13" s="76">
        <f t="shared" si="2"/>
        <v>32.53</v>
      </c>
      <c r="I13" s="35">
        <v>1095</v>
      </c>
      <c r="J13" s="76">
        <f t="shared" si="3"/>
        <v>12.96</v>
      </c>
      <c r="K13" s="35">
        <v>512</v>
      </c>
      <c r="L13" s="76">
        <f t="shared" si="4"/>
        <v>6.06</v>
      </c>
      <c r="M13" s="35">
        <v>195</v>
      </c>
      <c r="N13" s="76">
        <f t="shared" si="5"/>
        <v>2.31</v>
      </c>
      <c r="O13" s="35">
        <v>46</v>
      </c>
      <c r="P13" s="76">
        <f t="shared" si="6"/>
        <v>0.54</v>
      </c>
      <c r="Q13" s="35">
        <v>57</v>
      </c>
      <c r="R13" s="87">
        <f t="shared" si="7"/>
        <v>0.67</v>
      </c>
      <c r="S13" s="51">
        <v>5</v>
      </c>
      <c r="T13" s="94"/>
      <c r="U13" s="21">
        <v>5</v>
      </c>
      <c r="V13" s="28" t="s">
        <v>164</v>
      </c>
      <c r="W13" s="68">
        <v>43</v>
      </c>
      <c r="X13" s="76">
        <f t="shared" si="8"/>
        <v>0.51</v>
      </c>
      <c r="Y13" s="382">
        <v>17</v>
      </c>
      <c r="Z13" s="78">
        <f t="shared" si="9"/>
        <v>0.2</v>
      </c>
      <c r="AA13" s="381">
        <v>1</v>
      </c>
      <c r="AB13" s="76">
        <f t="shared" si="10"/>
        <v>0.01</v>
      </c>
      <c r="AC13" s="382">
        <v>1</v>
      </c>
      <c r="AD13" s="76">
        <f t="shared" si="11"/>
        <v>0.01</v>
      </c>
      <c r="AE13" s="377">
        <f t="shared" si="12"/>
        <v>8450</v>
      </c>
      <c r="AF13" s="354">
        <v>5</v>
      </c>
      <c r="AG13" s="108"/>
      <c r="AH13" s="109"/>
    </row>
    <row r="14" spans="1:34" s="62" customFormat="1" ht="22.5" customHeight="1" x14ac:dyDescent="0.15">
      <c r="A14" s="63">
        <v>6</v>
      </c>
      <c r="B14" s="29" t="s">
        <v>166</v>
      </c>
      <c r="C14" s="69">
        <v>19</v>
      </c>
      <c r="D14" s="77">
        <f t="shared" si="0"/>
        <v>0.13</v>
      </c>
      <c r="E14" s="46">
        <v>7005</v>
      </c>
      <c r="F14" s="77">
        <f t="shared" si="1"/>
        <v>46.69</v>
      </c>
      <c r="G14" s="46">
        <v>4822</v>
      </c>
      <c r="H14" s="77">
        <f t="shared" si="2"/>
        <v>32.14</v>
      </c>
      <c r="I14" s="46">
        <v>1788</v>
      </c>
      <c r="J14" s="77">
        <f t="shared" si="3"/>
        <v>11.92</v>
      </c>
      <c r="K14" s="46">
        <v>768</v>
      </c>
      <c r="L14" s="77">
        <f t="shared" si="4"/>
        <v>5.12</v>
      </c>
      <c r="M14" s="46">
        <v>308</v>
      </c>
      <c r="N14" s="77">
        <f t="shared" si="5"/>
        <v>2.0499999999999998</v>
      </c>
      <c r="O14" s="46">
        <v>100</v>
      </c>
      <c r="P14" s="77">
        <f t="shared" si="6"/>
        <v>0.67</v>
      </c>
      <c r="Q14" s="46">
        <v>79</v>
      </c>
      <c r="R14" s="88">
        <f t="shared" si="7"/>
        <v>0.53</v>
      </c>
      <c r="S14" s="50">
        <v>6</v>
      </c>
      <c r="T14" s="96"/>
      <c r="U14" s="63">
        <v>6</v>
      </c>
      <c r="V14" s="29" t="s">
        <v>166</v>
      </c>
      <c r="W14" s="69">
        <v>87</v>
      </c>
      <c r="X14" s="77">
        <f t="shared" si="8"/>
        <v>0.57999999999999996</v>
      </c>
      <c r="Y14" s="383">
        <v>23</v>
      </c>
      <c r="Z14" s="77">
        <f t="shared" si="9"/>
        <v>0.15</v>
      </c>
      <c r="AA14" s="383">
        <v>3</v>
      </c>
      <c r="AB14" s="77">
        <f t="shared" si="10"/>
        <v>0.02</v>
      </c>
      <c r="AC14" s="383">
        <v>1</v>
      </c>
      <c r="AD14" s="77">
        <f t="shared" si="11"/>
        <v>0.01</v>
      </c>
      <c r="AE14" s="378">
        <f t="shared" si="12"/>
        <v>15003</v>
      </c>
      <c r="AF14" s="374">
        <v>6</v>
      </c>
      <c r="AG14" s="108"/>
      <c r="AH14" s="109"/>
    </row>
    <row r="15" spans="1:34" s="62" customFormat="1" ht="22.5" customHeight="1" x14ac:dyDescent="0.15">
      <c r="A15" s="21">
        <v>7</v>
      </c>
      <c r="B15" s="28" t="s">
        <v>167</v>
      </c>
      <c r="C15" s="68">
        <v>14</v>
      </c>
      <c r="D15" s="76">
        <f t="shared" si="0"/>
        <v>0.13</v>
      </c>
      <c r="E15" s="35">
        <v>4589</v>
      </c>
      <c r="F15" s="76">
        <f t="shared" si="1"/>
        <v>42.12</v>
      </c>
      <c r="G15" s="35">
        <v>3869</v>
      </c>
      <c r="H15" s="76">
        <f t="shared" si="2"/>
        <v>35.51</v>
      </c>
      <c r="I15" s="35">
        <v>1348</v>
      </c>
      <c r="J15" s="76">
        <f t="shared" si="3"/>
        <v>12.37</v>
      </c>
      <c r="K15" s="35">
        <v>619</v>
      </c>
      <c r="L15" s="76">
        <f t="shared" si="4"/>
        <v>5.68</v>
      </c>
      <c r="M15" s="35">
        <v>244</v>
      </c>
      <c r="N15" s="76">
        <f t="shared" si="5"/>
        <v>2.2400000000000002</v>
      </c>
      <c r="O15" s="35">
        <v>70</v>
      </c>
      <c r="P15" s="76">
        <f t="shared" si="6"/>
        <v>0.64</v>
      </c>
      <c r="Q15" s="35">
        <v>63</v>
      </c>
      <c r="R15" s="87">
        <f t="shared" si="7"/>
        <v>0.57999999999999996</v>
      </c>
      <c r="S15" s="50">
        <v>7</v>
      </c>
      <c r="T15" s="94"/>
      <c r="U15" s="21">
        <v>7</v>
      </c>
      <c r="V15" s="28" t="s">
        <v>167</v>
      </c>
      <c r="W15" s="68">
        <v>61</v>
      </c>
      <c r="X15" s="76">
        <f t="shared" si="8"/>
        <v>0.56000000000000005</v>
      </c>
      <c r="Y15" s="381">
        <v>17</v>
      </c>
      <c r="Z15" s="76">
        <f t="shared" si="9"/>
        <v>0.16</v>
      </c>
      <c r="AA15" s="381">
        <v>2</v>
      </c>
      <c r="AB15" s="76">
        <f t="shared" si="10"/>
        <v>0.02</v>
      </c>
      <c r="AC15" s="381">
        <v>0</v>
      </c>
      <c r="AD15" s="76">
        <f t="shared" si="11"/>
        <v>0</v>
      </c>
      <c r="AE15" s="377">
        <f t="shared" si="12"/>
        <v>10896</v>
      </c>
      <c r="AF15" s="374">
        <v>7</v>
      </c>
      <c r="AG15" s="108"/>
      <c r="AH15" s="109"/>
    </row>
    <row r="16" spans="1:34" s="62" customFormat="1" ht="22.5" customHeight="1" x14ac:dyDescent="0.15">
      <c r="A16" s="21">
        <v>8</v>
      </c>
      <c r="B16" s="30" t="s">
        <v>170</v>
      </c>
      <c r="C16" s="68">
        <v>50</v>
      </c>
      <c r="D16" s="76">
        <f t="shared" si="0"/>
        <v>0.17</v>
      </c>
      <c r="E16" s="35">
        <v>11373</v>
      </c>
      <c r="F16" s="76">
        <f t="shared" si="1"/>
        <v>38.74</v>
      </c>
      <c r="G16" s="35">
        <v>9997</v>
      </c>
      <c r="H16" s="76">
        <f t="shared" si="2"/>
        <v>34.049999999999997</v>
      </c>
      <c r="I16" s="35">
        <v>4344</v>
      </c>
      <c r="J16" s="76">
        <f t="shared" si="3"/>
        <v>14.8</v>
      </c>
      <c r="K16" s="35">
        <v>1915</v>
      </c>
      <c r="L16" s="76">
        <f t="shared" si="4"/>
        <v>6.52</v>
      </c>
      <c r="M16" s="35">
        <v>955</v>
      </c>
      <c r="N16" s="76">
        <f t="shared" si="5"/>
        <v>3.25</v>
      </c>
      <c r="O16" s="35">
        <v>284</v>
      </c>
      <c r="P16" s="76">
        <f t="shared" si="6"/>
        <v>0.97</v>
      </c>
      <c r="Q16" s="35">
        <v>205</v>
      </c>
      <c r="R16" s="87">
        <f t="shared" si="7"/>
        <v>0.7</v>
      </c>
      <c r="S16" s="50">
        <v>8</v>
      </c>
      <c r="T16" s="94"/>
      <c r="U16" s="21">
        <v>8</v>
      </c>
      <c r="V16" s="28" t="s">
        <v>170</v>
      </c>
      <c r="W16" s="68">
        <v>174</v>
      </c>
      <c r="X16" s="76">
        <f t="shared" si="8"/>
        <v>0.59</v>
      </c>
      <c r="Y16" s="381">
        <v>51</v>
      </c>
      <c r="Z16" s="76">
        <f t="shared" si="9"/>
        <v>0.17</v>
      </c>
      <c r="AA16" s="381">
        <v>7</v>
      </c>
      <c r="AB16" s="76">
        <f t="shared" si="10"/>
        <v>0.02</v>
      </c>
      <c r="AC16" s="381">
        <v>1</v>
      </c>
      <c r="AD16" s="76">
        <f t="shared" si="11"/>
        <v>0</v>
      </c>
      <c r="AE16" s="377">
        <f t="shared" si="12"/>
        <v>29356</v>
      </c>
      <c r="AF16" s="374">
        <v>8</v>
      </c>
      <c r="AG16" s="108"/>
      <c r="AH16" s="109"/>
    </row>
    <row r="17" spans="1:34" s="62" customFormat="1" ht="22.5" customHeight="1" x14ac:dyDescent="0.15">
      <c r="A17" s="21">
        <v>9</v>
      </c>
      <c r="B17" s="28" t="s">
        <v>172</v>
      </c>
      <c r="C17" s="68">
        <v>19</v>
      </c>
      <c r="D17" s="76">
        <f t="shared" si="0"/>
        <v>0.15</v>
      </c>
      <c r="E17" s="35">
        <v>5086</v>
      </c>
      <c r="F17" s="76">
        <f t="shared" si="1"/>
        <v>39.869999999999997</v>
      </c>
      <c r="G17" s="35">
        <v>4331</v>
      </c>
      <c r="H17" s="76">
        <f t="shared" si="2"/>
        <v>33.950000000000003</v>
      </c>
      <c r="I17" s="35">
        <v>1906</v>
      </c>
      <c r="J17" s="76">
        <f t="shared" si="3"/>
        <v>14.94</v>
      </c>
      <c r="K17" s="35">
        <v>867</v>
      </c>
      <c r="L17" s="76">
        <f t="shared" si="4"/>
        <v>6.8</v>
      </c>
      <c r="M17" s="35">
        <v>324</v>
      </c>
      <c r="N17" s="76">
        <f t="shared" si="5"/>
        <v>2.54</v>
      </c>
      <c r="O17" s="35">
        <v>95</v>
      </c>
      <c r="P17" s="76">
        <f t="shared" si="6"/>
        <v>0.74</v>
      </c>
      <c r="Q17" s="35">
        <v>68</v>
      </c>
      <c r="R17" s="87">
        <f t="shared" si="7"/>
        <v>0.53</v>
      </c>
      <c r="S17" s="50">
        <v>9</v>
      </c>
      <c r="T17" s="94"/>
      <c r="U17" s="21">
        <v>9</v>
      </c>
      <c r="V17" s="28" t="s">
        <v>172</v>
      </c>
      <c r="W17" s="68">
        <v>46</v>
      </c>
      <c r="X17" s="76">
        <f t="shared" si="8"/>
        <v>0.36</v>
      </c>
      <c r="Y17" s="381">
        <v>15</v>
      </c>
      <c r="Z17" s="76">
        <f t="shared" si="9"/>
        <v>0.12</v>
      </c>
      <c r="AA17" s="381">
        <v>1</v>
      </c>
      <c r="AB17" s="76">
        <f t="shared" si="10"/>
        <v>0.01</v>
      </c>
      <c r="AC17" s="381">
        <v>0</v>
      </c>
      <c r="AD17" s="76">
        <f t="shared" si="11"/>
        <v>0</v>
      </c>
      <c r="AE17" s="377">
        <f t="shared" si="12"/>
        <v>12758</v>
      </c>
      <c r="AF17" s="374">
        <v>9</v>
      </c>
      <c r="AG17" s="108"/>
      <c r="AH17" s="109"/>
    </row>
    <row r="18" spans="1:34" s="62" customFormat="1" ht="22.5" customHeight="1" x14ac:dyDescent="0.15">
      <c r="A18" s="22">
        <v>10</v>
      </c>
      <c r="B18" s="31" t="s">
        <v>173</v>
      </c>
      <c r="C18" s="70">
        <v>42</v>
      </c>
      <c r="D18" s="78">
        <f t="shared" si="0"/>
        <v>0.14000000000000001</v>
      </c>
      <c r="E18" s="36">
        <v>12659</v>
      </c>
      <c r="F18" s="78">
        <f t="shared" si="1"/>
        <v>43.19</v>
      </c>
      <c r="G18" s="36">
        <v>9408</v>
      </c>
      <c r="H18" s="78">
        <f t="shared" si="2"/>
        <v>32.1</v>
      </c>
      <c r="I18" s="36">
        <v>3680</v>
      </c>
      <c r="J18" s="78">
        <f t="shared" si="3"/>
        <v>12.56</v>
      </c>
      <c r="K18" s="36">
        <v>2026</v>
      </c>
      <c r="L18" s="78">
        <f t="shared" si="4"/>
        <v>6.91</v>
      </c>
      <c r="M18" s="36">
        <v>828</v>
      </c>
      <c r="N18" s="78">
        <f t="shared" si="5"/>
        <v>2.83</v>
      </c>
      <c r="O18" s="36">
        <v>239</v>
      </c>
      <c r="P18" s="78">
        <f t="shared" si="6"/>
        <v>0.82</v>
      </c>
      <c r="Q18" s="36">
        <v>176</v>
      </c>
      <c r="R18" s="89">
        <f t="shared" si="7"/>
        <v>0.6</v>
      </c>
      <c r="S18" s="51">
        <v>10</v>
      </c>
      <c r="T18" s="97"/>
      <c r="U18" s="22">
        <v>10</v>
      </c>
      <c r="V18" s="31" t="s">
        <v>173</v>
      </c>
      <c r="W18" s="70">
        <v>196</v>
      </c>
      <c r="X18" s="78">
        <f t="shared" si="8"/>
        <v>0.67</v>
      </c>
      <c r="Y18" s="382">
        <v>47</v>
      </c>
      <c r="Z18" s="78">
        <f t="shared" si="9"/>
        <v>0.16</v>
      </c>
      <c r="AA18" s="382">
        <v>6</v>
      </c>
      <c r="AB18" s="78">
        <f t="shared" si="10"/>
        <v>0.02</v>
      </c>
      <c r="AC18" s="382">
        <v>1</v>
      </c>
      <c r="AD18" s="78">
        <f t="shared" si="11"/>
        <v>0</v>
      </c>
      <c r="AE18" s="377">
        <f t="shared" si="12"/>
        <v>29308</v>
      </c>
      <c r="AF18" s="354">
        <v>10</v>
      </c>
      <c r="AG18" s="108"/>
      <c r="AH18" s="109"/>
    </row>
    <row r="19" spans="1:34" s="62" customFormat="1" ht="22.5" customHeight="1" x14ac:dyDescent="0.15">
      <c r="A19" s="21">
        <v>11</v>
      </c>
      <c r="B19" s="28" t="s">
        <v>174</v>
      </c>
      <c r="C19" s="68">
        <v>16</v>
      </c>
      <c r="D19" s="76">
        <f t="shared" si="0"/>
        <v>0.15</v>
      </c>
      <c r="E19" s="35">
        <v>4750</v>
      </c>
      <c r="F19" s="76">
        <f t="shared" si="1"/>
        <v>44.26</v>
      </c>
      <c r="G19" s="35">
        <v>3540</v>
      </c>
      <c r="H19" s="76">
        <f t="shared" si="2"/>
        <v>32.99</v>
      </c>
      <c r="I19" s="35">
        <v>1310</v>
      </c>
      <c r="J19" s="76">
        <f t="shared" si="3"/>
        <v>12.21</v>
      </c>
      <c r="K19" s="35">
        <v>682</v>
      </c>
      <c r="L19" s="76">
        <f t="shared" si="4"/>
        <v>6.35</v>
      </c>
      <c r="M19" s="35">
        <v>253</v>
      </c>
      <c r="N19" s="76">
        <f t="shared" si="5"/>
        <v>2.36</v>
      </c>
      <c r="O19" s="35">
        <v>51</v>
      </c>
      <c r="P19" s="76">
        <f t="shared" si="6"/>
        <v>0.48</v>
      </c>
      <c r="Q19" s="35">
        <v>52</v>
      </c>
      <c r="R19" s="87">
        <f t="shared" si="7"/>
        <v>0.48</v>
      </c>
      <c r="S19" s="50">
        <v>11</v>
      </c>
      <c r="T19" s="94"/>
      <c r="U19" s="21">
        <v>11</v>
      </c>
      <c r="V19" s="28" t="s">
        <v>174</v>
      </c>
      <c r="W19" s="68">
        <v>56</v>
      </c>
      <c r="X19" s="77">
        <f t="shared" si="8"/>
        <v>0.52</v>
      </c>
      <c r="Y19" s="381">
        <v>20</v>
      </c>
      <c r="Z19" s="77">
        <f t="shared" si="9"/>
        <v>0.19</v>
      </c>
      <c r="AA19" s="381">
        <v>0</v>
      </c>
      <c r="AB19" s="76">
        <f t="shared" si="10"/>
        <v>0</v>
      </c>
      <c r="AC19" s="383">
        <v>2</v>
      </c>
      <c r="AD19" s="76">
        <f t="shared" si="11"/>
        <v>0.02</v>
      </c>
      <c r="AE19" s="378">
        <f t="shared" si="12"/>
        <v>10732</v>
      </c>
      <c r="AF19" s="374">
        <v>11</v>
      </c>
      <c r="AG19" s="108"/>
      <c r="AH19" s="109"/>
    </row>
    <row r="20" spans="1:34" s="62" customFormat="1" ht="22.5" customHeight="1" x14ac:dyDescent="0.15">
      <c r="A20" s="21">
        <v>12</v>
      </c>
      <c r="B20" s="28" t="s">
        <v>301</v>
      </c>
      <c r="C20" s="68">
        <v>23</v>
      </c>
      <c r="D20" s="76">
        <f t="shared" si="0"/>
        <v>0.25</v>
      </c>
      <c r="E20" s="35">
        <v>3326</v>
      </c>
      <c r="F20" s="76">
        <f t="shared" si="1"/>
        <v>35.770000000000003</v>
      </c>
      <c r="G20" s="35">
        <v>3327</v>
      </c>
      <c r="H20" s="76">
        <f t="shared" si="2"/>
        <v>35.78</v>
      </c>
      <c r="I20" s="35">
        <v>1423</v>
      </c>
      <c r="J20" s="76">
        <f t="shared" si="3"/>
        <v>15.3</v>
      </c>
      <c r="K20" s="35">
        <v>562</v>
      </c>
      <c r="L20" s="76">
        <f t="shared" si="4"/>
        <v>6.04</v>
      </c>
      <c r="M20" s="35">
        <v>299</v>
      </c>
      <c r="N20" s="76">
        <f t="shared" si="5"/>
        <v>3.22</v>
      </c>
      <c r="O20" s="35">
        <v>132</v>
      </c>
      <c r="P20" s="76">
        <f t="shared" si="6"/>
        <v>1.42</v>
      </c>
      <c r="Q20" s="35">
        <v>125</v>
      </c>
      <c r="R20" s="87">
        <f t="shared" si="7"/>
        <v>1.34</v>
      </c>
      <c r="S20" s="50">
        <v>12</v>
      </c>
      <c r="T20" s="94"/>
      <c r="U20" s="21">
        <v>12</v>
      </c>
      <c r="V20" s="28" t="s">
        <v>301</v>
      </c>
      <c r="W20" s="68">
        <v>61</v>
      </c>
      <c r="X20" s="76">
        <f t="shared" si="8"/>
        <v>0.66</v>
      </c>
      <c r="Y20" s="381">
        <v>19</v>
      </c>
      <c r="Z20" s="76">
        <f t="shared" si="9"/>
        <v>0.2</v>
      </c>
      <c r="AA20" s="381">
        <v>2</v>
      </c>
      <c r="AB20" s="76">
        <f t="shared" si="10"/>
        <v>0.02</v>
      </c>
      <c r="AC20" s="381">
        <v>0</v>
      </c>
      <c r="AD20" s="76">
        <f t="shared" si="11"/>
        <v>0</v>
      </c>
      <c r="AE20" s="377">
        <f t="shared" si="12"/>
        <v>9299</v>
      </c>
      <c r="AF20" s="374">
        <v>12</v>
      </c>
      <c r="AG20" s="108"/>
      <c r="AH20" s="109"/>
    </row>
    <row r="21" spans="1:34" s="62" customFormat="1" ht="22.5" customHeight="1" x14ac:dyDescent="0.15">
      <c r="A21" s="21">
        <v>13</v>
      </c>
      <c r="B21" s="28" t="s">
        <v>302</v>
      </c>
      <c r="C21" s="68">
        <v>13</v>
      </c>
      <c r="D21" s="76">
        <f t="shared" si="0"/>
        <v>0.15</v>
      </c>
      <c r="E21" s="35">
        <v>4093</v>
      </c>
      <c r="F21" s="76">
        <f t="shared" si="1"/>
        <v>47.93</v>
      </c>
      <c r="G21" s="35">
        <v>2567</v>
      </c>
      <c r="H21" s="76">
        <f t="shared" si="2"/>
        <v>30.06</v>
      </c>
      <c r="I21" s="35">
        <v>1069</v>
      </c>
      <c r="J21" s="76">
        <f t="shared" si="3"/>
        <v>12.52</v>
      </c>
      <c r="K21" s="35">
        <v>491</v>
      </c>
      <c r="L21" s="76">
        <f t="shared" si="4"/>
        <v>5.75</v>
      </c>
      <c r="M21" s="35">
        <v>147</v>
      </c>
      <c r="N21" s="76">
        <f t="shared" si="5"/>
        <v>1.72</v>
      </c>
      <c r="O21" s="35">
        <v>52</v>
      </c>
      <c r="P21" s="76">
        <f t="shared" si="6"/>
        <v>0.61</v>
      </c>
      <c r="Q21" s="35">
        <v>50</v>
      </c>
      <c r="R21" s="87">
        <f t="shared" si="7"/>
        <v>0.59</v>
      </c>
      <c r="S21" s="50">
        <v>13</v>
      </c>
      <c r="T21" s="94"/>
      <c r="U21" s="21">
        <v>13</v>
      </c>
      <c r="V21" s="28" t="s">
        <v>302</v>
      </c>
      <c r="W21" s="68">
        <v>37</v>
      </c>
      <c r="X21" s="76">
        <f t="shared" si="8"/>
        <v>0.43</v>
      </c>
      <c r="Y21" s="381">
        <v>21</v>
      </c>
      <c r="Z21" s="76">
        <f t="shared" si="9"/>
        <v>0.25</v>
      </c>
      <c r="AA21" s="381">
        <v>0</v>
      </c>
      <c r="AB21" s="76">
        <f t="shared" si="10"/>
        <v>0</v>
      </c>
      <c r="AC21" s="381">
        <v>0</v>
      </c>
      <c r="AD21" s="76">
        <f t="shared" si="11"/>
        <v>0</v>
      </c>
      <c r="AE21" s="377">
        <f t="shared" si="12"/>
        <v>8540</v>
      </c>
      <c r="AF21" s="374">
        <v>13</v>
      </c>
      <c r="AG21" s="108"/>
      <c r="AH21" s="109"/>
    </row>
    <row r="22" spans="1:34" s="62" customFormat="1" ht="22.5" customHeight="1" x14ac:dyDescent="0.15">
      <c r="A22" s="21">
        <v>14</v>
      </c>
      <c r="B22" s="28" t="s">
        <v>175</v>
      </c>
      <c r="C22" s="68">
        <v>1</v>
      </c>
      <c r="D22" s="76">
        <f t="shared" si="0"/>
        <v>0.06</v>
      </c>
      <c r="E22" s="35">
        <v>710</v>
      </c>
      <c r="F22" s="76">
        <f t="shared" si="1"/>
        <v>40.69</v>
      </c>
      <c r="G22" s="35">
        <v>574</v>
      </c>
      <c r="H22" s="76">
        <f t="shared" si="2"/>
        <v>32.89</v>
      </c>
      <c r="I22" s="35">
        <v>231</v>
      </c>
      <c r="J22" s="76">
        <f t="shared" si="3"/>
        <v>13.24</v>
      </c>
      <c r="K22" s="35">
        <v>125</v>
      </c>
      <c r="L22" s="76">
        <f t="shared" si="4"/>
        <v>7.16</v>
      </c>
      <c r="M22" s="35">
        <v>58</v>
      </c>
      <c r="N22" s="76">
        <f t="shared" si="5"/>
        <v>3.32</v>
      </c>
      <c r="O22" s="35">
        <v>17</v>
      </c>
      <c r="P22" s="76">
        <f t="shared" si="6"/>
        <v>0.97</v>
      </c>
      <c r="Q22" s="35">
        <v>10</v>
      </c>
      <c r="R22" s="87">
        <f t="shared" si="7"/>
        <v>0.56999999999999995</v>
      </c>
      <c r="S22" s="50">
        <v>14</v>
      </c>
      <c r="T22" s="94"/>
      <c r="U22" s="21">
        <v>14</v>
      </c>
      <c r="V22" s="28" t="s">
        <v>175</v>
      </c>
      <c r="W22" s="68">
        <v>9</v>
      </c>
      <c r="X22" s="76">
        <f t="shared" si="8"/>
        <v>0.52</v>
      </c>
      <c r="Y22" s="381">
        <v>9</v>
      </c>
      <c r="Z22" s="76">
        <f t="shared" si="9"/>
        <v>0.52</v>
      </c>
      <c r="AA22" s="381">
        <v>0</v>
      </c>
      <c r="AB22" s="76">
        <f t="shared" si="10"/>
        <v>0</v>
      </c>
      <c r="AC22" s="381">
        <v>1</v>
      </c>
      <c r="AD22" s="76">
        <f t="shared" si="11"/>
        <v>0.06</v>
      </c>
      <c r="AE22" s="377">
        <f t="shared" si="12"/>
        <v>1745</v>
      </c>
      <c r="AF22" s="374">
        <v>14</v>
      </c>
      <c r="AG22" s="108"/>
      <c r="AH22" s="109"/>
    </row>
    <row r="23" spans="1:34" s="62" customFormat="1" ht="22.5" customHeight="1" x14ac:dyDescent="0.15">
      <c r="A23" s="21">
        <v>15</v>
      </c>
      <c r="B23" s="28" t="s">
        <v>177</v>
      </c>
      <c r="C23" s="68">
        <v>1</v>
      </c>
      <c r="D23" s="76">
        <f t="shared" si="0"/>
        <v>0.16</v>
      </c>
      <c r="E23" s="35">
        <v>304</v>
      </c>
      <c r="F23" s="76">
        <f t="shared" si="1"/>
        <v>48.72</v>
      </c>
      <c r="G23" s="35">
        <v>208</v>
      </c>
      <c r="H23" s="76">
        <f t="shared" si="2"/>
        <v>33.33</v>
      </c>
      <c r="I23" s="35">
        <v>73</v>
      </c>
      <c r="J23" s="76">
        <f t="shared" si="3"/>
        <v>11.7</v>
      </c>
      <c r="K23" s="35">
        <v>21</v>
      </c>
      <c r="L23" s="76">
        <f t="shared" si="4"/>
        <v>3.37</v>
      </c>
      <c r="M23" s="35">
        <v>10</v>
      </c>
      <c r="N23" s="76">
        <f t="shared" si="5"/>
        <v>1.6</v>
      </c>
      <c r="O23" s="35">
        <v>3</v>
      </c>
      <c r="P23" s="76">
        <f t="shared" si="6"/>
        <v>0.48</v>
      </c>
      <c r="Q23" s="35">
        <v>0</v>
      </c>
      <c r="R23" s="87">
        <f t="shared" si="7"/>
        <v>0</v>
      </c>
      <c r="S23" s="51">
        <v>15</v>
      </c>
      <c r="T23" s="94"/>
      <c r="U23" s="21">
        <v>15</v>
      </c>
      <c r="V23" s="28" t="s">
        <v>177</v>
      </c>
      <c r="W23" s="68">
        <v>3</v>
      </c>
      <c r="X23" s="76">
        <f t="shared" si="8"/>
        <v>0.48</v>
      </c>
      <c r="Y23" s="381">
        <v>1</v>
      </c>
      <c r="Z23" s="78">
        <f t="shared" si="9"/>
        <v>0.16</v>
      </c>
      <c r="AA23" s="381">
        <v>0</v>
      </c>
      <c r="AB23" s="76">
        <f t="shared" si="10"/>
        <v>0</v>
      </c>
      <c r="AC23" s="382">
        <v>0</v>
      </c>
      <c r="AD23" s="76">
        <f t="shared" si="11"/>
        <v>0</v>
      </c>
      <c r="AE23" s="377">
        <f t="shared" si="12"/>
        <v>624</v>
      </c>
      <c r="AF23" s="354">
        <v>15</v>
      </c>
      <c r="AG23" s="108"/>
      <c r="AH23" s="109"/>
    </row>
    <row r="24" spans="1:34" s="62" customFormat="1" ht="22.5" customHeight="1" x14ac:dyDescent="0.15">
      <c r="A24" s="63">
        <v>16</v>
      </c>
      <c r="B24" s="29" t="s">
        <v>178</v>
      </c>
      <c r="C24" s="69">
        <v>3</v>
      </c>
      <c r="D24" s="77">
        <f t="shared" si="0"/>
        <v>0.34</v>
      </c>
      <c r="E24" s="46">
        <v>446</v>
      </c>
      <c r="F24" s="77">
        <f t="shared" si="1"/>
        <v>51.03</v>
      </c>
      <c r="G24" s="46">
        <v>272</v>
      </c>
      <c r="H24" s="77">
        <f t="shared" si="2"/>
        <v>31.12</v>
      </c>
      <c r="I24" s="46">
        <v>97</v>
      </c>
      <c r="J24" s="77">
        <f t="shared" si="3"/>
        <v>11.1</v>
      </c>
      <c r="K24" s="46">
        <v>41</v>
      </c>
      <c r="L24" s="77">
        <f t="shared" si="4"/>
        <v>4.6900000000000004</v>
      </c>
      <c r="M24" s="46">
        <v>10</v>
      </c>
      <c r="N24" s="77">
        <f t="shared" si="5"/>
        <v>1.1399999999999999</v>
      </c>
      <c r="O24" s="46">
        <v>3</v>
      </c>
      <c r="P24" s="77">
        <f t="shared" si="6"/>
        <v>0.34</v>
      </c>
      <c r="Q24" s="46">
        <v>2</v>
      </c>
      <c r="R24" s="88">
        <f t="shared" si="7"/>
        <v>0.23</v>
      </c>
      <c r="S24" s="50">
        <v>16</v>
      </c>
      <c r="T24" s="96"/>
      <c r="U24" s="63">
        <v>16</v>
      </c>
      <c r="V24" s="29" t="s">
        <v>178</v>
      </c>
      <c r="W24" s="69">
        <v>0</v>
      </c>
      <c r="X24" s="77">
        <f t="shared" si="8"/>
        <v>0</v>
      </c>
      <c r="Y24" s="383">
        <v>0</v>
      </c>
      <c r="Z24" s="77">
        <f t="shared" si="9"/>
        <v>0</v>
      </c>
      <c r="AA24" s="383">
        <v>0</v>
      </c>
      <c r="AB24" s="77">
        <f t="shared" si="10"/>
        <v>0</v>
      </c>
      <c r="AC24" s="383">
        <v>0</v>
      </c>
      <c r="AD24" s="77">
        <f t="shared" si="11"/>
        <v>0</v>
      </c>
      <c r="AE24" s="378">
        <f t="shared" si="12"/>
        <v>874</v>
      </c>
      <c r="AF24" s="374">
        <v>16</v>
      </c>
      <c r="AG24" s="108"/>
      <c r="AH24" s="109"/>
    </row>
    <row r="25" spans="1:34" s="62" customFormat="1" ht="22.5" customHeight="1" x14ac:dyDescent="0.15">
      <c r="A25" s="21">
        <v>17</v>
      </c>
      <c r="B25" s="28" t="s">
        <v>303</v>
      </c>
      <c r="C25" s="68">
        <v>8</v>
      </c>
      <c r="D25" s="76">
        <f t="shared" si="0"/>
        <v>0.15</v>
      </c>
      <c r="E25" s="35">
        <v>2422</v>
      </c>
      <c r="F25" s="76">
        <f t="shared" si="1"/>
        <v>45.42</v>
      </c>
      <c r="G25" s="35">
        <v>1696</v>
      </c>
      <c r="H25" s="76">
        <f t="shared" si="2"/>
        <v>31.81</v>
      </c>
      <c r="I25" s="35">
        <v>697</v>
      </c>
      <c r="J25" s="76">
        <f t="shared" si="3"/>
        <v>13.07</v>
      </c>
      <c r="K25" s="35">
        <v>319</v>
      </c>
      <c r="L25" s="76">
        <f t="shared" si="4"/>
        <v>5.98</v>
      </c>
      <c r="M25" s="35">
        <v>106</v>
      </c>
      <c r="N25" s="76">
        <f t="shared" si="5"/>
        <v>1.99</v>
      </c>
      <c r="O25" s="35">
        <v>32</v>
      </c>
      <c r="P25" s="76">
        <f t="shared" si="6"/>
        <v>0.6</v>
      </c>
      <c r="Q25" s="35">
        <v>28</v>
      </c>
      <c r="R25" s="87">
        <f t="shared" si="7"/>
        <v>0.53</v>
      </c>
      <c r="S25" s="50">
        <v>17</v>
      </c>
      <c r="T25" s="94"/>
      <c r="U25" s="21">
        <v>17</v>
      </c>
      <c r="V25" s="28" t="s">
        <v>303</v>
      </c>
      <c r="W25" s="68">
        <v>18</v>
      </c>
      <c r="X25" s="76">
        <f t="shared" si="8"/>
        <v>0.34</v>
      </c>
      <c r="Y25" s="381">
        <v>4</v>
      </c>
      <c r="Z25" s="76">
        <f t="shared" si="9"/>
        <v>0.08</v>
      </c>
      <c r="AA25" s="381">
        <v>2</v>
      </c>
      <c r="AB25" s="76">
        <f t="shared" si="10"/>
        <v>0.04</v>
      </c>
      <c r="AC25" s="381">
        <v>0</v>
      </c>
      <c r="AD25" s="76">
        <f t="shared" si="11"/>
        <v>0</v>
      </c>
      <c r="AE25" s="225">
        <f t="shared" si="12"/>
        <v>5332</v>
      </c>
      <c r="AF25" s="50">
        <v>17</v>
      </c>
      <c r="AG25" s="108"/>
      <c r="AH25" s="109"/>
    </row>
    <row r="26" spans="1:34" s="62" customFormat="1" ht="22.5" customHeight="1" x14ac:dyDescent="0.15">
      <c r="A26" s="21">
        <v>18</v>
      </c>
      <c r="B26" s="28" t="s">
        <v>304</v>
      </c>
      <c r="C26" s="68">
        <v>6</v>
      </c>
      <c r="D26" s="76">
        <f t="shared" si="0"/>
        <v>0.28000000000000003</v>
      </c>
      <c r="E26" s="35">
        <v>1008</v>
      </c>
      <c r="F26" s="76">
        <f t="shared" si="1"/>
        <v>47.41</v>
      </c>
      <c r="G26" s="35">
        <v>666</v>
      </c>
      <c r="H26" s="76">
        <f t="shared" si="2"/>
        <v>31.33</v>
      </c>
      <c r="I26" s="35">
        <v>251</v>
      </c>
      <c r="J26" s="76">
        <f t="shared" si="3"/>
        <v>11.81</v>
      </c>
      <c r="K26" s="35">
        <v>111</v>
      </c>
      <c r="L26" s="76">
        <f t="shared" si="4"/>
        <v>5.22</v>
      </c>
      <c r="M26" s="35">
        <v>43</v>
      </c>
      <c r="N26" s="76">
        <f t="shared" si="5"/>
        <v>2.02</v>
      </c>
      <c r="O26" s="35">
        <v>15</v>
      </c>
      <c r="P26" s="76">
        <f t="shared" si="6"/>
        <v>0.71</v>
      </c>
      <c r="Q26" s="35">
        <v>13</v>
      </c>
      <c r="R26" s="87">
        <f t="shared" si="7"/>
        <v>0.61</v>
      </c>
      <c r="S26" s="50">
        <v>18</v>
      </c>
      <c r="T26" s="94"/>
      <c r="U26" s="21">
        <v>18</v>
      </c>
      <c r="V26" s="28" t="s">
        <v>304</v>
      </c>
      <c r="W26" s="68">
        <v>7</v>
      </c>
      <c r="X26" s="76">
        <f t="shared" si="8"/>
        <v>0.33</v>
      </c>
      <c r="Y26" s="381">
        <v>5</v>
      </c>
      <c r="Z26" s="76">
        <f t="shared" si="9"/>
        <v>0.24</v>
      </c>
      <c r="AA26" s="381">
        <v>1</v>
      </c>
      <c r="AB26" s="76">
        <f t="shared" si="10"/>
        <v>0.05</v>
      </c>
      <c r="AC26" s="381">
        <v>0</v>
      </c>
      <c r="AD26" s="76">
        <f t="shared" si="11"/>
        <v>0</v>
      </c>
      <c r="AE26" s="377">
        <f t="shared" si="12"/>
        <v>2126</v>
      </c>
      <c r="AF26" s="374">
        <v>18</v>
      </c>
      <c r="AG26" s="108"/>
      <c r="AH26" s="109"/>
    </row>
    <row r="27" spans="1:34" s="62" customFormat="1" ht="22.5" customHeight="1" x14ac:dyDescent="0.15">
      <c r="A27" s="21">
        <v>19</v>
      </c>
      <c r="B27" s="28" t="s">
        <v>135</v>
      </c>
      <c r="C27" s="68">
        <v>3</v>
      </c>
      <c r="D27" s="76">
        <f t="shared" si="0"/>
        <v>0.12</v>
      </c>
      <c r="E27" s="35">
        <v>1153</v>
      </c>
      <c r="F27" s="76">
        <f t="shared" si="1"/>
        <v>44.86</v>
      </c>
      <c r="G27" s="35">
        <v>803</v>
      </c>
      <c r="H27" s="76">
        <f t="shared" si="2"/>
        <v>31.25</v>
      </c>
      <c r="I27" s="35">
        <v>360</v>
      </c>
      <c r="J27" s="76">
        <f t="shared" si="3"/>
        <v>14.01</v>
      </c>
      <c r="K27" s="35">
        <v>169</v>
      </c>
      <c r="L27" s="76">
        <f t="shared" si="4"/>
        <v>6.58</v>
      </c>
      <c r="M27" s="35">
        <v>44</v>
      </c>
      <c r="N27" s="76">
        <f t="shared" si="5"/>
        <v>1.71</v>
      </c>
      <c r="O27" s="35">
        <v>12</v>
      </c>
      <c r="P27" s="76">
        <f t="shared" si="6"/>
        <v>0.47</v>
      </c>
      <c r="Q27" s="35">
        <v>11</v>
      </c>
      <c r="R27" s="87">
        <f t="shared" si="7"/>
        <v>0.43</v>
      </c>
      <c r="S27" s="50">
        <v>19</v>
      </c>
      <c r="T27" s="94"/>
      <c r="U27" s="21">
        <v>19</v>
      </c>
      <c r="V27" s="28" t="s">
        <v>135</v>
      </c>
      <c r="W27" s="68">
        <v>10</v>
      </c>
      <c r="X27" s="76">
        <f t="shared" si="8"/>
        <v>0.39</v>
      </c>
      <c r="Y27" s="381">
        <v>5</v>
      </c>
      <c r="Z27" s="76">
        <f t="shared" si="9"/>
        <v>0.19</v>
      </c>
      <c r="AA27" s="381">
        <v>0</v>
      </c>
      <c r="AB27" s="76">
        <f t="shared" si="10"/>
        <v>0</v>
      </c>
      <c r="AC27" s="381">
        <v>0</v>
      </c>
      <c r="AD27" s="76">
        <f t="shared" si="11"/>
        <v>0</v>
      </c>
      <c r="AE27" s="377">
        <f t="shared" si="12"/>
        <v>2570</v>
      </c>
      <c r="AF27" s="374">
        <v>19</v>
      </c>
      <c r="AG27" s="108"/>
      <c r="AH27" s="109"/>
    </row>
    <row r="28" spans="1:34" s="62" customFormat="1" ht="22.5" customHeight="1" x14ac:dyDescent="0.15">
      <c r="A28" s="22">
        <v>20</v>
      </c>
      <c r="B28" s="31" t="s">
        <v>180</v>
      </c>
      <c r="C28" s="70">
        <v>1</v>
      </c>
      <c r="D28" s="78">
        <f t="shared" si="0"/>
        <v>0.05</v>
      </c>
      <c r="E28" s="36">
        <v>775</v>
      </c>
      <c r="F28" s="78">
        <f t="shared" si="1"/>
        <v>41.73</v>
      </c>
      <c r="G28" s="36">
        <v>629</v>
      </c>
      <c r="H28" s="78">
        <f t="shared" si="2"/>
        <v>33.869999999999997</v>
      </c>
      <c r="I28" s="36">
        <v>240</v>
      </c>
      <c r="J28" s="78">
        <f t="shared" si="3"/>
        <v>12.92</v>
      </c>
      <c r="K28" s="36">
        <v>133</v>
      </c>
      <c r="L28" s="78">
        <f t="shared" si="4"/>
        <v>7.16</v>
      </c>
      <c r="M28" s="36">
        <v>49</v>
      </c>
      <c r="N28" s="78">
        <f t="shared" si="5"/>
        <v>2.64</v>
      </c>
      <c r="O28" s="36">
        <v>15</v>
      </c>
      <c r="P28" s="78">
        <f t="shared" si="6"/>
        <v>0.81</v>
      </c>
      <c r="Q28" s="36">
        <v>8</v>
      </c>
      <c r="R28" s="89">
        <f t="shared" si="7"/>
        <v>0.43</v>
      </c>
      <c r="S28" s="51">
        <v>20</v>
      </c>
      <c r="T28" s="97"/>
      <c r="U28" s="22">
        <v>20</v>
      </c>
      <c r="V28" s="31" t="s">
        <v>180</v>
      </c>
      <c r="W28" s="70">
        <v>6</v>
      </c>
      <c r="X28" s="78">
        <f t="shared" si="8"/>
        <v>0.32</v>
      </c>
      <c r="Y28" s="382">
        <v>1</v>
      </c>
      <c r="Z28" s="78">
        <f t="shared" si="9"/>
        <v>0.05</v>
      </c>
      <c r="AA28" s="382">
        <v>0</v>
      </c>
      <c r="AB28" s="78">
        <f t="shared" si="10"/>
        <v>0</v>
      </c>
      <c r="AC28" s="382">
        <v>0</v>
      </c>
      <c r="AD28" s="78">
        <f t="shared" si="11"/>
        <v>0</v>
      </c>
      <c r="AE28" s="377">
        <f t="shared" si="12"/>
        <v>1857</v>
      </c>
      <c r="AF28" s="354">
        <v>20</v>
      </c>
      <c r="AG28" s="108"/>
      <c r="AH28" s="109"/>
    </row>
    <row r="29" spans="1:34" s="62" customFormat="1" ht="22.5" customHeight="1" x14ac:dyDescent="0.15">
      <c r="A29" s="21">
        <v>21</v>
      </c>
      <c r="B29" s="28" t="s">
        <v>181</v>
      </c>
      <c r="C29" s="68">
        <v>2</v>
      </c>
      <c r="D29" s="76">
        <f t="shared" si="0"/>
        <v>0.14000000000000001</v>
      </c>
      <c r="E29" s="35">
        <v>652</v>
      </c>
      <c r="F29" s="76">
        <f t="shared" si="1"/>
        <v>44.44</v>
      </c>
      <c r="G29" s="35">
        <v>467</v>
      </c>
      <c r="H29" s="76">
        <f t="shared" si="2"/>
        <v>31.83</v>
      </c>
      <c r="I29" s="35">
        <v>204</v>
      </c>
      <c r="J29" s="76">
        <f t="shared" si="3"/>
        <v>13.91</v>
      </c>
      <c r="K29" s="35">
        <v>91</v>
      </c>
      <c r="L29" s="76">
        <f t="shared" si="4"/>
        <v>6.2</v>
      </c>
      <c r="M29" s="35">
        <v>34</v>
      </c>
      <c r="N29" s="76">
        <f t="shared" si="5"/>
        <v>2.3199999999999998</v>
      </c>
      <c r="O29" s="35">
        <v>4</v>
      </c>
      <c r="P29" s="76">
        <f t="shared" si="6"/>
        <v>0.27</v>
      </c>
      <c r="Q29" s="35">
        <v>9</v>
      </c>
      <c r="R29" s="87">
        <f t="shared" si="7"/>
        <v>0.61</v>
      </c>
      <c r="S29" s="50">
        <v>21</v>
      </c>
      <c r="T29" s="94"/>
      <c r="U29" s="21">
        <v>21</v>
      </c>
      <c r="V29" s="28" t="s">
        <v>181</v>
      </c>
      <c r="W29" s="68">
        <v>2</v>
      </c>
      <c r="X29" s="76">
        <f t="shared" si="8"/>
        <v>0.14000000000000001</v>
      </c>
      <c r="Y29" s="381">
        <v>1</v>
      </c>
      <c r="Z29" s="77">
        <f t="shared" si="9"/>
        <v>7.0000000000000007E-2</v>
      </c>
      <c r="AA29" s="381">
        <v>1</v>
      </c>
      <c r="AB29" s="77">
        <f t="shared" si="10"/>
        <v>7.0000000000000007E-2</v>
      </c>
      <c r="AC29" s="381">
        <v>0</v>
      </c>
      <c r="AD29" s="76">
        <f t="shared" si="11"/>
        <v>0</v>
      </c>
      <c r="AE29" s="378">
        <f t="shared" si="12"/>
        <v>1467</v>
      </c>
      <c r="AF29" s="374">
        <v>21</v>
      </c>
      <c r="AG29" s="108"/>
      <c r="AH29" s="109"/>
    </row>
    <row r="30" spans="1:34" s="62" customFormat="1" ht="22.5" customHeight="1" x14ac:dyDescent="0.15">
      <c r="A30" s="21">
        <v>22</v>
      </c>
      <c r="B30" s="28" t="s">
        <v>182</v>
      </c>
      <c r="C30" s="68">
        <v>3</v>
      </c>
      <c r="D30" s="76">
        <f t="shared" si="0"/>
        <v>0.19</v>
      </c>
      <c r="E30" s="35">
        <v>452</v>
      </c>
      <c r="F30" s="76">
        <f t="shared" si="1"/>
        <v>28.37</v>
      </c>
      <c r="G30" s="35">
        <v>525</v>
      </c>
      <c r="H30" s="76">
        <f t="shared" si="2"/>
        <v>32.96</v>
      </c>
      <c r="I30" s="35">
        <v>277</v>
      </c>
      <c r="J30" s="76">
        <f t="shared" si="3"/>
        <v>17.39</v>
      </c>
      <c r="K30" s="35">
        <v>125</v>
      </c>
      <c r="L30" s="76">
        <f t="shared" si="4"/>
        <v>7.85</v>
      </c>
      <c r="M30" s="35">
        <v>91</v>
      </c>
      <c r="N30" s="76">
        <f t="shared" si="5"/>
        <v>5.71</v>
      </c>
      <c r="O30" s="35">
        <v>49</v>
      </c>
      <c r="P30" s="76">
        <f t="shared" si="6"/>
        <v>3.08</v>
      </c>
      <c r="Q30" s="35">
        <v>40</v>
      </c>
      <c r="R30" s="87">
        <f t="shared" si="7"/>
        <v>2.5099999999999998</v>
      </c>
      <c r="S30" s="50">
        <v>22</v>
      </c>
      <c r="T30" s="94"/>
      <c r="U30" s="21">
        <v>22</v>
      </c>
      <c r="V30" s="28" t="s">
        <v>182</v>
      </c>
      <c r="W30" s="68">
        <v>27</v>
      </c>
      <c r="X30" s="76">
        <f t="shared" si="8"/>
        <v>1.69</v>
      </c>
      <c r="Y30" s="381">
        <v>4</v>
      </c>
      <c r="Z30" s="76">
        <f t="shared" si="9"/>
        <v>0.25</v>
      </c>
      <c r="AA30" s="381">
        <v>0</v>
      </c>
      <c r="AB30" s="76">
        <f t="shared" si="10"/>
        <v>0</v>
      </c>
      <c r="AC30" s="381">
        <v>0</v>
      </c>
      <c r="AD30" s="76">
        <f t="shared" si="11"/>
        <v>0</v>
      </c>
      <c r="AE30" s="377">
        <f t="shared" si="12"/>
        <v>1593</v>
      </c>
      <c r="AF30" s="374">
        <v>22</v>
      </c>
      <c r="AG30" s="108"/>
      <c r="AH30" s="109"/>
    </row>
    <row r="31" spans="1:34" s="62" customFormat="1" ht="22.5" customHeight="1" x14ac:dyDescent="0.15">
      <c r="A31" s="21">
        <v>23</v>
      </c>
      <c r="B31" s="28" t="s">
        <v>184</v>
      </c>
      <c r="C31" s="68">
        <v>7</v>
      </c>
      <c r="D31" s="76">
        <f t="shared" si="0"/>
        <v>0.11</v>
      </c>
      <c r="E31" s="35">
        <v>3013</v>
      </c>
      <c r="F31" s="76">
        <f t="shared" si="1"/>
        <v>46.01</v>
      </c>
      <c r="G31" s="35">
        <v>2141</v>
      </c>
      <c r="H31" s="76">
        <f t="shared" si="2"/>
        <v>32.69</v>
      </c>
      <c r="I31" s="35">
        <v>786</v>
      </c>
      <c r="J31" s="76">
        <f t="shared" si="3"/>
        <v>12</v>
      </c>
      <c r="K31" s="35">
        <v>359</v>
      </c>
      <c r="L31" s="76">
        <f t="shared" si="4"/>
        <v>5.48</v>
      </c>
      <c r="M31" s="35">
        <v>146</v>
      </c>
      <c r="N31" s="76">
        <f t="shared" si="5"/>
        <v>2.23</v>
      </c>
      <c r="O31" s="35">
        <v>34</v>
      </c>
      <c r="P31" s="76">
        <f t="shared" si="6"/>
        <v>0.52</v>
      </c>
      <c r="Q31" s="35">
        <v>34</v>
      </c>
      <c r="R31" s="87">
        <f t="shared" si="7"/>
        <v>0.52</v>
      </c>
      <c r="S31" s="50">
        <v>23</v>
      </c>
      <c r="T31" s="94"/>
      <c r="U31" s="21">
        <v>23</v>
      </c>
      <c r="V31" s="28" t="s">
        <v>184</v>
      </c>
      <c r="W31" s="68">
        <v>19</v>
      </c>
      <c r="X31" s="76">
        <f t="shared" si="8"/>
        <v>0.28999999999999998</v>
      </c>
      <c r="Y31" s="381">
        <v>10</v>
      </c>
      <c r="Z31" s="76">
        <f t="shared" si="9"/>
        <v>0.15</v>
      </c>
      <c r="AA31" s="381">
        <v>0</v>
      </c>
      <c r="AB31" s="76">
        <f t="shared" si="10"/>
        <v>0</v>
      </c>
      <c r="AC31" s="381">
        <v>0</v>
      </c>
      <c r="AD31" s="76">
        <f t="shared" si="11"/>
        <v>0</v>
      </c>
      <c r="AE31" s="377">
        <f t="shared" si="12"/>
        <v>6549</v>
      </c>
      <c r="AF31" s="374">
        <v>23</v>
      </c>
      <c r="AG31" s="108"/>
      <c r="AH31" s="109"/>
    </row>
    <row r="32" spans="1:34" s="62" customFormat="1" ht="22.5" customHeight="1" x14ac:dyDescent="0.15">
      <c r="A32" s="21">
        <v>24</v>
      </c>
      <c r="B32" s="28" t="s">
        <v>185</v>
      </c>
      <c r="C32" s="68">
        <v>10</v>
      </c>
      <c r="D32" s="76">
        <f t="shared" si="0"/>
        <v>0.21</v>
      </c>
      <c r="E32" s="35">
        <v>2177</v>
      </c>
      <c r="F32" s="76">
        <f t="shared" si="1"/>
        <v>46.73</v>
      </c>
      <c r="G32" s="35">
        <v>1572</v>
      </c>
      <c r="H32" s="76">
        <f t="shared" si="2"/>
        <v>33.74</v>
      </c>
      <c r="I32" s="35">
        <v>526</v>
      </c>
      <c r="J32" s="76">
        <f t="shared" si="3"/>
        <v>11.29</v>
      </c>
      <c r="K32" s="35">
        <v>195</v>
      </c>
      <c r="L32" s="76">
        <f t="shared" si="4"/>
        <v>4.1900000000000004</v>
      </c>
      <c r="M32" s="35">
        <v>96</v>
      </c>
      <c r="N32" s="76">
        <f t="shared" si="5"/>
        <v>2.06</v>
      </c>
      <c r="O32" s="35">
        <v>26</v>
      </c>
      <c r="P32" s="76">
        <f t="shared" si="6"/>
        <v>0.56000000000000005</v>
      </c>
      <c r="Q32" s="35">
        <v>32</v>
      </c>
      <c r="R32" s="87">
        <f t="shared" si="7"/>
        <v>0.69</v>
      </c>
      <c r="S32" s="50">
        <v>24</v>
      </c>
      <c r="T32" s="94"/>
      <c r="U32" s="21">
        <v>24</v>
      </c>
      <c r="V32" s="28" t="s">
        <v>185</v>
      </c>
      <c r="W32" s="68">
        <v>20</v>
      </c>
      <c r="X32" s="76">
        <f t="shared" si="8"/>
        <v>0.43</v>
      </c>
      <c r="Y32" s="381">
        <v>5</v>
      </c>
      <c r="Z32" s="76">
        <f t="shared" si="9"/>
        <v>0.11</v>
      </c>
      <c r="AA32" s="381">
        <v>0</v>
      </c>
      <c r="AB32" s="76">
        <f t="shared" si="10"/>
        <v>0</v>
      </c>
      <c r="AC32" s="381">
        <v>0</v>
      </c>
      <c r="AD32" s="76">
        <f t="shared" si="11"/>
        <v>0</v>
      </c>
      <c r="AE32" s="377">
        <f t="shared" si="12"/>
        <v>4659</v>
      </c>
      <c r="AF32" s="374">
        <v>24</v>
      </c>
      <c r="AG32" s="108"/>
      <c r="AH32" s="109"/>
    </row>
    <row r="33" spans="1:34" s="62" customFormat="1" ht="22.5" customHeight="1" x14ac:dyDescent="0.15">
      <c r="A33" s="21">
        <v>25</v>
      </c>
      <c r="B33" s="28" t="s">
        <v>12</v>
      </c>
      <c r="C33" s="71">
        <v>1</v>
      </c>
      <c r="D33" s="79">
        <f t="shared" si="0"/>
        <v>0.11</v>
      </c>
      <c r="E33" s="81">
        <v>490</v>
      </c>
      <c r="F33" s="76">
        <f t="shared" si="1"/>
        <v>52.69</v>
      </c>
      <c r="G33" s="81">
        <v>298</v>
      </c>
      <c r="H33" s="76">
        <f t="shared" si="2"/>
        <v>32.04</v>
      </c>
      <c r="I33" s="81">
        <v>82</v>
      </c>
      <c r="J33" s="76">
        <f t="shared" si="3"/>
        <v>8.82</v>
      </c>
      <c r="K33" s="81">
        <v>29</v>
      </c>
      <c r="L33" s="76">
        <f t="shared" si="4"/>
        <v>3.12</v>
      </c>
      <c r="M33" s="81">
        <v>14</v>
      </c>
      <c r="N33" s="76">
        <f t="shared" si="5"/>
        <v>1.51</v>
      </c>
      <c r="O33" s="81">
        <v>6</v>
      </c>
      <c r="P33" s="76">
        <f t="shared" si="6"/>
        <v>0.65</v>
      </c>
      <c r="Q33" s="81">
        <v>3</v>
      </c>
      <c r="R33" s="87">
        <f t="shared" si="7"/>
        <v>0.32</v>
      </c>
      <c r="S33" s="50">
        <v>25</v>
      </c>
      <c r="T33" s="94"/>
      <c r="U33" s="21">
        <v>25</v>
      </c>
      <c r="V33" s="28" t="s">
        <v>12</v>
      </c>
      <c r="W33" s="71">
        <v>4</v>
      </c>
      <c r="X33" s="79">
        <f t="shared" si="8"/>
        <v>0.43</v>
      </c>
      <c r="Y33" s="81">
        <v>3</v>
      </c>
      <c r="Z33" s="79">
        <f t="shared" si="9"/>
        <v>0.32</v>
      </c>
      <c r="AA33" s="81">
        <v>0</v>
      </c>
      <c r="AB33" s="79">
        <f t="shared" si="10"/>
        <v>0</v>
      </c>
      <c r="AC33" s="81">
        <v>0</v>
      </c>
      <c r="AD33" s="76">
        <f t="shared" si="11"/>
        <v>0</v>
      </c>
      <c r="AE33" s="379">
        <f t="shared" si="12"/>
        <v>930</v>
      </c>
      <c r="AF33" s="374">
        <v>25</v>
      </c>
      <c r="AG33" s="108"/>
      <c r="AH33" s="109"/>
    </row>
    <row r="34" spans="1:34" ht="22.5" customHeight="1" thickBot="1" x14ac:dyDescent="0.2">
      <c r="A34" s="23" t="s">
        <v>209</v>
      </c>
      <c r="B34" s="32"/>
      <c r="C34" s="72">
        <f>SUM(C9:C33)</f>
        <v>609</v>
      </c>
      <c r="D34" s="80">
        <f t="shared" si="0"/>
        <v>0.16</v>
      </c>
      <c r="E34" s="37">
        <f>SUM(E9:E33)</f>
        <v>149810</v>
      </c>
      <c r="F34" s="83">
        <f t="shared" si="1"/>
        <v>39.96</v>
      </c>
      <c r="G34" s="37">
        <f>SUM(G9:G33)</f>
        <v>120010</v>
      </c>
      <c r="H34" s="83">
        <f t="shared" si="2"/>
        <v>32.01</v>
      </c>
      <c r="I34" s="37">
        <f>SUM(I9:I33)</f>
        <v>52622</v>
      </c>
      <c r="J34" s="83">
        <f t="shared" si="3"/>
        <v>14.04</v>
      </c>
      <c r="K34" s="37">
        <f>SUM(K9:K33)</f>
        <v>27788</v>
      </c>
      <c r="L34" s="83">
        <f t="shared" si="4"/>
        <v>7.41</v>
      </c>
      <c r="M34" s="37">
        <f>SUM(M9:M33)</f>
        <v>12952</v>
      </c>
      <c r="N34" s="83">
        <f t="shared" si="5"/>
        <v>3.45</v>
      </c>
      <c r="O34" s="37">
        <f>SUM(O9:O33)</f>
        <v>3947</v>
      </c>
      <c r="P34" s="83">
        <f t="shared" si="6"/>
        <v>1.05</v>
      </c>
      <c r="Q34" s="37">
        <f>SUM(Q9:Q33)</f>
        <v>3130</v>
      </c>
      <c r="R34" s="90">
        <f t="shared" si="7"/>
        <v>0.83</v>
      </c>
      <c r="S34" s="52"/>
      <c r="T34" s="98"/>
      <c r="U34" s="464" t="s">
        <v>209</v>
      </c>
      <c r="V34" s="465"/>
      <c r="W34" s="72">
        <f>SUM(W9:W33)</f>
        <v>3015</v>
      </c>
      <c r="X34" s="83">
        <f t="shared" si="8"/>
        <v>0.8</v>
      </c>
      <c r="Y34" s="37">
        <f>SUM(Y9:Y33)</f>
        <v>868</v>
      </c>
      <c r="Z34" s="83">
        <f t="shared" si="9"/>
        <v>0.23</v>
      </c>
      <c r="AA34" s="37">
        <f>SUM(AA9:AA33)</f>
        <v>111</v>
      </c>
      <c r="AB34" s="83">
        <f t="shared" si="10"/>
        <v>0.03</v>
      </c>
      <c r="AC34" s="37">
        <f>SUM(AC9:AC33)</f>
        <v>21</v>
      </c>
      <c r="AD34" s="83">
        <f t="shared" si="11"/>
        <v>0.01</v>
      </c>
      <c r="AE34" s="107">
        <f>SUM(AE9:AE33)</f>
        <v>374883</v>
      </c>
      <c r="AF34" s="375"/>
      <c r="AG34" s="40"/>
      <c r="AH34" s="47"/>
    </row>
    <row r="38" spans="1:34" ht="20.100000000000001" customHeight="1" x14ac:dyDescent="0.15">
      <c r="E38" s="82"/>
    </row>
  </sheetData>
  <mergeCells count="3">
    <mergeCell ref="U34:V34"/>
    <mergeCell ref="S6:S8"/>
    <mergeCell ref="AF6:AF8"/>
  </mergeCells>
  <phoneticPr fontId="2"/>
  <pageMargins left="0.59055118110236227" right="0.59055118110236227" top="0.78740157480314965" bottom="0.78740157480314965" header="0.51181102362204722" footer="0.51181102362204722"/>
  <pageSetup paperSize="9" scale="97" firstPageNumber="4" fitToWidth="2" orientation="portrait" useFirstPageNumber="1" r:id="rId1"/>
  <headerFooter scaleWithDoc="0" alignWithMargins="0">
    <oddFooter>&amp;C- &amp;P -</oddFooter>
  </headerFooter>
  <colBreaks count="3" manualBreakCount="3">
    <brk id="9" max="1048575" man="1"/>
    <brk id="20" max="1048575" man="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F35"/>
  <sheetViews>
    <sheetView view="pageBreakPreview" zoomScale="85" zoomScaleSheetLayoutView="85" workbookViewId="0">
      <selection activeCell="E19" sqref="E19"/>
    </sheetView>
  </sheetViews>
  <sheetFormatPr defaultColWidth="10.625" defaultRowHeight="20.100000000000001" customHeight="1" x14ac:dyDescent="0.15"/>
  <cols>
    <col min="1" max="1" width="5.625" style="15" customWidth="1"/>
    <col min="2" max="2" width="11.625" style="15" customWidth="1"/>
    <col min="3" max="3" width="11.625" style="47" customWidth="1"/>
    <col min="4" max="15" width="11.625" style="15" customWidth="1"/>
    <col min="16" max="16" width="5.625" style="16" customWidth="1"/>
    <col min="17" max="17" width="5.625" style="15" customWidth="1"/>
    <col min="18" max="26" width="11.625" style="15" customWidth="1"/>
    <col min="27" max="29" width="10.625" style="15"/>
    <col min="30" max="30" width="5.625" style="16" customWidth="1"/>
    <col min="31" max="16384" width="10.625" style="15"/>
  </cols>
  <sheetData>
    <row r="1" spans="1:32" ht="20.100000000000001" customHeight="1" x14ac:dyDescent="0.15">
      <c r="A1" s="15" t="str">
        <f>目次!A6</f>
        <v>令和６年度　市町村税の課税状況等の調</v>
      </c>
    </row>
    <row r="2" spans="1:32" ht="20.100000000000001" customHeight="1" x14ac:dyDescent="0.15">
      <c r="A2" s="15" t="s">
        <v>5</v>
      </c>
    </row>
    <row r="4" spans="1:32" ht="20.100000000000001" customHeight="1" x14ac:dyDescent="0.15">
      <c r="A4" s="15" t="s">
        <v>204</v>
      </c>
      <c r="Q4" s="15" t="s">
        <v>204</v>
      </c>
    </row>
    <row r="5" spans="1:32" ht="20.100000000000001" customHeight="1" x14ac:dyDescent="0.15">
      <c r="Q5" s="15" t="s">
        <v>110</v>
      </c>
      <c r="Z5" s="99"/>
      <c r="AB5" s="99"/>
    </row>
    <row r="6" spans="1:32" ht="20.100000000000001" customHeight="1" x14ac:dyDescent="0.15">
      <c r="A6" s="17"/>
      <c r="B6" s="24" t="s">
        <v>9</v>
      </c>
      <c r="C6" s="113"/>
      <c r="D6" s="400"/>
      <c r="E6" s="401"/>
      <c r="F6" s="400"/>
      <c r="G6" s="400"/>
      <c r="H6" s="401"/>
      <c r="I6" s="401"/>
      <c r="J6" s="400"/>
      <c r="K6" s="401"/>
      <c r="L6" s="400"/>
      <c r="M6" s="473" t="s">
        <v>139</v>
      </c>
      <c r="N6" s="474"/>
      <c r="O6" s="474"/>
      <c r="P6" s="461" t="s">
        <v>331</v>
      </c>
      <c r="Q6" s="17"/>
      <c r="R6" s="24" t="s">
        <v>9</v>
      </c>
      <c r="S6" s="475" t="s">
        <v>398</v>
      </c>
      <c r="T6" s="476"/>
      <c r="U6" s="477"/>
      <c r="V6" s="122"/>
      <c r="W6" s="128"/>
      <c r="X6" s="128"/>
      <c r="Y6" s="128"/>
      <c r="Z6" s="122"/>
      <c r="AA6" s="478" t="s">
        <v>364</v>
      </c>
      <c r="AB6" s="479"/>
      <c r="AC6" s="480"/>
      <c r="AD6" s="461" t="s">
        <v>331</v>
      </c>
    </row>
    <row r="7" spans="1:32" ht="23.25" customHeight="1" x14ac:dyDescent="0.15">
      <c r="A7" s="110"/>
      <c r="B7" s="112"/>
      <c r="C7" s="467" t="s">
        <v>42</v>
      </c>
      <c r="D7" s="468" t="s">
        <v>3</v>
      </c>
      <c r="E7" s="468" t="s">
        <v>48</v>
      </c>
      <c r="F7" s="468" t="s">
        <v>412</v>
      </c>
      <c r="G7" s="468" t="s">
        <v>72</v>
      </c>
      <c r="H7" s="468" t="s">
        <v>329</v>
      </c>
      <c r="I7" s="468" t="s">
        <v>295</v>
      </c>
      <c r="J7" s="468" t="s">
        <v>7</v>
      </c>
      <c r="K7" s="468" t="s">
        <v>49</v>
      </c>
      <c r="L7" s="468" t="s">
        <v>50</v>
      </c>
      <c r="M7" s="469" t="s">
        <v>312</v>
      </c>
      <c r="N7" s="471" t="s">
        <v>93</v>
      </c>
      <c r="O7" s="471" t="s">
        <v>309</v>
      </c>
      <c r="P7" s="462"/>
      <c r="Q7" s="110"/>
      <c r="R7" s="112"/>
      <c r="S7" s="471" t="s">
        <v>134</v>
      </c>
      <c r="T7" s="469" t="s">
        <v>34</v>
      </c>
      <c r="U7" s="471" t="s">
        <v>52</v>
      </c>
      <c r="V7" s="472" t="s">
        <v>54</v>
      </c>
      <c r="W7" s="483" t="s">
        <v>192</v>
      </c>
      <c r="X7" s="484" t="s">
        <v>278</v>
      </c>
      <c r="Y7" s="472" t="s">
        <v>459</v>
      </c>
      <c r="Z7" s="472" t="s">
        <v>51</v>
      </c>
      <c r="AA7" s="481" t="s">
        <v>368</v>
      </c>
      <c r="AB7" s="482"/>
      <c r="AC7" s="486" t="s">
        <v>52</v>
      </c>
      <c r="AD7" s="462"/>
    </row>
    <row r="8" spans="1:32" ht="23.25" customHeight="1" x14ac:dyDescent="0.15">
      <c r="A8" s="18"/>
      <c r="B8" s="25"/>
      <c r="C8" s="467"/>
      <c r="D8" s="468"/>
      <c r="E8" s="468"/>
      <c r="F8" s="468"/>
      <c r="G8" s="468"/>
      <c r="H8" s="468"/>
      <c r="I8" s="468"/>
      <c r="J8" s="468"/>
      <c r="K8" s="468"/>
      <c r="L8" s="468"/>
      <c r="M8" s="470"/>
      <c r="N8" s="472"/>
      <c r="O8" s="472"/>
      <c r="P8" s="462"/>
      <c r="Q8" s="18"/>
      <c r="R8" s="25"/>
      <c r="S8" s="472"/>
      <c r="T8" s="470"/>
      <c r="U8" s="472"/>
      <c r="V8" s="472"/>
      <c r="W8" s="483"/>
      <c r="X8" s="485"/>
      <c r="Y8" s="472"/>
      <c r="Z8" s="472"/>
      <c r="AA8" s="396" t="s">
        <v>296</v>
      </c>
      <c r="AB8" s="399" t="s">
        <v>297</v>
      </c>
      <c r="AC8" s="487"/>
      <c r="AD8" s="462"/>
    </row>
    <row r="9" spans="1:32" ht="20.100000000000001" customHeight="1" x14ac:dyDescent="0.15">
      <c r="A9" s="111" t="s">
        <v>26</v>
      </c>
      <c r="B9" s="25"/>
      <c r="C9" s="115" t="s">
        <v>56</v>
      </c>
      <c r="D9" s="39" t="s">
        <v>56</v>
      </c>
      <c r="E9" s="39" t="s">
        <v>56</v>
      </c>
      <c r="F9" s="39" t="s">
        <v>56</v>
      </c>
      <c r="G9" s="39" t="s">
        <v>56</v>
      </c>
      <c r="H9" s="39" t="s">
        <v>56</v>
      </c>
      <c r="I9" s="39" t="s">
        <v>56</v>
      </c>
      <c r="J9" s="39" t="s">
        <v>56</v>
      </c>
      <c r="K9" s="39" t="s">
        <v>56</v>
      </c>
      <c r="L9" s="39" t="s">
        <v>56</v>
      </c>
      <c r="M9" s="39" t="s">
        <v>56</v>
      </c>
      <c r="N9" s="39" t="s">
        <v>56</v>
      </c>
      <c r="O9" s="39" t="s">
        <v>56</v>
      </c>
      <c r="P9" s="463"/>
      <c r="Q9" s="111" t="s">
        <v>26</v>
      </c>
      <c r="R9" s="25"/>
      <c r="S9" s="39" t="s">
        <v>56</v>
      </c>
      <c r="T9" s="33" t="s">
        <v>56</v>
      </c>
      <c r="U9" s="39" t="s">
        <v>56</v>
      </c>
      <c r="V9" s="39" t="s">
        <v>56</v>
      </c>
      <c r="W9" s="129" t="s">
        <v>56</v>
      </c>
      <c r="X9" s="129" t="s">
        <v>56</v>
      </c>
      <c r="Y9" s="129" t="s">
        <v>56</v>
      </c>
      <c r="Z9" s="39" t="s">
        <v>56</v>
      </c>
      <c r="AA9" s="39" t="s">
        <v>56</v>
      </c>
      <c r="AB9" s="39" t="s">
        <v>56</v>
      </c>
      <c r="AC9" s="57" t="s">
        <v>56</v>
      </c>
      <c r="AD9" s="463"/>
    </row>
    <row r="10" spans="1:32" ht="20.100000000000001" customHeight="1" x14ac:dyDescent="0.15">
      <c r="A10" s="20">
        <v>1</v>
      </c>
      <c r="B10" s="27" t="s">
        <v>155</v>
      </c>
      <c r="C10" s="116">
        <v>432090609</v>
      </c>
      <c r="D10" s="123">
        <v>3228076</v>
      </c>
      <c r="E10" s="123">
        <v>18461</v>
      </c>
      <c r="F10" s="123">
        <v>3527046</v>
      </c>
      <c r="G10" s="123">
        <v>658029</v>
      </c>
      <c r="H10" s="123">
        <v>156326</v>
      </c>
      <c r="I10" s="123">
        <v>161673</v>
      </c>
      <c r="J10" s="123">
        <v>161893136</v>
      </c>
      <c r="K10" s="123">
        <v>277947084</v>
      </c>
      <c r="L10" s="123">
        <v>16443074</v>
      </c>
      <c r="M10" s="123">
        <v>253422</v>
      </c>
      <c r="N10" s="123">
        <v>12728</v>
      </c>
      <c r="O10" s="123">
        <v>270804</v>
      </c>
      <c r="P10" s="126">
        <v>1</v>
      </c>
      <c r="Q10" s="20">
        <v>1</v>
      </c>
      <c r="R10" s="27" t="s">
        <v>155</v>
      </c>
      <c r="S10" s="123">
        <v>608655</v>
      </c>
      <c r="T10" s="123">
        <v>95</v>
      </c>
      <c r="U10" s="123">
        <f t="shared" ref="U10:U34" si="0">SUM($M10:$O10,$S10:$T10)</f>
        <v>1145704</v>
      </c>
      <c r="V10" s="123">
        <v>223</v>
      </c>
      <c r="W10" s="123">
        <v>10873</v>
      </c>
      <c r="X10" s="123">
        <v>12687</v>
      </c>
      <c r="Y10" s="123">
        <v>1179621</v>
      </c>
      <c r="Z10" s="123">
        <v>178</v>
      </c>
      <c r="AA10" s="123">
        <v>13650106</v>
      </c>
      <c r="AB10" s="123">
        <v>443682</v>
      </c>
      <c r="AC10" s="130">
        <f t="shared" ref="AC10:AC34" si="1">SUM(AA10:AB10)</f>
        <v>14093788</v>
      </c>
      <c r="AD10" s="126">
        <v>1</v>
      </c>
      <c r="AF10" s="82"/>
    </row>
    <row r="11" spans="1:32" ht="20.100000000000001" customHeight="1" x14ac:dyDescent="0.15">
      <c r="A11" s="21">
        <v>2</v>
      </c>
      <c r="B11" s="28" t="s">
        <v>159</v>
      </c>
      <c r="C11" s="117">
        <v>56228249</v>
      </c>
      <c r="D11" s="118">
        <v>208587</v>
      </c>
      <c r="E11" s="118">
        <v>16365</v>
      </c>
      <c r="F11" s="118">
        <v>508691</v>
      </c>
      <c r="G11" s="118">
        <v>192090</v>
      </c>
      <c r="H11" s="118">
        <v>35098</v>
      </c>
      <c r="I11" s="118">
        <v>26053</v>
      </c>
      <c r="J11" s="118">
        <v>22665963</v>
      </c>
      <c r="K11" s="118">
        <v>34549170</v>
      </c>
      <c r="L11" s="118">
        <v>2043432</v>
      </c>
      <c r="M11" s="118">
        <v>39304</v>
      </c>
      <c r="N11" s="118">
        <v>1923</v>
      </c>
      <c r="O11" s="118">
        <v>26411</v>
      </c>
      <c r="P11" s="50">
        <v>2</v>
      </c>
      <c r="Q11" s="21">
        <v>2</v>
      </c>
      <c r="R11" s="28" t="s">
        <v>159</v>
      </c>
      <c r="S11" s="118">
        <v>48215</v>
      </c>
      <c r="T11" s="118">
        <v>2</v>
      </c>
      <c r="U11" s="118">
        <f t="shared" si="0"/>
        <v>115855</v>
      </c>
      <c r="V11" s="118">
        <v>76</v>
      </c>
      <c r="W11" s="118">
        <v>1522</v>
      </c>
      <c r="X11" s="118">
        <v>4805</v>
      </c>
      <c r="Y11" s="118">
        <v>167406</v>
      </c>
      <c r="Z11" s="118">
        <v>93</v>
      </c>
      <c r="AA11" s="118">
        <v>1743510</v>
      </c>
      <c r="AB11" s="118">
        <v>10165</v>
      </c>
      <c r="AC11" s="131">
        <f t="shared" si="1"/>
        <v>1753675</v>
      </c>
      <c r="AD11" s="50">
        <v>2</v>
      </c>
      <c r="AF11" s="82"/>
    </row>
    <row r="12" spans="1:32" ht="20.100000000000001" customHeight="1" x14ac:dyDescent="0.15">
      <c r="A12" s="21">
        <v>3</v>
      </c>
      <c r="B12" s="28" t="s">
        <v>160</v>
      </c>
      <c r="C12" s="118">
        <v>91809414</v>
      </c>
      <c r="D12" s="118">
        <v>438075</v>
      </c>
      <c r="E12" s="118">
        <v>4787</v>
      </c>
      <c r="F12" s="118">
        <v>179002</v>
      </c>
      <c r="G12" s="118">
        <v>125439</v>
      </c>
      <c r="H12" s="118">
        <v>32654</v>
      </c>
      <c r="I12" s="118">
        <v>10317</v>
      </c>
      <c r="J12" s="118">
        <v>38885982</v>
      </c>
      <c r="K12" s="118">
        <v>53713706</v>
      </c>
      <c r="L12" s="118">
        <v>3198577</v>
      </c>
      <c r="M12" s="118">
        <v>70457</v>
      </c>
      <c r="N12" s="118">
        <v>2458</v>
      </c>
      <c r="O12" s="118">
        <v>59062</v>
      </c>
      <c r="P12" s="50">
        <v>3</v>
      </c>
      <c r="Q12" s="21">
        <v>3</v>
      </c>
      <c r="R12" s="28" t="s">
        <v>160</v>
      </c>
      <c r="S12" s="127">
        <v>75099</v>
      </c>
      <c r="T12" s="127">
        <v>15</v>
      </c>
      <c r="U12" s="127">
        <f t="shared" si="0"/>
        <v>207091</v>
      </c>
      <c r="V12" s="127">
        <v>96</v>
      </c>
      <c r="W12" s="127">
        <v>2546</v>
      </c>
      <c r="X12" s="127">
        <v>2855</v>
      </c>
      <c r="Y12" s="127">
        <v>295671</v>
      </c>
      <c r="Z12" s="127">
        <v>0</v>
      </c>
      <c r="AA12" s="127">
        <v>2601625</v>
      </c>
      <c r="AB12" s="82">
        <v>88693</v>
      </c>
      <c r="AC12" s="132">
        <f t="shared" si="1"/>
        <v>2690318</v>
      </c>
      <c r="AD12" s="50">
        <v>3</v>
      </c>
      <c r="AF12" s="82"/>
    </row>
    <row r="13" spans="1:32" ht="20.100000000000001" customHeight="1" x14ac:dyDescent="0.15">
      <c r="A13" s="21">
        <v>4</v>
      </c>
      <c r="B13" s="28" t="s">
        <v>161</v>
      </c>
      <c r="C13" s="118">
        <v>80378824</v>
      </c>
      <c r="D13" s="118">
        <v>614258</v>
      </c>
      <c r="E13" s="118">
        <v>13740</v>
      </c>
      <c r="F13" s="118">
        <v>39112</v>
      </c>
      <c r="G13" s="118">
        <v>83951</v>
      </c>
      <c r="H13" s="118">
        <v>15523</v>
      </c>
      <c r="I13" s="118">
        <v>17317</v>
      </c>
      <c r="J13" s="118">
        <v>33035372</v>
      </c>
      <c r="K13" s="118">
        <v>48127353</v>
      </c>
      <c r="L13" s="118">
        <v>2863753</v>
      </c>
      <c r="M13" s="118">
        <v>57146</v>
      </c>
      <c r="N13" s="118">
        <v>3980</v>
      </c>
      <c r="O13" s="118">
        <v>50839</v>
      </c>
      <c r="P13" s="50">
        <v>4</v>
      </c>
      <c r="Q13" s="21">
        <v>4</v>
      </c>
      <c r="R13" s="28" t="s">
        <v>161</v>
      </c>
      <c r="S13" s="127">
        <v>65487</v>
      </c>
      <c r="T13" s="127">
        <v>4293</v>
      </c>
      <c r="U13" s="127">
        <f t="shared" si="0"/>
        <v>181745</v>
      </c>
      <c r="V13" s="127">
        <v>22</v>
      </c>
      <c r="W13" s="127">
        <v>1701</v>
      </c>
      <c r="X13" s="127">
        <v>2181</v>
      </c>
      <c r="Y13" s="127">
        <v>246751</v>
      </c>
      <c r="Z13" s="127">
        <v>54</v>
      </c>
      <c r="AA13" s="127">
        <v>2431292</v>
      </c>
      <c r="AB13" s="82">
        <v>7</v>
      </c>
      <c r="AC13" s="132">
        <f t="shared" si="1"/>
        <v>2431299</v>
      </c>
      <c r="AD13" s="50">
        <v>4</v>
      </c>
      <c r="AF13" s="82"/>
    </row>
    <row r="14" spans="1:32" ht="20.100000000000001" customHeight="1" x14ac:dyDescent="0.15">
      <c r="A14" s="22">
        <v>5</v>
      </c>
      <c r="B14" s="28" t="s">
        <v>164</v>
      </c>
      <c r="C14" s="119">
        <v>23257889</v>
      </c>
      <c r="D14" s="119">
        <v>51830</v>
      </c>
      <c r="E14" s="119">
        <v>0</v>
      </c>
      <c r="F14" s="119">
        <v>3801</v>
      </c>
      <c r="G14" s="119">
        <v>15847</v>
      </c>
      <c r="H14" s="119">
        <v>4834</v>
      </c>
      <c r="I14" s="119">
        <v>1315</v>
      </c>
      <c r="J14" s="119">
        <v>9814406</v>
      </c>
      <c r="K14" s="119">
        <v>13521110</v>
      </c>
      <c r="L14" s="119">
        <v>808788</v>
      </c>
      <c r="M14" s="119">
        <v>17781</v>
      </c>
      <c r="N14" s="119">
        <v>762</v>
      </c>
      <c r="O14" s="119">
        <v>8689</v>
      </c>
      <c r="P14" s="51">
        <v>5</v>
      </c>
      <c r="Q14" s="22">
        <v>5</v>
      </c>
      <c r="R14" s="28" t="s">
        <v>164</v>
      </c>
      <c r="S14" s="119">
        <v>14917</v>
      </c>
      <c r="T14" s="119">
        <v>0</v>
      </c>
      <c r="U14" s="119">
        <f t="shared" si="0"/>
        <v>42149</v>
      </c>
      <c r="V14" s="119">
        <v>17</v>
      </c>
      <c r="W14" s="119">
        <v>424</v>
      </c>
      <c r="X14" s="119">
        <v>414</v>
      </c>
      <c r="Y14" s="119">
        <v>74030</v>
      </c>
      <c r="Z14" s="119">
        <v>0</v>
      </c>
      <c r="AA14" s="119">
        <v>678284</v>
      </c>
      <c r="AB14" s="119">
        <v>13470</v>
      </c>
      <c r="AC14" s="133">
        <f t="shared" si="1"/>
        <v>691754</v>
      </c>
      <c r="AD14" s="51">
        <v>5</v>
      </c>
      <c r="AF14" s="82"/>
    </row>
    <row r="15" spans="1:32" ht="20.100000000000001" customHeight="1" x14ac:dyDescent="0.15">
      <c r="A15" s="21">
        <v>6</v>
      </c>
      <c r="B15" s="29" t="s">
        <v>166</v>
      </c>
      <c r="C15" s="117">
        <v>40820524</v>
      </c>
      <c r="D15" s="124">
        <v>205118</v>
      </c>
      <c r="E15" s="124">
        <v>4409</v>
      </c>
      <c r="F15" s="124">
        <v>43675</v>
      </c>
      <c r="G15" s="124">
        <v>17480</v>
      </c>
      <c r="H15" s="124">
        <v>3296</v>
      </c>
      <c r="I15" s="124">
        <v>14800</v>
      </c>
      <c r="J15" s="124">
        <v>17959792</v>
      </c>
      <c r="K15" s="124">
        <v>23149510</v>
      </c>
      <c r="L15" s="124">
        <v>1380053</v>
      </c>
      <c r="M15" s="124">
        <v>34958</v>
      </c>
      <c r="N15" s="124">
        <v>2717</v>
      </c>
      <c r="O15" s="118">
        <v>19206</v>
      </c>
      <c r="P15" s="50">
        <v>6</v>
      </c>
      <c r="Q15" s="21">
        <v>6</v>
      </c>
      <c r="R15" s="29" t="s">
        <v>166</v>
      </c>
      <c r="S15" s="127">
        <v>25476</v>
      </c>
      <c r="T15" s="127">
        <v>3</v>
      </c>
      <c r="U15" s="127">
        <f t="shared" si="0"/>
        <v>82360</v>
      </c>
      <c r="V15" s="127">
        <v>57</v>
      </c>
      <c r="W15" s="127">
        <v>1014</v>
      </c>
      <c r="X15" s="127">
        <v>1159</v>
      </c>
      <c r="Y15" s="127">
        <v>137601</v>
      </c>
      <c r="Z15" s="127">
        <v>170</v>
      </c>
      <c r="AA15" s="127">
        <v>1129048</v>
      </c>
      <c r="AB15" s="118">
        <v>28644</v>
      </c>
      <c r="AC15" s="131">
        <f t="shared" si="1"/>
        <v>1157692</v>
      </c>
      <c r="AD15" s="50">
        <v>6</v>
      </c>
      <c r="AF15" s="82"/>
    </row>
    <row r="16" spans="1:32" s="62" customFormat="1" ht="20.100000000000001" customHeight="1" x14ac:dyDescent="0.15">
      <c r="A16" s="21">
        <v>7</v>
      </c>
      <c r="B16" s="30" t="s">
        <v>167</v>
      </c>
      <c r="C16" s="117">
        <v>30122815</v>
      </c>
      <c r="D16" s="118">
        <v>85854</v>
      </c>
      <c r="E16" s="118">
        <v>225</v>
      </c>
      <c r="F16" s="118">
        <v>782795</v>
      </c>
      <c r="G16" s="118">
        <v>13358</v>
      </c>
      <c r="H16" s="118">
        <v>2639</v>
      </c>
      <c r="I16" s="118">
        <v>4203</v>
      </c>
      <c r="J16" s="118">
        <v>13096344</v>
      </c>
      <c r="K16" s="118">
        <v>17915545</v>
      </c>
      <c r="L16" s="118">
        <v>1047973</v>
      </c>
      <c r="M16" s="118">
        <v>24354</v>
      </c>
      <c r="N16" s="118">
        <v>761</v>
      </c>
      <c r="O16" s="118">
        <v>16439</v>
      </c>
      <c r="P16" s="50">
        <v>7</v>
      </c>
      <c r="Q16" s="21">
        <v>7</v>
      </c>
      <c r="R16" s="28" t="s">
        <v>167</v>
      </c>
      <c r="S16" s="127">
        <v>17192</v>
      </c>
      <c r="T16" s="127">
        <v>0</v>
      </c>
      <c r="U16" s="127">
        <f t="shared" si="0"/>
        <v>58746</v>
      </c>
      <c r="V16" s="127">
        <v>14</v>
      </c>
      <c r="W16" s="127">
        <v>368</v>
      </c>
      <c r="X16" s="127">
        <v>363</v>
      </c>
      <c r="Y16" s="127">
        <v>99337</v>
      </c>
      <c r="Z16" s="127">
        <v>0</v>
      </c>
      <c r="AA16" s="127">
        <v>883235</v>
      </c>
      <c r="AB16" s="118">
        <v>5910</v>
      </c>
      <c r="AC16" s="131">
        <f t="shared" si="1"/>
        <v>889145</v>
      </c>
      <c r="AD16" s="50">
        <v>7</v>
      </c>
      <c r="AF16" s="120"/>
    </row>
    <row r="17" spans="1:32" ht="20.100000000000001" customHeight="1" x14ac:dyDescent="0.15">
      <c r="A17" s="21">
        <v>8</v>
      </c>
      <c r="B17" s="28" t="s">
        <v>170</v>
      </c>
      <c r="C17" s="120">
        <v>86083534</v>
      </c>
      <c r="D17" s="120">
        <v>710197</v>
      </c>
      <c r="E17" s="120">
        <v>36230</v>
      </c>
      <c r="F17" s="120">
        <v>83973</v>
      </c>
      <c r="G17" s="120">
        <v>101690</v>
      </c>
      <c r="H17" s="120">
        <v>21740</v>
      </c>
      <c r="I17" s="120">
        <v>21611</v>
      </c>
      <c r="J17" s="120">
        <v>35412810</v>
      </c>
      <c r="K17" s="120">
        <v>51646165</v>
      </c>
      <c r="L17" s="120">
        <v>3069616</v>
      </c>
      <c r="M17" s="120">
        <v>63088</v>
      </c>
      <c r="N17" s="120">
        <v>2049</v>
      </c>
      <c r="O17" s="120">
        <v>47143</v>
      </c>
      <c r="P17" s="50">
        <v>8</v>
      </c>
      <c r="Q17" s="21">
        <v>8</v>
      </c>
      <c r="R17" s="28" t="s">
        <v>170</v>
      </c>
      <c r="S17" s="120">
        <v>69710</v>
      </c>
      <c r="T17" s="120">
        <v>46</v>
      </c>
      <c r="U17" s="120">
        <f t="shared" si="0"/>
        <v>182036</v>
      </c>
      <c r="V17" s="82">
        <v>38</v>
      </c>
      <c r="W17" s="82">
        <v>1790</v>
      </c>
      <c r="X17" s="82">
        <v>1610</v>
      </c>
      <c r="Y17" s="82">
        <v>267198</v>
      </c>
      <c r="Z17" s="82">
        <v>0</v>
      </c>
      <c r="AA17" s="82">
        <v>2616935</v>
      </c>
      <c r="AB17" s="82">
        <v>9</v>
      </c>
      <c r="AC17" s="132">
        <f t="shared" si="1"/>
        <v>2616944</v>
      </c>
      <c r="AD17" s="50">
        <v>8</v>
      </c>
      <c r="AF17" s="82"/>
    </row>
    <row r="18" spans="1:32" ht="20.100000000000001" customHeight="1" x14ac:dyDescent="0.15">
      <c r="A18" s="21">
        <v>9</v>
      </c>
      <c r="B18" s="28" t="s">
        <v>172</v>
      </c>
      <c r="C18" s="120">
        <v>35830234</v>
      </c>
      <c r="D18" s="120">
        <v>185197</v>
      </c>
      <c r="E18" s="120">
        <v>17192</v>
      </c>
      <c r="F18" s="120">
        <v>366676</v>
      </c>
      <c r="G18" s="120">
        <v>34167</v>
      </c>
      <c r="H18" s="120">
        <v>820</v>
      </c>
      <c r="I18" s="120">
        <v>3594</v>
      </c>
      <c r="J18" s="120">
        <v>15307397</v>
      </c>
      <c r="K18" s="120">
        <v>21130483</v>
      </c>
      <c r="L18" s="120">
        <v>1249698</v>
      </c>
      <c r="M18" s="120">
        <v>26573</v>
      </c>
      <c r="N18" s="120">
        <v>529</v>
      </c>
      <c r="O18" s="120">
        <v>35624</v>
      </c>
      <c r="P18" s="50">
        <v>9</v>
      </c>
      <c r="Q18" s="21">
        <v>9</v>
      </c>
      <c r="R18" s="28" t="s">
        <v>172</v>
      </c>
      <c r="S18" s="120">
        <v>24073</v>
      </c>
      <c r="T18" s="120">
        <v>5</v>
      </c>
      <c r="U18" s="120">
        <f t="shared" si="0"/>
        <v>86804</v>
      </c>
      <c r="V18" s="82">
        <v>26</v>
      </c>
      <c r="W18" s="82">
        <v>474</v>
      </c>
      <c r="X18" s="82">
        <v>173</v>
      </c>
      <c r="Y18" s="82">
        <v>117398</v>
      </c>
      <c r="Z18" s="82">
        <v>15</v>
      </c>
      <c r="AA18" s="82">
        <v>990881</v>
      </c>
      <c r="AB18" s="82">
        <v>53927</v>
      </c>
      <c r="AC18" s="132">
        <f t="shared" si="1"/>
        <v>1044808</v>
      </c>
      <c r="AD18" s="50">
        <v>9</v>
      </c>
      <c r="AF18" s="82"/>
    </row>
    <row r="19" spans="1:32" ht="20.100000000000001" customHeight="1" x14ac:dyDescent="0.15">
      <c r="A19" s="22">
        <v>10</v>
      </c>
      <c r="B19" s="31" t="s">
        <v>173</v>
      </c>
      <c r="C19" s="119">
        <v>84090573</v>
      </c>
      <c r="D19" s="119">
        <v>479891</v>
      </c>
      <c r="E19" s="119">
        <v>11606</v>
      </c>
      <c r="F19" s="119">
        <v>180180</v>
      </c>
      <c r="G19" s="119">
        <v>400821</v>
      </c>
      <c r="H19" s="119">
        <v>5559</v>
      </c>
      <c r="I19" s="119">
        <v>21421</v>
      </c>
      <c r="J19" s="119">
        <v>35787768</v>
      </c>
      <c r="K19" s="119">
        <v>49402283</v>
      </c>
      <c r="L19" s="119">
        <v>2930630</v>
      </c>
      <c r="M19" s="119">
        <v>64652</v>
      </c>
      <c r="N19" s="119">
        <v>2749</v>
      </c>
      <c r="O19" s="119">
        <v>55748</v>
      </c>
      <c r="P19" s="51">
        <v>10</v>
      </c>
      <c r="Q19" s="22">
        <v>10</v>
      </c>
      <c r="R19" s="31" t="s">
        <v>173</v>
      </c>
      <c r="S19" s="119">
        <v>67699</v>
      </c>
      <c r="T19" s="119">
        <v>12</v>
      </c>
      <c r="U19" s="119">
        <f t="shared" si="0"/>
        <v>190860</v>
      </c>
      <c r="V19" s="119">
        <v>151</v>
      </c>
      <c r="W19" s="119">
        <v>823</v>
      </c>
      <c r="X19" s="119">
        <v>1368</v>
      </c>
      <c r="Y19" s="119">
        <v>270504</v>
      </c>
      <c r="Z19" s="119">
        <v>135</v>
      </c>
      <c r="AA19" s="119">
        <v>2386214</v>
      </c>
      <c r="AB19" s="119">
        <v>80575</v>
      </c>
      <c r="AC19" s="133">
        <f t="shared" si="1"/>
        <v>2466789</v>
      </c>
      <c r="AD19" s="51">
        <v>10</v>
      </c>
      <c r="AF19" s="82"/>
    </row>
    <row r="20" spans="1:32" ht="20.100000000000001" customHeight="1" x14ac:dyDescent="0.15">
      <c r="A20" s="21">
        <v>11</v>
      </c>
      <c r="B20" s="28" t="s">
        <v>174</v>
      </c>
      <c r="C20" s="120">
        <v>29492652</v>
      </c>
      <c r="D20" s="120">
        <v>106045</v>
      </c>
      <c r="E20" s="120">
        <v>9831</v>
      </c>
      <c r="F20" s="120">
        <v>25240</v>
      </c>
      <c r="G20" s="120">
        <v>20099</v>
      </c>
      <c r="H20" s="120">
        <v>6207</v>
      </c>
      <c r="I20" s="120">
        <v>4338</v>
      </c>
      <c r="J20" s="120">
        <v>12698794</v>
      </c>
      <c r="K20" s="120">
        <v>16965618</v>
      </c>
      <c r="L20" s="120">
        <v>1012804</v>
      </c>
      <c r="M20" s="120">
        <v>23320</v>
      </c>
      <c r="N20" s="120">
        <v>1014</v>
      </c>
      <c r="O20" s="120">
        <v>14731</v>
      </c>
      <c r="P20" s="50">
        <v>11</v>
      </c>
      <c r="Q20" s="21">
        <v>11</v>
      </c>
      <c r="R20" s="28" t="s">
        <v>174</v>
      </c>
      <c r="S20" s="120">
        <v>16024</v>
      </c>
      <c r="T20" s="120">
        <v>0</v>
      </c>
      <c r="U20" s="120">
        <f t="shared" si="0"/>
        <v>55089</v>
      </c>
      <c r="V20" s="120">
        <v>34</v>
      </c>
      <c r="W20" s="120">
        <v>376</v>
      </c>
      <c r="X20" s="120">
        <v>800</v>
      </c>
      <c r="Y20" s="120">
        <v>94681</v>
      </c>
      <c r="Z20" s="120">
        <v>184</v>
      </c>
      <c r="AA20" s="120">
        <v>838059</v>
      </c>
      <c r="AB20" s="120">
        <v>23581</v>
      </c>
      <c r="AC20" s="132">
        <f t="shared" si="1"/>
        <v>861640</v>
      </c>
      <c r="AD20" s="50">
        <v>11</v>
      </c>
      <c r="AF20" s="82"/>
    </row>
    <row r="21" spans="1:32" ht="20.100000000000001" customHeight="1" x14ac:dyDescent="0.15">
      <c r="A21" s="21">
        <v>12</v>
      </c>
      <c r="B21" s="28" t="s">
        <v>301</v>
      </c>
      <c r="C21" s="120">
        <v>28489954</v>
      </c>
      <c r="D21" s="120">
        <v>320557</v>
      </c>
      <c r="E21" s="120">
        <v>1281</v>
      </c>
      <c r="F21" s="120">
        <v>124647</v>
      </c>
      <c r="G21" s="120">
        <v>17225</v>
      </c>
      <c r="H21" s="120">
        <v>1494</v>
      </c>
      <c r="I21" s="120">
        <v>2477</v>
      </c>
      <c r="J21" s="120">
        <v>11581219</v>
      </c>
      <c r="K21" s="120">
        <v>17376416</v>
      </c>
      <c r="L21" s="120">
        <v>1028546</v>
      </c>
      <c r="M21" s="120">
        <v>20770</v>
      </c>
      <c r="N21" s="120">
        <v>1151</v>
      </c>
      <c r="O21" s="120">
        <v>13126</v>
      </c>
      <c r="P21" s="50">
        <v>12</v>
      </c>
      <c r="Q21" s="21">
        <v>12</v>
      </c>
      <c r="R21" s="28" t="s">
        <v>301</v>
      </c>
      <c r="S21" s="120">
        <v>20974</v>
      </c>
      <c r="T21" s="120">
        <v>0</v>
      </c>
      <c r="U21" s="120">
        <f t="shared" si="0"/>
        <v>56021</v>
      </c>
      <c r="V21" s="120">
        <v>44</v>
      </c>
      <c r="W21" s="120">
        <v>898</v>
      </c>
      <c r="X21" s="120">
        <v>246</v>
      </c>
      <c r="Y21" s="120">
        <v>85607</v>
      </c>
      <c r="Z21" s="120">
        <v>0</v>
      </c>
      <c r="AA21" s="120">
        <v>861497</v>
      </c>
      <c r="AB21" s="120">
        <v>24233</v>
      </c>
      <c r="AC21" s="132">
        <f t="shared" si="1"/>
        <v>885730</v>
      </c>
      <c r="AD21" s="50">
        <v>12</v>
      </c>
      <c r="AF21" s="82"/>
    </row>
    <row r="22" spans="1:32" ht="20.100000000000001" customHeight="1" x14ac:dyDescent="0.15">
      <c r="A22" s="21">
        <v>13</v>
      </c>
      <c r="B22" s="28" t="s">
        <v>302</v>
      </c>
      <c r="C22" s="120">
        <v>22927293</v>
      </c>
      <c r="D22" s="120">
        <v>87394</v>
      </c>
      <c r="E22" s="120">
        <v>0</v>
      </c>
      <c r="F22" s="120">
        <v>258976</v>
      </c>
      <c r="G22" s="120">
        <v>49812</v>
      </c>
      <c r="H22" s="120">
        <v>5852</v>
      </c>
      <c r="I22" s="120">
        <v>179</v>
      </c>
      <c r="J22" s="120">
        <v>10102817</v>
      </c>
      <c r="K22" s="120">
        <v>13226689</v>
      </c>
      <c r="L22" s="120">
        <v>781380</v>
      </c>
      <c r="M22" s="120">
        <v>18949</v>
      </c>
      <c r="N22" s="120">
        <v>666</v>
      </c>
      <c r="O22" s="120">
        <v>10852</v>
      </c>
      <c r="P22" s="50">
        <v>13</v>
      </c>
      <c r="Q22" s="21">
        <v>13</v>
      </c>
      <c r="R22" s="28" t="s">
        <v>302</v>
      </c>
      <c r="S22" s="120">
        <v>15949</v>
      </c>
      <c r="T22" s="120">
        <v>43</v>
      </c>
      <c r="U22" s="120">
        <f t="shared" si="0"/>
        <v>46459</v>
      </c>
      <c r="V22" s="120">
        <v>64</v>
      </c>
      <c r="W22" s="120">
        <v>609</v>
      </c>
      <c r="X22" s="120">
        <v>684</v>
      </c>
      <c r="Y22" s="120">
        <v>76383</v>
      </c>
      <c r="Z22" s="120">
        <v>0</v>
      </c>
      <c r="AA22" s="120">
        <v>639212</v>
      </c>
      <c r="AB22" s="120">
        <v>17969</v>
      </c>
      <c r="AC22" s="132">
        <f t="shared" si="1"/>
        <v>657181</v>
      </c>
      <c r="AD22" s="50">
        <v>13</v>
      </c>
      <c r="AF22" s="82"/>
    </row>
    <row r="23" spans="1:32" ht="20.100000000000001" customHeight="1" x14ac:dyDescent="0.15">
      <c r="A23" s="21">
        <v>14</v>
      </c>
      <c r="B23" s="28" t="s">
        <v>175</v>
      </c>
      <c r="C23" s="120">
        <v>5310421</v>
      </c>
      <c r="D23" s="120">
        <v>4104</v>
      </c>
      <c r="E23" s="120">
        <v>0</v>
      </c>
      <c r="F23" s="120">
        <v>0</v>
      </c>
      <c r="G23" s="120">
        <v>304</v>
      </c>
      <c r="H23" s="120">
        <v>0</v>
      </c>
      <c r="I23" s="120">
        <v>0</v>
      </c>
      <c r="J23" s="120">
        <v>2089289</v>
      </c>
      <c r="K23" s="120">
        <v>3225540</v>
      </c>
      <c r="L23" s="120">
        <v>193326</v>
      </c>
      <c r="M23" s="120">
        <v>3657</v>
      </c>
      <c r="N23" s="120">
        <v>543</v>
      </c>
      <c r="O23" s="120">
        <v>1565</v>
      </c>
      <c r="P23" s="50">
        <v>14</v>
      </c>
      <c r="Q23" s="21">
        <v>14</v>
      </c>
      <c r="R23" s="28" t="s">
        <v>175</v>
      </c>
      <c r="S23" s="120">
        <v>4104</v>
      </c>
      <c r="T23" s="120">
        <v>2</v>
      </c>
      <c r="U23" s="120">
        <f t="shared" si="0"/>
        <v>9871</v>
      </c>
      <c r="V23" s="120">
        <v>0</v>
      </c>
      <c r="W23" s="120">
        <v>9</v>
      </c>
      <c r="X23" s="120">
        <v>18</v>
      </c>
      <c r="Y23" s="120">
        <v>15666</v>
      </c>
      <c r="Z23" s="120">
        <v>0</v>
      </c>
      <c r="AA23" s="120">
        <v>167329</v>
      </c>
      <c r="AB23" s="120">
        <v>433</v>
      </c>
      <c r="AC23" s="132">
        <f t="shared" si="1"/>
        <v>167762</v>
      </c>
      <c r="AD23" s="50">
        <v>14</v>
      </c>
      <c r="AF23" s="82"/>
    </row>
    <row r="24" spans="1:32" ht="20.100000000000001" customHeight="1" x14ac:dyDescent="0.15">
      <c r="A24" s="22">
        <v>15</v>
      </c>
      <c r="B24" s="28" t="s">
        <v>177</v>
      </c>
      <c r="C24" s="119">
        <v>1549028</v>
      </c>
      <c r="D24" s="119">
        <v>43997</v>
      </c>
      <c r="E24" s="119">
        <v>0</v>
      </c>
      <c r="F24" s="119">
        <v>0</v>
      </c>
      <c r="G24" s="119">
        <v>505</v>
      </c>
      <c r="H24" s="119">
        <v>98</v>
      </c>
      <c r="I24" s="119">
        <v>0</v>
      </c>
      <c r="J24" s="119">
        <v>717326</v>
      </c>
      <c r="K24" s="119">
        <v>876302</v>
      </c>
      <c r="L24" s="119">
        <v>51225</v>
      </c>
      <c r="M24" s="119">
        <v>1412</v>
      </c>
      <c r="N24" s="119">
        <v>1</v>
      </c>
      <c r="O24" s="119">
        <v>398</v>
      </c>
      <c r="P24" s="51">
        <v>15</v>
      </c>
      <c r="Q24" s="22">
        <v>15</v>
      </c>
      <c r="R24" s="28" t="s">
        <v>177</v>
      </c>
      <c r="S24" s="119">
        <v>462</v>
      </c>
      <c r="T24" s="119">
        <v>0</v>
      </c>
      <c r="U24" s="119">
        <f t="shared" si="0"/>
        <v>2273</v>
      </c>
      <c r="V24" s="119">
        <v>19</v>
      </c>
      <c r="W24" s="119">
        <v>4</v>
      </c>
      <c r="X24" s="119">
        <v>0</v>
      </c>
      <c r="Y24" s="119">
        <v>5418</v>
      </c>
      <c r="Z24" s="119">
        <v>0</v>
      </c>
      <c r="AA24" s="119">
        <v>43469</v>
      </c>
      <c r="AB24" s="119">
        <v>42</v>
      </c>
      <c r="AC24" s="132">
        <f t="shared" si="1"/>
        <v>43511</v>
      </c>
      <c r="AD24" s="51">
        <v>15</v>
      </c>
      <c r="AF24" s="82"/>
    </row>
    <row r="25" spans="1:32" ht="20.100000000000001" customHeight="1" x14ac:dyDescent="0.15">
      <c r="A25" s="21">
        <v>16</v>
      </c>
      <c r="B25" s="29" t="s">
        <v>178</v>
      </c>
      <c r="C25" s="120">
        <v>2154518</v>
      </c>
      <c r="D25" s="120">
        <v>22882</v>
      </c>
      <c r="E25" s="120">
        <v>0</v>
      </c>
      <c r="F25" s="120">
        <v>0</v>
      </c>
      <c r="G25" s="120">
        <v>673</v>
      </c>
      <c r="H25" s="120">
        <v>21</v>
      </c>
      <c r="I25" s="120">
        <v>1611</v>
      </c>
      <c r="J25" s="120">
        <v>1067739</v>
      </c>
      <c r="K25" s="120">
        <v>1111966</v>
      </c>
      <c r="L25" s="120">
        <v>65995</v>
      </c>
      <c r="M25" s="120">
        <v>2183</v>
      </c>
      <c r="N25" s="120">
        <v>3</v>
      </c>
      <c r="O25" s="120">
        <v>1023</v>
      </c>
      <c r="P25" s="50">
        <v>16</v>
      </c>
      <c r="Q25" s="21">
        <v>16</v>
      </c>
      <c r="R25" s="29" t="s">
        <v>178</v>
      </c>
      <c r="S25" s="120">
        <v>379</v>
      </c>
      <c r="T25" s="120">
        <v>0</v>
      </c>
      <c r="U25" s="120">
        <f t="shared" si="0"/>
        <v>3588</v>
      </c>
      <c r="V25" s="120">
        <v>11</v>
      </c>
      <c r="W25" s="120">
        <v>1</v>
      </c>
      <c r="X25" s="120">
        <v>21</v>
      </c>
      <c r="Y25" s="120">
        <v>8064</v>
      </c>
      <c r="Z25" s="120">
        <v>0</v>
      </c>
      <c r="AA25" s="120">
        <v>53891</v>
      </c>
      <c r="AB25" s="120">
        <v>419</v>
      </c>
      <c r="AC25" s="134">
        <f t="shared" si="1"/>
        <v>54310</v>
      </c>
      <c r="AD25" s="50">
        <v>16</v>
      </c>
      <c r="AF25" s="82"/>
    </row>
    <row r="26" spans="1:32" ht="20.100000000000001" customHeight="1" x14ac:dyDescent="0.15">
      <c r="A26" s="21">
        <v>17</v>
      </c>
      <c r="B26" s="28" t="s">
        <v>303</v>
      </c>
      <c r="C26" s="120">
        <v>14335996</v>
      </c>
      <c r="D26" s="120">
        <v>55429</v>
      </c>
      <c r="E26" s="120">
        <v>6993</v>
      </c>
      <c r="F26" s="120">
        <v>2110</v>
      </c>
      <c r="G26" s="120">
        <v>13912</v>
      </c>
      <c r="H26" s="120">
        <v>5832</v>
      </c>
      <c r="I26" s="120">
        <v>2321</v>
      </c>
      <c r="J26" s="120">
        <v>6367146</v>
      </c>
      <c r="K26" s="120">
        <v>8055447</v>
      </c>
      <c r="L26" s="120">
        <v>480807</v>
      </c>
      <c r="M26" s="120">
        <v>12029</v>
      </c>
      <c r="N26" s="120">
        <v>307</v>
      </c>
      <c r="O26" s="120">
        <v>6767</v>
      </c>
      <c r="P26" s="50">
        <v>17</v>
      </c>
      <c r="Q26" s="21">
        <v>17</v>
      </c>
      <c r="R26" s="28" t="s">
        <v>303</v>
      </c>
      <c r="S26" s="120">
        <v>6901</v>
      </c>
      <c r="T26" s="120">
        <v>0</v>
      </c>
      <c r="U26" s="120">
        <f t="shared" si="0"/>
        <v>26004</v>
      </c>
      <c r="V26" s="120">
        <v>16</v>
      </c>
      <c r="W26" s="120">
        <v>287</v>
      </c>
      <c r="X26" s="120">
        <v>730</v>
      </c>
      <c r="Y26" s="120">
        <v>47850</v>
      </c>
      <c r="Z26" s="120">
        <v>0</v>
      </c>
      <c r="AA26" s="120">
        <v>402523</v>
      </c>
      <c r="AB26" s="120">
        <v>3397</v>
      </c>
      <c r="AC26" s="132">
        <f t="shared" si="1"/>
        <v>405920</v>
      </c>
      <c r="AD26" s="50">
        <v>17</v>
      </c>
      <c r="AF26" s="82"/>
    </row>
    <row r="27" spans="1:32" ht="20.100000000000001" customHeight="1" x14ac:dyDescent="0.15">
      <c r="A27" s="21">
        <v>18</v>
      </c>
      <c r="B27" s="28" t="s">
        <v>304</v>
      </c>
      <c r="C27" s="120">
        <v>5804759</v>
      </c>
      <c r="D27" s="120">
        <v>19003</v>
      </c>
      <c r="E27" s="120">
        <v>0</v>
      </c>
      <c r="F27" s="120">
        <v>63118</v>
      </c>
      <c r="G27" s="120">
        <v>471</v>
      </c>
      <c r="H27" s="120">
        <v>131</v>
      </c>
      <c r="I27" s="120">
        <v>735</v>
      </c>
      <c r="J27" s="120">
        <v>2555036</v>
      </c>
      <c r="K27" s="120">
        <v>3333181</v>
      </c>
      <c r="L27" s="120">
        <v>197462</v>
      </c>
      <c r="M27" s="120">
        <v>4856</v>
      </c>
      <c r="N27" s="120">
        <v>173</v>
      </c>
      <c r="O27" s="120">
        <v>1909</v>
      </c>
      <c r="P27" s="50">
        <v>18</v>
      </c>
      <c r="Q27" s="21">
        <v>18</v>
      </c>
      <c r="R27" s="28" t="s">
        <v>304</v>
      </c>
      <c r="S27" s="120">
        <v>3037</v>
      </c>
      <c r="T27" s="120">
        <v>0</v>
      </c>
      <c r="U27" s="120">
        <f t="shared" si="0"/>
        <v>9975</v>
      </c>
      <c r="V27" s="120">
        <v>31</v>
      </c>
      <c r="W27" s="120">
        <v>327</v>
      </c>
      <c r="X27" s="120">
        <v>103</v>
      </c>
      <c r="Y27" s="120">
        <v>18889</v>
      </c>
      <c r="Z27" s="120">
        <v>0</v>
      </c>
      <c r="AA27" s="120">
        <v>166876</v>
      </c>
      <c r="AB27" s="120">
        <v>1261</v>
      </c>
      <c r="AC27" s="132">
        <f t="shared" si="1"/>
        <v>168137</v>
      </c>
      <c r="AD27" s="50">
        <v>18</v>
      </c>
      <c r="AF27" s="82"/>
    </row>
    <row r="28" spans="1:32" ht="20.100000000000001" customHeight="1" x14ac:dyDescent="0.15">
      <c r="A28" s="21">
        <v>19</v>
      </c>
      <c r="B28" s="28" t="s">
        <v>135</v>
      </c>
      <c r="C28" s="120">
        <v>7067694</v>
      </c>
      <c r="D28" s="120">
        <v>19094</v>
      </c>
      <c r="E28" s="120">
        <v>0</v>
      </c>
      <c r="F28" s="120">
        <v>824</v>
      </c>
      <c r="G28" s="120">
        <v>726</v>
      </c>
      <c r="H28" s="120">
        <v>2801</v>
      </c>
      <c r="I28" s="120">
        <v>322</v>
      </c>
      <c r="J28" s="120">
        <v>3161607</v>
      </c>
      <c r="K28" s="120">
        <v>3929854</v>
      </c>
      <c r="L28" s="120">
        <v>235011</v>
      </c>
      <c r="M28" s="120">
        <v>5848</v>
      </c>
      <c r="N28" s="120">
        <v>149</v>
      </c>
      <c r="O28" s="120">
        <v>2161</v>
      </c>
      <c r="P28" s="50">
        <v>19</v>
      </c>
      <c r="Q28" s="21">
        <v>19</v>
      </c>
      <c r="R28" s="28" t="s">
        <v>135</v>
      </c>
      <c r="S28" s="120">
        <v>4955</v>
      </c>
      <c r="T28" s="120">
        <v>4</v>
      </c>
      <c r="U28" s="120">
        <f t="shared" si="0"/>
        <v>13117</v>
      </c>
      <c r="V28" s="120">
        <v>0</v>
      </c>
      <c r="W28" s="120">
        <v>184</v>
      </c>
      <c r="X28" s="120">
        <v>8</v>
      </c>
      <c r="Y28" s="120">
        <v>23808</v>
      </c>
      <c r="Z28" s="120">
        <v>0</v>
      </c>
      <c r="AA28" s="120">
        <v>196826</v>
      </c>
      <c r="AB28" s="120">
        <v>1068</v>
      </c>
      <c r="AC28" s="132">
        <f t="shared" si="1"/>
        <v>197894</v>
      </c>
      <c r="AD28" s="50">
        <v>19</v>
      </c>
      <c r="AF28" s="82"/>
    </row>
    <row r="29" spans="1:32" ht="20.100000000000001" customHeight="1" x14ac:dyDescent="0.15">
      <c r="A29" s="22">
        <v>20</v>
      </c>
      <c r="B29" s="31" t="s">
        <v>180</v>
      </c>
      <c r="C29" s="119">
        <v>5204866</v>
      </c>
      <c r="D29" s="119">
        <v>13403</v>
      </c>
      <c r="E29" s="119">
        <v>0</v>
      </c>
      <c r="F29" s="119">
        <v>0</v>
      </c>
      <c r="G29" s="119">
        <v>2503</v>
      </c>
      <c r="H29" s="119">
        <v>720</v>
      </c>
      <c r="I29" s="119">
        <v>0</v>
      </c>
      <c r="J29" s="119">
        <v>2320603</v>
      </c>
      <c r="K29" s="119">
        <v>2900889</v>
      </c>
      <c r="L29" s="119">
        <v>173491</v>
      </c>
      <c r="M29" s="119">
        <v>4257</v>
      </c>
      <c r="N29" s="119">
        <v>254</v>
      </c>
      <c r="O29" s="119">
        <v>2402</v>
      </c>
      <c r="P29" s="51">
        <v>20</v>
      </c>
      <c r="Q29" s="22">
        <v>20</v>
      </c>
      <c r="R29" s="31" t="s">
        <v>180</v>
      </c>
      <c r="S29" s="119">
        <v>2940</v>
      </c>
      <c r="T29" s="119">
        <v>0</v>
      </c>
      <c r="U29" s="119">
        <f t="shared" si="0"/>
        <v>9853</v>
      </c>
      <c r="V29" s="119">
        <v>0</v>
      </c>
      <c r="W29" s="119">
        <v>82</v>
      </c>
      <c r="X29" s="119">
        <v>100</v>
      </c>
      <c r="Y29" s="119">
        <v>17274</v>
      </c>
      <c r="Z29" s="119">
        <v>0</v>
      </c>
      <c r="AA29" s="119">
        <v>145454</v>
      </c>
      <c r="AB29" s="119">
        <v>728</v>
      </c>
      <c r="AC29" s="133">
        <f t="shared" si="1"/>
        <v>146182</v>
      </c>
      <c r="AD29" s="51">
        <v>20</v>
      </c>
      <c r="AF29" s="82"/>
    </row>
    <row r="30" spans="1:32" ht="20.100000000000001" customHeight="1" x14ac:dyDescent="0.15">
      <c r="A30" s="21">
        <v>21</v>
      </c>
      <c r="B30" s="28" t="s">
        <v>181</v>
      </c>
      <c r="C30" s="120">
        <v>4093271</v>
      </c>
      <c r="D30" s="120">
        <v>3980</v>
      </c>
      <c r="E30" s="120">
        <v>0</v>
      </c>
      <c r="F30" s="120">
        <v>0</v>
      </c>
      <c r="G30" s="120">
        <v>147</v>
      </c>
      <c r="H30" s="120">
        <v>418</v>
      </c>
      <c r="I30" s="120">
        <v>0</v>
      </c>
      <c r="J30" s="120">
        <v>1885605</v>
      </c>
      <c r="K30" s="120">
        <v>2212211</v>
      </c>
      <c r="L30" s="120">
        <v>132574</v>
      </c>
      <c r="M30" s="120">
        <v>3521</v>
      </c>
      <c r="N30" s="120">
        <v>34</v>
      </c>
      <c r="O30" s="120">
        <v>2073</v>
      </c>
      <c r="P30" s="50">
        <v>21</v>
      </c>
      <c r="Q30" s="21">
        <v>21</v>
      </c>
      <c r="R30" s="28" t="s">
        <v>181</v>
      </c>
      <c r="S30" s="120">
        <v>3130</v>
      </c>
      <c r="T30" s="120">
        <v>0</v>
      </c>
      <c r="U30" s="120">
        <f t="shared" si="0"/>
        <v>8758</v>
      </c>
      <c r="V30" s="120">
        <v>5</v>
      </c>
      <c r="W30" s="120">
        <v>50</v>
      </c>
      <c r="X30" s="120">
        <v>3</v>
      </c>
      <c r="Y30" s="120">
        <v>13962</v>
      </c>
      <c r="Z30" s="120">
        <v>0</v>
      </c>
      <c r="AA30" s="120">
        <v>108218</v>
      </c>
      <c r="AB30" s="120">
        <v>1578</v>
      </c>
      <c r="AC30" s="132">
        <f t="shared" si="1"/>
        <v>109796</v>
      </c>
      <c r="AD30" s="50">
        <v>21</v>
      </c>
      <c r="AF30" s="82"/>
    </row>
    <row r="31" spans="1:32" ht="20.100000000000001" customHeight="1" x14ac:dyDescent="0.15">
      <c r="A31" s="21">
        <v>22</v>
      </c>
      <c r="B31" s="28" t="s">
        <v>182</v>
      </c>
      <c r="C31" s="120">
        <v>5649533</v>
      </c>
      <c r="D31" s="120">
        <v>146218</v>
      </c>
      <c r="E31" s="120">
        <v>0</v>
      </c>
      <c r="F31" s="120">
        <v>625</v>
      </c>
      <c r="G31" s="120">
        <v>23044</v>
      </c>
      <c r="H31" s="120">
        <v>677</v>
      </c>
      <c r="I31" s="120">
        <v>0</v>
      </c>
      <c r="J31" s="120">
        <v>2001208</v>
      </c>
      <c r="K31" s="120">
        <v>3818889</v>
      </c>
      <c r="L31" s="120">
        <v>224066</v>
      </c>
      <c r="M31" s="120">
        <v>2971</v>
      </c>
      <c r="N31" s="120">
        <v>247</v>
      </c>
      <c r="O31" s="120">
        <v>1075</v>
      </c>
      <c r="P31" s="50">
        <v>22</v>
      </c>
      <c r="Q31" s="21">
        <v>22</v>
      </c>
      <c r="R31" s="28" t="s">
        <v>182</v>
      </c>
      <c r="S31" s="120">
        <v>2719</v>
      </c>
      <c r="T31" s="120">
        <v>0</v>
      </c>
      <c r="U31" s="120">
        <f t="shared" si="0"/>
        <v>7012</v>
      </c>
      <c r="V31" s="120">
        <v>0</v>
      </c>
      <c r="W31" s="120">
        <v>96</v>
      </c>
      <c r="X31" s="120">
        <v>103</v>
      </c>
      <c r="Y31" s="120">
        <v>13135</v>
      </c>
      <c r="Z31" s="120">
        <v>0</v>
      </c>
      <c r="AA31" s="120">
        <v>203076</v>
      </c>
      <c r="AB31" s="120">
        <v>644</v>
      </c>
      <c r="AC31" s="132">
        <f t="shared" si="1"/>
        <v>203720</v>
      </c>
      <c r="AD31" s="50">
        <v>22</v>
      </c>
      <c r="AF31" s="82"/>
    </row>
    <row r="32" spans="1:32" ht="20.100000000000001" customHeight="1" x14ac:dyDescent="0.15">
      <c r="A32" s="21">
        <v>23</v>
      </c>
      <c r="B32" s="28" t="s">
        <v>184</v>
      </c>
      <c r="C32" s="120">
        <v>17671395</v>
      </c>
      <c r="D32" s="120">
        <v>74876</v>
      </c>
      <c r="E32" s="120">
        <v>4508</v>
      </c>
      <c r="F32" s="120">
        <v>0</v>
      </c>
      <c r="G32" s="120">
        <v>4197</v>
      </c>
      <c r="H32" s="120">
        <v>316</v>
      </c>
      <c r="I32" s="120">
        <v>461</v>
      </c>
      <c r="J32" s="120">
        <v>8081287</v>
      </c>
      <c r="K32" s="120">
        <v>9674466</v>
      </c>
      <c r="L32" s="120">
        <v>577885</v>
      </c>
      <c r="M32" s="120">
        <v>15322</v>
      </c>
      <c r="N32" s="120">
        <v>827</v>
      </c>
      <c r="O32" s="120">
        <v>11761</v>
      </c>
      <c r="P32" s="50">
        <v>23</v>
      </c>
      <c r="Q32" s="21">
        <v>23</v>
      </c>
      <c r="R32" s="28" t="s">
        <v>184</v>
      </c>
      <c r="S32" s="120">
        <v>9359</v>
      </c>
      <c r="T32" s="120">
        <v>0</v>
      </c>
      <c r="U32" s="120">
        <f t="shared" si="0"/>
        <v>37269</v>
      </c>
      <c r="V32" s="120">
        <v>26</v>
      </c>
      <c r="W32" s="120">
        <v>184</v>
      </c>
      <c r="X32" s="120">
        <v>39</v>
      </c>
      <c r="Y32" s="120">
        <v>61730</v>
      </c>
      <c r="Z32" s="120">
        <v>96</v>
      </c>
      <c r="AA32" s="120">
        <v>473893</v>
      </c>
      <c r="AB32" s="120">
        <v>4648</v>
      </c>
      <c r="AC32" s="132">
        <f t="shared" si="1"/>
        <v>478541</v>
      </c>
      <c r="AD32" s="50">
        <v>23</v>
      </c>
      <c r="AF32" s="82"/>
    </row>
    <row r="33" spans="1:32" ht="20.100000000000001" customHeight="1" x14ac:dyDescent="0.15">
      <c r="A33" s="21">
        <v>24</v>
      </c>
      <c r="B33" s="28" t="s">
        <v>185</v>
      </c>
      <c r="C33" s="120">
        <v>12432619</v>
      </c>
      <c r="D33" s="120">
        <v>76903</v>
      </c>
      <c r="E33" s="120">
        <v>735</v>
      </c>
      <c r="F33" s="120">
        <v>5612</v>
      </c>
      <c r="G33" s="120">
        <v>6114</v>
      </c>
      <c r="H33" s="120">
        <v>1404</v>
      </c>
      <c r="I33" s="120">
        <v>559</v>
      </c>
      <c r="J33" s="120">
        <v>5736342</v>
      </c>
      <c r="K33" s="120">
        <v>6787604</v>
      </c>
      <c r="L33" s="120">
        <v>404305</v>
      </c>
      <c r="M33" s="120">
        <v>11285</v>
      </c>
      <c r="N33" s="120">
        <v>215</v>
      </c>
      <c r="O33" s="120">
        <v>7455</v>
      </c>
      <c r="P33" s="50">
        <v>24</v>
      </c>
      <c r="Q33" s="21">
        <v>24</v>
      </c>
      <c r="R33" s="28" t="s">
        <v>185</v>
      </c>
      <c r="S33" s="120">
        <v>6407</v>
      </c>
      <c r="T33" s="120">
        <v>2</v>
      </c>
      <c r="U33" s="120">
        <f t="shared" si="0"/>
        <v>25364</v>
      </c>
      <c r="V33" s="120">
        <v>37</v>
      </c>
      <c r="W33" s="120">
        <v>85</v>
      </c>
      <c r="X33" s="120">
        <v>80</v>
      </c>
      <c r="Y33" s="120">
        <v>44568</v>
      </c>
      <c r="Z33" s="120">
        <v>0</v>
      </c>
      <c r="AA33" s="120">
        <v>331976</v>
      </c>
      <c r="AB33" s="120">
        <v>2195</v>
      </c>
      <c r="AC33" s="132">
        <f t="shared" si="1"/>
        <v>334171</v>
      </c>
      <c r="AD33" s="50">
        <v>24</v>
      </c>
      <c r="AF33" s="82"/>
    </row>
    <row r="34" spans="1:32" ht="20.100000000000001" customHeight="1" x14ac:dyDescent="0.15">
      <c r="A34" s="21">
        <v>25</v>
      </c>
      <c r="B34" s="28" t="s">
        <v>12</v>
      </c>
      <c r="C34" s="120">
        <v>2403123</v>
      </c>
      <c r="D34" s="120">
        <v>0</v>
      </c>
      <c r="E34" s="120">
        <v>0</v>
      </c>
      <c r="F34" s="120">
        <v>5380</v>
      </c>
      <c r="G34" s="120">
        <v>397</v>
      </c>
      <c r="H34" s="120">
        <v>0</v>
      </c>
      <c r="I34" s="120">
        <v>490</v>
      </c>
      <c r="J34" s="120">
        <v>1138643</v>
      </c>
      <c r="K34" s="120">
        <v>1270747</v>
      </c>
      <c r="L34" s="120">
        <v>76058</v>
      </c>
      <c r="M34" s="120">
        <v>2512</v>
      </c>
      <c r="N34" s="120">
        <v>65</v>
      </c>
      <c r="O34" s="120">
        <v>653</v>
      </c>
      <c r="P34" s="50">
        <v>25</v>
      </c>
      <c r="Q34" s="21">
        <v>25</v>
      </c>
      <c r="R34" s="28" t="s">
        <v>12</v>
      </c>
      <c r="S34" s="120">
        <v>806</v>
      </c>
      <c r="T34" s="120">
        <v>0</v>
      </c>
      <c r="U34" s="120">
        <f t="shared" si="0"/>
        <v>4036</v>
      </c>
      <c r="V34" s="120">
        <v>12</v>
      </c>
      <c r="W34" s="120">
        <v>18</v>
      </c>
      <c r="X34" s="120">
        <v>12</v>
      </c>
      <c r="Y34" s="120">
        <v>9504</v>
      </c>
      <c r="Z34" s="120">
        <v>0</v>
      </c>
      <c r="AA34" s="120">
        <v>61942</v>
      </c>
      <c r="AB34" s="120">
        <v>534</v>
      </c>
      <c r="AC34" s="132">
        <f t="shared" si="1"/>
        <v>62476</v>
      </c>
      <c r="AD34" s="50">
        <v>25</v>
      </c>
      <c r="AF34" s="82"/>
    </row>
    <row r="35" spans="1:32" ht="20.100000000000001" customHeight="1" x14ac:dyDescent="0.15">
      <c r="A35" s="464" t="s">
        <v>209</v>
      </c>
      <c r="B35" s="465"/>
      <c r="C35" s="121">
        <f t="shared" ref="C35:O35" si="2">SUM(C10:C34)</f>
        <v>1125299787</v>
      </c>
      <c r="D35" s="125">
        <f t="shared" si="2"/>
        <v>7200968</v>
      </c>
      <c r="E35" s="125">
        <f t="shared" si="2"/>
        <v>146363</v>
      </c>
      <c r="F35" s="125">
        <f t="shared" si="2"/>
        <v>6201483</v>
      </c>
      <c r="G35" s="125">
        <f t="shared" si="2"/>
        <v>1783001</v>
      </c>
      <c r="H35" s="125">
        <f t="shared" si="2"/>
        <v>304460</v>
      </c>
      <c r="I35" s="125">
        <f t="shared" si="2"/>
        <v>295797</v>
      </c>
      <c r="J35" s="125">
        <f t="shared" si="2"/>
        <v>455363631</v>
      </c>
      <c r="K35" s="125">
        <f t="shared" si="2"/>
        <v>685868228</v>
      </c>
      <c r="L35" s="125">
        <f t="shared" si="2"/>
        <v>40670529</v>
      </c>
      <c r="M35" s="125">
        <f t="shared" si="2"/>
        <v>784627</v>
      </c>
      <c r="N35" s="125">
        <f t="shared" si="2"/>
        <v>36305</v>
      </c>
      <c r="O35" s="125">
        <f t="shared" si="2"/>
        <v>667916</v>
      </c>
      <c r="P35" s="52"/>
      <c r="Q35" s="23" t="s">
        <v>209</v>
      </c>
      <c r="R35" s="32"/>
      <c r="S35" s="125">
        <f t="shared" ref="S35:AC35" si="3">SUM(S10:S34)</f>
        <v>1114669</v>
      </c>
      <c r="T35" s="125">
        <f t="shared" si="3"/>
        <v>4522</v>
      </c>
      <c r="U35" s="125">
        <f t="shared" si="3"/>
        <v>2608039</v>
      </c>
      <c r="V35" s="125">
        <f t="shared" si="3"/>
        <v>1019</v>
      </c>
      <c r="W35" s="125">
        <f t="shared" si="3"/>
        <v>24745</v>
      </c>
      <c r="X35" s="125">
        <f t="shared" si="3"/>
        <v>30562</v>
      </c>
      <c r="Y35" s="125">
        <f t="shared" si="3"/>
        <v>3392056</v>
      </c>
      <c r="Z35" s="125">
        <f t="shared" si="3"/>
        <v>925</v>
      </c>
      <c r="AA35" s="125">
        <f t="shared" si="3"/>
        <v>33805371</v>
      </c>
      <c r="AB35" s="125">
        <f t="shared" si="3"/>
        <v>807812</v>
      </c>
      <c r="AC35" s="135">
        <f t="shared" si="3"/>
        <v>34613183</v>
      </c>
      <c r="AD35" s="52"/>
      <c r="AF35" s="82"/>
    </row>
  </sheetData>
  <mergeCells count="29">
    <mergeCell ref="M6:O6"/>
    <mergeCell ref="S6:U6"/>
    <mergeCell ref="AA6:AC6"/>
    <mergeCell ref="AA7:AB7"/>
    <mergeCell ref="A35:B35"/>
    <mergeCell ref="P6:P9"/>
    <mergeCell ref="U7:U8"/>
    <mergeCell ref="V7:V8"/>
    <mergeCell ref="W7:W8"/>
    <mergeCell ref="X7:X8"/>
    <mergeCell ref="Z7:Z8"/>
    <mergeCell ref="AC7:AC8"/>
    <mergeCell ref="Y7:Y8"/>
    <mergeCell ref="AD6:AD9"/>
    <mergeCell ref="C7:C8"/>
    <mergeCell ref="D7:D8"/>
    <mergeCell ref="E7:E8"/>
    <mergeCell ref="F7:F8"/>
    <mergeCell ref="G7:G8"/>
    <mergeCell ref="H7:H8"/>
    <mergeCell ref="I7:I8"/>
    <mergeCell ref="J7:J8"/>
    <mergeCell ref="K7:K8"/>
    <mergeCell ref="L7:L8"/>
    <mergeCell ref="M7:M8"/>
    <mergeCell ref="N7:N8"/>
    <mergeCell ref="O7:O8"/>
    <mergeCell ref="S7:S8"/>
    <mergeCell ref="T7:T8"/>
  </mergeCells>
  <phoneticPr fontId="2"/>
  <pageMargins left="0.78740157480314965" right="0.78740157480314965" top="0.78740157480314965" bottom="0.78740157480314965" header="0.51181102362204722" footer="0.51181102362204722"/>
  <pageSetup paperSize="9" firstPageNumber="8" orientation="portrait" useFirstPageNumber="1" r:id="rId1"/>
  <headerFooter scaleWithDoc="0" alignWithMargins="0">
    <oddFooter>&amp;C- &amp;P -</oddFooter>
  </headerFooter>
  <colBreaks count="3" manualBreakCount="3">
    <brk id="8" max="34" man="1"/>
    <brk id="16" max="34" man="1"/>
    <brk id="2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Y37"/>
  <sheetViews>
    <sheetView view="pageBreakPreview" zoomScale="85" zoomScaleSheetLayoutView="85" workbookViewId="0">
      <selection activeCell="E17" sqref="E17"/>
    </sheetView>
  </sheetViews>
  <sheetFormatPr defaultColWidth="10.625" defaultRowHeight="20.100000000000001" customHeight="1" x14ac:dyDescent="0.15"/>
  <cols>
    <col min="1" max="1" width="5.625" style="15" customWidth="1"/>
    <col min="2" max="2" width="11.625" style="15" customWidth="1"/>
    <col min="3" max="5" width="8.625" style="15" customWidth="1"/>
    <col min="6" max="6" width="11.625" style="15" customWidth="1"/>
    <col min="7" max="16384" width="10.625" style="15"/>
  </cols>
  <sheetData>
    <row r="1" spans="1:10" ht="20.100000000000001" customHeight="1" x14ac:dyDescent="0.15">
      <c r="A1" s="15" t="str">
        <f>目次!A6</f>
        <v>令和６年度　市町村税の課税状況等の調</v>
      </c>
      <c r="I1" s="62"/>
      <c r="J1" s="62"/>
    </row>
    <row r="2" spans="1:10" ht="20.100000000000001" customHeight="1" x14ac:dyDescent="0.15">
      <c r="A2" s="15" t="s">
        <v>5</v>
      </c>
      <c r="I2" s="62"/>
      <c r="J2" s="62"/>
    </row>
    <row r="3" spans="1:10" ht="20.100000000000001" customHeight="1" x14ac:dyDescent="0.15">
      <c r="I3" s="62"/>
      <c r="J3" s="62"/>
    </row>
    <row r="4" spans="1:10" ht="20.100000000000001" customHeight="1" x14ac:dyDescent="0.15">
      <c r="A4" s="15" t="s">
        <v>89</v>
      </c>
      <c r="I4" s="62"/>
      <c r="J4" s="62"/>
    </row>
    <row r="5" spans="1:10" ht="20.100000000000001" customHeight="1" x14ac:dyDescent="0.15">
      <c r="I5" s="62"/>
      <c r="J5" s="62"/>
    </row>
    <row r="6" spans="1:10" ht="20.100000000000001" customHeight="1" x14ac:dyDescent="0.15">
      <c r="A6" s="17"/>
      <c r="B6" s="24" t="s">
        <v>9</v>
      </c>
      <c r="C6" s="401"/>
      <c r="D6" s="402"/>
      <c r="E6" s="403"/>
      <c r="F6" s="400"/>
      <c r="G6" s="393" t="s">
        <v>28</v>
      </c>
      <c r="H6" s="404"/>
      <c r="I6" s="62"/>
      <c r="J6" s="62"/>
    </row>
    <row r="7" spans="1:10" ht="24" x14ac:dyDescent="0.15">
      <c r="A7" s="18"/>
      <c r="B7" s="25"/>
      <c r="C7" s="396" t="s">
        <v>158</v>
      </c>
      <c r="D7" s="396" t="s">
        <v>57</v>
      </c>
      <c r="E7" s="396" t="s">
        <v>210</v>
      </c>
      <c r="F7" s="405" t="s">
        <v>58</v>
      </c>
      <c r="G7" s="396" t="s">
        <v>61</v>
      </c>
      <c r="H7" s="387" t="s">
        <v>64</v>
      </c>
      <c r="I7" s="62"/>
      <c r="J7" s="62"/>
    </row>
    <row r="8" spans="1:10" ht="20.100000000000001" customHeight="1" x14ac:dyDescent="0.15">
      <c r="A8" s="111" t="s">
        <v>26</v>
      </c>
      <c r="B8" s="25"/>
      <c r="C8" s="39" t="s">
        <v>25</v>
      </c>
      <c r="D8" s="39" t="s">
        <v>25</v>
      </c>
      <c r="E8" s="39" t="s">
        <v>25</v>
      </c>
      <c r="F8" s="39" t="s">
        <v>56</v>
      </c>
      <c r="G8" s="39" t="s">
        <v>56</v>
      </c>
      <c r="H8" s="57" t="s">
        <v>56</v>
      </c>
      <c r="I8" s="62"/>
      <c r="J8" s="62"/>
    </row>
    <row r="9" spans="1:10" ht="20.100000000000001" customHeight="1" x14ac:dyDescent="0.15">
      <c r="A9" s="20">
        <v>1</v>
      </c>
      <c r="B9" s="27" t="s">
        <v>155</v>
      </c>
      <c r="C9" s="116">
        <v>10062</v>
      </c>
      <c r="D9" s="123">
        <v>108549</v>
      </c>
      <c r="E9" s="123">
        <v>9475</v>
      </c>
      <c r="F9" s="123">
        <v>11680806</v>
      </c>
      <c r="G9" s="123">
        <v>11355210</v>
      </c>
      <c r="H9" s="130">
        <v>325596</v>
      </c>
      <c r="I9" s="62"/>
      <c r="J9" s="62"/>
    </row>
    <row r="10" spans="1:10" ht="20.100000000000001" customHeight="1" x14ac:dyDescent="0.15">
      <c r="A10" s="21">
        <v>2</v>
      </c>
      <c r="B10" s="28" t="s">
        <v>159</v>
      </c>
      <c r="C10" s="117">
        <v>2252</v>
      </c>
      <c r="D10" s="118">
        <v>16364</v>
      </c>
      <c r="E10" s="118">
        <v>1845</v>
      </c>
      <c r="F10" s="118">
        <v>1405361</v>
      </c>
      <c r="G10" s="118">
        <v>1356269</v>
      </c>
      <c r="H10" s="131">
        <v>49092</v>
      </c>
      <c r="I10" s="62"/>
      <c r="J10" s="62"/>
    </row>
    <row r="11" spans="1:10" ht="20.100000000000001" customHeight="1" x14ac:dyDescent="0.15">
      <c r="A11" s="21">
        <v>3</v>
      </c>
      <c r="B11" s="28" t="s">
        <v>160</v>
      </c>
      <c r="C11" s="118">
        <v>3314</v>
      </c>
      <c r="D11" s="118">
        <v>27824</v>
      </c>
      <c r="E11" s="118">
        <v>3517</v>
      </c>
      <c r="F11" s="118">
        <v>2237343</v>
      </c>
      <c r="G11" s="118">
        <v>2153871</v>
      </c>
      <c r="H11" s="131">
        <v>83472</v>
      </c>
      <c r="I11" s="62"/>
      <c r="J11" s="62"/>
    </row>
    <row r="12" spans="1:10" ht="20.100000000000001" customHeight="1" x14ac:dyDescent="0.15">
      <c r="A12" s="21">
        <v>4</v>
      </c>
      <c r="B12" s="28" t="s">
        <v>161</v>
      </c>
      <c r="C12" s="118">
        <v>2725</v>
      </c>
      <c r="D12" s="118">
        <v>24864</v>
      </c>
      <c r="E12" s="118">
        <v>2635</v>
      </c>
      <c r="F12" s="118">
        <v>2102289</v>
      </c>
      <c r="G12" s="118">
        <v>2027697</v>
      </c>
      <c r="H12" s="131">
        <v>74592</v>
      </c>
      <c r="I12" s="62"/>
      <c r="J12" s="62"/>
    </row>
    <row r="13" spans="1:10" ht="20.100000000000001" customHeight="1" x14ac:dyDescent="0.15">
      <c r="A13" s="22">
        <v>5</v>
      </c>
      <c r="B13" s="28" t="s">
        <v>164</v>
      </c>
      <c r="C13" s="119">
        <v>1785</v>
      </c>
      <c r="D13" s="119">
        <v>7033</v>
      </c>
      <c r="E13" s="119">
        <v>917</v>
      </c>
      <c r="F13" s="119">
        <v>543886</v>
      </c>
      <c r="G13" s="119">
        <v>522787</v>
      </c>
      <c r="H13" s="133">
        <v>21099</v>
      </c>
      <c r="I13" s="62"/>
      <c r="J13" s="62"/>
    </row>
    <row r="14" spans="1:10" ht="20.100000000000001" customHeight="1" x14ac:dyDescent="0.15">
      <c r="A14" s="21">
        <v>6</v>
      </c>
      <c r="B14" s="29" t="s">
        <v>166</v>
      </c>
      <c r="C14" s="117">
        <v>1879</v>
      </c>
      <c r="D14" s="124">
        <v>13498</v>
      </c>
      <c r="E14" s="124">
        <v>1923</v>
      </c>
      <c r="F14" s="124">
        <v>986906</v>
      </c>
      <c r="G14" s="124">
        <v>946425</v>
      </c>
      <c r="H14" s="131">
        <v>40481</v>
      </c>
      <c r="I14" s="62"/>
      <c r="J14" s="62"/>
    </row>
    <row r="15" spans="1:10" s="62" customFormat="1" ht="20.100000000000001" customHeight="1" x14ac:dyDescent="0.15">
      <c r="A15" s="21">
        <v>7</v>
      </c>
      <c r="B15" s="28" t="s">
        <v>167</v>
      </c>
      <c r="C15" s="117">
        <v>1366</v>
      </c>
      <c r="D15" s="118">
        <v>9939</v>
      </c>
      <c r="E15" s="118">
        <v>1289</v>
      </c>
      <c r="F15" s="118">
        <v>728721</v>
      </c>
      <c r="G15" s="118">
        <v>698904</v>
      </c>
      <c r="H15" s="131">
        <v>29817</v>
      </c>
    </row>
    <row r="16" spans="1:10" ht="20.100000000000001" customHeight="1" x14ac:dyDescent="0.15">
      <c r="A16" s="21">
        <v>8</v>
      </c>
      <c r="B16" s="30" t="s">
        <v>170</v>
      </c>
      <c r="C16" s="82">
        <v>2893</v>
      </c>
      <c r="D16" s="82">
        <v>25673</v>
      </c>
      <c r="E16" s="82">
        <v>2780</v>
      </c>
      <c r="F16" s="82">
        <v>2210948</v>
      </c>
      <c r="G16" s="82">
        <v>2133929</v>
      </c>
      <c r="H16" s="132">
        <v>77019</v>
      </c>
      <c r="I16" s="62"/>
      <c r="J16" s="62"/>
    </row>
    <row r="17" spans="1:25" ht="20.100000000000001" customHeight="1" x14ac:dyDescent="0.15">
      <c r="A17" s="21">
        <v>9</v>
      </c>
      <c r="B17" s="28" t="s">
        <v>172</v>
      </c>
      <c r="C17" s="82">
        <v>2928</v>
      </c>
      <c r="D17" s="82">
        <v>11477</v>
      </c>
      <c r="E17" s="82">
        <v>1409</v>
      </c>
      <c r="F17" s="82">
        <v>890821</v>
      </c>
      <c r="G17" s="82">
        <v>856390</v>
      </c>
      <c r="H17" s="132">
        <v>34431</v>
      </c>
      <c r="I17" s="62"/>
      <c r="J17" s="62"/>
    </row>
    <row r="18" spans="1:25" ht="20.100000000000001" customHeight="1" x14ac:dyDescent="0.15">
      <c r="A18" s="22">
        <v>10</v>
      </c>
      <c r="B18" s="31" t="s">
        <v>173</v>
      </c>
      <c r="C18" s="119">
        <v>3735</v>
      </c>
      <c r="D18" s="119">
        <v>26449</v>
      </c>
      <c r="E18" s="119">
        <v>3697</v>
      </c>
      <c r="F18" s="119">
        <v>2061775</v>
      </c>
      <c r="G18" s="119">
        <v>1982428</v>
      </c>
      <c r="H18" s="133">
        <v>79347</v>
      </c>
      <c r="I18" s="62"/>
      <c r="J18" s="62"/>
    </row>
    <row r="19" spans="1:25" ht="20.100000000000001" customHeight="1" x14ac:dyDescent="0.15">
      <c r="A19" s="21">
        <v>11</v>
      </c>
      <c r="B19" s="28" t="s">
        <v>174</v>
      </c>
      <c r="C19" s="82">
        <v>1373</v>
      </c>
      <c r="D19" s="82">
        <v>9351</v>
      </c>
      <c r="E19" s="82">
        <v>1138</v>
      </c>
      <c r="F19" s="82">
        <v>735837</v>
      </c>
      <c r="G19" s="82">
        <v>707784</v>
      </c>
      <c r="H19" s="132">
        <v>28053</v>
      </c>
      <c r="I19" s="62"/>
      <c r="J19" s="62"/>
    </row>
    <row r="20" spans="1:25" ht="20.100000000000001" customHeight="1" x14ac:dyDescent="0.15">
      <c r="A20" s="21">
        <v>12</v>
      </c>
      <c r="B20" s="28" t="s">
        <v>301</v>
      </c>
      <c r="C20" s="82">
        <v>1088</v>
      </c>
      <c r="D20" s="82">
        <v>7795</v>
      </c>
      <c r="E20" s="82">
        <v>831</v>
      </c>
      <c r="F20" s="82">
        <v>739613</v>
      </c>
      <c r="G20" s="82">
        <v>716228</v>
      </c>
      <c r="H20" s="132">
        <v>23385</v>
      </c>
      <c r="I20" s="62"/>
      <c r="J20" s="62"/>
    </row>
    <row r="21" spans="1:25" ht="20.100000000000001" customHeight="1" x14ac:dyDescent="0.15">
      <c r="A21" s="21">
        <v>13</v>
      </c>
      <c r="B21" s="28" t="s">
        <v>302</v>
      </c>
      <c r="C21" s="82">
        <v>1388</v>
      </c>
      <c r="D21" s="82">
        <v>7771</v>
      </c>
      <c r="E21" s="82">
        <v>1254</v>
      </c>
      <c r="F21" s="82">
        <v>551486</v>
      </c>
      <c r="G21" s="82">
        <v>528173</v>
      </c>
      <c r="H21" s="132">
        <v>23313</v>
      </c>
      <c r="I21" s="62"/>
      <c r="J21" s="62"/>
    </row>
    <row r="22" spans="1:25" ht="20.100000000000001" customHeight="1" x14ac:dyDescent="0.15">
      <c r="A22" s="21">
        <v>14</v>
      </c>
      <c r="B22" s="28" t="s">
        <v>175</v>
      </c>
      <c r="C22" s="82">
        <v>410</v>
      </c>
      <c r="D22" s="82">
        <v>1535</v>
      </c>
      <c r="E22" s="82">
        <v>153</v>
      </c>
      <c r="F22" s="82">
        <v>149364</v>
      </c>
      <c r="G22" s="82">
        <v>144759</v>
      </c>
      <c r="H22" s="132">
        <v>4605</v>
      </c>
      <c r="I22" s="62"/>
      <c r="J22" s="62"/>
    </row>
    <row r="23" spans="1:25" ht="20.100000000000001" customHeight="1" x14ac:dyDescent="0.15">
      <c r="A23" s="22">
        <v>15</v>
      </c>
      <c r="B23" s="28" t="s">
        <v>177</v>
      </c>
      <c r="C23" s="119">
        <v>177</v>
      </c>
      <c r="D23" s="119">
        <v>516</v>
      </c>
      <c r="E23" s="119">
        <v>74</v>
      </c>
      <c r="F23" s="119">
        <v>34248</v>
      </c>
      <c r="G23" s="119">
        <v>32700</v>
      </c>
      <c r="H23" s="133">
        <v>1548</v>
      </c>
      <c r="I23" s="62"/>
      <c r="J23" s="62"/>
      <c r="K23" s="62"/>
      <c r="L23" s="62"/>
      <c r="M23" s="62"/>
      <c r="N23" s="62"/>
      <c r="O23" s="62"/>
      <c r="P23" s="62"/>
      <c r="Q23" s="62"/>
      <c r="R23" s="62"/>
      <c r="S23" s="62"/>
      <c r="T23" s="62"/>
      <c r="U23" s="62"/>
      <c r="V23" s="62"/>
    </row>
    <row r="24" spans="1:25" ht="20.100000000000001" customHeight="1" x14ac:dyDescent="0.15">
      <c r="A24" s="21">
        <v>16</v>
      </c>
      <c r="B24" s="29" t="s">
        <v>178</v>
      </c>
      <c r="C24" s="82">
        <v>302</v>
      </c>
      <c r="D24" s="82">
        <v>821</v>
      </c>
      <c r="E24" s="82">
        <v>166</v>
      </c>
      <c r="F24" s="82">
        <v>45316</v>
      </c>
      <c r="G24" s="82">
        <v>42853</v>
      </c>
      <c r="H24" s="132">
        <v>2463</v>
      </c>
      <c r="I24" s="62"/>
      <c r="J24" s="62"/>
      <c r="K24" s="62"/>
      <c r="L24" s="62"/>
      <c r="M24" s="62"/>
      <c r="N24" s="62"/>
      <c r="O24" s="62"/>
      <c r="P24" s="62"/>
      <c r="Q24" s="62"/>
      <c r="R24" s="62"/>
      <c r="S24" s="62"/>
      <c r="T24" s="62"/>
      <c r="U24" s="62"/>
      <c r="V24" s="62"/>
      <c r="W24" s="62"/>
      <c r="X24" s="62"/>
      <c r="Y24" s="62"/>
    </row>
    <row r="25" spans="1:25" ht="20.100000000000001" customHeight="1" x14ac:dyDescent="0.15">
      <c r="A25" s="21">
        <v>17</v>
      </c>
      <c r="B25" s="28" t="s">
        <v>303</v>
      </c>
      <c r="C25" s="82">
        <v>1143</v>
      </c>
      <c r="D25" s="82">
        <v>4454</v>
      </c>
      <c r="E25" s="82">
        <v>563</v>
      </c>
      <c r="F25" s="82">
        <v>310041</v>
      </c>
      <c r="G25" s="82">
        <v>296679</v>
      </c>
      <c r="H25" s="132">
        <v>13362</v>
      </c>
      <c r="I25" s="62"/>
      <c r="J25" s="62"/>
      <c r="K25" s="62"/>
      <c r="L25" s="62"/>
      <c r="M25" s="62"/>
      <c r="N25" s="62"/>
      <c r="O25" s="62"/>
      <c r="P25" s="62"/>
      <c r="Q25" s="62"/>
      <c r="R25" s="62"/>
      <c r="S25" s="62"/>
      <c r="T25" s="62"/>
      <c r="U25" s="62"/>
      <c r="V25" s="62"/>
      <c r="W25" s="62"/>
      <c r="X25" s="62"/>
      <c r="Y25" s="62"/>
    </row>
    <row r="26" spans="1:25" ht="20.100000000000001" customHeight="1" x14ac:dyDescent="0.15">
      <c r="A26" s="21">
        <v>18</v>
      </c>
      <c r="B26" s="28" t="s">
        <v>304</v>
      </c>
      <c r="C26" s="82">
        <v>547</v>
      </c>
      <c r="D26" s="82">
        <v>1822</v>
      </c>
      <c r="E26" s="82">
        <v>321</v>
      </c>
      <c r="F26" s="82">
        <v>128099</v>
      </c>
      <c r="G26" s="82">
        <v>122633</v>
      </c>
      <c r="H26" s="132">
        <v>5466</v>
      </c>
      <c r="I26" s="62"/>
      <c r="J26" s="62"/>
      <c r="K26" s="62"/>
      <c r="L26" s="62"/>
      <c r="M26" s="62"/>
      <c r="N26" s="62"/>
      <c r="O26" s="62"/>
      <c r="P26" s="62"/>
      <c r="Q26" s="62"/>
      <c r="R26" s="62"/>
      <c r="S26" s="62"/>
      <c r="T26" s="62"/>
      <c r="U26" s="62"/>
      <c r="V26" s="62"/>
      <c r="W26" s="62"/>
      <c r="X26" s="62"/>
      <c r="Y26" s="62"/>
    </row>
    <row r="27" spans="1:25" ht="20.100000000000001" customHeight="1" x14ac:dyDescent="0.15">
      <c r="A27" s="21">
        <v>19</v>
      </c>
      <c r="B27" s="28" t="s">
        <v>135</v>
      </c>
      <c r="C27" s="82">
        <v>867</v>
      </c>
      <c r="D27" s="82">
        <v>2378</v>
      </c>
      <c r="E27" s="82">
        <v>482</v>
      </c>
      <c r="F27" s="82">
        <v>167828</v>
      </c>
      <c r="G27" s="82">
        <v>160694</v>
      </c>
      <c r="H27" s="132">
        <v>7134</v>
      </c>
      <c r="I27" s="62"/>
      <c r="J27" s="62"/>
      <c r="K27" s="62"/>
      <c r="L27" s="62"/>
      <c r="M27" s="62"/>
      <c r="N27" s="62"/>
      <c r="O27" s="62"/>
      <c r="P27" s="62"/>
      <c r="Q27" s="62"/>
      <c r="R27" s="62"/>
      <c r="S27" s="62"/>
      <c r="T27" s="62"/>
      <c r="U27" s="62"/>
      <c r="V27" s="62"/>
      <c r="W27" s="62"/>
      <c r="X27" s="62"/>
      <c r="Y27" s="62"/>
    </row>
    <row r="28" spans="1:25" ht="20.100000000000001" customHeight="1" x14ac:dyDescent="0.15">
      <c r="A28" s="22">
        <v>20</v>
      </c>
      <c r="B28" s="31" t="s">
        <v>180</v>
      </c>
      <c r="C28" s="119">
        <v>689</v>
      </c>
      <c r="D28" s="119">
        <v>1665</v>
      </c>
      <c r="E28" s="119">
        <v>259</v>
      </c>
      <c r="F28" s="119">
        <v>126071</v>
      </c>
      <c r="G28" s="119">
        <v>121076</v>
      </c>
      <c r="H28" s="133">
        <v>4995</v>
      </c>
      <c r="I28" s="62"/>
      <c r="J28" s="62"/>
      <c r="K28" s="62"/>
      <c r="L28" s="62"/>
      <c r="M28" s="62"/>
      <c r="N28" s="62"/>
      <c r="O28" s="62"/>
      <c r="P28" s="62"/>
      <c r="Q28" s="62"/>
      <c r="R28" s="62"/>
      <c r="S28" s="62"/>
      <c r="T28" s="62"/>
      <c r="U28" s="62"/>
      <c r="V28" s="62"/>
      <c r="W28" s="62"/>
      <c r="X28" s="62"/>
      <c r="Y28" s="62"/>
    </row>
    <row r="29" spans="1:25" ht="20.100000000000001" customHeight="1" x14ac:dyDescent="0.15">
      <c r="A29" s="21">
        <v>21</v>
      </c>
      <c r="B29" s="28" t="s">
        <v>181</v>
      </c>
      <c r="C29" s="82">
        <v>628</v>
      </c>
      <c r="D29" s="82">
        <v>1389</v>
      </c>
      <c r="E29" s="82">
        <v>241</v>
      </c>
      <c r="F29" s="82">
        <v>95302</v>
      </c>
      <c r="G29" s="82">
        <v>91135</v>
      </c>
      <c r="H29" s="132">
        <v>4167</v>
      </c>
      <c r="I29" s="62"/>
      <c r="J29" s="62"/>
    </row>
    <row r="30" spans="1:25" ht="20.100000000000001" customHeight="1" x14ac:dyDescent="0.15">
      <c r="A30" s="21">
        <v>22</v>
      </c>
      <c r="B30" s="28" t="s">
        <v>182</v>
      </c>
      <c r="C30" s="82">
        <v>148</v>
      </c>
      <c r="D30" s="82">
        <v>334</v>
      </c>
      <c r="E30" s="82">
        <v>35</v>
      </c>
      <c r="F30" s="82">
        <v>30879</v>
      </c>
      <c r="G30" s="82">
        <v>29877</v>
      </c>
      <c r="H30" s="132">
        <v>1002</v>
      </c>
      <c r="I30" s="62"/>
      <c r="J30" s="62"/>
    </row>
    <row r="31" spans="1:25" ht="20.100000000000001" customHeight="1" x14ac:dyDescent="0.15">
      <c r="A31" s="21">
        <v>23</v>
      </c>
      <c r="B31" s="28" t="s">
        <v>184</v>
      </c>
      <c r="C31" s="82">
        <v>1549</v>
      </c>
      <c r="D31" s="82">
        <v>5940</v>
      </c>
      <c r="E31" s="82">
        <v>992</v>
      </c>
      <c r="F31" s="82">
        <v>398666</v>
      </c>
      <c r="G31" s="82">
        <v>380846</v>
      </c>
      <c r="H31" s="132">
        <v>17820</v>
      </c>
      <c r="I31" s="62"/>
      <c r="J31" s="62"/>
    </row>
    <row r="32" spans="1:25" ht="20.100000000000001" customHeight="1" x14ac:dyDescent="0.15">
      <c r="A32" s="21">
        <v>24</v>
      </c>
      <c r="B32" s="28" t="s">
        <v>185</v>
      </c>
      <c r="C32" s="82">
        <v>992</v>
      </c>
      <c r="D32" s="82">
        <v>4432</v>
      </c>
      <c r="E32" s="82">
        <v>748</v>
      </c>
      <c r="F32" s="82">
        <v>291919</v>
      </c>
      <c r="G32" s="82">
        <v>278623</v>
      </c>
      <c r="H32" s="132">
        <v>13296</v>
      </c>
      <c r="I32" s="62"/>
      <c r="J32" s="62"/>
    </row>
    <row r="33" spans="1:10" ht="20.100000000000001" customHeight="1" x14ac:dyDescent="0.15">
      <c r="A33" s="21">
        <v>25</v>
      </c>
      <c r="B33" s="28" t="s">
        <v>12</v>
      </c>
      <c r="C33" s="82">
        <v>299</v>
      </c>
      <c r="D33" s="82">
        <v>910</v>
      </c>
      <c r="E33" s="82">
        <v>173</v>
      </c>
      <c r="F33" s="82">
        <v>50609</v>
      </c>
      <c r="G33" s="82">
        <v>47879</v>
      </c>
      <c r="H33" s="132">
        <v>2730</v>
      </c>
      <c r="I33" s="62"/>
      <c r="J33" s="62"/>
    </row>
    <row r="34" spans="1:10" ht="20.100000000000001" customHeight="1" x14ac:dyDescent="0.15">
      <c r="A34" s="23" t="s">
        <v>209</v>
      </c>
      <c r="B34" s="32"/>
      <c r="C34" s="136">
        <f t="shared" ref="C34:H34" si="0">SUM(C9:C33)</f>
        <v>44539</v>
      </c>
      <c r="D34" s="125">
        <f t="shared" si="0"/>
        <v>322783</v>
      </c>
      <c r="E34" s="125">
        <f t="shared" si="0"/>
        <v>36917</v>
      </c>
      <c r="F34" s="125">
        <f t="shared" si="0"/>
        <v>28704134</v>
      </c>
      <c r="G34" s="125">
        <f t="shared" si="0"/>
        <v>27735849</v>
      </c>
      <c r="H34" s="135">
        <f t="shared" si="0"/>
        <v>968285</v>
      </c>
      <c r="I34" s="62"/>
      <c r="J34" s="62"/>
    </row>
    <row r="35" spans="1:10" ht="20.100000000000001" customHeight="1" x14ac:dyDescent="0.15">
      <c r="I35" s="62"/>
      <c r="J35" s="62"/>
    </row>
    <row r="36" spans="1:10" ht="20.100000000000001" customHeight="1" x14ac:dyDescent="0.15">
      <c r="I36" s="62"/>
      <c r="J36" s="62"/>
    </row>
    <row r="37" spans="1:10" ht="20.100000000000001" customHeight="1" x14ac:dyDescent="0.15">
      <c r="I37" s="62"/>
      <c r="J37" s="62"/>
    </row>
  </sheetData>
  <phoneticPr fontId="2"/>
  <pageMargins left="0.78740157480314965" right="0.78740157480314965" top="0.78740157480314965" bottom="0.78740157480314965" header="0.51181102362204722" footer="0.51181102362204722"/>
  <pageSetup paperSize="9" firstPageNumber="12" orientation="portrait" useFirstPageNumber="1" r:id="rId1"/>
  <headerFooter scaleWithDoc="0" alignWithMargins="0">
    <oddFooter>&amp;C-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Y37"/>
  <sheetViews>
    <sheetView view="pageBreakPreview" zoomScale="85" zoomScaleSheetLayoutView="85" workbookViewId="0">
      <selection activeCell="F18" sqref="F18"/>
    </sheetView>
  </sheetViews>
  <sheetFormatPr defaultColWidth="10.625" defaultRowHeight="20.100000000000001" customHeight="1" x14ac:dyDescent="0.15"/>
  <cols>
    <col min="1" max="1" width="5.625" style="15" customWidth="1"/>
    <col min="2" max="2" width="11.625" style="15" customWidth="1"/>
    <col min="3" max="5" width="8.625" style="15" customWidth="1"/>
    <col min="6" max="6" width="11.625" style="15" customWidth="1"/>
    <col min="7" max="16384" width="10.625" style="15"/>
  </cols>
  <sheetData>
    <row r="1" spans="1:10" ht="20.100000000000001" customHeight="1" x14ac:dyDescent="0.15">
      <c r="A1" s="15" t="str">
        <f>目次!A6</f>
        <v>令和６年度　市町村税の課税状況等の調</v>
      </c>
      <c r="I1" s="62"/>
      <c r="J1" s="62"/>
    </row>
    <row r="2" spans="1:10" ht="20.100000000000001" customHeight="1" x14ac:dyDescent="0.15">
      <c r="A2" s="15" t="s">
        <v>5</v>
      </c>
      <c r="I2" s="62"/>
      <c r="J2" s="62"/>
    </row>
    <row r="3" spans="1:10" ht="20.100000000000001" customHeight="1" x14ac:dyDescent="0.15">
      <c r="I3" s="62"/>
      <c r="J3" s="62"/>
    </row>
    <row r="4" spans="1:10" ht="20.100000000000001" customHeight="1" x14ac:dyDescent="0.15">
      <c r="A4" s="15" t="s">
        <v>328</v>
      </c>
      <c r="I4" s="62"/>
      <c r="J4" s="62"/>
    </row>
    <row r="5" spans="1:10" ht="20.100000000000001" customHeight="1" x14ac:dyDescent="0.15">
      <c r="I5" s="62"/>
      <c r="J5" s="62"/>
    </row>
    <row r="6" spans="1:10" ht="20.100000000000001" customHeight="1" x14ac:dyDescent="0.15">
      <c r="A6" s="406"/>
      <c r="B6" s="24" t="s">
        <v>9</v>
      </c>
      <c r="C6" s="401"/>
      <c r="D6" s="402"/>
      <c r="E6" s="403"/>
      <c r="F6" s="400"/>
      <c r="G6" s="393" t="s">
        <v>28</v>
      </c>
      <c r="H6" s="404"/>
      <c r="I6" s="62"/>
      <c r="J6" s="62"/>
    </row>
    <row r="7" spans="1:10" ht="24" x14ac:dyDescent="0.15">
      <c r="A7" s="18"/>
      <c r="B7" s="407"/>
      <c r="C7" s="396" t="s">
        <v>158</v>
      </c>
      <c r="D7" s="396" t="s">
        <v>57</v>
      </c>
      <c r="E7" s="396" t="s">
        <v>210</v>
      </c>
      <c r="F7" s="405" t="s">
        <v>58</v>
      </c>
      <c r="G7" s="396" t="s">
        <v>61</v>
      </c>
      <c r="H7" s="387" t="s">
        <v>64</v>
      </c>
      <c r="I7" s="62"/>
      <c r="J7" s="62"/>
    </row>
    <row r="8" spans="1:10" ht="20.100000000000001" customHeight="1" x14ac:dyDescent="0.15">
      <c r="A8" s="111" t="s">
        <v>26</v>
      </c>
      <c r="B8" s="25"/>
      <c r="C8" s="39" t="s">
        <v>25</v>
      </c>
      <c r="D8" s="39" t="s">
        <v>25</v>
      </c>
      <c r="E8" s="39" t="s">
        <v>25</v>
      </c>
      <c r="F8" s="39" t="s">
        <v>56</v>
      </c>
      <c r="G8" s="39" t="s">
        <v>56</v>
      </c>
      <c r="H8" s="57" t="s">
        <v>56</v>
      </c>
      <c r="I8" s="62"/>
      <c r="J8" s="62"/>
    </row>
    <row r="9" spans="1:10" ht="20.100000000000001" customHeight="1" x14ac:dyDescent="0.15">
      <c r="A9" s="20">
        <v>1</v>
      </c>
      <c r="B9" s="27" t="s">
        <v>155</v>
      </c>
      <c r="C9" s="116">
        <v>8</v>
      </c>
      <c r="D9" s="123">
        <v>27125</v>
      </c>
      <c r="E9" s="123">
        <v>9517</v>
      </c>
      <c r="F9" s="123">
        <v>595261</v>
      </c>
      <c r="G9" s="123">
        <v>533141</v>
      </c>
      <c r="H9" s="130">
        <v>62120</v>
      </c>
      <c r="I9" s="62"/>
      <c r="J9" s="62"/>
    </row>
    <row r="10" spans="1:10" ht="20.100000000000001" customHeight="1" x14ac:dyDescent="0.15">
      <c r="A10" s="21">
        <v>2</v>
      </c>
      <c r="B10" s="28" t="s">
        <v>159</v>
      </c>
      <c r="C10" s="117">
        <v>5</v>
      </c>
      <c r="D10" s="118">
        <v>4877</v>
      </c>
      <c r="E10" s="118">
        <v>1968</v>
      </c>
      <c r="F10" s="118">
        <v>73879</v>
      </c>
      <c r="G10" s="118">
        <v>63195</v>
      </c>
      <c r="H10" s="131">
        <v>10684</v>
      </c>
      <c r="I10" s="62"/>
      <c r="J10" s="62"/>
    </row>
    <row r="11" spans="1:10" ht="20.100000000000001" customHeight="1" x14ac:dyDescent="0.15">
      <c r="A11" s="21">
        <v>3</v>
      </c>
      <c r="B11" s="28" t="s">
        <v>160</v>
      </c>
      <c r="C11" s="118">
        <v>6</v>
      </c>
      <c r="D11" s="118">
        <v>9251</v>
      </c>
      <c r="E11" s="118">
        <v>5767</v>
      </c>
      <c r="F11" s="118">
        <v>109602</v>
      </c>
      <c r="G11" s="118">
        <v>89418</v>
      </c>
      <c r="H11" s="131">
        <v>20184</v>
      </c>
      <c r="I11" s="62"/>
      <c r="J11" s="62"/>
    </row>
    <row r="12" spans="1:10" ht="20.100000000000001" customHeight="1" x14ac:dyDescent="0.15">
      <c r="A12" s="21">
        <v>4</v>
      </c>
      <c r="B12" s="28" t="s">
        <v>161</v>
      </c>
      <c r="C12" s="118">
        <v>7</v>
      </c>
      <c r="D12" s="118">
        <v>4876</v>
      </c>
      <c r="E12" s="118">
        <v>2589</v>
      </c>
      <c r="F12" s="118">
        <v>71193</v>
      </c>
      <c r="G12" s="118">
        <v>57998</v>
      </c>
      <c r="H12" s="131">
        <v>13195</v>
      </c>
      <c r="I12" s="62"/>
      <c r="J12" s="62"/>
    </row>
    <row r="13" spans="1:10" ht="20.100000000000001" customHeight="1" x14ac:dyDescent="0.15">
      <c r="A13" s="22">
        <v>5</v>
      </c>
      <c r="B13" s="28" t="s">
        <v>164</v>
      </c>
      <c r="C13" s="119">
        <v>3</v>
      </c>
      <c r="D13" s="119">
        <v>2252</v>
      </c>
      <c r="E13" s="119">
        <v>1082</v>
      </c>
      <c r="F13" s="119">
        <v>34251</v>
      </c>
      <c r="G13" s="137">
        <v>29363</v>
      </c>
      <c r="H13" s="133">
        <v>4888</v>
      </c>
      <c r="I13" s="62"/>
      <c r="J13" s="62"/>
    </row>
    <row r="14" spans="1:10" ht="20.100000000000001" customHeight="1" x14ac:dyDescent="0.15">
      <c r="A14" s="21">
        <v>6</v>
      </c>
      <c r="B14" s="29" t="s">
        <v>166</v>
      </c>
      <c r="C14" s="117">
        <v>6</v>
      </c>
      <c r="D14" s="124">
        <v>2866</v>
      </c>
      <c r="E14" s="124">
        <v>1237</v>
      </c>
      <c r="F14" s="124">
        <v>44593</v>
      </c>
      <c r="G14" s="118">
        <v>38491</v>
      </c>
      <c r="H14" s="131">
        <v>6102</v>
      </c>
      <c r="I14" s="62"/>
      <c r="J14" s="62"/>
    </row>
    <row r="15" spans="1:10" s="62" customFormat="1" ht="20.100000000000001" customHeight="1" x14ac:dyDescent="0.15">
      <c r="A15" s="21">
        <v>7</v>
      </c>
      <c r="B15" s="28" t="s">
        <v>167</v>
      </c>
      <c r="C15" s="117">
        <v>4</v>
      </c>
      <c r="D15" s="118">
        <v>2926</v>
      </c>
      <c r="E15" s="118">
        <v>1507</v>
      </c>
      <c r="F15" s="118">
        <v>42406</v>
      </c>
      <c r="G15" s="118">
        <v>36412</v>
      </c>
      <c r="H15" s="131">
        <v>5994</v>
      </c>
    </row>
    <row r="16" spans="1:10" ht="20.100000000000001" customHeight="1" x14ac:dyDescent="0.15">
      <c r="A16" s="21">
        <v>8</v>
      </c>
      <c r="B16" s="30" t="s">
        <v>170</v>
      </c>
      <c r="C16" s="82">
        <v>5</v>
      </c>
      <c r="D16" s="82">
        <v>5024</v>
      </c>
      <c r="E16" s="82">
        <v>2825</v>
      </c>
      <c r="F16" s="82">
        <v>73099</v>
      </c>
      <c r="G16" s="118">
        <v>59420</v>
      </c>
      <c r="H16" s="132">
        <v>13679</v>
      </c>
      <c r="I16" s="62"/>
      <c r="J16" s="62"/>
    </row>
    <row r="17" spans="1:25" ht="20.100000000000001" customHeight="1" x14ac:dyDescent="0.15">
      <c r="A17" s="21">
        <v>9</v>
      </c>
      <c r="B17" s="28" t="s">
        <v>172</v>
      </c>
      <c r="C17" s="82">
        <v>3</v>
      </c>
      <c r="D17" s="82">
        <v>2964</v>
      </c>
      <c r="E17" s="82">
        <v>1640</v>
      </c>
      <c r="F17" s="82">
        <v>41158</v>
      </c>
      <c r="G17" s="118">
        <v>34772</v>
      </c>
      <c r="H17" s="132">
        <v>6386</v>
      </c>
      <c r="I17" s="62"/>
      <c r="J17" s="62"/>
    </row>
    <row r="18" spans="1:25" ht="20.100000000000001" customHeight="1" x14ac:dyDescent="0.15">
      <c r="A18" s="22">
        <v>10</v>
      </c>
      <c r="B18" s="31" t="s">
        <v>173</v>
      </c>
      <c r="C18" s="119">
        <v>5</v>
      </c>
      <c r="D18" s="119">
        <v>5293</v>
      </c>
      <c r="E18" s="119">
        <v>1952</v>
      </c>
      <c r="F18" s="119">
        <v>105018</v>
      </c>
      <c r="G18" s="137">
        <v>94641</v>
      </c>
      <c r="H18" s="133">
        <v>10377</v>
      </c>
      <c r="I18" s="62"/>
      <c r="J18" s="62"/>
    </row>
    <row r="19" spans="1:25" ht="20.100000000000001" customHeight="1" x14ac:dyDescent="0.15">
      <c r="A19" s="21">
        <v>11</v>
      </c>
      <c r="B19" s="28" t="s">
        <v>174</v>
      </c>
      <c r="C19" s="82">
        <v>6</v>
      </c>
      <c r="D19" s="82">
        <v>2773</v>
      </c>
      <c r="E19" s="82">
        <v>1300</v>
      </c>
      <c r="F19" s="82">
        <v>40271</v>
      </c>
      <c r="G19" s="118">
        <v>34267</v>
      </c>
      <c r="H19" s="132">
        <v>6004</v>
      </c>
      <c r="I19" s="62"/>
      <c r="J19" s="62"/>
    </row>
    <row r="20" spans="1:25" ht="20.100000000000001" customHeight="1" x14ac:dyDescent="0.15">
      <c r="A20" s="21">
        <v>12</v>
      </c>
      <c r="B20" s="28" t="s">
        <v>301</v>
      </c>
      <c r="C20" s="82">
        <v>4</v>
      </c>
      <c r="D20" s="82">
        <v>2122</v>
      </c>
      <c r="E20" s="82">
        <v>877</v>
      </c>
      <c r="F20" s="82">
        <v>54035</v>
      </c>
      <c r="G20" s="118">
        <v>49084</v>
      </c>
      <c r="H20" s="132">
        <v>4951</v>
      </c>
      <c r="I20" s="62"/>
      <c r="J20" s="62"/>
    </row>
    <row r="21" spans="1:25" ht="20.100000000000001" customHeight="1" x14ac:dyDescent="0.15">
      <c r="A21" s="21">
        <v>13</v>
      </c>
      <c r="B21" s="28" t="s">
        <v>302</v>
      </c>
      <c r="C21" s="82">
        <v>5</v>
      </c>
      <c r="D21" s="82">
        <v>2252</v>
      </c>
      <c r="E21" s="82">
        <v>1126</v>
      </c>
      <c r="F21" s="82">
        <v>35394</v>
      </c>
      <c r="G21" s="118">
        <v>30802</v>
      </c>
      <c r="H21" s="132">
        <v>4592</v>
      </c>
      <c r="I21" s="62"/>
      <c r="J21" s="62"/>
    </row>
    <row r="22" spans="1:25" ht="20.100000000000001" customHeight="1" x14ac:dyDescent="0.15">
      <c r="A22" s="21">
        <v>14</v>
      </c>
      <c r="B22" s="28" t="s">
        <v>175</v>
      </c>
      <c r="C22" s="82">
        <v>3</v>
      </c>
      <c r="D22" s="82">
        <v>442</v>
      </c>
      <c r="E22" s="82">
        <v>247</v>
      </c>
      <c r="F22" s="82">
        <v>8005</v>
      </c>
      <c r="G22" s="118">
        <v>6771</v>
      </c>
      <c r="H22" s="132">
        <v>1234</v>
      </c>
      <c r="I22" s="62"/>
      <c r="J22" s="62"/>
    </row>
    <row r="23" spans="1:25" ht="20.100000000000001" customHeight="1" x14ac:dyDescent="0.15">
      <c r="A23" s="22">
        <v>15</v>
      </c>
      <c r="B23" s="28" t="s">
        <v>177</v>
      </c>
      <c r="C23" s="119">
        <v>1</v>
      </c>
      <c r="D23" s="119">
        <v>208</v>
      </c>
      <c r="E23" s="119">
        <v>110</v>
      </c>
      <c r="F23" s="119">
        <v>2888</v>
      </c>
      <c r="G23" s="137">
        <v>2264</v>
      </c>
      <c r="H23" s="133">
        <v>624</v>
      </c>
      <c r="I23" s="62"/>
      <c r="J23" s="62"/>
      <c r="K23" s="62"/>
      <c r="L23" s="62"/>
      <c r="M23" s="62"/>
      <c r="N23" s="62"/>
      <c r="O23" s="62"/>
      <c r="P23" s="62"/>
      <c r="Q23" s="62"/>
      <c r="R23" s="62"/>
      <c r="S23" s="62"/>
      <c r="T23" s="62"/>
      <c r="U23" s="62"/>
      <c r="V23" s="62"/>
    </row>
    <row r="24" spans="1:25" ht="20.100000000000001" customHeight="1" x14ac:dyDescent="0.15">
      <c r="A24" s="21">
        <v>16</v>
      </c>
      <c r="B24" s="29" t="s">
        <v>178</v>
      </c>
      <c r="C24" s="82">
        <v>3</v>
      </c>
      <c r="D24" s="82">
        <v>283</v>
      </c>
      <c r="E24" s="82">
        <v>144</v>
      </c>
      <c r="F24" s="82">
        <v>2695</v>
      </c>
      <c r="G24" s="118">
        <v>2067</v>
      </c>
      <c r="H24" s="132">
        <v>628</v>
      </c>
      <c r="I24" s="62"/>
      <c r="J24" s="62"/>
      <c r="K24" s="62"/>
      <c r="L24" s="62"/>
      <c r="M24" s="62"/>
      <c r="N24" s="62"/>
      <c r="O24" s="62"/>
      <c r="P24" s="62"/>
      <c r="Q24" s="62"/>
      <c r="R24" s="62"/>
      <c r="S24" s="62"/>
      <c r="T24" s="62"/>
      <c r="U24" s="62"/>
      <c r="V24" s="62"/>
      <c r="W24" s="62"/>
      <c r="X24" s="62"/>
      <c r="Y24" s="62"/>
    </row>
    <row r="25" spans="1:25" ht="20.100000000000001" customHeight="1" x14ac:dyDescent="0.15">
      <c r="A25" s="21">
        <v>17</v>
      </c>
      <c r="B25" s="28" t="s">
        <v>303</v>
      </c>
      <c r="C25" s="82">
        <v>3</v>
      </c>
      <c r="D25" s="82">
        <v>1400</v>
      </c>
      <c r="E25" s="82">
        <v>573</v>
      </c>
      <c r="F25" s="82">
        <v>16866</v>
      </c>
      <c r="G25" s="118">
        <v>13890</v>
      </c>
      <c r="H25" s="132">
        <v>2976</v>
      </c>
      <c r="I25" s="62"/>
      <c r="J25" s="62"/>
      <c r="K25" s="62"/>
      <c r="L25" s="62"/>
      <c r="M25" s="62"/>
      <c r="N25" s="62"/>
      <c r="O25" s="62"/>
      <c r="P25" s="62"/>
      <c r="Q25" s="62"/>
      <c r="R25" s="62"/>
      <c r="S25" s="62"/>
      <c r="T25" s="62"/>
      <c r="U25" s="62"/>
      <c r="V25" s="62"/>
      <c r="W25" s="62"/>
      <c r="X25" s="62"/>
      <c r="Y25" s="62"/>
    </row>
    <row r="26" spans="1:25" ht="20.100000000000001" customHeight="1" x14ac:dyDescent="0.15">
      <c r="A26" s="21">
        <v>18</v>
      </c>
      <c r="B26" s="28" t="s">
        <v>304</v>
      </c>
      <c r="C26" s="82">
        <v>2</v>
      </c>
      <c r="D26" s="82">
        <v>596</v>
      </c>
      <c r="E26" s="82">
        <v>255</v>
      </c>
      <c r="F26" s="82">
        <v>6549</v>
      </c>
      <c r="G26" s="118">
        <v>5292</v>
      </c>
      <c r="H26" s="132">
        <v>1257</v>
      </c>
      <c r="I26" s="62"/>
      <c r="J26" s="62"/>
      <c r="K26" s="62"/>
      <c r="L26" s="62"/>
      <c r="M26" s="62"/>
      <c r="N26" s="62"/>
      <c r="O26" s="62"/>
      <c r="P26" s="62"/>
      <c r="Q26" s="62"/>
      <c r="R26" s="62"/>
      <c r="S26" s="62"/>
      <c r="T26" s="62"/>
      <c r="U26" s="62"/>
      <c r="V26" s="62"/>
      <c r="W26" s="62"/>
      <c r="X26" s="62"/>
      <c r="Y26" s="62"/>
    </row>
    <row r="27" spans="1:25" ht="20.100000000000001" customHeight="1" x14ac:dyDescent="0.15">
      <c r="A27" s="21">
        <v>19</v>
      </c>
      <c r="B27" s="28" t="s">
        <v>135</v>
      </c>
      <c r="C27" s="82">
        <v>4</v>
      </c>
      <c r="D27" s="82">
        <v>856</v>
      </c>
      <c r="E27" s="82">
        <v>398</v>
      </c>
      <c r="F27" s="82">
        <v>11464</v>
      </c>
      <c r="G27" s="118">
        <v>9512</v>
      </c>
      <c r="H27" s="132">
        <v>1952</v>
      </c>
      <c r="I27" s="62"/>
      <c r="J27" s="62"/>
      <c r="K27" s="62"/>
      <c r="L27" s="62"/>
      <c r="M27" s="62"/>
      <c r="N27" s="62"/>
      <c r="O27" s="62"/>
      <c r="P27" s="62"/>
      <c r="Q27" s="62"/>
      <c r="R27" s="62"/>
      <c r="S27" s="62"/>
      <c r="T27" s="62"/>
      <c r="U27" s="62"/>
      <c r="V27" s="62"/>
      <c r="W27" s="62"/>
      <c r="X27" s="62"/>
      <c r="Y27" s="62"/>
    </row>
    <row r="28" spans="1:25" ht="20.100000000000001" customHeight="1" x14ac:dyDescent="0.15">
      <c r="A28" s="22">
        <v>20</v>
      </c>
      <c r="B28" s="31" t="s">
        <v>180</v>
      </c>
      <c r="C28" s="119">
        <v>3</v>
      </c>
      <c r="D28" s="119">
        <v>549</v>
      </c>
      <c r="E28" s="119">
        <v>240</v>
      </c>
      <c r="F28" s="119">
        <v>7886</v>
      </c>
      <c r="G28" s="137">
        <v>6628</v>
      </c>
      <c r="H28" s="133">
        <v>1258</v>
      </c>
      <c r="I28" s="62"/>
      <c r="J28" s="62"/>
      <c r="K28" s="62"/>
      <c r="L28" s="62"/>
      <c r="M28" s="62"/>
      <c r="N28" s="62"/>
      <c r="O28" s="62"/>
      <c r="P28" s="62"/>
      <c r="Q28" s="62"/>
      <c r="R28" s="62"/>
      <c r="S28" s="62"/>
      <c r="T28" s="62"/>
      <c r="U28" s="62"/>
      <c r="V28" s="62"/>
      <c r="W28" s="62"/>
      <c r="X28" s="62"/>
      <c r="Y28" s="62"/>
    </row>
    <row r="29" spans="1:25" ht="20.100000000000001" customHeight="1" x14ac:dyDescent="0.15">
      <c r="A29" s="21">
        <v>21</v>
      </c>
      <c r="B29" s="28" t="s">
        <v>181</v>
      </c>
      <c r="C29" s="82">
        <v>1</v>
      </c>
      <c r="D29" s="82">
        <v>395</v>
      </c>
      <c r="E29" s="82">
        <v>206</v>
      </c>
      <c r="F29" s="82">
        <v>4544</v>
      </c>
      <c r="G29" s="118">
        <v>3655</v>
      </c>
      <c r="H29" s="132">
        <v>889</v>
      </c>
      <c r="I29" s="62"/>
      <c r="J29" s="62"/>
    </row>
    <row r="30" spans="1:25" ht="20.100000000000001" customHeight="1" x14ac:dyDescent="0.15">
      <c r="A30" s="21">
        <v>22</v>
      </c>
      <c r="B30" s="28" t="s">
        <v>182</v>
      </c>
      <c r="C30" s="82">
        <v>2</v>
      </c>
      <c r="D30" s="82">
        <v>386</v>
      </c>
      <c r="E30" s="82">
        <v>60</v>
      </c>
      <c r="F30" s="82">
        <v>3699</v>
      </c>
      <c r="G30" s="118">
        <v>2605</v>
      </c>
      <c r="H30" s="132">
        <v>1094</v>
      </c>
      <c r="I30" s="62"/>
      <c r="J30" s="62"/>
    </row>
    <row r="31" spans="1:25" ht="20.100000000000001" customHeight="1" x14ac:dyDescent="0.15">
      <c r="A31" s="21">
        <v>23</v>
      </c>
      <c r="B31" s="28" t="s">
        <v>184</v>
      </c>
      <c r="C31" s="82">
        <v>3</v>
      </c>
      <c r="D31" s="82">
        <v>1525</v>
      </c>
      <c r="E31" s="82">
        <v>625</v>
      </c>
      <c r="F31" s="82">
        <v>19596</v>
      </c>
      <c r="G31" s="118">
        <v>16356</v>
      </c>
      <c r="H31" s="132">
        <v>3240</v>
      </c>
      <c r="I31" s="62"/>
      <c r="J31" s="62"/>
    </row>
    <row r="32" spans="1:25" ht="20.100000000000001" customHeight="1" x14ac:dyDescent="0.15">
      <c r="A32" s="21">
        <v>24</v>
      </c>
      <c r="B32" s="28" t="s">
        <v>185</v>
      </c>
      <c r="C32" s="82">
        <v>3</v>
      </c>
      <c r="D32" s="82">
        <v>728</v>
      </c>
      <c r="E32" s="82">
        <v>400</v>
      </c>
      <c r="F32" s="82">
        <v>15727</v>
      </c>
      <c r="G32" s="118">
        <v>13543</v>
      </c>
      <c r="H32" s="132">
        <v>2184</v>
      </c>
      <c r="I32" s="62"/>
      <c r="J32" s="62"/>
    </row>
    <row r="33" spans="1:10" ht="20.100000000000001" customHeight="1" x14ac:dyDescent="0.15">
      <c r="A33" s="21">
        <v>25</v>
      </c>
      <c r="B33" s="28" t="s">
        <v>12</v>
      </c>
      <c r="C33" s="82">
        <v>1</v>
      </c>
      <c r="D33" s="82">
        <v>172</v>
      </c>
      <c r="E33" s="82">
        <v>73</v>
      </c>
      <c r="F33" s="82">
        <v>1927</v>
      </c>
      <c r="G33" s="118">
        <v>1574</v>
      </c>
      <c r="H33" s="132">
        <v>353</v>
      </c>
      <c r="I33" s="62"/>
      <c r="J33" s="62"/>
    </row>
    <row r="34" spans="1:10" ht="20.100000000000001" customHeight="1" x14ac:dyDescent="0.15">
      <c r="A34" s="23" t="s">
        <v>209</v>
      </c>
      <c r="B34" s="32"/>
      <c r="C34" s="136">
        <f t="shared" ref="C34:H34" si="0">SUM(C9:C33)</f>
        <v>96</v>
      </c>
      <c r="D34" s="125">
        <f t="shared" si="0"/>
        <v>82141</v>
      </c>
      <c r="E34" s="125">
        <f t="shared" si="0"/>
        <v>36718</v>
      </c>
      <c r="F34" s="125">
        <f t="shared" si="0"/>
        <v>1422006</v>
      </c>
      <c r="G34" s="125">
        <f t="shared" si="0"/>
        <v>1235161</v>
      </c>
      <c r="H34" s="135">
        <f t="shared" si="0"/>
        <v>186845</v>
      </c>
      <c r="I34" s="62"/>
      <c r="J34" s="62"/>
    </row>
    <row r="35" spans="1:10" ht="20.100000000000001" customHeight="1" x14ac:dyDescent="0.15">
      <c r="I35" s="62"/>
      <c r="J35" s="62"/>
    </row>
    <row r="36" spans="1:10" ht="20.100000000000001" customHeight="1" x14ac:dyDescent="0.15">
      <c r="I36" s="62"/>
      <c r="J36" s="62"/>
    </row>
    <row r="37" spans="1:10" ht="20.100000000000001" customHeight="1" x14ac:dyDescent="0.15">
      <c r="I37" s="62"/>
      <c r="J37" s="62"/>
    </row>
  </sheetData>
  <phoneticPr fontId="2"/>
  <pageMargins left="0.78740157480314965" right="0.78740157480314965" top="0.78740157480314965" bottom="0.78740157480314965" header="0.51181102362204722" footer="0.51181102362204722"/>
  <pageSetup paperSize="9" firstPageNumber="13" orientation="portrait" useFirstPageNumber="1" r:id="rId1"/>
  <headerFooter scaleWithDoc="0" alignWithMargins="0">
    <oddFooter>&amp;C-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V34"/>
  <sheetViews>
    <sheetView view="pageBreakPreview" zoomScale="85" zoomScaleSheetLayoutView="85" workbookViewId="0">
      <selection activeCell="E16" sqref="E16"/>
    </sheetView>
  </sheetViews>
  <sheetFormatPr defaultColWidth="10.625" defaultRowHeight="20.100000000000001" customHeight="1" x14ac:dyDescent="0.15"/>
  <cols>
    <col min="1" max="1" width="5.625" style="15" customWidth="1"/>
    <col min="2" max="14" width="11.625" style="15" customWidth="1"/>
    <col min="15" max="15" width="5.625" style="16" customWidth="1"/>
    <col min="16" max="16384" width="10.625" style="15"/>
  </cols>
  <sheetData>
    <row r="1" spans="1:15" ht="20.100000000000001" customHeight="1" x14ac:dyDescent="0.15">
      <c r="A1" s="15" t="str">
        <f>目次!A6</f>
        <v>令和６年度　市町村税の課税状況等の調</v>
      </c>
    </row>
    <row r="2" spans="1:15" ht="20.100000000000001" customHeight="1" x14ac:dyDescent="0.15">
      <c r="A2" s="15" t="s">
        <v>11</v>
      </c>
    </row>
    <row r="4" spans="1:15" ht="20.100000000000001" customHeight="1" x14ac:dyDescent="0.15">
      <c r="A4" s="15" t="s">
        <v>157</v>
      </c>
    </row>
    <row r="5" spans="1:15" ht="20.100000000000001" customHeight="1" x14ac:dyDescent="0.15">
      <c r="I5" s="99"/>
    </row>
    <row r="6" spans="1:15" ht="20.100000000000001" customHeight="1" x14ac:dyDescent="0.15">
      <c r="A6" s="17"/>
      <c r="B6" s="24" t="s">
        <v>9</v>
      </c>
      <c r="C6" s="48" t="s">
        <v>226</v>
      </c>
      <c r="D6" s="141"/>
      <c r="E6" s="49"/>
      <c r="F6" s="141"/>
      <c r="G6" s="49"/>
      <c r="H6" s="141"/>
      <c r="I6" s="49"/>
      <c r="J6" s="49"/>
      <c r="K6" s="49"/>
      <c r="L6" s="143"/>
      <c r="M6" s="48" t="s">
        <v>211</v>
      </c>
      <c r="N6" s="49"/>
      <c r="O6" s="461" t="s">
        <v>331</v>
      </c>
    </row>
    <row r="7" spans="1:15" ht="69.75" customHeight="1" x14ac:dyDescent="0.15">
      <c r="A7" s="18"/>
      <c r="B7" s="25"/>
      <c r="C7" s="138" t="s">
        <v>315</v>
      </c>
      <c r="D7" s="138" t="s">
        <v>207</v>
      </c>
      <c r="E7" s="138" t="s">
        <v>316</v>
      </c>
      <c r="F7" s="138" t="s">
        <v>291</v>
      </c>
      <c r="G7" s="138" t="s">
        <v>319</v>
      </c>
      <c r="H7" s="138" t="s">
        <v>322</v>
      </c>
      <c r="I7" s="138" t="s">
        <v>323</v>
      </c>
      <c r="J7" s="138" t="s">
        <v>282</v>
      </c>
      <c r="K7" s="138" t="s">
        <v>334</v>
      </c>
      <c r="L7" s="38" t="s">
        <v>15</v>
      </c>
      <c r="M7" s="398" t="s">
        <v>6</v>
      </c>
      <c r="N7" s="389" t="s">
        <v>39</v>
      </c>
      <c r="O7" s="462"/>
    </row>
    <row r="8" spans="1:15" ht="20.100000000000001" customHeight="1" x14ac:dyDescent="0.15">
      <c r="A8" s="111" t="s">
        <v>26</v>
      </c>
      <c r="B8" s="25"/>
      <c r="C8" s="39" t="s">
        <v>25</v>
      </c>
      <c r="D8" s="39" t="s">
        <v>25</v>
      </c>
      <c r="E8" s="39" t="s">
        <v>25</v>
      </c>
      <c r="F8" s="39" t="s">
        <v>25</v>
      </c>
      <c r="G8" s="39" t="s">
        <v>25</v>
      </c>
      <c r="H8" s="39" t="s">
        <v>25</v>
      </c>
      <c r="I8" s="39" t="s">
        <v>25</v>
      </c>
      <c r="J8" s="39" t="s">
        <v>25</v>
      </c>
      <c r="K8" s="39" t="s">
        <v>25</v>
      </c>
      <c r="L8" s="39" t="s">
        <v>25</v>
      </c>
      <c r="M8" s="39" t="s">
        <v>25</v>
      </c>
      <c r="N8" s="33" t="s">
        <v>25</v>
      </c>
      <c r="O8" s="463"/>
    </row>
    <row r="9" spans="1:15" ht="20.100000000000001" customHeight="1" x14ac:dyDescent="0.15">
      <c r="A9" s="20">
        <v>1</v>
      </c>
      <c r="B9" s="27" t="s">
        <v>155</v>
      </c>
      <c r="C9" s="116">
        <v>58</v>
      </c>
      <c r="D9" s="123">
        <v>24</v>
      </c>
      <c r="E9" s="123">
        <v>565</v>
      </c>
      <c r="F9" s="123">
        <v>57</v>
      </c>
      <c r="G9" s="123">
        <v>448</v>
      </c>
      <c r="H9" s="123">
        <v>159</v>
      </c>
      <c r="I9" s="123">
        <v>1376</v>
      </c>
      <c r="J9" s="123">
        <v>66</v>
      </c>
      <c r="K9" s="123">
        <v>5820</v>
      </c>
      <c r="L9" s="144">
        <f t="shared" ref="L9:L33" si="0">SUM(C9:K9)</f>
        <v>8573</v>
      </c>
      <c r="M9" s="144">
        <v>8153</v>
      </c>
      <c r="N9" s="144">
        <v>3793</v>
      </c>
      <c r="O9" s="126">
        <v>1</v>
      </c>
    </row>
    <row r="10" spans="1:15" ht="20.100000000000001" customHeight="1" x14ac:dyDescent="0.15">
      <c r="A10" s="21">
        <v>2</v>
      </c>
      <c r="B10" s="28" t="s">
        <v>159</v>
      </c>
      <c r="C10" s="117">
        <v>8</v>
      </c>
      <c r="D10" s="118">
        <v>2</v>
      </c>
      <c r="E10" s="118">
        <v>115</v>
      </c>
      <c r="F10" s="118">
        <v>9</v>
      </c>
      <c r="G10" s="118">
        <v>68</v>
      </c>
      <c r="H10" s="118">
        <v>19</v>
      </c>
      <c r="I10" s="118">
        <v>251</v>
      </c>
      <c r="J10" s="118">
        <v>10</v>
      </c>
      <c r="K10" s="118">
        <v>1140</v>
      </c>
      <c r="L10" s="120">
        <f t="shared" si="0"/>
        <v>1622</v>
      </c>
      <c r="M10" s="120">
        <v>1608</v>
      </c>
      <c r="N10" s="120">
        <v>646</v>
      </c>
      <c r="O10" s="50">
        <v>2</v>
      </c>
    </row>
    <row r="11" spans="1:15" ht="20.100000000000001" customHeight="1" x14ac:dyDescent="0.15">
      <c r="A11" s="21">
        <v>3</v>
      </c>
      <c r="B11" s="28" t="s">
        <v>160</v>
      </c>
      <c r="C11" s="117">
        <v>12</v>
      </c>
      <c r="D11" s="118">
        <v>2</v>
      </c>
      <c r="E11" s="118">
        <v>111</v>
      </c>
      <c r="F11" s="118">
        <v>12</v>
      </c>
      <c r="G11" s="118">
        <v>89</v>
      </c>
      <c r="H11" s="118">
        <v>34</v>
      </c>
      <c r="I11" s="118">
        <v>375</v>
      </c>
      <c r="J11" s="118">
        <v>16</v>
      </c>
      <c r="K11" s="118">
        <v>1752</v>
      </c>
      <c r="L11" s="120">
        <f t="shared" si="0"/>
        <v>2403</v>
      </c>
      <c r="M11" s="120">
        <v>2254</v>
      </c>
      <c r="N11" s="120">
        <v>947</v>
      </c>
      <c r="O11" s="50">
        <v>3</v>
      </c>
    </row>
    <row r="12" spans="1:15" ht="20.100000000000001" customHeight="1" x14ac:dyDescent="0.15">
      <c r="A12" s="21">
        <v>4</v>
      </c>
      <c r="B12" s="28" t="s">
        <v>161</v>
      </c>
      <c r="C12" s="117">
        <v>9</v>
      </c>
      <c r="D12" s="118">
        <v>2</v>
      </c>
      <c r="E12" s="118">
        <v>111</v>
      </c>
      <c r="F12" s="118">
        <v>7</v>
      </c>
      <c r="G12" s="118">
        <v>90</v>
      </c>
      <c r="H12" s="118">
        <v>31</v>
      </c>
      <c r="I12" s="118">
        <v>319</v>
      </c>
      <c r="J12" s="118">
        <v>16</v>
      </c>
      <c r="K12" s="118">
        <v>1188</v>
      </c>
      <c r="L12" s="120">
        <f t="shared" si="0"/>
        <v>1773</v>
      </c>
      <c r="M12" s="120">
        <v>1713</v>
      </c>
      <c r="N12" s="120">
        <v>784</v>
      </c>
      <c r="O12" s="50">
        <v>4</v>
      </c>
    </row>
    <row r="13" spans="1:15" ht="20.100000000000001" customHeight="1" x14ac:dyDescent="0.15">
      <c r="A13" s="22">
        <v>5</v>
      </c>
      <c r="B13" s="28" t="s">
        <v>164</v>
      </c>
      <c r="C13" s="139">
        <v>3</v>
      </c>
      <c r="D13" s="137">
        <v>1</v>
      </c>
      <c r="E13" s="137">
        <v>21</v>
      </c>
      <c r="F13" s="137">
        <v>4</v>
      </c>
      <c r="G13" s="137">
        <v>19</v>
      </c>
      <c r="H13" s="137">
        <v>9</v>
      </c>
      <c r="I13" s="137">
        <v>87</v>
      </c>
      <c r="J13" s="137">
        <v>6</v>
      </c>
      <c r="K13" s="137">
        <v>452</v>
      </c>
      <c r="L13" s="119">
        <f t="shared" si="0"/>
        <v>602</v>
      </c>
      <c r="M13" s="119">
        <v>545</v>
      </c>
      <c r="N13" s="119">
        <v>215</v>
      </c>
      <c r="O13" s="51">
        <v>5</v>
      </c>
    </row>
    <row r="14" spans="1:15" ht="20.100000000000001" customHeight="1" x14ac:dyDescent="0.15">
      <c r="A14" s="21">
        <v>6</v>
      </c>
      <c r="B14" s="29" t="s">
        <v>166</v>
      </c>
      <c r="C14" s="117">
        <v>1</v>
      </c>
      <c r="D14" s="118">
        <v>3</v>
      </c>
      <c r="E14" s="118">
        <v>49</v>
      </c>
      <c r="F14" s="118">
        <v>4</v>
      </c>
      <c r="G14" s="118">
        <v>32</v>
      </c>
      <c r="H14" s="118">
        <v>23</v>
      </c>
      <c r="I14" s="118">
        <v>171</v>
      </c>
      <c r="J14" s="118">
        <v>3</v>
      </c>
      <c r="K14" s="118">
        <v>762</v>
      </c>
      <c r="L14" s="120">
        <f t="shared" si="0"/>
        <v>1048</v>
      </c>
      <c r="M14" s="120">
        <v>993</v>
      </c>
      <c r="N14" s="120">
        <v>422</v>
      </c>
      <c r="O14" s="50">
        <v>6</v>
      </c>
    </row>
    <row r="15" spans="1:15" ht="20.100000000000001" customHeight="1" x14ac:dyDescent="0.15">
      <c r="A15" s="21">
        <v>7</v>
      </c>
      <c r="B15" s="28" t="s">
        <v>167</v>
      </c>
      <c r="C15" s="117">
        <v>1</v>
      </c>
      <c r="D15" s="118">
        <v>2</v>
      </c>
      <c r="E15" s="118">
        <v>42</v>
      </c>
      <c r="F15" s="118">
        <v>3</v>
      </c>
      <c r="G15" s="118">
        <v>19</v>
      </c>
      <c r="H15" s="118">
        <v>14</v>
      </c>
      <c r="I15" s="118">
        <v>147</v>
      </c>
      <c r="J15" s="118">
        <v>4</v>
      </c>
      <c r="K15" s="118">
        <v>474</v>
      </c>
      <c r="L15" s="120">
        <f t="shared" si="0"/>
        <v>706</v>
      </c>
      <c r="M15" s="120">
        <v>682</v>
      </c>
      <c r="N15" s="120">
        <v>299</v>
      </c>
      <c r="O15" s="50">
        <v>7</v>
      </c>
    </row>
    <row r="16" spans="1:15" ht="20.100000000000001" customHeight="1" x14ac:dyDescent="0.15">
      <c r="A16" s="21">
        <v>8</v>
      </c>
      <c r="B16" s="30" t="s">
        <v>170</v>
      </c>
      <c r="C16" s="117">
        <v>7</v>
      </c>
      <c r="D16" s="118">
        <v>3</v>
      </c>
      <c r="E16" s="118">
        <v>81</v>
      </c>
      <c r="F16" s="118">
        <v>10</v>
      </c>
      <c r="G16" s="118">
        <v>70</v>
      </c>
      <c r="H16" s="118">
        <v>26</v>
      </c>
      <c r="I16" s="118">
        <v>296</v>
      </c>
      <c r="J16" s="118">
        <v>7</v>
      </c>
      <c r="K16" s="118">
        <v>1117</v>
      </c>
      <c r="L16" s="120">
        <f t="shared" si="0"/>
        <v>1617</v>
      </c>
      <c r="M16" s="120">
        <v>1481</v>
      </c>
      <c r="N16" s="120">
        <v>697</v>
      </c>
      <c r="O16" s="50">
        <v>8</v>
      </c>
    </row>
    <row r="17" spans="1:22" ht="20.100000000000001" customHeight="1" x14ac:dyDescent="0.15">
      <c r="A17" s="21">
        <v>9</v>
      </c>
      <c r="B17" s="28" t="s">
        <v>172</v>
      </c>
      <c r="C17" s="117">
        <v>5</v>
      </c>
      <c r="D17" s="118">
        <v>0</v>
      </c>
      <c r="E17" s="118">
        <v>34</v>
      </c>
      <c r="F17" s="118">
        <v>2</v>
      </c>
      <c r="G17" s="118">
        <v>11</v>
      </c>
      <c r="H17" s="118">
        <v>8</v>
      </c>
      <c r="I17" s="118">
        <v>95</v>
      </c>
      <c r="J17" s="118">
        <v>4</v>
      </c>
      <c r="K17" s="118">
        <v>529</v>
      </c>
      <c r="L17" s="120">
        <f t="shared" si="0"/>
        <v>688</v>
      </c>
      <c r="M17" s="120">
        <v>674</v>
      </c>
      <c r="N17" s="120">
        <v>258</v>
      </c>
      <c r="O17" s="50">
        <v>9</v>
      </c>
    </row>
    <row r="18" spans="1:22" ht="20.100000000000001" customHeight="1" x14ac:dyDescent="0.15">
      <c r="A18" s="22">
        <v>10</v>
      </c>
      <c r="B18" s="31" t="s">
        <v>173</v>
      </c>
      <c r="C18" s="139">
        <v>10</v>
      </c>
      <c r="D18" s="137">
        <v>2</v>
      </c>
      <c r="E18" s="137">
        <v>91</v>
      </c>
      <c r="F18" s="137">
        <v>11</v>
      </c>
      <c r="G18" s="137">
        <v>67</v>
      </c>
      <c r="H18" s="137">
        <v>31</v>
      </c>
      <c r="I18" s="137">
        <v>343</v>
      </c>
      <c r="J18" s="137">
        <v>13</v>
      </c>
      <c r="K18" s="137">
        <v>1535</v>
      </c>
      <c r="L18" s="119">
        <f t="shared" si="0"/>
        <v>2103</v>
      </c>
      <c r="M18" s="119">
        <v>2103</v>
      </c>
      <c r="N18" s="119">
        <v>809</v>
      </c>
      <c r="O18" s="51">
        <v>10</v>
      </c>
    </row>
    <row r="19" spans="1:22" ht="20.100000000000001" customHeight="1" x14ac:dyDescent="0.15">
      <c r="A19" s="21">
        <v>11</v>
      </c>
      <c r="B19" s="28" t="s">
        <v>174</v>
      </c>
      <c r="C19" s="117">
        <v>3</v>
      </c>
      <c r="D19" s="118">
        <v>1</v>
      </c>
      <c r="E19" s="118">
        <v>41</v>
      </c>
      <c r="F19" s="118">
        <v>6</v>
      </c>
      <c r="G19" s="118">
        <v>16</v>
      </c>
      <c r="H19" s="118">
        <v>6</v>
      </c>
      <c r="I19" s="118">
        <v>133</v>
      </c>
      <c r="J19" s="118">
        <v>3</v>
      </c>
      <c r="K19" s="118">
        <v>470</v>
      </c>
      <c r="L19" s="120">
        <f t="shared" si="0"/>
        <v>679</v>
      </c>
      <c r="M19" s="120">
        <v>657</v>
      </c>
      <c r="N19" s="120">
        <v>294</v>
      </c>
      <c r="O19" s="50">
        <v>11</v>
      </c>
    </row>
    <row r="20" spans="1:22" ht="20.100000000000001" customHeight="1" x14ac:dyDescent="0.15">
      <c r="A20" s="21">
        <v>12</v>
      </c>
      <c r="B20" s="28" t="s">
        <v>301</v>
      </c>
      <c r="C20" s="117">
        <v>4</v>
      </c>
      <c r="D20" s="118">
        <v>3</v>
      </c>
      <c r="E20" s="118">
        <v>20</v>
      </c>
      <c r="F20" s="118">
        <v>2</v>
      </c>
      <c r="G20" s="118">
        <v>19</v>
      </c>
      <c r="H20" s="118">
        <v>16</v>
      </c>
      <c r="I20" s="118">
        <v>90</v>
      </c>
      <c r="J20" s="118">
        <v>5</v>
      </c>
      <c r="K20" s="118">
        <v>364</v>
      </c>
      <c r="L20" s="120">
        <f t="shared" si="0"/>
        <v>523</v>
      </c>
      <c r="M20" s="120">
        <v>476</v>
      </c>
      <c r="N20" s="120">
        <v>205</v>
      </c>
      <c r="O20" s="50">
        <v>12</v>
      </c>
    </row>
    <row r="21" spans="1:22" ht="20.100000000000001" customHeight="1" x14ac:dyDescent="0.15">
      <c r="A21" s="21">
        <v>13</v>
      </c>
      <c r="B21" s="28" t="s">
        <v>302</v>
      </c>
      <c r="C21" s="117">
        <v>2</v>
      </c>
      <c r="D21" s="118">
        <v>2</v>
      </c>
      <c r="E21" s="118">
        <v>28</v>
      </c>
      <c r="F21" s="118">
        <v>6</v>
      </c>
      <c r="G21" s="118">
        <v>27</v>
      </c>
      <c r="H21" s="118">
        <v>9</v>
      </c>
      <c r="I21" s="118">
        <v>102</v>
      </c>
      <c r="J21" s="118">
        <v>6</v>
      </c>
      <c r="K21" s="118">
        <v>481</v>
      </c>
      <c r="L21" s="120">
        <f t="shared" si="0"/>
        <v>663</v>
      </c>
      <c r="M21" s="120">
        <v>623</v>
      </c>
      <c r="N21" s="120">
        <v>243</v>
      </c>
      <c r="O21" s="50">
        <v>13</v>
      </c>
    </row>
    <row r="22" spans="1:22" ht="20.100000000000001" customHeight="1" x14ac:dyDescent="0.15">
      <c r="A22" s="21">
        <v>14</v>
      </c>
      <c r="B22" s="28" t="s">
        <v>175</v>
      </c>
      <c r="C22" s="117">
        <v>0</v>
      </c>
      <c r="D22" s="118">
        <v>1</v>
      </c>
      <c r="E22" s="118">
        <v>18</v>
      </c>
      <c r="F22" s="118">
        <v>1</v>
      </c>
      <c r="G22" s="118">
        <v>5</v>
      </c>
      <c r="H22" s="118">
        <v>3</v>
      </c>
      <c r="I22" s="118">
        <v>28</v>
      </c>
      <c r="J22" s="118">
        <v>4</v>
      </c>
      <c r="K22" s="118">
        <v>83</v>
      </c>
      <c r="L22" s="120">
        <f t="shared" si="0"/>
        <v>143</v>
      </c>
      <c r="M22" s="120">
        <v>83</v>
      </c>
      <c r="N22" s="120">
        <v>76</v>
      </c>
      <c r="O22" s="50">
        <v>14</v>
      </c>
    </row>
    <row r="23" spans="1:22" ht="20.100000000000001" customHeight="1" x14ac:dyDescent="0.15">
      <c r="A23" s="22">
        <v>15</v>
      </c>
      <c r="B23" s="28" t="s">
        <v>177</v>
      </c>
      <c r="C23" s="139">
        <v>0</v>
      </c>
      <c r="D23" s="137">
        <v>0</v>
      </c>
      <c r="E23" s="137">
        <v>2</v>
      </c>
      <c r="F23" s="137">
        <v>0</v>
      </c>
      <c r="G23" s="137">
        <v>2</v>
      </c>
      <c r="H23" s="137">
        <v>0</v>
      </c>
      <c r="I23" s="137">
        <v>4</v>
      </c>
      <c r="J23" s="137">
        <v>0</v>
      </c>
      <c r="K23" s="137">
        <v>29</v>
      </c>
      <c r="L23" s="119">
        <f t="shared" si="0"/>
        <v>37</v>
      </c>
      <c r="M23" s="119">
        <v>37</v>
      </c>
      <c r="N23" s="119">
        <v>15</v>
      </c>
      <c r="O23" s="51">
        <v>15</v>
      </c>
      <c r="P23" s="62"/>
      <c r="Q23" s="62"/>
      <c r="R23" s="62"/>
      <c r="S23" s="62"/>
      <c r="T23" s="62"/>
      <c r="U23" s="62"/>
      <c r="V23" s="62"/>
    </row>
    <row r="24" spans="1:22" ht="20.100000000000001" customHeight="1" x14ac:dyDescent="0.15">
      <c r="A24" s="21">
        <v>16</v>
      </c>
      <c r="B24" s="29" t="s">
        <v>178</v>
      </c>
      <c r="C24" s="117">
        <v>0</v>
      </c>
      <c r="D24" s="118">
        <v>0</v>
      </c>
      <c r="E24" s="118">
        <v>4</v>
      </c>
      <c r="F24" s="118">
        <v>0</v>
      </c>
      <c r="G24" s="118">
        <v>3</v>
      </c>
      <c r="H24" s="118">
        <v>0</v>
      </c>
      <c r="I24" s="118">
        <v>9</v>
      </c>
      <c r="J24" s="118">
        <v>0</v>
      </c>
      <c r="K24" s="118">
        <v>34</v>
      </c>
      <c r="L24" s="120">
        <f t="shared" si="0"/>
        <v>50</v>
      </c>
      <c r="M24" s="120">
        <v>50</v>
      </c>
      <c r="N24" s="120">
        <v>20</v>
      </c>
      <c r="O24" s="50">
        <v>16</v>
      </c>
      <c r="P24" s="62"/>
      <c r="Q24" s="62"/>
      <c r="R24" s="62"/>
      <c r="S24" s="62"/>
      <c r="T24" s="62"/>
      <c r="U24" s="62"/>
      <c r="V24" s="62"/>
    </row>
    <row r="25" spans="1:22" ht="20.100000000000001" customHeight="1" x14ac:dyDescent="0.15">
      <c r="A25" s="21">
        <v>17</v>
      </c>
      <c r="B25" s="28" t="s">
        <v>303</v>
      </c>
      <c r="C25" s="117">
        <v>1</v>
      </c>
      <c r="D25" s="118">
        <v>1</v>
      </c>
      <c r="E25" s="118">
        <v>11</v>
      </c>
      <c r="F25" s="118">
        <v>1</v>
      </c>
      <c r="G25" s="118">
        <v>11</v>
      </c>
      <c r="H25" s="118">
        <v>3</v>
      </c>
      <c r="I25" s="118">
        <v>49</v>
      </c>
      <c r="J25" s="118">
        <v>1</v>
      </c>
      <c r="K25" s="118">
        <v>212</v>
      </c>
      <c r="L25" s="120">
        <f t="shared" si="0"/>
        <v>290</v>
      </c>
      <c r="M25" s="120">
        <v>290</v>
      </c>
      <c r="N25" s="120">
        <v>111</v>
      </c>
      <c r="O25" s="50">
        <v>17</v>
      </c>
      <c r="P25" s="62"/>
      <c r="Q25" s="62"/>
      <c r="R25" s="62"/>
      <c r="S25" s="62"/>
      <c r="T25" s="62"/>
      <c r="U25" s="62"/>
      <c r="V25" s="62"/>
    </row>
    <row r="26" spans="1:22" ht="20.100000000000001" customHeight="1" x14ac:dyDescent="0.15">
      <c r="A26" s="21">
        <v>18</v>
      </c>
      <c r="B26" s="28" t="s">
        <v>304</v>
      </c>
      <c r="C26" s="117">
        <v>0</v>
      </c>
      <c r="D26" s="118">
        <v>0</v>
      </c>
      <c r="E26" s="118">
        <v>6</v>
      </c>
      <c r="F26" s="118">
        <v>0</v>
      </c>
      <c r="G26" s="118">
        <v>5</v>
      </c>
      <c r="H26" s="118">
        <v>3</v>
      </c>
      <c r="I26" s="118">
        <v>23</v>
      </c>
      <c r="J26" s="118">
        <v>0</v>
      </c>
      <c r="K26" s="118">
        <v>112</v>
      </c>
      <c r="L26" s="120">
        <f t="shared" si="0"/>
        <v>149</v>
      </c>
      <c r="M26" s="120">
        <v>149</v>
      </c>
      <c r="N26" s="120">
        <v>149</v>
      </c>
      <c r="O26" s="50">
        <v>18</v>
      </c>
      <c r="P26" s="62"/>
      <c r="Q26" s="62"/>
      <c r="R26" s="62"/>
      <c r="S26" s="62"/>
      <c r="T26" s="62"/>
      <c r="U26" s="62"/>
      <c r="V26" s="62"/>
    </row>
    <row r="27" spans="1:22" ht="20.100000000000001" customHeight="1" x14ac:dyDescent="0.15">
      <c r="A27" s="21">
        <v>19</v>
      </c>
      <c r="B27" s="28" t="s">
        <v>135</v>
      </c>
      <c r="C27" s="117">
        <v>0</v>
      </c>
      <c r="D27" s="118">
        <v>1</v>
      </c>
      <c r="E27" s="118">
        <v>10</v>
      </c>
      <c r="F27" s="118">
        <v>1</v>
      </c>
      <c r="G27" s="118">
        <v>8</v>
      </c>
      <c r="H27" s="118">
        <v>2</v>
      </c>
      <c r="I27" s="118">
        <v>36</v>
      </c>
      <c r="J27" s="118">
        <v>1</v>
      </c>
      <c r="K27" s="118">
        <v>156</v>
      </c>
      <c r="L27" s="120">
        <f t="shared" si="0"/>
        <v>215</v>
      </c>
      <c r="M27" s="120">
        <v>187</v>
      </c>
      <c r="N27" s="120">
        <v>82</v>
      </c>
      <c r="O27" s="50">
        <v>19</v>
      </c>
      <c r="P27" s="62"/>
      <c r="Q27" s="62"/>
      <c r="R27" s="62"/>
      <c r="S27" s="62"/>
      <c r="T27" s="62"/>
      <c r="U27" s="62"/>
      <c r="V27" s="62"/>
    </row>
    <row r="28" spans="1:22" ht="20.100000000000001" customHeight="1" x14ac:dyDescent="0.15">
      <c r="A28" s="22">
        <v>20</v>
      </c>
      <c r="B28" s="31" t="s">
        <v>180</v>
      </c>
      <c r="C28" s="139">
        <v>0</v>
      </c>
      <c r="D28" s="137">
        <v>0</v>
      </c>
      <c r="E28" s="137">
        <v>11</v>
      </c>
      <c r="F28" s="137">
        <v>0</v>
      </c>
      <c r="G28" s="137">
        <v>4</v>
      </c>
      <c r="H28" s="137">
        <v>2</v>
      </c>
      <c r="I28" s="137">
        <v>18</v>
      </c>
      <c r="J28" s="137">
        <v>0</v>
      </c>
      <c r="K28" s="137">
        <v>70</v>
      </c>
      <c r="L28" s="119">
        <f t="shared" si="0"/>
        <v>105</v>
      </c>
      <c r="M28" s="119">
        <v>105</v>
      </c>
      <c r="N28" s="119">
        <v>39</v>
      </c>
      <c r="O28" s="51">
        <v>20</v>
      </c>
      <c r="P28" s="62"/>
      <c r="Q28" s="62"/>
      <c r="R28" s="62"/>
      <c r="S28" s="62"/>
      <c r="T28" s="62"/>
      <c r="U28" s="62"/>
      <c r="V28" s="62"/>
    </row>
    <row r="29" spans="1:22" ht="20.100000000000001" customHeight="1" x14ac:dyDescent="0.15">
      <c r="A29" s="21">
        <v>21</v>
      </c>
      <c r="B29" s="28" t="s">
        <v>181</v>
      </c>
      <c r="C29" s="117">
        <v>0</v>
      </c>
      <c r="D29" s="118">
        <v>1</v>
      </c>
      <c r="E29" s="118">
        <v>3</v>
      </c>
      <c r="F29" s="118">
        <v>1</v>
      </c>
      <c r="G29" s="118">
        <v>3</v>
      </c>
      <c r="H29" s="118">
        <v>2</v>
      </c>
      <c r="I29" s="118">
        <v>16</v>
      </c>
      <c r="J29" s="118">
        <v>1</v>
      </c>
      <c r="K29" s="118">
        <v>62</v>
      </c>
      <c r="L29" s="120">
        <f t="shared" si="0"/>
        <v>89</v>
      </c>
      <c r="M29" s="120">
        <v>89</v>
      </c>
      <c r="N29" s="120">
        <v>27</v>
      </c>
      <c r="O29" s="50">
        <v>21</v>
      </c>
    </row>
    <row r="30" spans="1:22" ht="20.100000000000001" customHeight="1" x14ac:dyDescent="0.15">
      <c r="A30" s="21">
        <v>22</v>
      </c>
      <c r="B30" s="28" t="s">
        <v>182</v>
      </c>
      <c r="C30" s="117">
        <v>0</v>
      </c>
      <c r="D30" s="118">
        <v>0</v>
      </c>
      <c r="E30" s="118">
        <v>7</v>
      </c>
      <c r="F30" s="118">
        <v>4</v>
      </c>
      <c r="G30" s="118">
        <v>5</v>
      </c>
      <c r="H30" s="118">
        <v>0</v>
      </c>
      <c r="I30" s="118">
        <v>20</v>
      </c>
      <c r="J30" s="118">
        <v>0</v>
      </c>
      <c r="K30" s="118">
        <v>66</v>
      </c>
      <c r="L30" s="120">
        <f t="shared" si="0"/>
        <v>102</v>
      </c>
      <c r="M30" s="120">
        <v>99</v>
      </c>
      <c r="N30" s="120">
        <v>44</v>
      </c>
      <c r="O30" s="50">
        <v>22</v>
      </c>
    </row>
    <row r="31" spans="1:22" ht="20.100000000000001" customHeight="1" x14ac:dyDescent="0.15">
      <c r="A31" s="21">
        <v>23</v>
      </c>
      <c r="B31" s="28" t="s">
        <v>184</v>
      </c>
      <c r="C31" s="117">
        <v>2</v>
      </c>
      <c r="D31" s="118">
        <v>1</v>
      </c>
      <c r="E31" s="118">
        <v>17</v>
      </c>
      <c r="F31" s="118">
        <v>2</v>
      </c>
      <c r="G31" s="118">
        <v>10</v>
      </c>
      <c r="H31" s="118">
        <v>10</v>
      </c>
      <c r="I31" s="118">
        <v>63</v>
      </c>
      <c r="J31" s="118">
        <v>2</v>
      </c>
      <c r="K31" s="118">
        <v>349</v>
      </c>
      <c r="L31" s="120">
        <f t="shared" si="0"/>
        <v>456</v>
      </c>
      <c r="M31" s="120">
        <v>452</v>
      </c>
      <c r="N31" s="120">
        <v>161</v>
      </c>
      <c r="O31" s="50">
        <v>23</v>
      </c>
    </row>
    <row r="32" spans="1:22" ht="20.100000000000001" customHeight="1" x14ac:dyDescent="0.15">
      <c r="A32" s="21">
        <v>24</v>
      </c>
      <c r="B32" s="28" t="s">
        <v>185</v>
      </c>
      <c r="C32" s="117">
        <v>1</v>
      </c>
      <c r="D32" s="118">
        <v>0</v>
      </c>
      <c r="E32" s="118">
        <v>14</v>
      </c>
      <c r="F32" s="118">
        <v>3</v>
      </c>
      <c r="G32" s="118">
        <v>8</v>
      </c>
      <c r="H32" s="118">
        <v>2</v>
      </c>
      <c r="I32" s="118">
        <v>33</v>
      </c>
      <c r="J32" s="118">
        <v>3</v>
      </c>
      <c r="K32" s="118">
        <v>218</v>
      </c>
      <c r="L32" s="120">
        <f t="shared" si="0"/>
        <v>282</v>
      </c>
      <c r="M32" s="120">
        <v>259</v>
      </c>
      <c r="N32" s="120">
        <v>93</v>
      </c>
      <c r="O32" s="50">
        <v>24</v>
      </c>
    </row>
    <row r="33" spans="1:15" ht="20.100000000000001" customHeight="1" x14ac:dyDescent="0.15">
      <c r="A33" s="21">
        <v>25</v>
      </c>
      <c r="B33" s="28" t="s">
        <v>12</v>
      </c>
      <c r="C33" s="117">
        <v>1</v>
      </c>
      <c r="D33" s="118">
        <v>0</v>
      </c>
      <c r="E33" s="118">
        <v>11</v>
      </c>
      <c r="F33" s="118">
        <v>0</v>
      </c>
      <c r="G33" s="118">
        <v>5</v>
      </c>
      <c r="H33" s="118">
        <v>2</v>
      </c>
      <c r="I33" s="118">
        <v>8</v>
      </c>
      <c r="J33" s="118">
        <v>0</v>
      </c>
      <c r="K33" s="118">
        <v>43</v>
      </c>
      <c r="L33" s="145">
        <f t="shared" si="0"/>
        <v>70</v>
      </c>
      <c r="M33" s="120">
        <v>70</v>
      </c>
      <c r="N33" s="120">
        <v>35</v>
      </c>
      <c r="O33" s="50">
        <v>25</v>
      </c>
    </row>
    <row r="34" spans="1:15" ht="20.100000000000001" customHeight="1" x14ac:dyDescent="0.15">
      <c r="A34" s="23" t="s">
        <v>209</v>
      </c>
      <c r="B34" s="32"/>
      <c r="C34" s="140">
        <f t="shared" ref="C34:N34" si="1">SUM(C9:C33)</f>
        <v>128</v>
      </c>
      <c r="D34" s="142">
        <f t="shared" si="1"/>
        <v>52</v>
      </c>
      <c r="E34" s="142">
        <f t="shared" si="1"/>
        <v>1423</v>
      </c>
      <c r="F34" s="142">
        <f t="shared" si="1"/>
        <v>146</v>
      </c>
      <c r="G34" s="142">
        <f t="shared" si="1"/>
        <v>1044</v>
      </c>
      <c r="H34" s="142">
        <f t="shared" si="1"/>
        <v>414</v>
      </c>
      <c r="I34" s="142">
        <f t="shared" si="1"/>
        <v>4092</v>
      </c>
      <c r="J34" s="142">
        <f t="shared" si="1"/>
        <v>171</v>
      </c>
      <c r="K34" s="142">
        <f t="shared" si="1"/>
        <v>17518</v>
      </c>
      <c r="L34" s="125">
        <f t="shared" si="1"/>
        <v>24988</v>
      </c>
      <c r="M34" s="142">
        <f t="shared" si="1"/>
        <v>23832</v>
      </c>
      <c r="N34" s="142">
        <f t="shared" si="1"/>
        <v>10464</v>
      </c>
      <c r="O34" s="52"/>
    </row>
  </sheetData>
  <mergeCells count="1">
    <mergeCell ref="O6:O8"/>
  </mergeCells>
  <phoneticPr fontId="2"/>
  <pageMargins left="0.78740157480314965" right="0.78740157480314965" top="0.78740157480314965" bottom="0.78740157480314965" header="0.51181102362204722" footer="0.51181102362204722"/>
  <pageSetup paperSize="9" firstPageNumber="14" orientation="portrait" useFirstPageNumber="1" r:id="rId1"/>
  <headerFooter scaleWithDoc="0" alignWithMargins="0">
    <oddFooter>&amp;C- &amp;P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S78"/>
  <sheetViews>
    <sheetView view="pageBreakPreview" zoomScale="85" zoomScaleNormal="85" zoomScaleSheetLayoutView="85" workbookViewId="0">
      <selection activeCell="H16" sqref="H16"/>
    </sheetView>
  </sheetViews>
  <sheetFormatPr defaultColWidth="10.625" defaultRowHeight="20.100000000000001" customHeight="1" x14ac:dyDescent="0.15"/>
  <cols>
    <col min="1" max="4" width="3.125" style="15" customWidth="1"/>
    <col min="5" max="5" width="12.875" style="15" customWidth="1"/>
    <col min="6" max="6" width="5" style="16" customWidth="1"/>
    <col min="7" max="18" width="11.25" style="15" customWidth="1"/>
    <col min="19" max="19" width="5" style="16" customWidth="1"/>
    <col min="20" max="16384" width="10.625" style="15"/>
  </cols>
  <sheetData>
    <row r="1" spans="1:19" ht="20.100000000000001" customHeight="1" x14ac:dyDescent="0.15">
      <c r="A1" s="15" t="str">
        <f>目次!A6</f>
        <v>令和６年度　市町村税の課税状況等の調</v>
      </c>
      <c r="S1" s="91"/>
    </row>
    <row r="2" spans="1:19" ht="20.100000000000001" customHeight="1" x14ac:dyDescent="0.15">
      <c r="A2" s="15" t="s">
        <v>413</v>
      </c>
      <c r="S2" s="91"/>
    </row>
    <row r="4" spans="1:19" ht="20.100000000000001" customHeight="1" x14ac:dyDescent="0.15">
      <c r="A4" s="15" t="s">
        <v>321</v>
      </c>
    </row>
    <row r="5" spans="1:19" ht="20.100000000000001" customHeight="1" thickBot="1" x14ac:dyDescent="0.2">
      <c r="M5" s="167"/>
      <c r="S5" s="170"/>
    </row>
    <row r="6" spans="1:19" ht="24.95" customHeight="1" x14ac:dyDescent="0.15">
      <c r="A6" s="17"/>
      <c r="B6" s="150"/>
      <c r="C6" s="150"/>
      <c r="D6" s="150"/>
      <c r="E6" s="157" t="s">
        <v>9</v>
      </c>
      <c r="F6" s="517" t="s">
        <v>331</v>
      </c>
      <c r="G6" s="499" t="s">
        <v>369</v>
      </c>
      <c r="H6" s="500"/>
      <c r="I6" s="500"/>
      <c r="J6" s="501"/>
      <c r="K6" s="505" t="s">
        <v>73</v>
      </c>
      <c r="L6" s="507" t="s">
        <v>1</v>
      </c>
      <c r="M6" s="509" t="s">
        <v>168</v>
      </c>
      <c r="N6" s="168"/>
      <c r="O6" s="502" t="s">
        <v>8</v>
      </c>
      <c r="P6" s="503"/>
      <c r="Q6" s="503"/>
      <c r="R6" s="504"/>
      <c r="S6" s="488" t="s">
        <v>331</v>
      </c>
    </row>
    <row r="7" spans="1:19" ht="36" customHeight="1" x14ac:dyDescent="0.15">
      <c r="A7" s="18"/>
      <c r="B7" s="151"/>
      <c r="C7" s="151"/>
      <c r="D7" s="151"/>
      <c r="E7" s="25"/>
      <c r="F7" s="493"/>
      <c r="G7" s="165" t="s">
        <v>67</v>
      </c>
      <c r="H7" s="398" t="s">
        <v>68</v>
      </c>
      <c r="I7" s="398" t="s">
        <v>71</v>
      </c>
      <c r="J7" s="389" t="s">
        <v>62</v>
      </c>
      <c r="K7" s="506"/>
      <c r="L7" s="508"/>
      <c r="M7" s="506"/>
      <c r="N7" s="165" t="s">
        <v>33</v>
      </c>
      <c r="O7" s="398" t="s">
        <v>126</v>
      </c>
      <c r="P7" s="398" t="s">
        <v>76</v>
      </c>
      <c r="Q7" s="398" t="s">
        <v>77</v>
      </c>
      <c r="R7" s="370" t="s">
        <v>15</v>
      </c>
      <c r="S7" s="489"/>
    </row>
    <row r="8" spans="1:19" ht="24.95" customHeight="1" x14ac:dyDescent="0.15">
      <c r="A8" s="146" t="s">
        <v>213</v>
      </c>
      <c r="B8" s="152"/>
      <c r="C8" s="152"/>
      <c r="D8" s="152"/>
      <c r="E8" s="25"/>
      <c r="F8" s="493"/>
      <c r="G8" s="129" t="s">
        <v>83</v>
      </c>
      <c r="H8" s="39" t="s">
        <v>83</v>
      </c>
      <c r="I8" s="39" t="s">
        <v>83</v>
      </c>
      <c r="J8" s="33" t="s">
        <v>83</v>
      </c>
      <c r="K8" s="39" t="s">
        <v>83</v>
      </c>
      <c r="L8" s="39" t="s">
        <v>83</v>
      </c>
      <c r="M8" s="39" t="s">
        <v>83</v>
      </c>
      <c r="N8" s="129" t="s">
        <v>83</v>
      </c>
      <c r="O8" s="39" t="s">
        <v>83</v>
      </c>
      <c r="P8" s="39" t="s">
        <v>83</v>
      </c>
      <c r="Q8" s="39" t="s">
        <v>83</v>
      </c>
      <c r="R8" s="57" t="s">
        <v>83</v>
      </c>
      <c r="S8" s="490"/>
    </row>
    <row r="9" spans="1:19" ht="24" customHeight="1" x14ac:dyDescent="0.15">
      <c r="A9" s="510" t="s">
        <v>86</v>
      </c>
      <c r="B9" s="153" t="s">
        <v>460</v>
      </c>
      <c r="C9" s="153"/>
      <c r="D9" s="153"/>
      <c r="E9" s="153"/>
      <c r="F9" s="38">
        <v>1</v>
      </c>
      <c r="G9" s="123">
        <v>16027</v>
      </c>
      <c r="H9" s="123">
        <v>0</v>
      </c>
      <c r="I9" s="123">
        <v>49</v>
      </c>
      <c r="J9" s="123">
        <v>16076</v>
      </c>
      <c r="K9" s="123">
        <v>49</v>
      </c>
      <c r="L9" s="123">
        <v>0</v>
      </c>
      <c r="M9" s="123">
        <v>41</v>
      </c>
      <c r="N9" s="123">
        <v>10</v>
      </c>
      <c r="O9" s="123">
        <v>15986</v>
      </c>
      <c r="P9" s="123">
        <v>0</v>
      </c>
      <c r="Q9" s="123">
        <v>0</v>
      </c>
      <c r="R9" s="130">
        <v>15986</v>
      </c>
      <c r="S9" s="171">
        <v>1</v>
      </c>
    </row>
    <row r="10" spans="1:19" ht="24" customHeight="1" x14ac:dyDescent="0.15">
      <c r="A10" s="510"/>
      <c r="B10" s="439" t="s">
        <v>445</v>
      </c>
      <c r="C10" s="439"/>
      <c r="D10" s="439"/>
      <c r="E10" s="439"/>
      <c r="F10" s="446">
        <v>2</v>
      </c>
      <c r="G10" s="118">
        <v>48</v>
      </c>
      <c r="H10" s="118">
        <v>0</v>
      </c>
      <c r="I10" s="118">
        <v>3</v>
      </c>
      <c r="J10" s="118">
        <v>51</v>
      </c>
      <c r="K10" s="118">
        <v>3</v>
      </c>
      <c r="L10" s="118">
        <v>0</v>
      </c>
      <c r="M10" s="118">
        <v>0</v>
      </c>
      <c r="N10" s="118">
        <v>0</v>
      </c>
      <c r="O10" s="118">
        <v>48</v>
      </c>
      <c r="P10" s="118">
        <v>0</v>
      </c>
      <c r="Q10" s="118">
        <v>0</v>
      </c>
      <c r="R10" s="131">
        <v>48</v>
      </c>
      <c r="S10" s="171"/>
    </row>
    <row r="11" spans="1:19" ht="24" customHeight="1" x14ac:dyDescent="0.15">
      <c r="A11" s="510"/>
      <c r="B11" s="153" t="s">
        <v>105</v>
      </c>
      <c r="C11" s="153"/>
      <c r="D11" s="153"/>
      <c r="E11" s="153"/>
      <c r="F11" s="160">
        <v>3</v>
      </c>
      <c r="G11" s="118">
        <v>2072</v>
      </c>
      <c r="H11" s="118">
        <v>0</v>
      </c>
      <c r="I11" s="118">
        <v>15</v>
      </c>
      <c r="J11" s="118">
        <v>2087</v>
      </c>
      <c r="K11" s="118">
        <v>15</v>
      </c>
      <c r="L11" s="118">
        <v>0</v>
      </c>
      <c r="M11" s="118">
        <v>0</v>
      </c>
      <c r="N11" s="118">
        <v>0</v>
      </c>
      <c r="O11" s="118">
        <v>2072</v>
      </c>
      <c r="P11" s="118">
        <v>0</v>
      </c>
      <c r="Q11" s="118">
        <v>0</v>
      </c>
      <c r="R11" s="131">
        <v>2072</v>
      </c>
      <c r="S11" s="171">
        <v>2</v>
      </c>
    </row>
    <row r="12" spans="1:19" ht="24" customHeight="1" x14ac:dyDescent="0.15">
      <c r="A12" s="510"/>
      <c r="B12" s="153" t="s">
        <v>199</v>
      </c>
      <c r="C12" s="153"/>
      <c r="D12" s="153"/>
      <c r="E12" s="153"/>
      <c r="F12" s="446">
        <v>4</v>
      </c>
      <c r="G12" s="118">
        <v>3976</v>
      </c>
      <c r="H12" s="118">
        <v>0</v>
      </c>
      <c r="I12" s="118">
        <v>10</v>
      </c>
      <c r="J12" s="118">
        <v>3986</v>
      </c>
      <c r="K12" s="118">
        <v>10</v>
      </c>
      <c r="L12" s="118">
        <v>0</v>
      </c>
      <c r="M12" s="118">
        <v>12</v>
      </c>
      <c r="N12" s="118">
        <v>0</v>
      </c>
      <c r="O12" s="118">
        <v>3964</v>
      </c>
      <c r="P12" s="118">
        <v>0</v>
      </c>
      <c r="Q12" s="118">
        <v>0</v>
      </c>
      <c r="R12" s="131">
        <v>3964</v>
      </c>
      <c r="S12" s="171">
        <v>3</v>
      </c>
    </row>
    <row r="13" spans="1:19" ht="24" customHeight="1" x14ac:dyDescent="0.15">
      <c r="A13" s="510"/>
      <c r="B13" s="153" t="s">
        <v>200</v>
      </c>
      <c r="C13" s="153"/>
      <c r="D13" s="153"/>
      <c r="E13" s="153"/>
      <c r="F13" s="440">
        <v>5</v>
      </c>
      <c r="G13" s="118">
        <v>597</v>
      </c>
      <c r="H13" s="118">
        <v>0</v>
      </c>
      <c r="I13" s="118">
        <v>3</v>
      </c>
      <c r="J13" s="118">
        <v>600</v>
      </c>
      <c r="K13" s="118">
        <v>3</v>
      </c>
      <c r="L13" s="118">
        <v>0</v>
      </c>
      <c r="M13" s="118">
        <v>1</v>
      </c>
      <c r="N13" s="118">
        <v>0</v>
      </c>
      <c r="O13" s="118">
        <v>596</v>
      </c>
      <c r="P13" s="118">
        <v>0</v>
      </c>
      <c r="Q13" s="118">
        <v>0</v>
      </c>
      <c r="R13" s="131">
        <v>596</v>
      </c>
      <c r="S13" s="171">
        <v>4</v>
      </c>
    </row>
    <row r="14" spans="1:19" ht="24" customHeight="1" x14ac:dyDescent="0.15">
      <c r="A14" s="510"/>
      <c r="B14" s="497" t="s">
        <v>214</v>
      </c>
      <c r="C14" s="498"/>
      <c r="D14" s="498"/>
      <c r="E14" s="498"/>
      <c r="F14" s="447">
        <v>6</v>
      </c>
      <c r="G14" s="120">
        <v>22720</v>
      </c>
      <c r="H14" s="120">
        <v>0</v>
      </c>
      <c r="I14" s="120">
        <v>80</v>
      </c>
      <c r="J14" s="119">
        <v>22800</v>
      </c>
      <c r="K14" s="120">
        <v>80</v>
      </c>
      <c r="L14" s="120">
        <v>0</v>
      </c>
      <c r="M14" s="120">
        <v>54</v>
      </c>
      <c r="N14" s="120">
        <v>10</v>
      </c>
      <c r="O14" s="120">
        <v>22666</v>
      </c>
      <c r="P14" s="120">
        <v>0</v>
      </c>
      <c r="Q14" s="120">
        <v>0</v>
      </c>
      <c r="R14" s="132">
        <v>22666</v>
      </c>
      <c r="S14" s="172">
        <v>5</v>
      </c>
    </row>
    <row r="15" spans="1:19" ht="24" customHeight="1" x14ac:dyDescent="0.15">
      <c r="A15" s="461" t="s">
        <v>0</v>
      </c>
      <c r="B15" s="495" t="s">
        <v>228</v>
      </c>
      <c r="C15" s="156" t="s">
        <v>187</v>
      </c>
      <c r="D15" s="153"/>
      <c r="E15" s="153"/>
      <c r="F15" s="160">
        <v>7</v>
      </c>
      <c r="G15" s="166">
        <v>9393</v>
      </c>
      <c r="H15" s="166">
        <v>0</v>
      </c>
      <c r="I15" s="166">
        <v>55</v>
      </c>
      <c r="J15" s="118">
        <v>9448</v>
      </c>
      <c r="K15" s="166">
        <v>55</v>
      </c>
      <c r="L15" s="166">
        <v>0</v>
      </c>
      <c r="M15" s="166">
        <v>0</v>
      </c>
      <c r="N15" s="166">
        <v>0</v>
      </c>
      <c r="O15" s="166">
        <v>9393</v>
      </c>
      <c r="P15" s="166">
        <v>0</v>
      </c>
      <c r="Q15" s="166">
        <v>0</v>
      </c>
      <c r="R15" s="371">
        <v>9393</v>
      </c>
      <c r="S15" s="171">
        <v>6</v>
      </c>
    </row>
    <row r="16" spans="1:19" ht="24" customHeight="1" x14ac:dyDescent="0.15">
      <c r="A16" s="462"/>
      <c r="B16" s="493"/>
      <c r="C16" s="156" t="s">
        <v>230</v>
      </c>
      <c r="D16" s="153"/>
      <c r="E16" s="153"/>
      <c r="F16" s="160">
        <v>8</v>
      </c>
      <c r="G16" s="120">
        <v>0</v>
      </c>
      <c r="H16" s="120">
        <v>0</v>
      </c>
      <c r="I16" s="120">
        <v>0</v>
      </c>
      <c r="J16" s="118">
        <v>0</v>
      </c>
      <c r="K16" s="120">
        <v>0</v>
      </c>
      <c r="L16" s="120">
        <v>0</v>
      </c>
      <c r="M16" s="120">
        <v>0</v>
      </c>
      <c r="N16" s="120">
        <v>0</v>
      </c>
      <c r="O16" s="120">
        <v>0</v>
      </c>
      <c r="P16" s="120">
        <v>0</v>
      </c>
      <c r="Q16" s="120">
        <v>0</v>
      </c>
      <c r="R16" s="132">
        <v>0</v>
      </c>
      <c r="S16" s="171">
        <v>7</v>
      </c>
    </row>
    <row r="17" spans="1:19" ht="24" customHeight="1" x14ac:dyDescent="0.15">
      <c r="A17" s="462"/>
      <c r="B17" s="493"/>
      <c r="C17" s="513" t="s">
        <v>339</v>
      </c>
      <c r="D17" s="514"/>
      <c r="E17" s="514"/>
      <c r="F17" s="160">
        <v>9</v>
      </c>
      <c r="G17" s="120">
        <v>0</v>
      </c>
      <c r="H17" s="120">
        <v>0</v>
      </c>
      <c r="I17" s="120">
        <v>0</v>
      </c>
      <c r="J17" s="118">
        <v>0</v>
      </c>
      <c r="K17" s="120">
        <v>0</v>
      </c>
      <c r="L17" s="120">
        <v>0</v>
      </c>
      <c r="M17" s="120">
        <v>0</v>
      </c>
      <c r="N17" s="120">
        <v>0</v>
      </c>
      <c r="O17" s="120">
        <v>0</v>
      </c>
      <c r="P17" s="120">
        <v>0</v>
      </c>
      <c r="Q17" s="120">
        <v>0</v>
      </c>
      <c r="R17" s="132">
        <v>0</v>
      </c>
      <c r="S17" s="171">
        <v>8</v>
      </c>
    </row>
    <row r="18" spans="1:19" ht="24" customHeight="1" x14ac:dyDescent="0.15">
      <c r="A18" s="462"/>
      <c r="B18" s="493"/>
      <c r="C18" s="513" t="s">
        <v>193</v>
      </c>
      <c r="D18" s="514"/>
      <c r="E18" s="514"/>
      <c r="F18" s="440">
        <v>10</v>
      </c>
      <c r="G18" s="120">
        <v>12</v>
      </c>
      <c r="H18" s="120">
        <v>0</v>
      </c>
      <c r="I18" s="120">
        <v>0</v>
      </c>
      <c r="J18" s="118">
        <v>12</v>
      </c>
      <c r="K18" s="120">
        <v>0</v>
      </c>
      <c r="L18" s="120">
        <v>0</v>
      </c>
      <c r="M18" s="120">
        <v>0</v>
      </c>
      <c r="N18" s="120">
        <v>0</v>
      </c>
      <c r="O18" s="120">
        <v>12</v>
      </c>
      <c r="P18" s="120">
        <v>0</v>
      </c>
      <c r="Q18" s="120">
        <v>0</v>
      </c>
      <c r="R18" s="132">
        <v>12</v>
      </c>
      <c r="S18" s="171">
        <v>9</v>
      </c>
    </row>
    <row r="19" spans="1:19" ht="24" customHeight="1" x14ac:dyDescent="0.15">
      <c r="A19" s="462"/>
      <c r="B19" s="493"/>
      <c r="C19" s="513" t="s">
        <v>310</v>
      </c>
      <c r="D19" s="514"/>
      <c r="E19" s="514"/>
      <c r="F19" s="440">
        <v>11</v>
      </c>
      <c r="G19" s="120">
        <v>0</v>
      </c>
      <c r="H19" s="120">
        <v>0</v>
      </c>
      <c r="I19" s="120">
        <v>0</v>
      </c>
      <c r="J19" s="118">
        <v>0</v>
      </c>
      <c r="K19" s="120">
        <v>0</v>
      </c>
      <c r="L19" s="120">
        <v>0</v>
      </c>
      <c r="M19" s="120">
        <v>0</v>
      </c>
      <c r="N19" s="120">
        <v>0</v>
      </c>
      <c r="O19" s="120">
        <v>0</v>
      </c>
      <c r="P19" s="120">
        <v>0</v>
      </c>
      <c r="Q19" s="120">
        <v>0</v>
      </c>
      <c r="R19" s="132">
        <v>0</v>
      </c>
      <c r="S19" s="171">
        <v>10</v>
      </c>
    </row>
    <row r="20" spans="1:19" ht="24" customHeight="1" x14ac:dyDescent="0.15">
      <c r="A20" s="462"/>
      <c r="B20" s="493"/>
      <c r="C20" s="513" t="s">
        <v>343</v>
      </c>
      <c r="D20" s="514"/>
      <c r="E20" s="514"/>
      <c r="F20" s="440">
        <v>12</v>
      </c>
      <c r="G20" s="120">
        <v>0</v>
      </c>
      <c r="H20" s="120">
        <v>0</v>
      </c>
      <c r="I20" s="120">
        <v>0</v>
      </c>
      <c r="J20" s="118">
        <v>0</v>
      </c>
      <c r="K20" s="120">
        <v>0</v>
      </c>
      <c r="L20" s="120">
        <v>0</v>
      </c>
      <c r="M20" s="120">
        <v>0</v>
      </c>
      <c r="N20" s="120">
        <v>0</v>
      </c>
      <c r="O20" s="120">
        <v>0</v>
      </c>
      <c r="P20" s="120">
        <v>0</v>
      </c>
      <c r="Q20" s="120">
        <v>0</v>
      </c>
      <c r="R20" s="132">
        <v>0</v>
      </c>
      <c r="S20" s="171">
        <v>11</v>
      </c>
    </row>
    <row r="21" spans="1:19" ht="24" customHeight="1" x14ac:dyDescent="0.15">
      <c r="A21" s="462"/>
      <c r="B21" s="493"/>
      <c r="C21" s="513" t="s">
        <v>22</v>
      </c>
      <c r="D21" s="514"/>
      <c r="E21" s="514"/>
      <c r="F21" s="440">
        <v>13</v>
      </c>
      <c r="G21" s="120">
        <v>0</v>
      </c>
      <c r="H21" s="120">
        <v>0</v>
      </c>
      <c r="I21" s="120">
        <v>0</v>
      </c>
      <c r="J21" s="118">
        <v>0</v>
      </c>
      <c r="K21" s="120">
        <v>0</v>
      </c>
      <c r="L21" s="120">
        <v>0</v>
      </c>
      <c r="M21" s="120">
        <v>0</v>
      </c>
      <c r="N21" s="120">
        <v>0</v>
      </c>
      <c r="O21" s="120">
        <v>0</v>
      </c>
      <c r="P21" s="120">
        <v>0</v>
      </c>
      <c r="Q21" s="120">
        <v>0</v>
      </c>
      <c r="R21" s="132">
        <v>0</v>
      </c>
      <c r="S21" s="171">
        <v>12</v>
      </c>
    </row>
    <row r="22" spans="1:19" ht="24" customHeight="1" x14ac:dyDescent="0.15">
      <c r="A22" s="462"/>
      <c r="B22" s="493"/>
      <c r="C22" s="513" t="s">
        <v>345</v>
      </c>
      <c r="D22" s="514"/>
      <c r="E22" s="514"/>
      <c r="F22" s="440">
        <v>14</v>
      </c>
      <c r="G22" s="120">
        <v>12</v>
      </c>
      <c r="H22" s="120">
        <v>0</v>
      </c>
      <c r="I22" s="120">
        <v>0</v>
      </c>
      <c r="J22" s="118">
        <v>12</v>
      </c>
      <c r="K22" s="120">
        <v>0</v>
      </c>
      <c r="L22" s="120">
        <v>0</v>
      </c>
      <c r="M22" s="120">
        <v>0</v>
      </c>
      <c r="N22" s="120">
        <v>0</v>
      </c>
      <c r="O22" s="120">
        <v>12</v>
      </c>
      <c r="P22" s="120">
        <v>0</v>
      </c>
      <c r="Q22" s="120">
        <v>0</v>
      </c>
      <c r="R22" s="132">
        <v>12</v>
      </c>
      <c r="S22" s="171">
        <v>13</v>
      </c>
    </row>
    <row r="23" spans="1:19" ht="24" customHeight="1" x14ac:dyDescent="0.15">
      <c r="A23" s="462"/>
      <c r="B23" s="493"/>
      <c r="C23" s="495" t="s">
        <v>229</v>
      </c>
      <c r="D23" s="495" t="s">
        <v>171</v>
      </c>
      <c r="E23" s="153" t="s">
        <v>231</v>
      </c>
      <c r="F23" s="440">
        <v>15</v>
      </c>
      <c r="G23" s="120">
        <v>25</v>
      </c>
      <c r="H23" s="120">
        <v>0</v>
      </c>
      <c r="I23" s="120">
        <v>0</v>
      </c>
      <c r="J23" s="118">
        <v>25</v>
      </c>
      <c r="K23" s="120">
        <v>0</v>
      </c>
      <c r="L23" s="120">
        <v>0</v>
      </c>
      <c r="M23" s="120">
        <v>2</v>
      </c>
      <c r="N23" s="120">
        <v>0</v>
      </c>
      <c r="O23" s="120">
        <v>23</v>
      </c>
      <c r="P23" s="120">
        <v>0</v>
      </c>
      <c r="Q23" s="120">
        <v>0</v>
      </c>
      <c r="R23" s="132">
        <v>23</v>
      </c>
      <c r="S23" s="171">
        <v>14</v>
      </c>
    </row>
    <row r="24" spans="1:19" ht="24" customHeight="1" x14ac:dyDescent="0.15">
      <c r="A24" s="462"/>
      <c r="B24" s="493"/>
      <c r="C24" s="493"/>
      <c r="D24" s="494"/>
      <c r="E24" s="153" t="s">
        <v>32</v>
      </c>
      <c r="F24" s="440">
        <v>16</v>
      </c>
      <c r="G24" s="120">
        <v>68734</v>
      </c>
      <c r="H24" s="120">
        <v>0</v>
      </c>
      <c r="I24" s="120">
        <v>129</v>
      </c>
      <c r="J24" s="118">
        <v>68863</v>
      </c>
      <c r="K24" s="120">
        <v>129</v>
      </c>
      <c r="L24" s="120">
        <v>0</v>
      </c>
      <c r="M24" s="120">
        <v>1162</v>
      </c>
      <c r="N24" s="120">
        <v>1015</v>
      </c>
      <c r="O24" s="120">
        <v>67572</v>
      </c>
      <c r="P24" s="120">
        <v>0</v>
      </c>
      <c r="Q24" s="120">
        <v>0</v>
      </c>
      <c r="R24" s="132">
        <v>67572</v>
      </c>
      <c r="S24" s="171">
        <v>15</v>
      </c>
    </row>
    <row r="25" spans="1:19" ht="24" customHeight="1" x14ac:dyDescent="0.15">
      <c r="A25" s="462"/>
      <c r="B25" s="493"/>
      <c r="C25" s="493"/>
      <c r="D25" s="495" t="s">
        <v>90</v>
      </c>
      <c r="E25" s="153" t="s">
        <v>231</v>
      </c>
      <c r="F25" s="440">
        <v>17</v>
      </c>
      <c r="G25" s="120">
        <v>376</v>
      </c>
      <c r="H25" s="120">
        <v>0</v>
      </c>
      <c r="I25" s="120">
        <v>0</v>
      </c>
      <c r="J25" s="118">
        <v>376</v>
      </c>
      <c r="K25" s="120">
        <v>0</v>
      </c>
      <c r="L25" s="120">
        <v>0</v>
      </c>
      <c r="M25" s="120">
        <v>1</v>
      </c>
      <c r="N25" s="120">
        <v>1</v>
      </c>
      <c r="O25" s="120">
        <v>375</v>
      </c>
      <c r="P25" s="120">
        <v>0</v>
      </c>
      <c r="Q25" s="120">
        <v>0</v>
      </c>
      <c r="R25" s="132">
        <v>375</v>
      </c>
      <c r="S25" s="171">
        <v>16</v>
      </c>
    </row>
    <row r="26" spans="1:19" ht="24" customHeight="1" x14ac:dyDescent="0.15">
      <c r="A26" s="462"/>
      <c r="B26" s="493"/>
      <c r="C26" s="493"/>
      <c r="D26" s="494"/>
      <c r="E26" s="153" t="s">
        <v>32</v>
      </c>
      <c r="F26" s="440">
        <v>18</v>
      </c>
      <c r="G26" s="120">
        <v>23700</v>
      </c>
      <c r="H26" s="120">
        <v>0</v>
      </c>
      <c r="I26" s="120">
        <v>229</v>
      </c>
      <c r="J26" s="118">
        <v>23929</v>
      </c>
      <c r="K26" s="120">
        <v>228</v>
      </c>
      <c r="L26" s="120">
        <v>0</v>
      </c>
      <c r="M26" s="120">
        <v>212</v>
      </c>
      <c r="N26" s="120">
        <v>150</v>
      </c>
      <c r="O26" s="120">
        <v>23488</v>
      </c>
      <c r="P26" s="120">
        <v>0</v>
      </c>
      <c r="Q26" s="120">
        <v>1</v>
      </c>
      <c r="R26" s="132">
        <v>23489</v>
      </c>
      <c r="S26" s="171">
        <v>17</v>
      </c>
    </row>
    <row r="27" spans="1:19" ht="24" customHeight="1" x14ac:dyDescent="0.15">
      <c r="A27" s="462"/>
      <c r="B27" s="493"/>
      <c r="C27" s="494"/>
      <c r="D27" s="497" t="s">
        <v>333</v>
      </c>
      <c r="E27" s="498"/>
      <c r="F27" s="440">
        <v>19</v>
      </c>
      <c r="G27" s="120">
        <v>92835</v>
      </c>
      <c r="H27" s="120">
        <v>0</v>
      </c>
      <c r="I27" s="120">
        <v>358</v>
      </c>
      <c r="J27" s="118">
        <v>93193</v>
      </c>
      <c r="K27" s="120">
        <v>357</v>
      </c>
      <c r="L27" s="120">
        <v>0</v>
      </c>
      <c r="M27" s="120">
        <v>1377</v>
      </c>
      <c r="N27" s="120">
        <v>1166</v>
      </c>
      <c r="O27" s="120">
        <v>91458</v>
      </c>
      <c r="P27" s="120">
        <v>0</v>
      </c>
      <c r="Q27" s="120">
        <v>1</v>
      </c>
      <c r="R27" s="132">
        <v>91459</v>
      </c>
      <c r="S27" s="171">
        <v>18</v>
      </c>
    </row>
    <row r="28" spans="1:19" ht="24" customHeight="1" x14ac:dyDescent="0.15">
      <c r="A28" s="462"/>
      <c r="B28" s="493"/>
      <c r="C28" s="496" t="s">
        <v>340</v>
      </c>
      <c r="D28" s="495" t="s">
        <v>171</v>
      </c>
      <c r="E28" s="153" t="s">
        <v>231</v>
      </c>
      <c r="F28" s="440">
        <v>20</v>
      </c>
      <c r="G28" s="120">
        <v>33</v>
      </c>
      <c r="H28" s="120">
        <v>0</v>
      </c>
      <c r="I28" s="120">
        <v>0</v>
      </c>
      <c r="J28" s="118">
        <v>33</v>
      </c>
      <c r="K28" s="120">
        <v>0</v>
      </c>
      <c r="L28" s="120">
        <v>0</v>
      </c>
      <c r="M28" s="120">
        <v>4</v>
      </c>
      <c r="N28" s="120">
        <v>0</v>
      </c>
      <c r="O28" s="120">
        <v>29</v>
      </c>
      <c r="P28" s="120">
        <v>0</v>
      </c>
      <c r="Q28" s="120">
        <v>0</v>
      </c>
      <c r="R28" s="132">
        <v>29</v>
      </c>
      <c r="S28" s="171">
        <v>19</v>
      </c>
    </row>
    <row r="29" spans="1:19" ht="24" customHeight="1" x14ac:dyDescent="0.15">
      <c r="A29" s="462"/>
      <c r="B29" s="493"/>
      <c r="C29" s="491"/>
      <c r="D29" s="494"/>
      <c r="E29" s="153" t="s">
        <v>32</v>
      </c>
      <c r="F29" s="440">
        <v>21</v>
      </c>
      <c r="G29" s="120">
        <v>130314</v>
      </c>
      <c r="H29" s="120">
        <v>0</v>
      </c>
      <c r="I29" s="120">
        <v>190</v>
      </c>
      <c r="J29" s="118">
        <v>130504</v>
      </c>
      <c r="K29" s="120">
        <v>190</v>
      </c>
      <c r="L29" s="120">
        <v>0</v>
      </c>
      <c r="M29" s="120">
        <v>2039</v>
      </c>
      <c r="N29" s="120">
        <v>1767</v>
      </c>
      <c r="O29" s="120">
        <v>128275</v>
      </c>
      <c r="P29" s="120">
        <v>0</v>
      </c>
      <c r="Q29" s="120">
        <v>0</v>
      </c>
      <c r="R29" s="132">
        <v>128275</v>
      </c>
      <c r="S29" s="171">
        <v>20</v>
      </c>
    </row>
    <row r="30" spans="1:19" ht="24" customHeight="1" x14ac:dyDescent="0.15">
      <c r="A30" s="462"/>
      <c r="B30" s="493"/>
      <c r="C30" s="491"/>
      <c r="D30" s="495" t="s">
        <v>90</v>
      </c>
      <c r="E30" s="153" t="s">
        <v>231</v>
      </c>
      <c r="F30" s="440">
        <v>22</v>
      </c>
      <c r="G30" s="120">
        <v>1213</v>
      </c>
      <c r="H30" s="120">
        <v>0</v>
      </c>
      <c r="I30" s="120">
        <v>0</v>
      </c>
      <c r="J30" s="118">
        <v>1213</v>
      </c>
      <c r="K30" s="120">
        <v>0</v>
      </c>
      <c r="L30" s="120">
        <v>0</v>
      </c>
      <c r="M30" s="120">
        <v>1</v>
      </c>
      <c r="N30" s="120">
        <v>1</v>
      </c>
      <c r="O30" s="120">
        <v>1212</v>
      </c>
      <c r="P30" s="120">
        <v>0</v>
      </c>
      <c r="Q30" s="120">
        <v>0</v>
      </c>
      <c r="R30" s="132">
        <v>1212</v>
      </c>
      <c r="S30" s="171">
        <v>21</v>
      </c>
    </row>
    <row r="31" spans="1:19" ht="24" customHeight="1" x14ac:dyDescent="0.15">
      <c r="A31" s="462"/>
      <c r="B31" s="493"/>
      <c r="C31" s="491"/>
      <c r="D31" s="494"/>
      <c r="E31" s="153" t="s">
        <v>32</v>
      </c>
      <c r="F31" s="440">
        <v>23</v>
      </c>
      <c r="G31" s="120">
        <v>50913</v>
      </c>
      <c r="H31" s="120">
        <v>0</v>
      </c>
      <c r="I31" s="120">
        <v>589</v>
      </c>
      <c r="J31" s="118">
        <v>51502</v>
      </c>
      <c r="K31" s="120">
        <v>589</v>
      </c>
      <c r="L31" s="120">
        <v>0</v>
      </c>
      <c r="M31" s="120">
        <v>344</v>
      </c>
      <c r="N31" s="120">
        <v>251</v>
      </c>
      <c r="O31" s="120">
        <v>50569</v>
      </c>
      <c r="P31" s="120">
        <v>0</v>
      </c>
      <c r="Q31" s="120">
        <v>0</v>
      </c>
      <c r="R31" s="132">
        <v>50569</v>
      </c>
      <c r="S31" s="171">
        <v>22</v>
      </c>
    </row>
    <row r="32" spans="1:19" ht="24" customHeight="1" x14ac:dyDescent="0.15">
      <c r="A32" s="462"/>
      <c r="B32" s="493"/>
      <c r="C32" s="492"/>
      <c r="D32" s="497" t="s">
        <v>333</v>
      </c>
      <c r="E32" s="498"/>
      <c r="F32" s="440">
        <v>24</v>
      </c>
      <c r="G32" s="120">
        <v>182473</v>
      </c>
      <c r="H32" s="120">
        <v>0</v>
      </c>
      <c r="I32" s="120">
        <v>779</v>
      </c>
      <c r="J32" s="118">
        <v>183252</v>
      </c>
      <c r="K32" s="120">
        <v>779</v>
      </c>
      <c r="L32" s="120">
        <v>0</v>
      </c>
      <c r="M32" s="120">
        <v>2388</v>
      </c>
      <c r="N32" s="120">
        <v>2019</v>
      </c>
      <c r="O32" s="120">
        <v>180085</v>
      </c>
      <c r="P32" s="120">
        <v>0</v>
      </c>
      <c r="Q32" s="120">
        <v>0</v>
      </c>
      <c r="R32" s="132">
        <v>180085</v>
      </c>
      <c r="S32" s="171">
        <v>23</v>
      </c>
    </row>
    <row r="33" spans="1:19" ht="24" customHeight="1" x14ac:dyDescent="0.15">
      <c r="A33" s="462"/>
      <c r="B33" s="493"/>
      <c r="C33" s="496" t="s">
        <v>165</v>
      </c>
      <c r="D33" s="495" t="s">
        <v>171</v>
      </c>
      <c r="E33" s="153" t="s">
        <v>231</v>
      </c>
      <c r="F33" s="440">
        <v>25</v>
      </c>
      <c r="G33" s="120">
        <v>29</v>
      </c>
      <c r="H33" s="120">
        <v>0</v>
      </c>
      <c r="I33" s="120">
        <v>0</v>
      </c>
      <c r="J33" s="118">
        <v>29</v>
      </c>
      <c r="K33" s="120">
        <v>0</v>
      </c>
      <c r="L33" s="120">
        <v>0</v>
      </c>
      <c r="M33" s="120">
        <v>2</v>
      </c>
      <c r="N33" s="120">
        <v>0</v>
      </c>
      <c r="O33" s="120">
        <v>27</v>
      </c>
      <c r="P33" s="120">
        <v>0</v>
      </c>
      <c r="Q33" s="120">
        <v>0</v>
      </c>
      <c r="R33" s="132">
        <v>27</v>
      </c>
      <c r="S33" s="171">
        <v>24</v>
      </c>
    </row>
    <row r="34" spans="1:19" ht="24" customHeight="1" x14ac:dyDescent="0.15">
      <c r="A34" s="462"/>
      <c r="B34" s="493"/>
      <c r="C34" s="491"/>
      <c r="D34" s="494"/>
      <c r="E34" s="153" t="s">
        <v>32</v>
      </c>
      <c r="F34" s="440">
        <v>26</v>
      </c>
      <c r="G34" s="120">
        <v>47602</v>
      </c>
      <c r="H34" s="120">
        <v>0</v>
      </c>
      <c r="I34" s="120">
        <v>123</v>
      </c>
      <c r="J34" s="118">
        <v>47725</v>
      </c>
      <c r="K34" s="120">
        <v>123</v>
      </c>
      <c r="L34" s="120">
        <v>0</v>
      </c>
      <c r="M34" s="120">
        <v>1030</v>
      </c>
      <c r="N34" s="120">
        <v>936</v>
      </c>
      <c r="O34" s="120">
        <v>46572</v>
      </c>
      <c r="P34" s="120">
        <v>0</v>
      </c>
      <c r="Q34" s="120">
        <v>0</v>
      </c>
      <c r="R34" s="132">
        <v>46572</v>
      </c>
      <c r="S34" s="171">
        <v>25</v>
      </c>
    </row>
    <row r="35" spans="1:19" ht="24" customHeight="1" x14ac:dyDescent="0.15">
      <c r="A35" s="462"/>
      <c r="B35" s="493"/>
      <c r="C35" s="491"/>
      <c r="D35" s="495" t="s">
        <v>90</v>
      </c>
      <c r="E35" s="153" t="s">
        <v>231</v>
      </c>
      <c r="F35" s="440">
        <v>27</v>
      </c>
      <c r="G35" s="120">
        <v>269</v>
      </c>
      <c r="H35" s="120">
        <v>0</v>
      </c>
      <c r="I35" s="120">
        <v>0</v>
      </c>
      <c r="J35" s="118">
        <v>269</v>
      </c>
      <c r="K35" s="120">
        <v>0</v>
      </c>
      <c r="L35" s="120">
        <v>0</v>
      </c>
      <c r="M35" s="120">
        <v>3</v>
      </c>
      <c r="N35" s="120">
        <v>2</v>
      </c>
      <c r="O35" s="120">
        <v>266</v>
      </c>
      <c r="P35" s="120">
        <v>0</v>
      </c>
      <c r="Q35" s="120">
        <v>0</v>
      </c>
      <c r="R35" s="132">
        <v>266</v>
      </c>
      <c r="S35" s="171">
        <v>26</v>
      </c>
    </row>
    <row r="36" spans="1:19" ht="24" customHeight="1" x14ac:dyDescent="0.15">
      <c r="A36" s="462"/>
      <c r="B36" s="493"/>
      <c r="C36" s="491"/>
      <c r="D36" s="494"/>
      <c r="E36" s="153" t="s">
        <v>32</v>
      </c>
      <c r="F36" s="440">
        <v>28</v>
      </c>
      <c r="G36" s="120">
        <v>39117</v>
      </c>
      <c r="H36" s="120">
        <v>0</v>
      </c>
      <c r="I36" s="120">
        <v>549</v>
      </c>
      <c r="J36" s="118">
        <v>39666</v>
      </c>
      <c r="K36" s="120">
        <v>549</v>
      </c>
      <c r="L36" s="120">
        <v>0</v>
      </c>
      <c r="M36" s="120">
        <v>270</v>
      </c>
      <c r="N36" s="120">
        <v>204</v>
      </c>
      <c r="O36" s="120">
        <v>38847</v>
      </c>
      <c r="P36" s="120">
        <v>0</v>
      </c>
      <c r="Q36" s="120">
        <v>0</v>
      </c>
      <c r="R36" s="132">
        <v>38847</v>
      </c>
      <c r="S36" s="171">
        <v>27</v>
      </c>
    </row>
    <row r="37" spans="1:19" ht="24" customHeight="1" thickBot="1" x14ac:dyDescent="0.2">
      <c r="A37" s="511"/>
      <c r="B37" s="512"/>
      <c r="C37" s="518"/>
      <c r="D37" s="519" t="s">
        <v>333</v>
      </c>
      <c r="E37" s="520"/>
      <c r="F37" s="164">
        <v>29</v>
      </c>
      <c r="G37" s="269">
        <v>87017</v>
      </c>
      <c r="H37" s="269">
        <v>0</v>
      </c>
      <c r="I37" s="269">
        <v>672</v>
      </c>
      <c r="J37" s="303">
        <v>87689</v>
      </c>
      <c r="K37" s="269">
        <v>672</v>
      </c>
      <c r="L37" s="269">
        <v>0</v>
      </c>
      <c r="M37" s="269">
        <v>1305</v>
      </c>
      <c r="N37" s="269">
        <v>1142</v>
      </c>
      <c r="O37" s="269">
        <v>85712</v>
      </c>
      <c r="P37" s="269">
        <v>0</v>
      </c>
      <c r="Q37" s="269">
        <v>0</v>
      </c>
      <c r="R37" s="274">
        <v>85712</v>
      </c>
      <c r="S37" s="173">
        <v>28</v>
      </c>
    </row>
    <row r="38" spans="1:19" ht="20.100000000000001" customHeight="1" x14ac:dyDescent="0.15">
      <c r="S38" s="91"/>
    </row>
    <row r="40" spans="1:19" ht="20.100000000000001" customHeight="1" x14ac:dyDescent="0.15">
      <c r="A40" s="15" t="s">
        <v>321</v>
      </c>
    </row>
    <row r="41" spans="1:19" ht="20.100000000000001" customHeight="1" thickBot="1" x14ac:dyDescent="0.2">
      <c r="A41" s="15" t="s">
        <v>110</v>
      </c>
      <c r="M41" s="167"/>
      <c r="S41" s="170"/>
    </row>
    <row r="42" spans="1:19" ht="24.95" customHeight="1" x14ac:dyDescent="0.15">
      <c r="A42" s="17"/>
      <c r="B42" s="150"/>
      <c r="C42" s="150"/>
      <c r="D42" s="150"/>
      <c r="E42" s="157" t="s">
        <v>9</v>
      </c>
      <c r="F42" s="517" t="s">
        <v>331</v>
      </c>
      <c r="G42" s="499" t="s">
        <v>369</v>
      </c>
      <c r="H42" s="500"/>
      <c r="I42" s="500"/>
      <c r="J42" s="501"/>
      <c r="K42" s="505" t="s">
        <v>73</v>
      </c>
      <c r="L42" s="507" t="s">
        <v>1</v>
      </c>
      <c r="M42" s="509" t="s">
        <v>168</v>
      </c>
      <c r="N42" s="169"/>
      <c r="O42" s="502" t="s">
        <v>8</v>
      </c>
      <c r="P42" s="503"/>
      <c r="Q42" s="503"/>
      <c r="R42" s="504"/>
      <c r="S42" s="488" t="s">
        <v>331</v>
      </c>
    </row>
    <row r="43" spans="1:19" ht="36" customHeight="1" x14ac:dyDescent="0.15">
      <c r="A43" s="18"/>
      <c r="B43" s="151"/>
      <c r="C43" s="151"/>
      <c r="D43" s="151"/>
      <c r="E43" s="25"/>
      <c r="F43" s="493"/>
      <c r="G43" s="165" t="s">
        <v>67</v>
      </c>
      <c r="H43" s="398" t="s">
        <v>68</v>
      </c>
      <c r="I43" s="398" t="s">
        <v>71</v>
      </c>
      <c r="J43" s="389" t="s">
        <v>62</v>
      </c>
      <c r="K43" s="506"/>
      <c r="L43" s="508"/>
      <c r="M43" s="506"/>
      <c r="N43" s="165" t="s">
        <v>33</v>
      </c>
      <c r="O43" s="398" t="s">
        <v>126</v>
      </c>
      <c r="P43" s="398" t="s">
        <v>76</v>
      </c>
      <c r="Q43" s="398" t="s">
        <v>77</v>
      </c>
      <c r="R43" s="370" t="s">
        <v>15</v>
      </c>
      <c r="S43" s="489"/>
    </row>
    <row r="44" spans="1:19" ht="24.95" customHeight="1" x14ac:dyDescent="0.15">
      <c r="A44" s="147" t="s">
        <v>213</v>
      </c>
      <c r="B44" s="154"/>
      <c r="C44" s="154"/>
      <c r="D44" s="154"/>
      <c r="E44" s="26"/>
      <c r="F44" s="494"/>
      <c r="G44" s="129" t="s">
        <v>83</v>
      </c>
      <c r="H44" s="39" t="s">
        <v>83</v>
      </c>
      <c r="I44" s="39" t="s">
        <v>83</v>
      </c>
      <c r="J44" s="33" t="s">
        <v>83</v>
      </c>
      <c r="K44" s="39" t="s">
        <v>83</v>
      </c>
      <c r="L44" s="39" t="s">
        <v>83</v>
      </c>
      <c r="M44" s="39" t="s">
        <v>83</v>
      </c>
      <c r="N44" s="129" t="s">
        <v>83</v>
      </c>
      <c r="O44" s="39" t="s">
        <v>83</v>
      </c>
      <c r="P44" s="39" t="s">
        <v>83</v>
      </c>
      <c r="Q44" s="39" t="s">
        <v>83</v>
      </c>
      <c r="R44" s="57" t="s">
        <v>83</v>
      </c>
      <c r="S44" s="490"/>
    </row>
    <row r="45" spans="1:19" ht="24.95" customHeight="1" x14ac:dyDescent="0.15">
      <c r="A45" s="462" t="s">
        <v>258</v>
      </c>
      <c r="B45" s="493" t="s">
        <v>347</v>
      </c>
      <c r="C45" s="491" t="s">
        <v>43</v>
      </c>
      <c r="D45" s="493" t="s">
        <v>171</v>
      </c>
      <c r="E45" s="158" t="s">
        <v>231</v>
      </c>
      <c r="F45" s="160">
        <v>30</v>
      </c>
      <c r="G45" s="120">
        <v>0</v>
      </c>
      <c r="H45" s="120">
        <v>0</v>
      </c>
      <c r="I45" s="120">
        <v>0</v>
      </c>
      <c r="J45" s="120">
        <v>0</v>
      </c>
      <c r="K45" s="120">
        <v>0</v>
      </c>
      <c r="L45" s="120">
        <v>0</v>
      </c>
      <c r="M45" s="120">
        <v>0</v>
      </c>
      <c r="N45" s="120">
        <v>0</v>
      </c>
      <c r="O45" s="120">
        <v>0</v>
      </c>
      <c r="P45" s="120">
        <v>0</v>
      </c>
      <c r="Q45" s="120">
        <v>0</v>
      </c>
      <c r="R45" s="132">
        <v>0</v>
      </c>
      <c r="S45" s="171">
        <v>29</v>
      </c>
    </row>
    <row r="46" spans="1:19" ht="24.95" customHeight="1" x14ac:dyDescent="0.15">
      <c r="A46" s="462"/>
      <c r="B46" s="493"/>
      <c r="C46" s="491"/>
      <c r="D46" s="494"/>
      <c r="E46" s="153" t="s">
        <v>32</v>
      </c>
      <c r="F46" s="160">
        <v>31</v>
      </c>
      <c r="G46" s="120">
        <v>133</v>
      </c>
      <c r="H46" s="120">
        <v>0</v>
      </c>
      <c r="I46" s="120">
        <v>5</v>
      </c>
      <c r="J46" s="120">
        <v>138</v>
      </c>
      <c r="K46" s="120">
        <v>5</v>
      </c>
      <c r="L46" s="120">
        <v>0</v>
      </c>
      <c r="M46" s="120">
        <v>2</v>
      </c>
      <c r="N46" s="120">
        <v>1</v>
      </c>
      <c r="O46" s="120">
        <v>131</v>
      </c>
      <c r="P46" s="120">
        <v>0</v>
      </c>
      <c r="Q46" s="120">
        <v>0</v>
      </c>
      <c r="R46" s="132">
        <v>131</v>
      </c>
      <c r="S46" s="171">
        <v>30</v>
      </c>
    </row>
    <row r="47" spans="1:19" ht="24.95" customHeight="1" x14ac:dyDescent="0.15">
      <c r="A47" s="462"/>
      <c r="B47" s="493"/>
      <c r="C47" s="491"/>
      <c r="D47" s="495" t="s">
        <v>90</v>
      </c>
      <c r="E47" s="153" t="s">
        <v>231</v>
      </c>
      <c r="F47" s="160">
        <v>32</v>
      </c>
      <c r="G47" s="120">
        <v>2</v>
      </c>
      <c r="H47" s="120">
        <v>0</v>
      </c>
      <c r="I47" s="120">
        <v>0</v>
      </c>
      <c r="J47" s="120">
        <v>2</v>
      </c>
      <c r="K47" s="120">
        <v>0</v>
      </c>
      <c r="L47" s="120">
        <v>0</v>
      </c>
      <c r="M47" s="120">
        <v>0</v>
      </c>
      <c r="N47" s="120">
        <v>0</v>
      </c>
      <c r="O47" s="120">
        <v>2</v>
      </c>
      <c r="P47" s="120">
        <v>0</v>
      </c>
      <c r="Q47" s="120">
        <v>0</v>
      </c>
      <c r="R47" s="132">
        <v>2</v>
      </c>
      <c r="S47" s="171">
        <v>31</v>
      </c>
    </row>
    <row r="48" spans="1:19" ht="24.95" customHeight="1" x14ac:dyDescent="0.15">
      <c r="A48" s="462"/>
      <c r="B48" s="493"/>
      <c r="C48" s="491"/>
      <c r="D48" s="494"/>
      <c r="E48" s="153" t="s">
        <v>32</v>
      </c>
      <c r="F48" s="440">
        <v>33</v>
      </c>
      <c r="G48" s="120">
        <v>2</v>
      </c>
      <c r="H48" s="120">
        <v>0</v>
      </c>
      <c r="I48" s="120">
        <v>0</v>
      </c>
      <c r="J48" s="120">
        <v>2</v>
      </c>
      <c r="K48" s="120">
        <v>0</v>
      </c>
      <c r="L48" s="120">
        <v>0</v>
      </c>
      <c r="M48" s="120">
        <v>0</v>
      </c>
      <c r="N48" s="120">
        <v>0</v>
      </c>
      <c r="O48" s="120">
        <v>2</v>
      </c>
      <c r="P48" s="120">
        <v>0</v>
      </c>
      <c r="Q48" s="120">
        <v>0</v>
      </c>
      <c r="R48" s="132">
        <v>2</v>
      </c>
      <c r="S48" s="171">
        <v>32</v>
      </c>
    </row>
    <row r="49" spans="1:19" ht="24.95" customHeight="1" x14ac:dyDescent="0.15">
      <c r="A49" s="462"/>
      <c r="B49" s="493"/>
      <c r="C49" s="492"/>
      <c r="D49" s="497" t="s">
        <v>333</v>
      </c>
      <c r="E49" s="498"/>
      <c r="F49" s="440">
        <v>34</v>
      </c>
      <c r="G49" s="120">
        <v>137</v>
      </c>
      <c r="H49" s="120">
        <v>0</v>
      </c>
      <c r="I49" s="120">
        <v>5</v>
      </c>
      <c r="J49" s="120">
        <v>142</v>
      </c>
      <c r="K49" s="120">
        <v>5</v>
      </c>
      <c r="L49" s="120">
        <v>0</v>
      </c>
      <c r="M49" s="120">
        <v>2</v>
      </c>
      <c r="N49" s="120">
        <v>1</v>
      </c>
      <c r="O49" s="120">
        <v>135</v>
      </c>
      <c r="P49" s="120">
        <v>0</v>
      </c>
      <c r="Q49" s="120">
        <v>0</v>
      </c>
      <c r="R49" s="132">
        <v>135</v>
      </c>
      <c r="S49" s="171">
        <v>33</v>
      </c>
    </row>
    <row r="50" spans="1:19" ht="24.95" customHeight="1" x14ac:dyDescent="0.15">
      <c r="A50" s="462"/>
      <c r="B50" s="493"/>
      <c r="C50" s="496" t="s">
        <v>344</v>
      </c>
      <c r="D50" s="495" t="s">
        <v>171</v>
      </c>
      <c r="E50" s="153" t="s">
        <v>231</v>
      </c>
      <c r="F50" s="440">
        <v>35</v>
      </c>
      <c r="G50" s="120">
        <v>0</v>
      </c>
      <c r="H50" s="120">
        <v>0</v>
      </c>
      <c r="I50" s="120">
        <v>0</v>
      </c>
      <c r="J50" s="120">
        <v>0</v>
      </c>
      <c r="K50" s="120">
        <v>0</v>
      </c>
      <c r="L50" s="120">
        <v>0</v>
      </c>
      <c r="M50" s="120">
        <v>0</v>
      </c>
      <c r="N50" s="120">
        <v>0</v>
      </c>
      <c r="O50" s="120">
        <v>0</v>
      </c>
      <c r="P50" s="120">
        <v>0</v>
      </c>
      <c r="Q50" s="120">
        <v>0</v>
      </c>
      <c r="R50" s="132">
        <v>0</v>
      </c>
      <c r="S50" s="171">
        <v>34</v>
      </c>
    </row>
    <row r="51" spans="1:19" ht="24.95" customHeight="1" x14ac:dyDescent="0.15">
      <c r="A51" s="462"/>
      <c r="B51" s="493"/>
      <c r="C51" s="491"/>
      <c r="D51" s="494"/>
      <c r="E51" s="153" t="s">
        <v>32</v>
      </c>
      <c r="F51" s="440">
        <v>36</v>
      </c>
      <c r="G51" s="120">
        <v>0</v>
      </c>
      <c r="H51" s="120">
        <v>0</v>
      </c>
      <c r="I51" s="120">
        <v>0</v>
      </c>
      <c r="J51" s="120">
        <v>0</v>
      </c>
      <c r="K51" s="120">
        <v>0</v>
      </c>
      <c r="L51" s="120">
        <v>0</v>
      </c>
      <c r="M51" s="120">
        <v>0</v>
      </c>
      <c r="N51" s="120">
        <v>0</v>
      </c>
      <c r="O51" s="120">
        <v>0</v>
      </c>
      <c r="P51" s="120">
        <v>0</v>
      </c>
      <c r="Q51" s="120">
        <v>0</v>
      </c>
      <c r="R51" s="132">
        <v>0</v>
      </c>
      <c r="S51" s="171">
        <v>35</v>
      </c>
    </row>
    <row r="52" spans="1:19" ht="24.95" customHeight="1" x14ac:dyDescent="0.15">
      <c r="A52" s="462"/>
      <c r="B52" s="493"/>
      <c r="C52" s="491"/>
      <c r="D52" s="495" t="s">
        <v>90</v>
      </c>
      <c r="E52" s="153" t="s">
        <v>231</v>
      </c>
      <c r="F52" s="440">
        <v>37</v>
      </c>
      <c r="G52" s="120">
        <v>0</v>
      </c>
      <c r="H52" s="120">
        <v>0</v>
      </c>
      <c r="I52" s="120">
        <v>0</v>
      </c>
      <c r="J52" s="120">
        <v>0</v>
      </c>
      <c r="K52" s="120">
        <v>0</v>
      </c>
      <c r="L52" s="120">
        <v>0</v>
      </c>
      <c r="M52" s="120">
        <v>0</v>
      </c>
      <c r="N52" s="120">
        <v>0</v>
      </c>
      <c r="O52" s="120">
        <v>0</v>
      </c>
      <c r="P52" s="120">
        <v>0</v>
      </c>
      <c r="Q52" s="120">
        <v>0</v>
      </c>
      <c r="R52" s="132">
        <v>0</v>
      </c>
      <c r="S52" s="171">
        <v>36</v>
      </c>
    </row>
    <row r="53" spans="1:19" ht="24.95" customHeight="1" x14ac:dyDescent="0.15">
      <c r="A53" s="462"/>
      <c r="B53" s="493"/>
      <c r="C53" s="491"/>
      <c r="D53" s="494"/>
      <c r="E53" s="153" t="s">
        <v>32</v>
      </c>
      <c r="F53" s="440">
        <v>38</v>
      </c>
      <c r="G53" s="120">
        <v>0</v>
      </c>
      <c r="H53" s="120">
        <v>0</v>
      </c>
      <c r="I53" s="120">
        <v>0</v>
      </c>
      <c r="J53" s="120">
        <v>0</v>
      </c>
      <c r="K53" s="120">
        <v>0</v>
      </c>
      <c r="L53" s="120">
        <v>0</v>
      </c>
      <c r="M53" s="120">
        <v>0</v>
      </c>
      <c r="N53" s="120">
        <v>0</v>
      </c>
      <c r="O53" s="120">
        <v>0</v>
      </c>
      <c r="P53" s="120">
        <v>0</v>
      </c>
      <c r="Q53" s="120">
        <v>0</v>
      </c>
      <c r="R53" s="132">
        <v>0</v>
      </c>
      <c r="S53" s="171">
        <v>37</v>
      </c>
    </row>
    <row r="54" spans="1:19" ht="24.95" customHeight="1" x14ac:dyDescent="0.15">
      <c r="A54" s="462"/>
      <c r="B54" s="493"/>
      <c r="C54" s="492"/>
      <c r="D54" s="497" t="s">
        <v>333</v>
      </c>
      <c r="E54" s="498"/>
      <c r="F54" s="440">
        <v>39</v>
      </c>
      <c r="G54" s="120">
        <v>0</v>
      </c>
      <c r="H54" s="120">
        <v>0</v>
      </c>
      <c r="I54" s="120">
        <v>0</v>
      </c>
      <c r="J54" s="120">
        <v>0</v>
      </c>
      <c r="K54" s="120">
        <v>0</v>
      </c>
      <c r="L54" s="120">
        <v>0</v>
      </c>
      <c r="M54" s="120">
        <v>0</v>
      </c>
      <c r="N54" s="120">
        <v>0</v>
      </c>
      <c r="O54" s="120">
        <v>0</v>
      </c>
      <c r="P54" s="120">
        <v>0</v>
      </c>
      <c r="Q54" s="120">
        <v>0</v>
      </c>
      <c r="R54" s="132">
        <v>0</v>
      </c>
      <c r="S54" s="171">
        <v>38</v>
      </c>
    </row>
    <row r="55" spans="1:19" ht="24.95" customHeight="1" x14ac:dyDescent="0.15">
      <c r="A55" s="462"/>
      <c r="B55" s="493"/>
      <c r="C55" s="496" t="s">
        <v>59</v>
      </c>
      <c r="D55" s="495" t="s">
        <v>171</v>
      </c>
      <c r="E55" s="153" t="s">
        <v>231</v>
      </c>
      <c r="F55" s="440">
        <v>40</v>
      </c>
      <c r="G55" s="120">
        <v>1</v>
      </c>
      <c r="H55" s="120">
        <v>0</v>
      </c>
      <c r="I55" s="120">
        <v>0</v>
      </c>
      <c r="J55" s="120">
        <v>1</v>
      </c>
      <c r="K55" s="120">
        <v>0</v>
      </c>
      <c r="L55" s="120">
        <v>0</v>
      </c>
      <c r="M55" s="120">
        <v>0</v>
      </c>
      <c r="N55" s="120">
        <v>0</v>
      </c>
      <c r="O55" s="120">
        <v>1</v>
      </c>
      <c r="P55" s="120">
        <v>0</v>
      </c>
      <c r="Q55" s="120">
        <v>0</v>
      </c>
      <c r="R55" s="132">
        <v>1</v>
      </c>
      <c r="S55" s="171">
        <v>39</v>
      </c>
    </row>
    <row r="56" spans="1:19" ht="24.95" customHeight="1" x14ac:dyDescent="0.15">
      <c r="A56" s="462"/>
      <c r="B56" s="493"/>
      <c r="C56" s="491"/>
      <c r="D56" s="494"/>
      <c r="E56" s="153" t="s">
        <v>32</v>
      </c>
      <c r="F56" s="440">
        <v>41</v>
      </c>
      <c r="G56" s="120">
        <v>0</v>
      </c>
      <c r="H56" s="120">
        <v>0</v>
      </c>
      <c r="I56" s="120">
        <v>0</v>
      </c>
      <c r="J56" s="120">
        <v>0</v>
      </c>
      <c r="K56" s="120">
        <v>0</v>
      </c>
      <c r="L56" s="120">
        <v>0</v>
      </c>
      <c r="M56" s="120">
        <v>0</v>
      </c>
      <c r="N56" s="120">
        <v>0</v>
      </c>
      <c r="O56" s="120">
        <v>0</v>
      </c>
      <c r="P56" s="120">
        <v>0</v>
      </c>
      <c r="Q56" s="120">
        <v>0</v>
      </c>
      <c r="R56" s="132">
        <v>0</v>
      </c>
      <c r="S56" s="171">
        <v>40</v>
      </c>
    </row>
    <row r="57" spans="1:19" ht="24.95" customHeight="1" x14ac:dyDescent="0.15">
      <c r="A57" s="462"/>
      <c r="B57" s="493"/>
      <c r="C57" s="491"/>
      <c r="D57" s="495" t="s">
        <v>90</v>
      </c>
      <c r="E57" s="153" t="s">
        <v>231</v>
      </c>
      <c r="F57" s="440">
        <v>42</v>
      </c>
      <c r="G57" s="120">
        <v>0</v>
      </c>
      <c r="H57" s="120">
        <v>0</v>
      </c>
      <c r="I57" s="120">
        <v>0</v>
      </c>
      <c r="J57" s="120">
        <v>0</v>
      </c>
      <c r="K57" s="120">
        <v>0</v>
      </c>
      <c r="L57" s="120">
        <v>0</v>
      </c>
      <c r="M57" s="120">
        <v>0</v>
      </c>
      <c r="N57" s="120">
        <v>0</v>
      </c>
      <c r="O57" s="120">
        <v>0</v>
      </c>
      <c r="P57" s="120">
        <v>0</v>
      </c>
      <c r="Q57" s="120">
        <v>0</v>
      </c>
      <c r="R57" s="132">
        <v>0</v>
      </c>
      <c r="S57" s="171">
        <v>41</v>
      </c>
    </row>
    <row r="58" spans="1:19" ht="24.95" customHeight="1" x14ac:dyDescent="0.15">
      <c r="A58" s="462"/>
      <c r="B58" s="493"/>
      <c r="C58" s="491"/>
      <c r="D58" s="494"/>
      <c r="E58" s="153" t="s">
        <v>32</v>
      </c>
      <c r="F58" s="440">
        <v>43</v>
      </c>
      <c r="G58" s="120">
        <v>0</v>
      </c>
      <c r="H58" s="120">
        <v>0</v>
      </c>
      <c r="I58" s="120">
        <v>0</v>
      </c>
      <c r="J58" s="120">
        <v>0</v>
      </c>
      <c r="K58" s="120">
        <v>0</v>
      </c>
      <c r="L58" s="120">
        <v>0</v>
      </c>
      <c r="M58" s="120">
        <v>0</v>
      </c>
      <c r="N58" s="120">
        <v>0</v>
      </c>
      <c r="O58" s="120">
        <v>0</v>
      </c>
      <c r="P58" s="120">
        <v>0</v>
      </c>
      <c r="Q58" s="120">
        <v>0</v>
      </c>
      <c r="R58" s="132">
        <v>0</v>
      </c>
      <c r="S58" s="171">
        <v>42</v>
      </c>
    </row>
    <row r="59" spans="1:19" ht="24.95" customHeight="1" x14ac:dyDescent="0.15">
      <c r="A59" s="462"/>
      <c r="B59" s="493"/>
      <c r="C59" s="492"/>
      <c r="D59" s="497" t="s">
        <v>333</v>
      </c>
      <c r="E59" s="498"/>
      <c r="F59" s="440">
        <v>44</v>
      </c>
      <c r="G59" s="120">
        <v>1</v>
      </c>
      <c r="H59" s="120">
        <v>0</v>
      </c>
      <c r="I59" s="120">
        <v>0</v>
      </c>
      <c r="J59" s="120">
        <v>1</v>
      </c>
      <c r="K59" s="120">
        <v>0</v>
      </c>
      <c r="L59" s="120">
        <v>0</v>
      </c>
      <c r="M59" s="120">
        <v>0</v>
      </c>
      <c r="N59" s="120">
        <v>0</v>
      </c>
      <c r="O59" s="120">
        <v>1</v>
      </c>
      <c r="P59" s="120">
        <v>0</v>
      </c>
      <c r="Q59" s="120">
        <v>0</v>
      </c>
      <c r="R59" s="132">
        <v>1</v>
      </c>
      <c r="S59" s="171">
        <v>43</v>
      </c>
    </row>
    <row r="60" spans="1:19" ht="24.95" customHeight="1" x14ac:dyDescent="0.15">
      <c r="A60" s="462"/>
      <c r="B60" s="494"/>
      <c r="C60" s="156" t="s">
        <v>346</v>
      </c>
      <c r="D60" s="153"/>
      <c r="E60" s="153"/>
      <c r="F60" s="440">
        <v>45</v>
      </c>
      <c r="G60" s="120">
        <v>362463</v>
      </c>
      <c r="H60" s="120">
        <v>0</v>
      </c>
      <c r="I60" s="120">
        <v>1814</v>
      </c>
      <c r="J60" s="120">
        <v>364277</v>
      </c>
      <c r="K60" s="120">
        <v>1813</v>
      </c>
      <c r="L60" s="120">
        <v>0</v>
      </c>
      <c r="M60" s="120">
        <v>5072</v>
      </c>
      <c r="N60" s="120">
        <v>4328</v>
      </c>
      <c r="O60" s="120">
        <v>357391</v>
      </c>
      <c r="P60" s="120">
        <v>0</v>
      </c>
      <c r="Q60" s="120">
        <v>1</v>
      </c>
      <c r="R60" s="132">
        <v>357392</v>
      </c>
      <c r="S60" s="171">
        <v>44</v>
      </c>
    </row>
    <row r="61" spans="1:19" ht="24.95" customHeight="1" x14ac:dyDescent="0.15">
      <c r="A61" s="462"/>
      <c r="B61" s="153" t="s">
        <v>38</v>
      </c>
      <c r="C61" s="153"/>
      <c r="D61" s="153"/>
      <c r="E61" s="153"/>
      <c r="F61" s="440">
        <v>46</v>
      </c>
      <c r="G61" s="120">
        <v>8</v>
      </c>
      <c r="H61" s="120">
        <v>0</v>
      </c>
      <c r="I61" s="120">
        <v>9</v>
      </c>
      <c r="J61" s="120">
        <v>17</v>
      </c>
      <c r="K61" s="120">
        <v>9</v>
      </c>
      <c r="L61" s="120">
        <v>0</v>
      </c>
      <c r="M61" s="120">
        <v>0</v>
      </c>
      <c r="N61" s="120">
        <v>0</v>
      </c>
      <c r="O61" s="120">
        <v>8</v>
      </c>
      <c r="P61" s="120">
        <v>0</v>
      </c>
      <c r="Q61" s="120">
        <v>0</v>
      </c>
      <c r="R61" s="132">
        <v>8</v>
      </c>
      <c r="S61" s="171">
        <v>45</v>
      </c>
    </row>
    <row r="62" spans="1:19" ht="24.95" customHeight="1" x14ac:dyDescent="0.15">
      <c r="A62" s="462"/>
      <c r="B62" s="153" t="s">
        <v>63</v>
      </c>
      <c r="C62" s="153"/>
      <c r="D62" s="153"/>
      <c r="E62" s="153"/>
      <c r="F62" s="440">
        <v>47</v>
      </c>
      <c r="G62" s="120">
        <v>43915</v>
      </c>
      <c r="H62" s="120">
        <v>0</v>
      </c>
      <c r="I62" s="120">
        <v>184</v>
      </c>
      <c r="J62" s="120">
        <v>44099</v>
      </c>
      <c r="K62" s="120">
        <v>184</v>
      </c>
      <c r="L62" s="120">
        <v>0</v>
      </c>
      <c r="M62" s="120">
        <v>32</v>
      </c>
      <c r="N62" s="120">
        <v>4</v>
      </c>
      <c r="O62" s="120">
        <v>43883</v>
      </c>
      <c r="P62" s="120">
        <v>0</v>
      </c>
      <c r="Q62" s="120">
        <v>0</v>
      </c>
      <c r="R62" s="132">
        <v>43883</v>
      </c>
      <c r="S62" s="171">
        <v>46</v>
      </c>
    </row>
    <row r="63" spans="1:19" ht="24.95" customHeight="1" x14ac:dyDescent="0.15">
      <c r="A63" s="462"/>
      <c r="B63" s="153" t="s">
        <v>356</v>
      </c>
      <c r="C63" s="153"/>
      <c r="D63" s="153"/>
      <c r="E63" s="153"/>
      <c r="F63" s="440">
        <v>48</v>
      </c>
      <c r="G63" s="120">
        <v>11092</v>
      </c>
      <c r="H63" s="120">
        <v>0</v>
      </c>
      <c r="I63" s="120">
        <v>203</v>
      </c>
      <c r="J63" s="120">
        <v>11295</v>
      </c>
      <c r="K63" s="120">
        <v>203</v>
      </c>
      <c r="L63" s="120">
        <v>0</v>
      </c>
      <c r="M63" s="120">
        <v>32</v>
      </c>
      <c r="N63" s="120">
        <v>6</v>
      </c>
      <c r="O63" s="120">
        <v>11060</v>
      </c>
      <c r="P63" s="120">
        <v>0</v>
      </c>
      <c r="Q63" s="120">
        <v>0</v>
      </c>
      <c r="R63" s="132">
        <v>11060</v>
      </c>
      <c r="S63" s="171">
        <v>47</v>
      </c>
    </row>
    <row r="64" spans="1:19" ht="24.95" customHeight="1" x14ac:dyDescent="0.15">
      <c r="A64" s="463"/>
      <c r="B64" s="497" t="s">
        <v>214</v>
      </c>
      <c r="C64" s="498"/>
      <c r="D64" s="498"/>
      <c r="E64" s="498"/>
      <c r="F64" s="161">
        <v>49</v>
      </c>
      <c r="G64" s="119">
        <v>426883</v>
      </c>
      <c r="H64" s="119">
        <v>0</v>
      </c>
      <c r="I64" s="119">
        <v>2265</v>
      </c>
      <c r="J64" s="120">
        <v>429148</v>
      </c>
      <c r="K64" s="119">
        <v>2264</v>
      </c>
      <c r="L64" s="119">
        <v>0</v>
      </c>
      <c r="M64" s="119">
        <v>5136</v>
      </c>
      <c r="N64" s="119">
        <v>4338</v>
      </c>
      <c r="O64" s="119">
        <v>421747</v>
      </c>
      <c r="P64" s="119">
        <v>0</v>
      </c>
      <c r="Q64" s="119">
        <v>1</v>
      </c>
      <c r="R64" s="133">
        <v>421748</v>
      </c>
      <c r="S64" s="171">
        <v>48</v>
      </c>
    </row>
    <row r="65" spans="1:19" ht="24.95" customHeight="1" x14ac:dyDescent="0.15">
      <c r="A65" s="148" t="s">
        <v>81</v>
      </c>
      <c r="B65" s="153"/>
      <c r="C65" s="153"/>
      <c r="D65" s="153"/>
      <c r="E65" s="153"/>
      <c r="F65" s="162">
        <v>50</v>
      </c>
      <c r="G65" s="145">
        <v>11355</v>
      </c>
      <c r="H65" s="145">
        <v>0</v>
      </c>
      <c r="I65" s="145">
        <v>90</v>
      </c>
      <c r="J65" s="369">
        <v>11445</v>
      </c>
      <c r="K65" s="145">
        <v>90</v>
      </c>
      <c r="L65" s="145">
        <v>0</v>
      </c>
      <c r="M65" s="145">
        <v>26</v>
      </c>
      <c r="N65" s="145">
        <v>0</v>
      </c>
      <c r="O65" s="145">
        <v>11329</v>
      </c>
      <c r="P65" s="145">
        <v>0</v>
      </c>
      <c r="Q65" s="145">
        <v>0</v>
      </c>
      <c r="R65" s="289">
        <v>11329</v>
      </c>
      <c r="S65" s="174">
        <v>49</v>
      </c>
    </row>
    <row r="66" spans="1:19" ht="24.95" customHeight="1" x14ac:dyDescent="0.15">
      <c r="A66" s="515" t="s">
        <v>318</v>
      </c>
      <c r="B66" s="516"/>
      <c r="C66" s="516"/>
      <c r="D66" s="516"/>
      <c r="E66" s="516"/>
      <c r="F66" s="163">
        <v>51</v>
      </c>
      <c r="G66" s="120">
        <v>43468</v>
      </c>
      <c r="H66" s="120">
        <v>0</v>
      </c>
      <c r="I66" s="120">
        <v>225</v>
      </c>
      <c r="J66" s="368">
        <v>43693</v>
      </c>
      <c r="K66" s="120">
        <v>225</v>
      </c>
      <c r="L66" s="120">
        <v>0</v>
      </c>
      <c r="M66" s="120">
        <v>80</v>
      </c>
      <c r="N66" s="120">
        <v>10</v>
      </c>
      <c r="O66" s="120">
        <v>43388</v>
      </c>
      <c r="P66" s="120">
        <v>0</v>
      </c>
      <c r="Q66" s="120">
        <v>0</v>
      </c>
      <c r="R66" s="132">
        <v>43388</v>
      </c>
      <c r="S66" s="173">
        <v>50</v>
      </c>
    </row>
    <row r="67" spans="1:19" ht="24.95" customHeight="1" thickBot="1" x14ac:dyDescent="0.2">
      <c r="A67" s="23" t="s">
        <v>116</v>
      </c>
      <c r="B67" s="155"/>
      <c r="C67" s="155"/>
      <c r="D67" s="155"/>
      <c r="E67" s="155"/>
      <c r="F67" s="164">
        <v>52</v>
      </c>
      <c r="G67" s="125">
        <v>460958</v>
      </c>
      <c r="H67" s="125">
        <v>0</v>
      </c>
      <c r="I67" s="125">
        <v>2435</v>
      </c>
      <c r="J67" s="125">
        <v>463393</v>
      </c>
      <c r="K67" s="125">
        <v>2434</v>
      </c>
      <c r="L67" s="125">
        <v>0</v>
      </c>
      <c r="M67" s="125">
        <v>5216</v>
      </c>
      <c r="N67" s="125">
        <v>4348</v>
      </c>
      <c r="O67" s="125">
        <v>455742</v>
      </c>
      <c r="P67" s="125">
        <v>0</v>
      </c>
      <c r="Q67" s="125">
        <v>1</v>
      </c>
      <c r="R67" s="135">
        <v>455743</v>
      </c>
      <c r="S67" s="175">
        <v>51</v>
      </c>
    </row>
    <row r="68" spans="1:19" ht="24.75" customHeight="1" x14ac:dyDescent="0.15">
      <c r="A68" s="149"/>
      <c r="B68" s="149"/>
      <c r="C68" s="149"/>
      <c r="D68" s="149"/>
      <c r="E68" s="159"/>
      <c r="F68" s="91"/>
      <c r="G68" s="120"/>
      <c r="H68" s="120"/>
      <c r="I68" s="120"/>
      <c r="J68" s="118"/>
      <c r="K68" s="120"/>
      <c r="L68" s="120"/>
      <c r="M68" s="120"/>
      <c r="N68" s="120"/>
      <c r="O68" s="120"/>
      <c r="P68" s="120"/>
      <c r="Q68" s="120"/>
      <c r="R68" s="120"/>
      <c r="S68" s="91"/>
    </row>
    <row r="69" spans="1:19" ht="24.75" customHeight="1" x14ac:dyDescent="0.15">
      <c r="A69" s="149"/>
      <c r="B69" s="149"/>
      <c r="C69" s="149"/>
      <c r="D69" s="149"/>
      <c r="E69" s="159"/>
      <c r="F69" s="91"/>
      <c r="G69" s="120"/>
      <c r="H69" s="120"/>
      <c r="I69" s="120"/>
      <c r="J69" s="118"/>
      <c r="K69" s="120"/>
      <c r="L69" s="120"/>
      <c r="M69" s="120"/>
      <c r="N69" s="120"/>
      <c r="O69" s="120"/>
      <c r="P69" s="120"/>
      <c r="Q69" s="120"/>
      <c r="R69" s="120"/>
      <c r="S69" s="91"/>
    </row>
    <row r="70" spans="1:19" s="62" customFormat="1" ht="24.75" customHeight="1" x14ac:dyDescent="0.15">
      <c r="A70" s="149"/>
      <c r="B70" s="149"/>
      <c r="C70" s="149"/>
      <c r="D70" s="149"/>
      <c r="E70" s="159"/>
      <c r="F70" s="91"/>
      <c r="G70" s="120"/>
      <c r="H70" s="120"/>
      <c r="I70" s="120"/>
      <c r="J70" s="118"/>
      <c r="K70" s="120"/>
      <c r="L70" s="120"/>
      <c r="M70" s="120"/>
      <c r="N70" s="120"/>
      <c r="O70" s="120"/>
      <c r="P70" s="120"/>
      <c r="Q70" s="120"/>
      <c r="R70" s="120"/>
      <c r="S70" s="91"/>
    </row>
    <row r="71" spans="1:19" ht="24.75" customHeight="1" x14ac:dyDescent="0.15">
      <c r="A71" s="149"/>
      <c r="B71" s="149"/>
      <c r="C71" s="149"/>
      <c r="D71" s="149"/>
      <c r="E71" s="159"/>
      <c r="F71" s="91"/>
      <c r="G71" s="120"/>
      <c r="H71" s="120"/>
      <c r="I71" s="120"/>
      <c r="J71" s="118"/>
      <c r="K71" s="120"/>
      <c r="L71" s="120"/>
      <c r="M71" s="120"/>
      <c r="N71" s="120"/>
      <c r="O71" s="120"/>
      <c r="P71" s="120"/>
      <c r="Q71" s="120"/>
      <c r="R71" s="120"/>
      <c r="S71" s="91"/>
    </row>
    <row r="72" spans="1:19" ht="24.75" customHeight="1" x14ac:dyDescent="0.15">
      <c r="A72" s="149"/>
      <c r="B72" s="149"/>
      <c r="C72" s="149"/>
      <c r="D72" s="149"/>
      <c r="E72" s="159"/>
      <c r="F72" s="91"/>
      <c r="G72" s="120"/>
      <c r="H72" s="120"/>
      <c r="I72" s="120"/>
      <c r="J72" s="118"/>
      <c r="K72" s="120"/>
      <c r="L72" s="120"/>
      <c r="M72" s="120"/>
      <c r="N72" s="120"/>
      <c r="O72" s="120"/>
      <c r="P72" s="120"/>
      <c r="Q72" s="120"/>
      <c r="R72" s="120"/>
      <c r="S72" s="91"/>
    </row>
    <row r="73" spans="1:19" ht="20.100000000000001" customHeight="1" x14ac:dyDescent="0.15">
      <c r="A73" s="149"/>
      <c r="B73" s="149"/>
      <c r="C73" s="149"/>
      <c r="D73" s="149"/>
      <c r="E73" s="159"/>
      <c r="F73" s="91"/>
      <c r="G73" s="120"/>
      <c r="H73" s="120"/>
      <c r="I73" s="120"/>
      <c r="J73" s="118"/>
      <c r="K73" s="120"/>
      <c r="L73" s="120"/>
      <c r="M73" s="120"/>
      <c r="N73" s="120"/>
      <c r="O73" s="120"/>
      <c r="P73" s="120"/>
      <c r="Q73" s="120"/>
      <c r="R73" s="120"/>
      <c r="S73" s="91"/>
    </row>
    <row r="74" spans="1:19" ht="20.100000000000001" customHeight="1" x14ac:dyDescent="0.15">
      <c r="A74" s="149"/>
      <c r="B74" s="149"/>
      <c r="C74" s="149"/>
      <c r="D74" s="149"/>
      <c r="E74" s="159"/>
      <c r="F74" s="91"/>
      <c r="G74" s="120"/>
      <c r="H74" s="120"/>
      <c r="I74" s="120"/>
      <c r="J74" s="118"/>
      <c r="K74" s="120"/>
      <c r="L74" s="120"/>
      <c r="M74" s="120"/>
      <c r="N74" s="120"/>
      <c r="O74" s="120"/>
      <c r="P74" s="120"/>
      <c r="Q74" s="120"/>
      <c r="R74" s="120"/>
      <c r="S74" s="91"/>
    </row>
    <row r="75" spans="1:19" ht="20.100000000000001" customHeight="1" x14ac:dyDescent="0.15">
      <c r="A75" s="149"/>
      <c r="B75" s="149"/>
      <c r="C75" s="149"/>
      <c r="D75" s="149"/>
      <c r="E75" s="159"/>
      <c r="F75" s="91"/>
      <c r="G75" s="120"/>
      <c r="H75" s="120"/>
      <c r="I75" s="120"/>
      <c r="J75" s="118"/>
      <c r="K75" s="120"/>
      <c r="L75" s="120"/>
      <c r="M75" s="120"/>
      <c r="N75" s="120"/>
      <c r="O75" s="120"/>
      <c r="P75" s="120"/>
      <c r="Q75" s="120"/>
      <c r="R75" s="120"/>
      <c r="S75" s="91"/>
    </row>
    <row r="76" spans="1:19" ht="20.100000000000001" customHeight="1" x14ac:dyDescent="0.15">
      <c r="S76" s="91"/>
    </row>
    <row r="77" spans="1:19" ht="20.100000000000001" customHeight="1" x14ac:dyDescent="0.15">
      <c r="S77" s="91"/>
    </row>
    <row r="78" spans="1:19" ht="20.100000000000001" customHeight="1" x14ac:dyDescent="0.15">
      <c r="S78" s="91"/>
    </row>
  </sheetData>
  <mergeCells count="52">
    <mergeCell ref="C18:E18"/>
    <mergeCell ref="K6:K7"/>
    <mergeCell ref="L6:L7"/>
    <mergeCell ref="M6:M7"/>
    <mergeCell ref="B64:E64"/>
    <mergeCell ref="D59:E59"/>
    <mergeCell ref="A66:E66"/>
    <mergeCell ref="F6:F8"/>
    <mergeCell ref="C28:C32"/>
    <mergeCell ref="D28:D29"/>
    <mergeCell ref="D30:D31"/>
    <mergeCell ref="C33:C37"/>
    <mergeCell ref="D33:D34"/>
    <mergeCell ref="D35:D36"/>
    <mergeCell ref="F42:F44"/>
    <mergeCell ref="C55:C59"/>
    <mergeCell ref="D55:D56"/>
    <mergeCell ref="D57:D58"/>
    <mergeCell ref="A45:A64"/>
    <mergeCell ref="D32:E32"/>
    <mergeCell ref="D37:E37"/>
    <mergeCell ref="B45:B60"/>
    <mergeCell ref="S6:S8"/>
    <mergeCell ref="A9:A14"/>
    <mergeCell ref="C23:C27"/>
    <mergeCell ref="D23:D24"/>
    <mergeCell ref="D25:D26"/>
    <mergeCell ref="A15:A37"/>
    <mergeCell ref="B15:B37"/>
    <mergeCell ref="C19:E19"/>
    <mergeCell ref="C20:E20"/>
    <mergeCell ref="C21:E21"/>
    <mergeCell ref="C22:E22"/>
    <mergeCell ref="D27:E27"/>
    <mergeCell ref="G6:J6"/>
    <mergeCell ref="O6:R6"/>
    <mergeCell ref="B14:E14"/>
    <mergeCell ref="C17:E17"/>
    <mergeCell ref="S42:S44"/>
    <mergeCell ref="C45:C49"/>
    <mergeCell ref="D45:D46"/>
    <mergeCell ref="D47:D48"/>
    <mergeCell ref="C50:C54"/>
    <mergeCell ref="D50:D51"/>
    <mergeCell ref="D52:D53"/>
    <mergeCell ref="D54:E54"/>
    <mergeCell ref="G42:J42"/>
    <mergeCell ref="O42:R42"/>
    <mergeCell ref="D49:E49"/>
    <mergeCell ref="K42:K43"/>
    <mergeCell ref="L42:L43"/>
    <mergeCell ref="M42:M43"/>
  </mergeCells>
  <phoneticPr fontId="2"/>
  <pageMargins left="0.78740157480314965" right="0.78740157480314965" top="0.78740157480314965" bottom="0.78740157480314965" header="0.51181102362204722" footer="0.51181102362204722"/>
  <pageSetup paperSize="9" scale="89" firstPageNumber="16" fitToWidth="0" pageOrder="overThenDown" orientation="portrait" useFirstPageNumber="1" r:id="rId1"/>
  <headerFooter scaleWithDoc="0" alignWithMargins="0">
    <oddFooter>&amp;C- &amp;P -</oddFooter>
  </headerFooter>
  <rowBreaks count="1" manualBreakCount="1">
    <brk id="37" max="16383" man="1"/>
  </rowBreaks>
  <colBreaks count="1" manualBreakCount="1">
    <brk id="11"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BL37"/>
  <sheetViews>
    <sheetView view="pageBreakPreview" zoomScaleSheetLayoutView="100" workbookViewId="0">
      <pane xSplit="2" ySplit="10" topLeftCell="C11" activePane="bottomRight" state="frozen"/>
      <selection pane="topRight" activeCell="C1" sqref="C1"/>
      <selection pane="bottomLeft" activeCell="A11" sqref="A11"/>
      <selection pane="bottomRight" activeCell="E15" sqref="E15"/>
    </sheetView>
  </sheetViews>
  <sheetFormatPr defaultColWidth="10.625" defaultRowHeight="20.100000000000001" customHeight="1" x14ac:dyDescent="0.15"/>
  <cols>
    <col min="1" max="1" width="5.625" style="15" customWidth="1"/>
    <col min="2" max="2" width="11.625" style="15" customWidth="1"/>
    <col min="3" max="20" width="8.125" style="15" customWidth="1"/>
    <col min="21" max="21" width="5.625" style="16" customWidth="1"/>
    <col min="22" max="22" width="5.625" style="15" customWidth="1"/>
    <col min="23" max="23" width="11.625" style="15" customWidth="1"/>
    <col min="24" max="39" width="8.25" style="15" customWidth="1"/>
    <col min="40" max="40" width="5.625" style="16" customWidth="1"/>
    <col min="41" max="41" width="5.625" style="15" customWidth="1"/>
    <col min="42" max="42" width="11.625" style="15" customWidth="1"/>
    <col min="43" max="60" width="8.125" style="15" customWidth="1"/>
    <col min="61" max="61" width="5.625" style="16" customWidth="1"/>
    <col min="62" max="16384" width="10.625" style="15"/>
  </cols>
  <sheetData>
    <row r="1" spans="1:64" s="62" customFormat="1" ht="20.100000000000001" customHeight="1" x14ac:dyDescent="0.15">
      <c r="A1" s="62" t="str">
        <f>目次!A6</f>
        <v>令和６年度　市町村税の課税状況等の調</v>
      </c>
      <c r="U1" s="91"/>
      <c r="AN1" s="91"/>
      <c r="BI1" s="91"/>
    </row>
    <row r="2" spans="1:64" s="62" customFormat="1" ht="20.100000000000001" customHeight="1" x14ac:dyDescent="0.15">
      <c r="A2" s="62" t="s">
        <v>413</v>
      </c>
      <c r="U2" s="91"/>
      <c r="AN2" s="91"/>
      <c r="BI2" s="91"/>
    </row>
    <row r="3" spans="1:64" ht="20.100000000000001" customHeight="1" x14ac:dyDescent="0.15">
      <c r="BJ3" s="62"/>
    </row>
    <row r="4" spans="1:64" ht="20.100000000000001" customHeight="1" x14ac:dyDescent="0.15">
      <c r="A4" s="15" t="s">
        <v>252</v>
      </c>
      <c r="V4" s="15" t="str">
        <f>$A$4</f>
        <v>第８表　　賦課期日現在台数</v>
      </c>
      <c r="AO4" s="15" t="str">
        <f>$A$4</f>
        <v>第８表　　賦課期日現在台数</v>
      </c>
      <c r="BJ4" s="62"/>
    </row>
    <row r="5" spans="1:64" ht="20.100000000000001" customHeight="1" thickBot="1" x14ac:dyDescent="0.2">
      <c r="J5" s="99"/>
      <c r="K5" s="62"/>
      <c r="L5" s="62"/>
      <c r="M5" s="62"/>
      <c r="N5" s="62"/>
      <c r="O5" s="62"/>
      <c r="P5" s="62"/>
      <c r="V5" s="15" t="s">
        <v>110</v>
      </c>
      <c r="AO5" s="15" t="s">
        <v>110</v>
      </c>
      <c r="BJ5" s="62"/>
    </row>
    <row r="6" spans="1:64" ht="20.100000000000001" customHeight="1" x14ac:dyDescent="0.15">
      <c r="A6" s="17"/>
      <c r="B6" s="24" t="s">
        <v>9</v>
      </c>
      <c r="C6" s="473" t="s">
        <v>352</v>
      </c>
      <c r="D6" s="474"/>
      <c r="E6" s="474"/>
      <c r="F6" s="474"/>
      <c r="G6" s="474"/>
      <c r="H6" s="540"/>
      <c r="I6" s="534" t="s">
        <v>0</v>
      </c>
      <c r="J6" s="535"/>
      <c r="K6" s="535"/>
      <c r="L6" s="535"/>
      <c r="M6" s="535"/>
      <c r="N6" s="535"/>
      <c r="O6" s="535"/>
      <c r="P6" s="535"/>
      <c r="Q6" s="535"/>
      <c r="R6" s="535"/>
      <c r="S6" s="535"/>
      <c r="T6" s="536"/>
      <c r="U6" s="531" t="s">
        <v>331</v>
      </c>
      <c r="V6" s="17"/>
      <c r="W6" s="24" t="s">
        <v>9</v>
      </c>
      <c r="X6" s="537" t="s">
        <v>341</v>
      </c>
      <c r="Y6" s="538"/>
      <c r="Z6" s="538"/>
      <c r="AA6" s="538"/>
      <c r="AB6" s="538"/>
      <c r="AC6" s="538"/>
      <c r="AD6" s="538"/>
      <c r="AE6" s="538"/>
      <c r="AF6" s="538"/>
      <c r="AG6" s="538"/>
      <c r="AH6" s="538"/>
      <c r="AI6" s="538"/>
      <c r="AJ6" s="538"/>
      <c r="AK6" s="538"/>
      <c r="AL6" s="538"/>
      <c r="AM6" s="539"/>
      <c r="AN6" s="531" t="s">
        <v>331</v>
      </c>
      <c r="AO6" s="17"/>
      <c r="AP6" s="24" t="s">
        <v>9</v>
      </c>
      <c r="AQ6" s="537" t="s">
        <v>357</v>
      </c>
      <c r="AR6" s="538"/>
      <c r="AS6" s="538"/>
      <c r="AT6" s="538"/>
      <c r="AU6" s="538"/>
      <c r="AV6" s="538"/>
      <c r="AW6" s="538"/>
      <c r="AX6" s="538"/>
      <c r="AY6" s="538"/>
      <c r="AZ6" s="538"/>
      <c r="BA6" s="538"/>
      <c r="BB6" s="538"/>
      <c r="BC6" s="538"/>
      <c r="BD6" s="538"/>
      <c r="BE6" s="542"/>
      <c r="BF6" s="521" t="s">
        <v>81</v>
      </c>
      <c r="BG6" s="521" t="s">
        <v>318</v>
      </c>
      <c r="BH6" s="523" t="s">
        <v>219</v>
      </c>
      <c r="BI6" s="525" t="s">
        <v>331</v>
      </c>
      <c r="BJ6" s="62"/>
    </row>
    <row r="7" spans="1:64" ht="20.100000000000001" customHeight="1" x14ac:dyDescent="0.15">
      <c r="A7" s="110"/>
      <c r="B7" s="112"/>
      <c r="C7" s="471" t="s">
        <v>446</v>
      </c>
      <c r="D7" s="471" t="s">
        <v>445</v>
      </c>
      <c r="E7" s="471" t="s">
        <v>27</v>
      </c>
      <c r="F7" s="471" t="s">
        <v>199</v>
      </c>
      <c r="G7" s="471" t="s">
        <v>200</v>
      </c>
      <c r="H7" s="528" t="s">
        <v>96</v>
      </c>
      <c r="I7" s="471" t="s">
        <v>370</v>
      </c>
      <c r="J7" s="471" t="s">
        <v>79</v>
      </c>
      <c r="K7" s="471" t="s">
        <v>320</v>
      </c>
      <c r="L7" s="471" t="s">
        <v>348</v>
      </c>
      <c r="M7" s="471" t="s">
        <v>349</v>
      </c>
      <c r="N7" s="471" t="s">
        <v>350</v>
      </c>
      <c r="O7" s="471" t="s">
        <v>249</v>
      </c>
      <c r="P7" s="528" t="s">
        <v>351</v>
      </c>
      <c r="Q7" s="543" t="s">
        <v>371</v>
      </c>
      <c r="R7" s="544"/>
      <c r="S7" s="544"/>
      <c r="T7" s="545"/>
      <c r="U7" s="489"/>
      <c r="V7" s="110"/>
      <c r="W7" s="112"/>
      <c r="X7" s="180" t="s">
        <v>314</v>
      </c>
      <c r="Y7" s="532" t="s">
        <v>354</v>
      </c>
      <c r="Z7" s="546"/>
      <c r="AA7" s="546"/>
      <c r="AB7" s="546"/>
      <c r="AC7" s="533"/>
      <c r="AD7" s="532" t="s">
        <v>218</v>
      </c>
      <c r="AE7" s="546"/>
      <c r="AF7" s="546"/>
      <c r="AG7" s="546"/>
      <c r="AH7" s="533"/>
      <c r="AI7" s="532" t="s">
        <v>313</v>
      </c>
      <c r="AJ7" s="546"/>
      <c r="AK7" s="546"/>
      <c r="AL7" s="546"/>
      <c r="AM7" s="547"/>
      <c r="AN7" s="489"/>
      <c r="AO7" s="110"/>
      <c r="AP7" s="112"/>
      <c r="AQ7" s="532" t="s">
        <v>355</v>
      </c>
      <c r="AR7" s="546"/>
      <c r="AS7" s="546"/>
      <c r="AT7" s="546"/>
      <c r="AU7" s="533"/>
      <c r="AV7" s="532" t="s">
        <v>358</v>
      </c>
      <c r="AW7" s="546"/>
      <c r="AX7" s="546"/>
      <c r="AY7" s="546"/>
      <c r="AZ7" s="533"/>
      <c r="BA7" s="469" t="s">
        <v>190</v>
      </c>
      <c r="BB7" s="549" t="s">
        <v>38</v>
      </c>
      <c r="BC7" s="471" t="s">
        <v>63</v>
      </c>
      <c r="BD7" s="549" t="s">
        <v>356</v>
      </c>
      <c r="BE7" s="551" t="s">
        <v>66</v>
      </c>
      <c r="BF7" s="483"/>
      <c r="BG7" s="522"/>
      <c r="BH7" s="524"/>
      <c r="BI7" s="526"/>
      <c r="BJ7" s="62"/>
    </row>
    <row r="8" spans="1:64" ht="20.100000000000001" customHeight="1" x14ac:dyDescent="0.15">
      <c r="A8" s="18"/>
      <c r="B8" s="25"/>
      <c r="C8" s="527"/>
      <c r="D8" s="527"/>
      <c r="E8" s="527"/>
      <c r="F8" s="527"/>
      <c r="G8" s="527"/>
      <c r="H8" s="527"/>
      <c r="I8" s="527"/>
      <c r="J8" s="527"/>
      <c r="K8" s="472"/>
      <c r="L8" s="472"/>
      <c r="M8" s="527"/>
      <c r="N8" s="472"/>
      <c r="O8" s="527"/>
      <c r="P8" s="527"/>
      <c r="Q8" s="532" t="s">
        <v>353</v>
      </c>
      <c r="R8" s="533"/>
      <c r="S8" s="532" t="s">
        <v>90</v>
      </c>
      <c r="T8" s="533"/>
      <c r="U8" s="489"/>
      <c r="V8" s="18"/>
      <c r="W8" s="25"/>
      <c r="X8" s="160" t="s">
        <v>338</v>
      </c>
      <c r="Y8" s="532" t="s">
        <v>353</v>
      </c>
      <c r="Z8" s="533"/>
      <c r="AA8" s="532" t="s">
        <v>90</v>
      </c>
      <c r="AB8" s="533"/>
      <c r="AC8" s="160" t="s">
        <v>338</v>
      </c>
      <c r="AD8" s="532" t="s">
        <v>353</v>
      </c>
      <c r="AE8" s="533"/>
      <c r="AF8" s="532" t="s">
        <v>90</v>
      </c>
      <c r="AG8" s="533"/>
      <c r="AH8" s="160" t="s">
        <v>338</v>
      </c>
      <c r="AI8" s="532" t="s">
        <v>353</v>
      </c>
      <c r="AJ8" s="533"/>
      <c r="AK8" s="532" t="s">
        <v>90</v>
      </c>
      <c r="AL8" s="533"/>
      <c r="AM8" s="160" t="s">
        <v>338</v>
      </c>
      <c r="AN8" s="489"/>
      <c r="AO8" s="18"/>
      <c r="AP8" s="25"/>
      <c r="AQ8" s="532" t="s">
        <v>353</v>
      </c>
      <c r="AR8" s="533"/>
      <c r="AS8" s="532" t="s">
        <v>90</v>
      </c>
      <c r="AT8" s="533"/>
      <c r="AU8" s="541" t="s">
        <v>338</v>
      </c>
      <c r="AV8" s="532" t="s">
        <v>353</v>
      </c>
      <c r="AW8" s="533"/>
      <c r="AX8" s="532" t="s">
        <v>359</v>
      </c>
      <c r="AY8" s="533"/>
      <c r="AZ8" s="541" t="s">
        <v>338</v>
      </c>
      <c r="BA8" s="548"/>
      <c r="BB8" s="550"/>
      <c r="BC8" s="527"/>
      <c r="BD8" s="483"/>
      <c r="BE8" s="541"/>
      <c r="BF8" s="483"/>
      <c r="BG8" s="522"/>
      <c r="BH8" s="524"/>
      <c r="BI8" s="526"/>
      <c r="BJ8" s="62"/>
    </row>
    <row r="9" spans="1:64" ht="20.100000000000001" customHeight="1" x14ac:dyDescent="0.15">
      <c r="A9" s="18"/>
      <c r="B9" s="25"/>
      <c r="C9" s="527"/>
      <c r="D9" s="527"/>
      <c r="E9" s="527"/>
      <c r="F9" s="527"/>
      <c r="G9" s="527"/>
      <c r="H9" s="527"/>
      <c r="I9" s="527"/>
      <c r="J9" s="527"/>
      <c r="K9" s="472"/>
      <c r="L9" s="472"/>
      <c r="M9" s="527"/>
      <c r="N9" s="472"/>
      <c r="O9" s="527"/>
      <c r="P9" s="527"/>
      <c r="Q9" s="396" t="s">
        <v>47</v>
      </c>
      <c r="R9" s="396" t="s">
        <v>88</v>
      </c>
      <c r="S9" s="396" t="s">
        <v>47</v>
      </c>
      <c r="T9" s="396" t="s">
        <v>88</v>
      </c>
      <c r="U9" s="489"/>
      <c r="V9" s="18"/>
      <c r="W9" s="25"/>
      <c r="X9" s="160"/>
      <c r="Y9" s="396" t="s">
        <v>88</v>
      </c>
      <c r="Z9" s="396" t="s">
        <v>47</v>
      </c>
      <c r="AA9" s="396" t="s">
        <v>88</v>
      </c>
      <c r="AB9" s="396" t="s">
        <v>88</v>
      </c>
      <c r="AC9" s="160"/>
      <c r="AD9" s="181" t="s">
        <v>47</v>
      </c>
      <c r="AE9" s="396" t="s">
        <v>88</v>
      </c>
      <c r="AF9" s="396" t="s">
        <v>47</v>
      </c>
      <c r="AG9" s="396" t="s">
        <v>88</v>
      </c>
      <c r="AH9" s="160"/>
      <c r="AI9" s="181" t="s">
        <v>47</v>
      </c>
      <c r="AJ9" s="396" t="s">
        <v>88</v>
      </c>
      <c r="AK9" s="396" t="s">
        <v>47</v>
      </c>
      <c r="AL9" s="396" t="s">
        <v>88</v>
      </c>
      <c r="AM9" s="160"/>
      <c r="AN9" s="489"/>
      <c r="AO9" s="18"/>
      <c r="AP9" s="25"/>
      <c r="AQ9" s="181" t="s">
        <v>47</v>
      </c>
      <c r="AR9" s="396" t="s">
        <v>88</v>
      </c>
      <c r="AS9" s="396" t="s">
        <v>47</v>
      </c>
      <c r="AT9" s="396" t="s">
        <v>88</v>
      </c>
      <c r="AU9" s="541"/>
      <c r="AV9" s="181" t="s">
        <v>47</v>
      </c>
      <c r="AW9" s="396" t="s">
        <v>88</v>
      </c>
      <c r="AX9" s="396" t="s">
        <v>47</v>
      </c>
      <c r="AY9" s="396" t="s">
        <v>88</v>
      </c>
      <c r="AZ9" s="541"/>
      <c r="BA9" s="548"/>
      <c r="BB9" s="550"/>
      <c r="BC9" s="527"/>
      <c r="BD9" s="483"/>
      <c r="BE9" s="541"/>
      <c r="BF9" s="483"/>
      <c r="BG9" s="522"/>
      <c r="BH9" s="524"/>
      <c r="BI9" s="526"/>
      <c r="BJ9" s="62"/>
    </row>
    <row r="10" spans="1:64" ht="20.100000000000001" customHeight="1" x14ac:dyDescent="0.15">
      <c r="A10" s="111" t="s">
        <v>26</v>
      </c>
      <c r="B10" s="25"/>
      <c r="C10" s="39" t="s">
        <v>83</v>
      </c>
      <c r="D10" s="39" t="s">
        <v>83</v>
      </c>
      <c r="E10" s="39" t="s">
        <v>83</v>
      </c>
      <c r="F10" s="39" t="s">
        <v>83</v>
      </c>
      <c r="G10" s="39" t="s">
        <v>83</v>
      </c>
      <c r="H10" s="39" t="s">
        <v>83</v>
      </c>
      <c r="I10" s="39" t="s">
        <v>83</v>
      </c>
      <c r="J10" s="39" t="s">
        <v>83</v>
      </c>
      <c r="K10" s="39" t="s">
        <v>83</v>
      </c>
      <c r="L10" s="39" t="s">
        <v>83</v>
      </c>
      <c r="M10" s="39" t="s">
        <v>83</v>
      </c>
      <c r="N10" s="39" t="s">
        <v>83</v>
      </c>
      <c r="O10" s="39" t="s">
        <v>83</v>
      </c>
      <c r="P10" s="39" t="s">
        <v>83</v>
      </c>
      <c r="Q10" s="39" t="s">
        <v>83</v>
      </c>
      <c r="R10" s="39" t="s">
        <v>83</v>
      </c>
      <c r="S10" s="39" t="s">
        <v>83</v>
      </c>
      <c r="T10" s="39" t="s">
        <v>83</v>
      </c>
      <c r="U10" s="489"/>
      <c r="V10" s="111" t="s">
        <v>26</v>
      </c>
      <c r="W10" s="25"/>
      <c r="X10" s="39" t="s">
        <v>83</v>
      </c>
      <c r="Y10" s="39" t="s">
        <v>83</v>
      </c>
      <c r="Z10" s="39" t="s">
        <v>83</v>
      </c>
      <c r="AA10" s="39" t="s">
        <v>83</v>
      </c>
      <c r="AB10" s="39" t="s">
        <v>83</v>
      </c>
      <c r="AC10" s="39" t="s">
        <v>83</v>
      </c>
      <c r="AD10" s="129" t="s">
        <v>83</v>
      </c>
      <c r="AE10" s="39" t="s">
        <v>83</v>
      </c>
      <c r="AF10" s="39" t="s">
        <v>83</v>
      </c>
      <c r="AG10" s="39" t="s">
        <v>83</v>
      </c>
      <c r="AH10" s="39" t="s">
        <v>83</v>
      </c>
      <c r="AI10" s="129" t="s">
        <v>83</v>
      </c>
      <c r="AJ10" s="39" t="s">
        <v>83</v>
      </c>
      <c r="AK10" s="39" t="s">
        <v>83</v>
      </c>
      <c r="AL10" s="39" t="s">
        <v>83</v>
      </c>
      <c r="AM10" s="39" t="s">
        <v>83</v>
      </c>
      <c r="AN10" s="489"/>
      <c r="AO10" s="111" t="s">
        <v>26</v>
      </c>
      <c r="AP10" s="25"/>
      <c r="AQ10" s="129" t="s">
        <v>83</v>
      </c>
      <c r="AR10" s="39" t="s">
        <v>83</v>
      </c>
      <c r="AS10" s="39" t="s">
        <v>83</v>
      </c>
      <c r="AT10" s="39" t="s">
        <v>83</v>
      </c>
      <c r="AU10" s="39" t="s">
        <v>83</v>
      </c>
      <c r="AV10" s="129" t="s">
        <v>83</v>
      </c>
      <c r="AW10" s="39" t="s">
        <v>83</v>
      </c>
      <c r="AX10" s="39" t="s">
        <v>83</v>
      </c>
      <c r="AY10" s="39" t="s">
        <v>83</v>
      </c>
      <c r="AZ10" s="39" t="s">
        <v>83</v>
      </c>
      <c r="BA10" s="33" t="s">
        <v>83</v>
      </c>
      <c r="BB10" s="39" t="s">
        <v>83</v>
      </c>
      <c r="BC10" s="39" t="s">
        <v>83</v>
      </c>
      <c r="BD10" s="39" t="s">
        <v>83</v>
      </c>
      <c r="BE10" s="39" t="s">
        <v>83</v>
      </c>
      <c r="BF10" s="39" t="s">
        <v>83</v>
      </c>
      <c r="BG10" s="39" t="s">
        <v>83</v>
      </c>
      <c r="BH10" s="57" t="s">
        <v>83</v>
      </c>
      <c r="BI10" s="526"/>
      <c r="BJ10" s="62"/>
    </row>
    <row r="11" spans="1:64" ht="20.100000000000001" customHeight="1" x14ac:dyDescent="0.15">
      <c r="A11" s="20">
        <v>1</v>
      </c>
      <c r="B11" s="27" t="s">
        <v>155</v>
      </c>
      <c r="C11" s="116">
        <v>3721</v>
      </c>
      <c r="D11" s="123">
        <v>20</v>
      </c>
      <c r="E11" s="123">
        <v>691</v>
      </c>
      <c r="F11" s="123">
        <v>1313</v>
      </c>
      <c r="G11" s="123">
        <v>101</v>
      </c>
      <c r="H11" s="123">
        <f t="shared" ref="H11:H25" si="0">SUM(C11:G11)</f>
        <v>5846</v>
      </c>
      <c r="I11" s="123">
        <v>2975</v>
      </c>
      <c r="J11" s="123">
        <v>0</v>
      </c>
      <c r="K11" s="123">
        <v>0</v>
      </c>
      <c r="L11" s="123">
        <v>1</v>
      </c>
      <c r="M11" s="123">
        <v>0</v>
      </c>
      <c r="N11" s="123">
        <v>0</v>
      </c>
      <c r="O11" s="123">
        <v>0</v>
      </c>
      <c r="P11" s="144">
        <f>SUM(J11:O11)</f>
        <v>1</v>
      </c>
      <c r="Q11" s="144">
        <v>11</v>
      </c>
      <c r="R11" s="144">
        <v>20336</v>
      </c>
      <c r="S11" s="144">
        <v>143</v>
      </c>
      <c r="T11" s="144">
        <v>3299</v>
      </c>
      <c r="U11" s="126">
        <v>1</v>
      </c>
      <c r="V11" s="20">
        <v>1</v>
      </c>
      <c r="W11" s="27" t="s">
        <v>155</v>
      </c>
      <c r="X11" s="144">
        <f>SUM(Q11:T11)</f>
        <v>23789</v>
      </c>
      <c r="Y11" s="144">
        <v>12</v>
      </c>
      <c r="Z11" s="144">
        <v>40653</v>
      </c>
      <c r="AA11" s="144">
        <v>465</v>
      </c>
      <c r="AB11" s="144">
        <v>8859</v>
      </c>
      <c r="AC11" s="144">
        <f>SUM(Y11:AB11)</f>
        <v>49989</v>
      </c>
      <c r="AD11" s="144">
        <v>16</v>
      </c>
      <c r="AE11" s="144">
        <v>12477</v>
      </c>
      <c r="AF11" s="144">
        <v>97</v>
      </c>
      <c r="AG11" s="144">
        <v>4433</v>
      </c>
      <c r="AH11" s="144">
        <f>SUM(AD11:AG11)</f>
        <v>17023</v>
      </c>
      <c r="AI11" s="144">
        <v>0</v>
      </c>
      <c r="AJ11" s="144">
        <v>70</v>
      </c>
      <c r="AK11" s="144">
        <v>2</v>
      </c>
      <c r="AL11" s="144">
        <v>1</v>
      </c>
      <c r="AM11" s="144">
        <f>SUM(AI11:AL11)</f>
        <v>73</v>
      </c>
      <c r="AN11" s="126">
        <v>1</v>
      </c>
      <c r="AO11" s="20">
        <v>1</v>
      </c>
      <c r="AP11" s="27" t="s">
        <v>155</v>
      </c>
      <c r="AQ11" s="144">
        <v>0</v>
      </c>
      <c r="AR11" s="144">
        <v>0</v>
      </c>
      <c r="AS11" s="144">
        <v>0</v>
      </c>
      <c r="AT11" s="144">
        <v>0</v>
      </c>
      <c r="AU11" s="144">
        <f>SUM(AQ11:AT11)</f>
        <v>0</v>
      </c>
      <c r="AV11" s="144">
        <v>0</v>
      </c>
      <c r="AW11" s="144">
        <v>0</v>
      </c>
      <c r="AX11" s="144">
        <v>0</v>
      </c>
      <c r="AY11" s="144">
        <v>0</v>
      </c>
      <c r="AZ11" s="144">
        <f>SUM(AV11:AY11)</f>
        <v>0</v>
      </c>
      <c r="BA11" s="144">
        <f>SUM(X11,AC11,AH11,AM11,AU11,AZ11)</f>
        <v>90874</v>
      </c>
      <c r="BB11" s="144">
        <v>4</v>
      </c>
      <c r="BC11" s="144">
        <v>1696</v>
      </c>
      <c r="BD11" s="144">
        <v>1516</v>
      </c>
      <c r="BE11" s="144">
        <f>SUM(I11,P11,BA11,BB11:BD11)</f>
        <v>97066</v>
      </c>
      <c r="BF11" s="144">
        <v>3803</v>
      </c>
      <c r="BG11" s="144">
        <f>SUM(H11,I11,BF11)</f>
        <v>12624</v>
      </c>
      <c r="BH11" s="183">
        <f>SUM(BE11,BG11)-I11</f>
        <v>106715</v>
      </c>
      <c r="BI11" s="424">
        <v>1</v>
      </c>
      <c r="BJ11" s="62"/>
      <c r="BL11" s="82"/>
    </row>
    <row r="12" spans="1:64" ht="20.100000000000001" customHeight="1" x14ac:dyDescent="0.15">
      <c r="A12" s="21">
        <v>2</v>
      </c>
      <c r="B12" s="28" t="s">
        <v>159</v>
      </c>
      <c r="C12" s="117">
        <v>691</v>
      </c>
      <c r="D12" s="118">
        <v>1</v>
      </c>
      <c r="E12" s="118">
        <v>79</v>
      </c>
      <c r="F12" s="118">
        <v>174</v>
      </c>
      <c r="G12" s="118">
        <v>27</v>
      </c>
      <c r="H12" s="118">
        <f t="shared" si="0"/>
        <v>972</v>
      </c>
      <c r="I12" s="118">
        <v>507</v>
      </c>
      <c r="J12" s="118">
        <v>0</v>
      </c>
      <c r="K12" s="118">
        <v>0</v>
      </c>
      <c r="L12" s="118">
        <v>3</v>
      </c>
      <c r="M12" s="118">
        <v>0</v>
      </c>
      <c r="N12" s="118">
        <v>0</v>
      </c>
      <c r="O12" s="118">
        <v>0</v>
      </c>
      <c r="P12" s="120">
        <f t="shared" ref="P12:P35" si="1">SUM(J12:O12)</f>
        <v>3</v>
      </c>
      <c r="Q12" s="120">
        <v>2</v>
      </c>
      <c r="R12" s="120">
        <v>3865</v>
      </c>
      <c r="S12" s="120">
        <v>26</v>
      </c>
      <c r="T12" s="120">
        <v>1487</v>
      </c>
      <c r="U12" s="50">
        <v>2</v>
      </c>
      <c r="V12" s="21">
        <v>2</v>
      </c>
      <c r="W12" s="28" t="s">
        <v>159</v>
      </c>
      <c r="X12" s="120">
        <f t="shared" ref="X12:X35" si="2">SUM(Q12:T12)</f>
        <v>5380</v>
      </c>
      <c r="Y12" s="120">
        <v>0</v>
      </c>
      <c r="Z12" s="120">
        <v>7357</v>
      </c>
      <c r="AA12" s="120">
        <v>59</v>
      </c>
      <c r="AB12" s="120">
        <v>3244</v>
      </c>
      <c r="AC12" s="120">
        <f t="shared" ref="AC12:AC35" si="3">SUM(Y12:AB12)</f>
        <v>10660</v>
      </c>
      <c r="AD12" s="120">
        <v>1</v>
      </c>
      <c r="AE12" s="120">
        <v>2670</v>
      </c>
      <c r="AF12" s="120">
        <v>9</v>
      </c>
      <c r="AG12" s="120">
        <v>1821</v>
      </c>
      <c r="AH12" s="120">
        <f t="shared" ref="AH12:AH35" si="4">SUM(AD12:AG12)</f>
        <v>4501</v>
      </c>
      <c r="AI12" s="120">
        <v>0</v>
      </c>
      <c r="AJ12" s="120">
        <v>4</v>
      </c>
      <c r="AK12" s="120">
        <v>0</v>
      </c>
      <c r="AL12" s="120">
        <v>0</v>
      </c>
      <c r="AM12" s="120">
        <f t="shared" ref="AM12:AM35" si="5">SUM(AI12:AL12)</f>
        <v>4</v>
      </c>
      <c r="AN12" s="50">
        <v>2</v>
      </c>
      <c r="AO12" s="21">
        <v>2</v>
      </c>
      <c r="AP12" s="28" t="s">
        <v>159</v>
      </c>
      <c r="AQ12" s="120">
        <v>0</v>
      </c>
      <c r="AR12" s="120">
        <v>0</v>
      </c>
      <c r="AS12" s="120">
        <v>0</v>
      </c>
      <c r="AT12" s="120">
        <v>0</v>
      </c>
      <c r="AU12" s="120">
        <f t="shared" ref="AU12:AU35" si="6">SUM(AQ12:AT12)</f>
        <v>0</v>
      </c>
      <c r="AV12" s="120">
        <v>0</v>
      </c>
      <c r="AW12" s="120">
        <v>0</v>
      </c>
      <c r="AX12" s="120">
        <v>0</v>
      </c>
      <c r="AY12" s="120">
        <v>0</v>
      </c>
      <c r="AZ12" s="120">
        <f t="shared" ref="AZ12:AZ35" si="7">SUM(AV12:AY12)</f>
        <v>0</v>
      </c>
      <c r="BA12" s="120">
        <f t="shared" ref="BA12:BA35" si="8">SUM(X12,AC12,AH12,AM12,AU12,AZ12)</f>
        <v>20545</v>
      </c>
      <c r="BB12" s="120">
        <v>0</v>
      </c>
      <c r="BC12" s="120">
        <v>2623</v>
      </c>
      <c r="BD12" s="120">
        <v>570</v>
      </c>
      <c r="BE12" s="120">
        <f t="shared" ref="BE12:BE35" si="9">SUM(I12,P12,BA12,BB12:BD12)</f>
        <v>24248</v>
      </c>
      <c r="BF12" s="120">
        <v>584</v>
      </c>
      <c r="BG12" s="120">
        <f t="shared" ref="BG12:BG35" si="10">SUM(H12,I12,BF12)</f>
        <v>2063</v>
      </c>
      <c r="BH12" s="132">
        <f t="shared" ref="BH12:BH35" si="11">SUM(BE12,BG12)-I12</f>
        <v>25804</v>
      </c>
      <c r="BI12" s="425">
        <v>2</v>
      </c>
      <c r="BJ12" s="62"/>
      <c r="BL12" s="82"/>
    </row>
    <row r="13" spans="1:64" ht="20.100000000000001" customHeight="1" x14ac:dyDescent="0.15">
      <c r="A13" s="21">
        <v>3</v>
      </c>
      <c r="B13" s="28" t="s">
        <v>160</v>
      </c>
      <c r="C13" s="118">
        <v>1626</v>
      </c>
      <c r="D13" s="118">
        <v>3</v>
      </c>
      <c r="E13" s="118">
        <v>170</v>
      </c>
      <c r="F13" s="118">
        <v>379</v>
      </c>
      <c r="G13" s="118">
        <v>54</v>
      </c>
      <c r="H13" s="118">
        <f t="shared" si="0"/>
        <v>2232</v>
      </c>
      <c r="I13" s="118">
        <v>759</v>
      </c>
      <c r="J13" s="118">
        <v>0</v>
      </c>
      <c r="K13" s="118">
        <v>0</v>
      </c>
      <c r="L13" s="118">
        <v>1</v>
      </c>
      <c r="M13" s="118">
        <v>0</v>
      </c>
      <c r="N13" s="118">
        <v>0</v>
      </c>
      <c r="O13" s="118">
        <v>0</v>
      </c>
      <c r="P13" s="118">
        <f t="shared" si="1"/>
        <v>1</v>
      </c>
      <c r="Q13" s="120">
        <v>0</v>
      </c>
      <c r="R13" s="120">
        <v>6631</v>
      </c>
      <c r="S13" s="120">
        <v>25</v>
      </c>
      <c r="T13" s="120">
        <v>2771</v>
      </c>
      <c r="U13" s="50">
        <v>3</v>
      </c>
      <c r="V13" s="21">
        <v>3</v>
      </c>
      <c r="W13" s="28" t="s">
        <v>160</v>
      </c>
      <c r="X13" s="120">
        <f t="shared" si="2"/>
        <v>9427</v>
      </c>
      <c r="Y13" s="120">
        <v>1</v>
      </c>
      <c r="Z13" s="120">
        <v>12374</v>
      </c>
      <c r="AA13" s="120">
        <v>107</v>
      </c>
      <c r="AB13" s="120">
        <v>6193</v>
      </c>
      <c r="AC13" s="120">
        <f t="shared" si="3"/>
        <v>18675</v>
      </c>
      <c r="AD13" s="120">
        <v>1</v>
      </c>
      <c r="AE13" s="120">
        <v>4889</v>
      </c>
      <c r="AF13" s="120">
        <v>36</v>
      </c>
      <c r="AG13" s="120">
        <v>5541</v>
      </c>
      <c r="AH13" s="120">
        <f t="shared" si="4"/>
        <v>10467</v>
      </c>
      <c r="AI13" s="120">
        <v>0</v>
      </c>
      <c r="AJ13" s="120">
        <v>8</v>
      </c>
      <c r="AK13" s="120">
        <v>0</v>
      </c>
      <c r="AL13" s="120">
        <v>0</v>
      </c>
      <c r="AM13" s="120">
        <f t="shared" si="5"/>
        <v>8</v>
      </c>
      <c r="AN13" s="50">
        <v>3</v>
      </c>
      <c r="AO13" s="21">
        <v>3</v>
      </c>
      <c r="AP13" s="28" t="s">
        <v>160</v>
      </c>
      <c r="AQ13" s="120">
        <v>0</v>
      </c>
      <c r="AR13" s="120">
        <v>0</v>
      </c>
      <c r="AS13" s="120">
        <v>0</v>
      </c>
      <c r="AT13" s="120">
        <v>0</v>
      </c>
      <c r="AU13" s="120">
        <f t="shared" si="6"/>
        <v>0</v>
      </c>
      <c r="AV13" s="120">
        <v>0</v>
      </c>
      <c r="AW13" s="120">
        <v>0</v>
      </c>
      <c r="AX13" s="120">
        <v>0</v>
      </c>
      <c r="AY13" s="120">
        <v>0</v>
      </c>
      <c r="AZ13" s="120">
        <f t="shared" si="7"/>
        <v>0</v>
      </c>
      <c r="BA13" s="120">
        <f t="shared" si="8"/>
        <v>38577</v>
      </c>
      <c r="BB13" s="120">
        <v>0</v>
      </c>
      <c r="BC13" s="120">
        <v>5474</v>
      </c>
      <c r="BD13" s="120">
        <v>1417</v>
      </c>
      <c r="BE13" s="120">
        <f t="shared" si="9"/>
        <v>46228</v>
      </c>
      <c r="BF13" s="120">
        <v>1036</v>
      </c>
      <c r="BG13" s="120">
        <f t="shared" si="10"/>
        <v>4027</v>
      </c>
      <c r="BH13" s="132">
        <f t="shared" si="11"/>
        <v>49496</v>
      </c>
      <c r="BI13" s="425">
        <v>3</v>
      </c>
      <c r="BJ13" s="62"/>
      <c r="BL13" s="82"/>
    </row>
    <row r="14" spans="1:64" ht="20.100000000000001" customHeight="1" x14ac:dyDescent="0.15">
      <c r="A14" s="21">
        <v>4</v>
      </c>
      <c r="B14" s="28" t="s">
        <v>161</v>
      </c>
      <c r="C14" s="118">
        <v>1094</v>
      </c>
      <c r="D14" s="118">
        <v>0</v>
      </c>
      <c r="E14" s="118">
        <v>107</v>
      </c>
      <c r="F14" s="118">
        <v>255</v>
      </c>
      <c r="G14" s="118">
        <v>56</v>
      </c>
      <c r="H14" s="118">
        <f t="shared" si="0"/>
        <v>1512</v>
      </c>
      <c r="I14" s="118">
        <v>660</v>
      </c>
      <c r="J14" s="118">
        <v>0</v>
      </c>
      <c r="K14" s="118">
        <v>0</v>
      </c>
      <c r="L14" s="118">
        <v>2</v>
      </c>
      <c r="M14" s="118">
        <v>0</v>
      </c>
      <c r="N14" s="118">
        <v>0</v>
      </c>
      <c r="O14" s="118">
        <v>0</v>
      </c>
      <c r="P14" s="118">
        <f t="shared" si="1"/>
        <v>2</v>
      </c>
      <c r="Q14" s="120">
        <v>2</v>
      </c>
      <c r="R14" s="120">
        <v>4974</v>
      </c>
      <c r="S14" s="120">
        <v>22</v>
      </c>
      <c r="T14" s="120">
        <v>1679</v>
      </c>
      <c r="U14" s="50">
        <v>4</v>
      </c>
      <c r="V14" s="21">
        <v>4</v>
      </c>
      <c r="W14" s="28" t="s">
        <v>161</v>
      </c>
      <c r="X14" s="120">
        <f t="shared" si="2"/>
        <v>6677</v>
      </c>
      <c r="Y14" s="120">
        <v>1</v>
      </c>
      <c r="Z14" s="120">
        <v>10261</v>
      </c>
      <c r="AA14" s="120">
        <v>70</v>
      </c>
      <c r="AB14" s="120">
        <v>3635</v>
      </c>
      <c r="AC14" s="120">
        <f t="shared" si="3"/>
        <v>13967</v>
      </c>
      <c r="AD14" s="120">
        <v>0</v>
      </c>
      <c r="AE14" s="120">
        <v>3241</v>
      </c>
      <c r="AF14" s="120">
        <v>13</v>
      </c>
      <c r="AG14" s="120">
        <v>2496</v>
      </c>
      <c r="AH14" s="120">
        <f t="shared" si="4"/>
        <v>5750</v>
      </c>
      <c r="AI14" s="120">
        <v>0</v>
      </c>
      <c r="AJ14" s="120">
        <v>5</v>
      </c>
      <c r="AK14" s="120">
        <v>0</v>
      </c>
      <c r="AL14" s="120">
        <v>0</v>
      </c>
      <c r="AM14" s="120">
        <f t="shared" si="5"/>
        <v>5</v>
      </c>
      <c r="AN14" s="50">
        <v>4</v>
      </c>
      <c r="AO14" s="21">
        <v>4</v>
      </c>
      <c r="AP14" s="28" t="s">
        <v>161</v>
      </c>
      <c r="AQ14" s="120">
        <v>0</v>
      </c>
      <c r="AR14" s="120">
        <v>0</v>
      </c>
      <c r="AS14" s="120">
        <v>0</v>
      </c>
      <c r="AT14" s="120">
        <v>0</v>
      </c>
      <c r="AU14" s="120">
        <f t="shared" si="6"/>
        <v>0</v>
      </c>
      <c r="AV14" s="120">
        <v>0</v>
      </c>
      <c r="AW14" s="120">
        <v>0</v>
      </c>
      <c r="AX14" s="120">
        <v>0</v>
      </c>
      <c r="AY14" s="120">
        <v>0</v>
      </c>
      <c r="AZ14" s="120">
        <f t="shared" si="7"/>
        <v>0</v>
      </c>
      <c r="BA14" s="120">
        <f t="shared" si="8"/>
        <v>26399</v>
      </c>
      <c r="BB14" s="120">
        <v>0</v>
      </c>
      <c r="BC14" s="120">
        <v>3078</v>
      </c>
      <c r="BD14" s="120">
        <v>1182</v>
      </c>
      <c r="BE14" s="120">
        <f t="shared" si="9"/>
        <v>31321</v>
      </c>
      <c r="BF14" s="120">
        <v>693</v>
      </c>
      <c r="BG14" s="120">
        <f t="shared" si="10"/>
        <v>2865</v>
      </c>
      <c r="BH14" s="132">
        <f t="shared" si="11"/>
        <v>33526</v>
      </c>
      <c r="BI14" s="425">
        <v>4</v>
      </c>
      <c r="BJ14" s="62"/>
      <c r="BL14" s="82"/>
    </row>
    <row r="15" spans="1:64" ht="20.100000000000001" customHeight="1" x14ac:dyDescent="0.15">
      <c r="A15" s="22">
        <v>5</v>
      </c>
      <c r="B15" s="28" t="s">
        <v>164</v>
      </c>
      <c r="C15" s="119">
        <v>472</v>
      </c>
      <c r="D15" s="119">
        <v>1</v>
      </c>
      <c r="E15" s="119">
        <v>52</v>
      </c>
      <c r="F15" s="119">
        <v>93</v>
      </c>
      <c r="G15" s="119">
        <v>14</v>
      </c>
      <c r="H15" s="119">
        <f t="shared" si="0"/>
        <v>632</v>
      </c>
      <c r="I15" s="119">
        <v>187</v>
      </c>
      <c r="J15" s="119">
        <v>0</v>
      </c>
      <c r="K15" s="119">
        <v>0</v>
      </c>
      <c r="L15" s="119">
        <v>0</v>
      </c>
      <c r="M15" s="119">
        <v>0</v>
      </c>
      <c r="N15" s="119">
        <v>0</v>
      </c>
      <c r="O15" s="119">
        <v>0</v>
      </c>
      <c r="P15" s="119">
        <f t="shared" si="1"/>
        <v>0</v>
      </c>
      <c r="Q15" s="119">
        <v>0</v>
      </c>
      <c r="R15" s="119">
        <v>2014</v>
      </c>
      <c r="S15" s="119">
        <v>13</v>
      </c>
      <c r="T15" s="119">
        <v>797</v>
      </c>
      <c r="U15" s="51">
        <v>5</v>
      </c>
      <c r="V15" s="22">
        <v>5</v>
      </c>
      <c r="W15" s="28" t="s">
        <v>164</v>
      </c>
      <c r="X15" s="119">
        <f t="shared" si="2"/>
        <v>2824</v>
      </c>
      <c r="Y15" s="119">
        <v>0</v>
      </c>
      <c r="Z15" s="119">
        <v>3097</v>
      </c>
      <c r="AA15" s="119">
        <v>44</v>
      </c>
      <c r="AB15" s="119">
        <v>1380</v>
      </c>
      <c r="AC15" s="119">
        <f t="shared" si="3"/>
        <v>4521</v>
      </c>
      <c r="AD15" s="119">
        <v>0</v>
      </c>
      <c r="AE15" s="119">
        <v>1629</v>
      </c>
      <c r="AF15" s="119">
        <v>7</v>
      </c>
      <c r="AG15" s="119">
        <v>1395</v>
      </c>
      <c r="AH15" s="119">
        <f t="shared" si="4"/>
        <v>3031</v>
      </c>
      <c r="AI15" s="119">
        <v>0</v>
      </c>
      <c r="AJ15" s="119">
        <v>1</v>
      </c>
      <c r="AK15" s="119">
        <v>0</v>
      </c>
      <c r="AL15" s="119">
        <v>0</v>
      </c>
      <c r="AM15" s="119">
        <f t="shared" si="5"/>
        <v>1</v>
      </c>
      <c r="AN15" s="51">
        <v>5</v>
      </c>
      <c r="AO15" s="22">
        <v>5</v>
      </c>
      <c r="AP15" s="28" t="s">
        <v>164</v>
      </c>
      <c r="AQ15" s="119">
        <v>0</v>
      </c>
      <c r="AR15" s="119">
        <v>0</v>
      </c>
      <c r="AS15" s="119">
        <v>0</v>
      </c>
      <c r="AT15" s="119">
        <v>0</v>
      </c>
      <c r="AU15" s="119">
        <f t="shared" si="6"/>
        <v>0</v>
      </c>
      <c r="AV15" s="119">
        <v>0</v>
      </c>
      <c r="AW15" s="119">
        <v>0</v>
      </c>
      <c r="AX15" s="119">
        <v>0</v>
      </c>
      <c r="AY15" s="119">
        <v>0</v>
      </c>
      <c r="AZ15" s="119">
        <f t="shared" si="7"/>
        <v>0</v>
      </c>
      <c r="BA15" s="119">
        <f t="shared" si="8"/>
        <v>10377</v>
      </c>
      <c r="BB15" s="119">
        <v>0</v>
      </c>
      <c r="BC15" s="119">
        <v>1322</v>
      </c>
      <c r="BD15" s="119">
        <v>163</v>
      </c>
      <c r="BE15" s="120">
        <f t="shared" si="9"/>
        <v>12049</v>
      </c>
      <c r="BF15" s="119">
        <v>258</v>
      </c>
      <c r="BG15" s="120">
        <f t="shared" si="10"/>
        <v>1077</v>
      </c>
      <c r="BH15" s="133">
        <f t="shared" si="11"/>
        <v>12939</v>
      </c>
      <c r="BI15" s="426">
        <v>5</v>
      </c>
      <c r="BJ15" s="62"/>
      <c r="BL15" s="82"/>
    </row>
    <row r="16" spans="1:64" ht="20.100000000000001" customHeight="1" x14ac:dyDescent="0.15">
      <c r="A16" s="21">
        <v>6</v>
      </c>
      <c r="B16" s="176" t="s">
        <v>166</v>
      </c>
      <c r="C16" s="117">
        <v>998</v>
      </c>
      <c r="D16" s="118">
        <v>6</v>
      </c>
      <c r="E16" s="124">
        <v>115</v>
      </c>
      <c r="F16" s="124">
        <v>166</v>
      </c>
      <c r="G16" s="118">
        <v>30</v>
      </c>
      <c r="H16" s="118">
        <f t="shared" si="0"/>
        <v>1315</v>
      </c>
      <c r="I16" s="118">
        <v>436</v>
      </c>
      <c r="J16" s="118">
        <v>0</v>
      </c>
      <c r="K16" s="118">
        <v>0</v>
      </c>
      <c r="L16" s="118">
        <v>1</v>
      </c>
      <c r="M16" s="118">
        <v>0</v>
      </c>
      <c r="N16" s="118">
        <v>0</v>
      </c>
      <c r="O16" s="118">
        <v>0</v>
      </c>
      <c r="P16" s="118">
        <f t="shared" si="1"/>
        <v>1</v>
      </c>
      <c r="Q16" s="118">
        <v>0</v>
      </c>
      <c r="R16" s="118">
        <v>3254</v>
      </c>
      <c r="S16" s="118">
        <v>20</v>
      </c>
      <c r="T16" s="118">
        <v>1442</v>
      </c>
      <c r="U16" s="50">
        <v>6</v>
      </c>
      <c r="V16" s="21">
        <v>6</v>
      </c>
      <c r="W16" s="176" t="s">
        <v>166</v>
      </c>
      <c r="X16" s="118">
        <f t="shared" si="2"/>
        <v>4716</v>
      </c>
      <c r="Y16" s="118">
        <v>3</v>
      </c>
      <c r="Z16" s="118">
        <v>5609</v>
      </c>
      <c r="AA16" s="118">
        <v>46</v>
      </c>
      <c r="AB16" s="118">
        <v>2809</v>
      </c>
      <c r="AC16" s="118">
        <f t="shared" si="3"/>
        <v>8467</v>
      </c>
      <c r="AD16" s="118">
        <v>1</v>
      </c>
      <c r="AE16" s="118">
        <v>2565</v>
      </c>
      <c r="AF16" s="118">
        <v>24</v>
      </c>
      <c r="AG16" s="118">
        <v>2297</v>
      </c>
      <c r="AH16" s="118">
        <f t="shared" si="4"/>
        <v>4887</v>
      </c>
      <c r="AI16" s="118">
        <v>0</v>
      </c>
      <c r="AJ16" s="118">
        <v>6</v>
      </c>
      <c r="AK16" s="118">
        <v>0</v>
      </c>
      <c r="AL16" s="118">
        <v>0</v>
      </c>
      <c r="AM16" s="118">
        <f t="shared" si="5"/>
        <v>6</v>
      </c>
      <c r="AN16" s="50">
        <v>6</v>
      </c>
      <c r="AO16" s="21">
        <v>6</v>
      </c>
      <c r="AP16" s="176" t="s">
        <v>166</v>
      </c>
      <c r="AQ16" s="118">
        <v>0</v>
      </c>
      <c r="AR16" s="118">
        <v>0</v>
      </c>
      <c r="AS16" s="118">
        <v>0</v>
      </c>
      <c r="AT16" s="118">
        <v>0</v>
      </c>
      <c r="AU16" s="118">
        <f t="shared" si="6"/>
        <v>0</v>
      </c>
      <c r="AV16" s="118">
        <v>0</v>
      </c>
      <c r="AW16" s="118">
        <v>0</v>
      </c>
      <c r="AX16" s="118">
        <v>0</v>
      </c>
      <c r="AY16" s="118">
        <v>0</v>
      </c>
      <c r="AZ16" s="118">
        <f t="shared" si="7"/>
        <v>0</v>
      </c>
      <c r="BA16" s="127">
        <f t="shared" si="8"/>
        <v>18076</v>
      </c>
      <c r="BB16" s="118">
        <v>1</v>
      </c>
      <c r="BC16" s="118">
        <v>2318</v>
      </c>
      <c r="BD16" s="118">
        <v>774</v>
      </c>
      <c r="BE16" s="166">
        <f t="shared" si="9"/>
        <v>21606</v>
      </c>
      <c r="BF16" s="118">
        <v>521</v>
      </c>
      <c r="BG16" s="166">
        <f t="shared" si="10"/>
        <v>2272</v>
      </c>
      <c r="BH16" s="131">
        <f t="shared" si="11"/>
        <v>23442</v>
      </c>
      <c r="BI16" s="425">
        <v>6</v>
      </c>
      <c r="BJ16" s="62"/>
      <c r="BL16" s="82"/>
    </row>
    <row r="17" spans="1:64" s="62" customFormat="1" ht="20.100000000000001" customHeight="1" x14ac:dyDescent="0.15">
      <c r="A17" s="21">
        <v>7</v>
      </c>
      <c r="B17" s="28" t="s">
        <v>167</v>
      </c>
      <c r="C17" s="117">
        <v>660</v>
      </c>
      <c r="D17" s="118">
        <v>0</v>
      </c>
      <c r="E17" s="118">
        <v>80</v>
      </c>
      <c r="F17" s="118">
        <v>133</v>
      </c>
      <c r="G17" s="118">
        <v>47</v>
      </c>
      <c r="H17" s="118">
        <f t="shared" si="0"/>
        <v>920</v>
      </c>
      <c r="I17" s="118">
        <v>276</v>
      </c>
      <c r="J17" s="118">
        <v>0</v>
      </c>
      <c r="K17" s="118">
        <v>0</v>
      </c>
      <c r="L17" s="118">
        <v>0</v>
      </c>
      <c r="M17" s="118">
        <v>0</v>
      </c>
      <c r="N17" s="118">
        <v>0</v>
      </c>
      <c r="O17" s="118">
        <v>0</v>
      </c>
      <c r="P17" s="118">
        <f t="shared" si="1"/>
        <v>0</v>
      </c>
      <c r="Q17" s="118">
        <v>0</v>
      </c>
      <c r="R17" s="118">
        <v>2092</v>
      </c>
      <c r="S17" s="118">
        <v>8</v>
      </c>
      <c r="T17" s="118">
        <v>1083</v>
      </c>
      <c r="U17" s="50">
        <v>7</v>
      </c>
      <c r="V17" s="21">
        <v>7</v>
      </c>
      <c r="W17" s="28" t="s">
        <v>167</v>
      </c>
      <c r="X17" s="118">
        <f t="shared" si="2"/>
        <v>3183</v>
      </c>
      <c r="Y17" s="118">
        <v>1</v>
      </c>
      <c r="Z17" s="118">
        <v>3910</v>
      </c>
      <c r="AA17" s="118">
        <v>27</v>
      </c>
      <c r="AB17" s="118">
        <v>1986</v>
      </c>
      <c r="AC17" s="118">
        <f t="shared" si="3"/>
        <v>5924</v>
      </c>
      <c r="AD17" s="118">
        <v>2</v>
      </c>
      <c r="AE17" s="118">
        <v>1597</v>
      </c>
      <c r="AF17" s="118">
        <v>1</v>
      </c>
      <c r="AG17" s="118">
        <v>2086</v>
      </c>
      <c r="AH17" s="118">
        <f t="shared" si="4"/>
        <v>3686</v>
      </c>
      <c r="AI17" s="118">
        <v>0</v>
      </c>
      <c r="AJ17" s="118">
        <v>2</v>
      </c>
      <c r="AK17" s="118">
        <v>0</v>
      </c>
      <c r="AL17" s="118">
        <v>0</v>
      </c>
      <c r="AM17" s="118">
        <f t="shared" si="5"/>
        <v>2</v>
      </c>
      <c r="AN17" s="50">
        <v>7</v>
      </c>
      <c r="AO17" s="21">
        <v>7</v>
      </c>
      <c r="AP17" s="28" t="s">
        <v>167</v>
      </c>
      <c r="AQ17" s="118">
        <v>0</v>
      </c>
      <c r="AR17" s="118">
        <v>0</v>
      </c>
      <c r="AS17" s="118">
        <v>0</v>
      </c>
      <c r="AT17" s="118">
        <v>0</v>
      </c>
      <c r="AU17" s="118">
        <f t="shared" si="6"/>
        <v>0</v>
      </c>
      <c r="AV17" s="118">
        <v>0</v>
      </c>
      <c r="AW17" s="118">
        <v>0</v>
      </c>
      <c r="AX17" s="118">
        <v>0</v>
      </c>
      <c r="AY17" s="118">
        <v>0</v>
      </c>
      <c r="AZ17" s="118">
        <f t="shared" si="7"/>
        <v>0</v>
      </c>
      <c r="BA17" s="127">
        <f t="shared" si="8"/>
        <v>12795</v>
      </c>
      <c r="BB17" s="118">
        <v>1</v>
      </c>
      <c r="BC17" s="118">
        <v>3031</v>
      </c>
      <c r="BD17" s="118">
        <v>745</v>
      </c>
      <c r="BE17" s="120">
        <f t="shared" si="9"/>
        <v>16848</v>
      </c>
      <c r="BF17" s="118">
        <v>261</v>
      </c>
      <c r="BG17" s="120">
        <f t="shared" si="10"/>
        <v>1457</v>
      </c>
      <c r="BH17" s="131">
        <f t="shared" si="11"/>
        <v>18029</v>
      </c>
      <c r="BI17" s="425">
        <v>7</v>
      </c>
      <c r="BL17" s="120"/>
    </row>
    <row r="18" spans="1:64" ht="20.100000000000001" customHeight="1" x14ac:dyDescent="0.15">
      <c r="A18" s="21">
        <v>8</v>
      </c>
      <c r="B18" s="28" t="s">
        <v>170</v>
      </c>
      <c r="C18" s="120">
        <v>1467</v>
      </c>
      <c r="D18" s="120">
        <v>4</v>
      </c>
      <c r="E18" s="120">
        <v>162</v>
      </c>
      <c r="F18" s="120">
        <v>330</v>
      </c>
      <c r="G18" s="120">
        <v>54</v>
      </c>
      <c r="H18" s="120">
        <f t="shared" si="0"/>
        <v>2017</v>
      </c>
      <c r="I18" s="120">
        <v>828</v>
      </c>
      <c r="J18" s="120">
        <v>0</v>
      </c>
      <c r="K18" s="120">
        <v>0</v>
      </c>
      <c r="L18" s="120">
        <v>1</v>
      </c>
      <c r="M18" s="120">
        <v>0</v>
      </c>
      <c r="N18" s="120">
        <v>0</v>
      </c>
      <c r="O18" s="120">
        <v>0</v>
      </c>
      <c r="P18" s="120">
        <f t="shared" si="1"/>
        <v>1</v>
      </c>
      <c r="Q18" s="120">
        <v>2</v>
      </c>
      <c r="R18" s="120">
        <v>5418</v>
      </c>
      <c r="S18" s="120">
        <v>27</v>
      </c>
      <c r="T18" s="120">
        <v>2066</v>
      </c>
      <c r="U18" s="50">
        <v>8</v>
      </c>
      <c r="V18" s="21">
        <v>8</v>
      </c>
      <c r="W18" s="28" t="s">
        <v>170</v>
      </c>
      <c r="X18" s="120">
        <f t="shared" si="2"/>
        <v>7513</v>
      </c>
      <c r="Y18" s="120">
        <v>3</v>
      </c>
      <c r="Z18" s="120">
        <v>10676</v>
      </c>
      <c r="AA18" s="120">
        <v>101</v>
      </c>
      <c r="AB18" s="120">
        <v>4629</v>
      </c>
      <c r="AC18" s="120">
        <f t="shared" si="3"/>
        <v>15409</v>
      </c>
      <c r="AD18" s="120">
        <v>3</v>
      </c>
      <c r="AE18" s="120">
        <v>3720</v>
      </c>
      <c r="AF18" s="120">
        <v>17</v>
      </c>
      <c r="AG18" s="120">
        <v>3386</v>
      </c>
      <c r="AH18" s="120">
        <f t="shared" si="4"/>
        <v>7126</v>
      </c>
      <c r="AI18" s="120">
        <v>0</v>
      </c>
      <c r="AJ18" s="120">
        <v>11</v>
      </c>
      <c r="AK18" s="120">
        <v>0</v>
      </c>
      <c r="AL18" s="120">
        <v>0</v>
      </c>
      <c r="AM18" s="120">
        <f t="shared" si="5"/>
        <v>11</v>
      </c>
      <c r="AN18" s="50">
        <v>8</v>
      </c>
      <c r="AO18" s="21">
        <v>8</v>
      </c>
      <c r="AP18" s="28" t="s">
        <v>170</v>
      </c>
      <c r="AQ18" s="120">
        <v>0</v>
      </c>
      <c r="AR18" s="120">
        <v>0</v>
      </c>
      <c r="AS18" s="120">
        <v>0</v>
      </c>
      <c r="AT18" s="120">
        <v>0</v>
      </c>
      <c r="AU18" s="120">
        <f t="shared" si="6"/>
        <v>0</v>
      </c>
      <c r="AV18" s="120">
        <v>1</v>
      </c>
      <c r="AW18" s="120">
        <v>0</v>
      </c>
      <c r="AX18" s="120">
        <v>0</v>
      </c>
      <c r="AY18" s="120">
        <v>0</v>
      </c>
      <c r="AZ18" s="120">
        <f t="shared" si="7"/>
        <v>1</v>
      </c>
      <c r="BA18" s="127">
        <f t="shared" si="8"/>
        <v>30060</v>
      </c>
      <c r="BB18" s="120">
        <v>3</v>
      </c>
      <c r="BC18" s="120">
        <v>3824</v>
      </c>
      <c r="BD18" s="120">
        <v>654</v>
      </c>
      <c r="BE18" s="120">
        <f t="shared" si="9"/>
        <v>35370</v>
      </c>
      <c r="BF18" s="120">
        <v>946</v>
      </c>
      <c r="BG18" s="120">
        <f t="shared" si="10"/>
        <v>3791</v>
      </c>
      <c r="BH18" s="132">
        <f t="shared" si="11"/>
        <v>38333</v>
      </c>
      <c r="BI18" s="425">
        <v>8</v>
      </c>
      <c r="BJ18" s="62"/>
      <c r="BL18" s="82"/>
    </row>
    <row r="19" spans="1:64" ht="20.100000000000001" customHeight="1" x14ac:dyDescent="0.15">
      <c r="A19" s="21">
        <v>9</v>
      </c>
      <c r="B19" s="28" t="s">
        <v>172</v>
      </c>
      <c r="C19" s="120">
        <v>412</v>
      </c>
      <c r="D19" s="120">
        <v>2</v>
      </c>
      <c r="E19" s="120">
        <v>81</v>
      </c>
      <c r="F19" s="120">
        <v>139</v>
      </c>
      <c r="G19" s="120">
        <v>20</v>
      </c>
      <c r="H19" s="120">
        <f t="shared" si="0"/>
        <v>654</v>
      </c>
      <c r="I19" s="120">
        <v>297</v>
      </c>
      <c r="J19" s="120">
        <v>0</v>
      </c>
      <c r="K19" s="120">
        <v>0</v>
      </c>
      <c r="L19" s="120">
        <v>0</v>
      </c>
      <c r="M19" s="120">
        <v>0</v>
      </c>
      <c r="N19" s="120">
        <v>0</v>
      </c>
      <c r="O19" s="120">
        <v>0</v>
      </c>
      <c r="P19" s="120">
        <f t="shared" si="1"/>
        <v>0</v>
      </c>
      <c r="Q19" s="120">
        <v>2</v>
      </c>
      <c r="R19" s="120">
        <v>2635</v>
      </c>
      <c r="S19" s="120">
        <v>13</v>
      </c>
      <c r="T19" s="120">
        <v>689</v>
      </c>
      <c r="U19" s="50">
        <v>9</v>
      </c>
      <c r="V19" s="21">
        <v>9</v>
      </c>
      <c r="W19" s="28" t="s">
        <v>172</v>
      </c>
      <c r="X19" s="120">
        <f t="shared" si="2"/>
        <v>3339</v>
      </c>
      <c r="Y19" s="120">
        <v>2</v>
      </c>
      <c r="Z19" s="120">
        <v>4454</v>
      </c>
      <c r="AA19" s="120">
        <v>29</v>
      </c>
      <c r="AB19" s="120">
        <v>1213</v>
      </c>
      <c r="AC19" s="120">
        <f t="shared" si="3"/>
        <v>5698</v>
      </c>
      <c r="AD19" s="120">
        <v>1</v>
      </c>
      <c r="AE19" s="120">
        <v>2005</v>
      </c>
      <c r="AF19" s="120">
        <v>7</v>
      </c>
      <c r="AG19" s="120">
        <v>1253</v>
      </c>
      <c r="AH19" s="120">
        <f t="shared" si="4"/>
        <v>3266</v>
      </c>
      <c r="AI19" s="120">
        <v>0</v>
      </c>
      <c r="AJ19" s="120">
        <v>2</v>
      </c>
      <c r="AK19" s="120">
        <v>0</v>
      </c>
      <c r="AL19" s="120">
        <v>0</v>
      </c>
      <c r="AM19" s="120">
        <f t="shared" si="5"/>
        <v>2</v>
      </c>
      <c r="AN19" s="50">
        <v>9</v>
      </c>
      <c r="AO19" s="21">
        <v>9</v>
      </c>
      <c r="AP19" s="28" t="s">
        <v>172</v>
      </c>
      <c r="AQ19" s="120">
        <v>0</v>
      </c>
      <c r="AR19" s="120">
        <v>0</v>
      </c>
      <c r="AS19" s="120">
        <v>0</v>
      </c>
      <c r="AT19" s="120">
        <v>0</v>
      </c>
      <c r="AU19" s="120">
        <f t="shared" si="6"/>
        <v>0</v>
      </c>
      <c r="AV19" s="120">
        <v>0</v>
      </c>
      <c r="AW19" s="120">
        <v>0</v>
      </c>
      <c r="AX19" s="120">
        <v>0</v>
      </c>
      <c r="AY19" s="120">
        <v>0</v>
      </c>
      <c r="AZ19" s="120">
        <f t="shared" si="7"/>
        <v>0</v>
      </c>
      <c r="BA19" s="127">
        <f t="shared" si="8"/>
        <v>12305</v>
      </c>
      <c r="BB19" s="120">
        <v>0</v>
      </c>
      <c r="BC19" s="120">
        <v>790</v>
      </c>
      <c r="BD19" s="120">
        <v>231</v>
      </c>
      <c r="BE19" s="120">
        <f t="shared" si="9"/>
        <v>13623</v>
      </c>
      <c r="BF19" s="120">
        <v>478</v>
      </c>
      <c r="BG19" s="120">
        <f t="shared" si="10"/>
        <v>1429</v>
      </c>
      <c r="BH19" s="132">
        <f t="shared" si="11"/>
        <v>14755</v>
      </c>
      <c r="BI19" s="425">
        <v>9</v>
      </c>
      <c r="BJ19" s="62"/>
      <c r="BL19" s="82"/>
    </row>
    <row r="20" spans="1:64" ht="20.100000000000001" customHeight="1" x14ac:dyDescent="0.15">
      <c r="A20" s="22">
        <v>10</v>
      </c>
      <c r="B20" s="31" t="s">
        <v>173</v>
      </c>
      <c r="C20" s="119">
        <v>1606</v>
      </c>
      <c r="D20" s="119">
        <v>3</v>
      </c>
      <c r="E20" s="119">
        <v>181</v>
      </c>
      <c r="F20" s="119">
        <v>310</v>
      </c>
      <c r="G20" s="119">
        <v>69</v>
      </c>
      <c r="H20" s="119">
        <f t="shared" si="0"/>
        <v>2169</v>
      </c>
      <c r="I20" s="119">
        <v>842</v>
      </c>
      <c r="J20" s="119">
        <v>0</v>
      </c>
      <c r="K20" s="119">
        <v>0</v>
      </c>
      <c r="L20" s="119">
        <v>1</v>
      </c>
      <c r="M20" s="119">
        <v>0</v>
      </c>
      <c r="N20" s="119">
        <v>0</v>
      </c>
      <c r="O20" s="119">
        <v>0</v>
      </c>
      <c r="P20" s="119">
        <f t="shared" si="1"/>
        <v>1</v>
      </c>
      <c r="Q20" s="119">
        <v>0</v>
      </c>
      <c r="R20" s="119">
        <v>5811</v>
      </c>
      <c r="S20" s="119">
        <v>29</v>
      </c>
      <c r="T20" s="119">
        <v>2595</v>
      </c>
      <c r="U20" s="51">
        <v>10</v>
      </c>
      <c r="V20" s="22">
        <v>10</v>
      </c>
      <c r="W20" s="31" t="s">
        <v>173</v>
      </c>
      <c r="X20" s="119">
        <f t="shared" si="2"/>
        <v>8435</v>
      </c>
      <c r="Y20" s="119">
        <v>2</v>
      </c>
      <c r="Z20" s="119">
        <v>10263</v>
      </c>
      <c r="AA20" s="119">
        <v>106</v>
      </c>
      <c r="AB20" s="119">
        <v>5362</v>
      </c>
      <c r="AC20" s="119">
        <f t="shared" si="3"/>
        <v>15733</v>
      </c>
      <c r="AD20" s="119">
        <v>1</v>
      </c>
      <c r="AE20" s="119">
        <v>4373</v>
      </c>
      <c r="AF20" s="119">
        <v>15</v>
      </c>
      <c r="AG20" s="119">
        <v>4815</v>
      </c>
      <c r="AH20" s="119">
        <f t="shared" si="4"/>
        <v>9204</v>
      </c>
      <c r="AI20" s="119">
        <v>0</v>
      </c>
      <c r="AJ20" s="119">
        <v>8</v>
      </c>
      <c r="AK20" s="119">
        <v>0</v>
      </c>
      <c r="AL20" s="119">
        <v>0</v>
      </c>
      <c r="AM20" s="119">
        <f t="shared" si="5"/>
        <v>8</v>
      </c>
      <c r="AN20" s="51">
        <v>10</v>
      </c>
      <c r="AO20" s="22">
        <v>10</v>
      </c>
      <c r="AP20" s="31" t="s">
        <v>173</v>
      </c>
      <c r="AQ20" s="119">
        <v>0</v>
      </c>
      <c r="AR20" s="119">
        <v>0</v>
      </c>
      <c r="AS20" s="119">
        <v>0</v>
      </c>
      <c r="AT20" s="119">
        <v>0</v>
      </c>
      <c r="AU20" s="119">
        <f t="shared" si="6"/>
        <v>0</v>
      </c>
      <c r="AV20" s="119">
        <v>0</v>
      </c>
      <c r="AW20" s="119">
        <v>0</v>
      </c>
      <c r="AX20" s="119">
        <v>0</v>
      </c>
      <c r="AY20" s="119">
        <v>0</v>
      </c>
      <c r="AZ20" s="119">
        <f t="shared" si="7"/>
        <v>0</v>
      </c>
      <c r="BA20" s="182">
        <f t="shared" si="8"/>
        <v>33380</v>
      </c>
      <c r="BB20" s="119">
        <v>2</v>
      </c>
      <c r="BC20" s="119">
        <v>5350</v>
      </c>
      <c r="BD20" s="119">
        <v>1163</v>
      </c>
      <c r="BE20" s="119">
        <f t="shared" si="9"/>
        <v>40738</v>
      </c>
      <c r="BF20" s="119">
        <v>883</v>
      </c>
      <c r="BG20" s="119">
        <f t="shared" si="10"/>
        <v>3894</v>
      </c>
      <c r="BH20" s="133">
        <f t="shared" si="11"/>
        <v>43790</v>
      </c>
      <c r="BI20" s="426">
        <v>10</v>
      </c>
      <c r="BJ20" s="62"/>
      <c r="BL20" s="82"/>
    </row>
    <row r="21" spans="1:64" ht="20.100000000000001" customHeight="1" x14ac:dyDescent="0.15">
      <c r="A21" s="21">
        <v>11</v>
      </c>
      <c r="B21" s="28" t="s">
        <v>174</v>
      </c>
      <c r="C21" s="120">
        <v>546</v>
      </c>
      <c r="D21" s="120">
        <v>2</v>
      </c>
      <c r="E21" s="120">
        <v>40</v>
      </c>
      <c r="F21" s="120">
        <v>124</v>
      </c>
      <c r="G21" s="120">
        <v>24</v>
      </c>
      <c r="H21" s="120">
        <f t="shared" si="0"/>
        <v>736</v>
      </c>
      <c r="I21" s="120">
        <v>265</v>
      </c>
      <c r="J21" s="120">
        <v>0</v>
      </c>
      <c r="K21" s="120">
        <v>0</v>
      </c>
      <c r="L21" s="120">
        <v>1</v>
      </c>
      <c r="M21" s="120">
        <v>0</v>
      </c>
      <c r="N21" s="120">
        <v>0</v>
      </c>
      <c r="O21" s="120">
        <v>0</v>
      </c>
      <c r="P21" s="120">
        <f t="shared" si="1"/>
        <v>1</v>
      </c>
      <c r="Q21" s="120">
        <v>0</v>
      </c>
      <c r="R21" s="120">
        <v>1874</v>
      </c>
      <c r="S21" s="120">
        <v>10</v>
      </c>
      <c r="T21" s="120">
        <v>1070</v>
      </c>
      <c r="U21" s="50">
        <v>11</v>
      </c>
      <c r="V21" s="21">
        <v>11</v>
      </c>
      <c r="W21" s="28" t="s">
        <v>174</v>
      </c>
      <c r="X21" s="118">
        <f t="shared" si="2"/>
        <v>2954</v>
      </c>
      <c r="Y21" s="120">
        <v>1</v>
      </c>
      <c r="Z21" s="120">
        <v>3647</v>
      </c>
      <c r="AA21" s="120">
        <v>40</v>
      </c>
      <c r="AB21" s="120">
        <v>1956</v>
      </c>
      <c r="AC21" s="118">
        <f t="shared" si="3"/>
        <v>5644</v>
      </c>
      <c r="AD21" s="120">
        <v>0</v>
      </c>
      <c r="AE21" s="120">
        <v>1229</v>
      </c>
      <c r="AF21" s="120">
        <v>8</v>
      </c>
      <c r="AG21" s="120">
        <v>1446</v>
      </c>
      <c r="AH21" s="118">
        <f t="shared" si="4"/>
        <v>2683</v>
      </c>
      <c r="AI21" s="120">
        <v>0</v>
      </c>
      <c r="AJ21" s="120">
        <v>1</v>
      </c>
      <c r="AK21" s="120">
        <v>0</v>
      </c>
      <c r="AL21" s="120">
        <v>0</v>
      </c>
      <c r="AM21" s="118">
        <f t="shared" si="5"/>
        <v>1</v>
      </c>
      <c r="AN21" s="50">
        <v>11</v>
      </c>
      <c r="AO21" s="21">
        <v>11</v>
      </c>
      <c r="AP21" s="28" t="s">
        <v>174</v>
      </c>
      <c r="AQ21" s="120">
        <v>0</v>
      </c>
      <c r="AR21" s="120">
        <v>0</v>
      </c>
      <c r="AS21" s="120">
        <v>0</v>
      </c>
      <c r="AT21" s="120">
        <v>0</v>
      </c>
      <c r="AU21" s="118">
        <f t="shared" si="6"/>
        <v>0</v>
      </c>
      <c r="AV21" s="120">
        <v>0</v>
      </c>
      <c r="AW21" s="120">
        <v>0</v>
      </c>
      <c r="AX21" s="120">
        <v>0</v>
      </c>
      <c r="AY21" s="120">
        <v>0</v>
      </c>
      <c r="AZ21" s="118">
        <f t="shared" si="7"/>
        <v>0</v>
      </c>
      <c r="BA21" s="127">
        <f t="shared" si="8"/>
        <v>11282</v>
      </c>
      <c r="BB21" s="120">
        <v>0</v>
      </c>
      <c r="BC21" s="120">
        <v>2049</v>
      </c>
      <c r="BD21" s="120">
        <v>650</v>
      </c>
      <c r="BE21" s="120">
        <f t="shared" si="9"/>
        <v>14247</v>
      </c>
      <c r="BF21" s="120">
        <v>297</v>
      </c>
      <c r="BG21" s="120">
        <f t="shared" si="10"/>
        <v>1298</v>
      </c>
      <c r="BH21" s="132">
        <f t="shared" si="11"/>
        <v>15280</v>
      </c>
      <c r="BI21" s="425">
        <v>11</v>
      </c>
      <c r="BJ21" s="62"/>
      <c r="BL21" s="82"/>
    </row>
    <row r="22" spans="1:64" ht="20.100000000000001" customHeight="1" x14ac:dyDescent="0.15">
      <c r="A22" s="21">
        <v>12</v>
      </c>
      <c r="B22" s="28" t="s">
        <v>301</v>
      </c>
      <c r="C22" s="120">
        <v>419</v>
      </c>
      <c r="D22" s="120">
        <v>3</v>
      </c>
      <c r="E22" s="120">
        <v>76</v>
      </c>
      <c r="F22" s="120">
        <v>116</v>
      </c>
      <c r="G22" s="120">
        <v>12</v>
      </c>
      <c r="H22" s="120">
        <f t="shared" si="0"/>
        <v>626</v>
      </c>
      <c r="I22" s="120">
        <v>282</v>
      </c>
      <c r="J22" s="120">
        <v>0</v>
      </c>
      <c r="K22" s="120">
        <v>0</v>
      </c>
      <c r="L22" s="120">
        <v>1</v>
      </c>
      <c r="M22" s="120">
        <v>0</v>
      </c>
      <c r="N22" s="120">
        <v>0</v>
      </c>
      <c r="O22" s="120">
        <v>0</v>
      </c>
      <c r="P22" s="120">
        <f t="shared" si="1"/>
        <v>1</v>
      </c>
      <c r="Q22" s="120">
        <v>0</v>
      </c>
      <c r="R22" s="120">
        <v>1568</v>
      </c>
      <c r="S22" s="120">
        <v>3</v>
      </c>
      <c r="T22" s="120">
        <v>625</v>
      </c>
      <c r="U22" s="50">
        <v>12</v>
      </c>
      <c r="V22" s="21">
        <v>12</v>
      </c>
      <c r="W22" s="28" t="s">
        <v>301</v>
      </c>
      <c r="X22" s="118">
        <f t="shared" si="2"/>
        <v>2196</v>
      </c>
      <c r="Y22" s="120">
        <v>1</v>
      </c>
      <c r="Z22" s="120">
        <v>3564</v>
      </c>
      <c r="AA22" s="120">
        <v>17</v>
      </c>
      <c r="AB22" s="120">
        <v>1393</v>
      </c>
      <c r="AC22" s="118">
        <f t="shared" si="3"/>
        <v>4975</v>
      </c>
      <c r="AD22" s="120">
        <v>0</v>
      </c>
      <c r="AE22" s="120">
        <v>910</v>
      </c>
      <c r="AF22" s="120">
        <v>3</v>
      </c>
      <c r="AG22" s="120">
        <v>851</v>
      </c>
      <c r="AH22" s="118">
        <f t="shared" si="4"/>
        <v>1764</v>
      </c>
      <c r="AI22" s="120">
        <v>0</v>
      </c>
      <c r="AJ22" s="120">
        <v>4</v>
      </c>
      <c r="AK22" s="120">
        <v>0</v>
      </c>
      <c r="AL22" s="120">
        <v>0</v>
      </c>
      <c r="AM22" s="118">
        <f t="shared" si="5"/>
        <v>4</v>
      </c>
      <c r="AN22" s="50">
        <v>12</v>
      </c>
      <c r="AO22" s="21">
        <v>12</v>
      </c>
      <c r="AP22" s="28" t="s">
        <v>301</v>
      </c>
      <c r="AQ22" s="120">
        <v>0</v>
      </c>
      <c r="AR22" s="120">
        <v>0</v>
      </c>
      <c r="AS22" s="120">
        <v>0</v>
      </c>
      <c r="AT22" s="120">
        <v>0</v>
      </c>
      <c r="AU22" s="118">
        <f t="shared" si="6"/>
        <v>0</v>
      </c>
      <c r="AV22" s="120">
        <v>0</v>
      </c>
      <c r="AW22" s="120">
        <v>0</v>
      </c>
      <c r="AX22" s="120">
        <v>0</v>
      </c>
      <c r="AY22" s="120">
        <v>0</v>
      </c>
      <c r="AZ22" s="118">
        <f t="shared" si="7"/>
        <v>0</v>
      </c>
      <c r="BA22" s="127">
        <f t="shared" si="8"/>
        <v>8939</v>
      </c>
      <c r="BB22" s="120">
        <v>0</v>
      </c>
      <c r="BC22" s="120">
        <v>1149</v>
      </c>
      <c r="BD22" s="120">
        <v>152</v>
      </c>
      <c r="BE22" s="120">
        <f t="shared" si="9"/>
        <v>10523</v>
      </c>
      <c r="BF22" s="120">
        <v>405</v>
      </c>
      <c r="BG22" s="120">
        <f t="shared" si="10"/>
        <v>1313</v>
      </c>
      <c r="BH22" s="132">
        <f t="shared" si="11"/>
        <v>11554</v>
      </c>
      <c r="BI22" s="425">
        <v>12</v>
      </c>
      <c r="BJ22" s="62"/>
      <c r="BL22" s="82"/>
    </row>
    <row r="23" spans="1:64" ht="20.100000000000001" customHeight="1" x14ac:dyDescent="0.15">
      <c r="A23" s="21">
        <v>13</v>
      </c>
      <c r="B23" s="28" t="s">
        <v>302</v>
      </c>
      <c r="C23" s="120">
        <v>704</v>
      </c>
      <c r="D23" s="120">
        <v>3</v>
      </c>
      <c r="E23" s="120">
        <v>59</v>
      </c>
      <c r="F23" s="120">
        <v>103</v>
      </c>
      <c r="G23" s="120">
        <v>26</v>
      </c>
      <c r="H23" s="120">
        <f t="shared" si="0"/>
        <v>895</v>
      </c>
      <c r="I23" s="120">
        <v>292</v>
      </c>
      <c r="J23" s="120">
        <v>0</v>
      </c>
      <c r="K23" s="120">
        <v>0</v>
      </c>
      <c r="L23" s="120">
        <v>0</v>
      </c>
      <c r="M23" s="120">
        <v>0</v>
      </c>
      <c r="N23" s="120">
        <v>0</v>
      </c>
      <c r="O23" s="120">
        <v>0</v>
      </c>
      <c r="P23" s="120">
        <f t="shared" si="1"/>
        <v>0</v>
      </c>
      <c r="Q23" s="120">
        <v>2</v>
      </c>
      <c r="R23" s="120">
        <v>1727</v>
      </c>
      <c r="S23" s="120">
        <v>7</v>
      </c>
      <c r="T23" s="120">
        <v>827</v>
      </c>
      <c r="U23" s="50">
        <v>13</v>
      </c>
      <c r="V23" s="21">
        <v>13</v>
      </c>
      <c r="W23" s="28" t="s">
        <v>302</v>
      </c>
      <c r="X23" s="120">
        <f t="shared" si="2"/>
        <v>2563</v>
      </c>
      <c r="Y23" s="120">
        <v>1</v>
      </c>
      <c r="Z23" s="120">
        <v>3226</v>
      </c>
      <c r="AA23" s="120">
        <v>37</v>
      </c>
      <c r="AB23" s="120">
        <v>1844</v>
      </c>
      <c r="AC23" s="120">
        <f t="shared" si="3"/>
        <v>5108</v>
      </c>
      <c r="AD23" s="120">
        <v>1</v>
      </c>
      <c r="AE23" s="120">
        <v>1328</v>
      </c>
      <c r="AF23" s="120">
        <v>4</v>
      </c>
      <c r="AG23" s="120">
        <v>1286</v>
      </c>
      <c r="AH23" s="120">
        <f t="shared" si="4"/>
        <v>2619</v>
      </c>
      <c r="AI23" s="120">
        <v>0</v>
      </c>
      <c r="AJ23" s="120">
        <v>3</v>
      </c>
      <c r="AK23" s="120">
        <v>0</v>
      </c>
      <c r="AL23" s="120">
        <v>0</v>
      </c>
      <c r="AM23" s="120">
        <f t="shared" si="5"/>
        <v>3</v>
      </c>
      <c r="AN23" s="50">
        <v>13</v>
      </c>
      <c r="AO23" s="21">
        <v>13</v>
      </c>
      <c r="AP23" s="28" t="s">
        <v>302</v>
      </c>
      <c r="AQ23" s="120">
        <v>0</v>
      </c>
      <c r="AR23" s="120">
        <v>0</v>
      </c>
      <c r="AS23" s="120">
        <v>0</v>
      </c>
      <c r="AT23" s="120">
        <v>0</v>
      </c>
      <c r="AU23" s="120">
        <f t="shared" si="6"/>
        <v>0</v>
      </c>
      <c r="AV23" s="120">
        <v>0</v>
      </c>
      <c r="AW23" s="120">
        <v>0</v>
      </c>
      <c r="AX23" s="120">
        <v>0</v>
      </c>
      <c r="AY23" s="120">
        <v>0</v>
      </c>
      <c r="AZ23" s="120">
        <f t="shared" si="7"/>
        <v>0</v>
      </c>
      <c r="BA23" s="127">
        <f t="shared" si="8"/>
        <v>10293</v>
      </c>
      <c r="BB23" s="120">
        <v>4</v>
      </c>
      <c r="BC23" s="120">
        <v>1619</v>
      </c>
      <c r="BD23" s="120">
        <v>477</v>
      </c>
      <c r="BE23" s="120">
        <f t="shared" si="9"/>
        <v>12685</v>
      </c>
      <c r="BF23" s="120">
        <v>247</v>
      </c>
      <c r="BG23" s="120">
        <f t="shared" si="10"/>
        <v>1434</v>
      </c>
      <c r="BH23" s="132">
        <f t="shared" si="11"/>
        <v>13827</v>
      </c>
      <c r="BI23" s="425">
        <v>13</v>
      </c>
      <c r="BJ23" s="62"/>
      <c r="BL23" s="82"/>
    </row>
    <row r="24" spans="1:64" ht="20.100000000000001" customHeight="1" x14ac:dyDescent="0.15">
      <c r="A24" s="21">
        <v>14</v>
      </c>
      <c r="B24" s="28" t="s">
        <v>175</v>
      </c>
      <c r="C24" s="120">
        <v>89</v>
      </c>
      <c r="D24" s="120">
        <v>1</v>
      </c>
      <c r="E24" s="120">
        <v>12</v>
      </c>
      <c r="F24" s="120">
        <v>17</v>
      </c>
      <c r="G24" s="120">
        <v>3</v>
      </c>
      <c r="H24" s="120">
        <f t="shared" si="0"/>
        <v>122</v>
      </c>
      <c r="I24" s="120">
        <v>55</v>
      </c>
      <c r="J24" s="120">
        <v>0</v>
      </c>
      <c r="K24" s="120">
        <v>0</v>
      </c>
      <c r="L24" s="120">
        <v>0</v>
      </c>
      <c r="M24" s="120">
        <v>0</v>
      </c>
      <c r="N24" s="120">
        <v>0</v>
      </c>
      <c r="O24" s="120">
        <v>0</v>
      </c>
      <c r="P24" s="120">
        <f t="shared" si="1"/>
        <v>0</v>
      </c>
      <c r="Q24" s="120">
        <v>0</v>
      </c>
      <c r="R24" s="120">
        <v>335</v>
      </c>
      <c r="S24" s="120">
        <v>2</v>
      </c>
      <c r="T24" s="120">
        <v>125</v>
      </c>
      <c r="U24" s="50">
        <v>14</v>
      </c>
      <c r="V24" s="21">
        <v>14</v>
      </c>
      <c r="W24" s="28" t="s">
        <v>175</v>
      </c>
      <c r="X24" s="120">
        <f t="shared" si="2"/>
        <v>462</v>
      </c>
      <c r="Y24" s="120">
        <v>0</v>
      </c>
      <c r="Z24" s="120">
        <v>681</v>
      </c>
      <c r="AA24" s="120">
        <v>2</v>
      </c>
      <c r="AB24" s="120">
        <v>316</v>
      </c>
      <c r="AC24" s="120">
        <f t="shared" si="3"/>
        <v>999</v>
      </c>
      <c r="AD24" s="120">
        <v>0</v>
      </c>
      <c r="AE24" s="120">
        <v>254</v>
      </c>
      <c r="AF24" s="120">
        <v>0</v>
      </c>
      <c r="AG24" s="120">
        <v>250</v>
      </c>
      <c r="AH24" s="120">
        <f t="shared" si="4"/>
        <v>504</v>
      </c>
      <c r="AI24" s="120">
        <v>0</v>
      </c>
      <c r="AJ24" s="120">
        <v>1</v>
      </c>
      <c r="AK24" s="120">
        <v>0</v>
      </c>
      <c r="AL24" s="120">
        <v>0</v>
      </c>
      <c r="AM24" s="120">
        <f t="shared" si="5"/>
        <v>1</v>
      </c>
      <c r="AN24" s="50">
        <v>14</v>
      </c>
      <c r="AO24" s="21">
        <v>14</v>
      </c>
      <c r="AP24" s="28" t="s">
        <v>175</v>
      </c>
      <c r="AQ24" s="120">
        <v>0</v>
      </c>
      <c r="AR24" s="120">
        <v>0</v>
      </c>
      <c r="AS24" s="120">
        <v>0</v>
      </c>
      <c r="AT24" s="120">
        <v>0</v>
      </c>
      <c r="AU24" s="120">
        <f t="shared" si="6"/>
        <v>0</v>
      </c>
      <c r="AV24" s="120">
        <v>0</v>
      </c>
      <c r="AW24" s="120">
        <v>0</v>
      </c>
      <c r="AX24" s="120">
        <v>0</v>
      </c>
      <c r="AY24" s="120">
        <v>0</v>
      </c>
      <c r="AZ24" s="120">
        <f t="shared" si="7"/>
        <v>0</v>
      </c>
      <c r="BA24" s="127">
        <f t="shared" si="8"/>
        <v>1966</v>
      </c>
      <c r="BB24" s="120">
        <v>0</v>
      </c>
      <c r="BC24" s="120">
        <v>263</v>
      </c>
      <c r="BD24" s="120">
        <v>163</v>
      </c>
      <c r="BE24" s="120">
        <f t="shared" si="9"/>
        <v>2447</v>
      </c>
      <c r="BF24" s="120">
        <v>64</v>
      </c>
      <c r="BG24" s="120">
        <f t="shared" si="10"/>
        <v>241</v>
      </c>
      <c r="BH24" s="132">
        <f t="shared" si="11"/>
        <v>2633</v>
      </c>
      <c r="BI24" s="425">
        <v>14</v>
      </c>
      <c r="BJ24" s="62"/>
      <c r="BL24" s="82"/>
    </row>
    <row r="25" spans="1:64" ht="20.100000000000001" customHeight="1" x14ac:dyDescent="0.15">
      <c r="A25" s="22">
        <v>15</v>
      </c>
      <c r="B25" s="28" t="s">
        <v>177</v>
      </c>
      <c r="C25" s="119">
        <v>45</v>
      </c>
      <c r="D25" s="119">
        <v>0</v>
      </c>
      <c r="E25" s="119">
        <v>1</v>
      </c>
      <c r="F25" s="119">
        <v>7</v>
      </c>
      <c r="G25" s="119">
        <v>4</v>
      </c>
      <c r="H25" s="119">
        <f t="shared" si="0"/>
        <v>57</v>
      </c>
      <c r="I25" s="119">
        <v>7</v>
      </c>
      <c r="J25" s="119">
        <v>0</v>
      </c>
      <c r="K25" s="119">
        <v>0</v>
      </c>
      <c r="L25" s="119">
        <v>0</v>
      </c>
      <c r="M25" s="119">
        <v>0</v>
      </c>
      <c r="N25" s="119">
        <v>0</v>
      </c>
      <c r="O25" s="119">
        <v>0</v>
      </c>
      <c r="P25" s="119">
        <f t="shared" si="1"/>
        <v>0</v>
      </c>
      <c r="Q25" s="119">
        <v>0</v>
      </c>
      <c r="R25" s="119">
        <v>127</v>
      </c>
      <c r="S25" s="119">
        <v>1</v>
      </c>
      <c r="T25" s="119">
        <v>62</v>
      </c>
      <c r="U25" s="50">
        <v>15</v>
      </c>
      <c r="V25" s="22">
        <v>15</v>
      </c>
      <c r="W25" s="28" t="s">
        <v>177</v>
      </c>
      <c r="X25" s="119">
        <f t="shared" si="2"/>
        <v>190</v>
      </c>
      <c r="Y25" s="119">
        <v>0</v>
      </c>
      <c r="Z25" s="119">
        <v>186</v>
      </c>
      <c r="AA25" s="119">
        <v>3</v>
      </c>
      <c r="AB25" s="119">
        <v>132</v>
      </c>
      <c r="AC25" s="119">
        <f t="shared" si="3"/>
        <v>321</v>
      </c>
      <c r="AD25" s="119">
        <v>0</v>
      </c>
      <c r="AE25" s="119">
        <v>93</v>
      </c>
      <c r="AF25" s="119">
        <v>2</v>
      </c>
      <c r="AG25" s="119">
        <v>117</v>
      </c>
      <c r="AH25" s="119">
        <f t="shared" si="4"/>
        <v>212</v>
      </c>
      <c r="AI25" s="119">
        <v>0</v>
      </c>
      <c r="AJ25" s="119">
        <v>0</v>
      </c>
      <c r="AK25" s="119">
        <v>0</v>
      </c>
      <c r="AL25" s="119">
        <v>0</v>
      </c>
      <c r="AM25" s="119">
        <f t="shared" si="5"/>
        <v>0</v>
      </c>
      <c r="AN25" s="50">
        <v>15</v>
      </c>
      <c r="AO25" s="22">
        <v>15</v>
      </c>
      <c r="AP25" s="28" t="s">
        <v>177</v>
      </c>
      <c r="AQ25" s="119">
        <v>0</v>
      </c>
      <c r="AR25" s="119">
        <v>0</v>
      </c>
      <c r="AS25" s="119">
        <v>0</v>
      </c>
      <c r="AT25" s="119">
        <v>0</v>
      </c>
      <c r="AU25" s="119">
        <f t="shared" si="6"/>
        <v>0</v>
      </c>
      <c r="AV25" s="119">
        <v>0</v>
      </c>
      <c r="AW25" s="119">
        <v>0</v>
      </c>
      <c r="AX25" s="119">
        <v>0</v>
      </c>
      <c r="AY25" s="119">
        <v>0</v>
      </c>
      <c r="AZ25" s="119">
        <f t="shared" si="7"/>
        <v>0</v>
      </c>
      <c r="BA25" s="182">
        <f t="shared" si="8"/>
        <v>723</v>
      </c>
      <c r="BB25" s="119">
        <v>0</v>
      </c>
      <c r="BC25" s="119">
        <v>151</v>
      </c>
      <c r="BD25" s="119">
        <v>35</v>
      </c>
      <c r="BE25" s="120">
        <f t="shared" si="9"/>
        <v>916</v>
      </c>
      <c r="BF25" s="119">
        <v>21</v>
      </c>
      <c r="BG25" s="120">
        <f t="shared" si="10"/>
        <v>85</v>
      </c>
      <c r="BH25" s="133">
        <f t="shared" si="11"/>
        <v>994</v>
      </c>
      <c r="BI25" s="425">
        <v>15</v>
      </c>
      <c r="BJ25" s="62"/>
      <c r="BK25" s="62"/>
      <c r="BL25" s="82"/>
    </row>
    <row r="26" spans="1:64" ht="20.100000000000001" customHeight="1" x14ac:dyDescent="0.15">
      <c r="A26" s="21">
        <v>16</v>
      </c>
      <c r="B26" s="29" t="s">
        <v>178</v>
      </c>
      <c r="C26" s="120">
        <v>77</v>
      </c>
      <c r="D26" s="120">
        <v>0</v>
      </c>
      <c r="E26" s="120">
        <v>5</v>
      </c>
      <c r="F26" s="120">
        <v>8</v>
      </c>
      <c r="G26" s="120">
        <v>7</v>
      </c>
      <c r="H26" s="120">
        <f t="shared" ref="H26:H35" si="12">SUM(C26:G26)</f>
        <v>97</v>
      </c>
      <c r="I26" s="120">
        <v>36</v>
      </c>
      <c r="J26" s="120">
        <v>0</v>
      </c>
      <c r="K26" s="120">
        <v>0</v>
      </c>
      <c r="L26" s="120">
        <v>0</v>
      </c>
      <c r="M26" s="120">
        <v>0</v>
      </c>
      <c r="N26" s="120">
        <v>0</v>
      </c>
      <c r="O26" s="120">
        <v>0</v>
      </c>
      <c r="P26" s="120">
        <f t="shared" si="1"/>
        <v>0</v>
      </c>
      <c r="Q26" s="120">
        <v>0</v>
      </c>
      <c r="R26" s="120">
        <v>219</v>
      </c>
      <c r="S26" s="120">
        <v>1</v>
      </c>
      <c r="T26" s="120">
        <v>145</v>
      </c>
      <c r="U26" s="177">
        <v>16</v>
      </c>
      <c r="V26" s="21">
        <v>16</v>
      </c>
      <c r="W26" s="29" t="s">
        <v>178</v>
      </c>
      <c r="X26" s="118">
        <f t="shared" si="2"/>
        <v>365</v>
      </c>
      <c r="Y26" s="120">
        <v>0</v>
      </c>
      <c r="Z26" s="120">
        <v>377</v>
      </c>
      <c r="AA26" s="120">
        <v>2</v>
      </c>
      <c r="AB26" s="120">
        <v>267</v>
      </c>
      <c r="AC26" s="118">
        <f t="shared" si="3"/>
        <v>646</v>
      </c>
      <c r="AD26" s="120">
        <v>0</v>
      </c>
      <c r="AE26" s="120">
        <v>180</v>
      </c>
      <c r="AF26" s="120">
        <v>1</v>
      </c>
      <c r="AG26" s="120">
        <v>213</v>
      </c>
      <c r="AH26" s="118">
        <f t="shared" si="4"/>
        <v>394</v>
      </c>
      <c r="AI26" s="120">
        <v>0</v>
      </c>
      <c r="AJ26" s="120">
        <v>1</v>
      </c>
      <c r="AK26" s="120">
        <v>0</v>
      </c>
      <c r="AL26" s="120">
        <v>0</v>
      </c>
      <c r="AM26" s="118">
        <f t="shared" si="5"/>
        <v>1</v>
      </c>
      <c r="AN26" s="177">
        <v>16</v>
      </c>
      <c r="AO26" s="21">
        <v>16</v>
      </c>
      <c r="AP26" s="29" t="s">
        <v>178</v>
      </c>
      <c r="AQ26" s="120">
        <v>0</v>
      </c>
      <c r="AR26" s="120">
        <v>0</v>
      </c>
      <c r="AS26" s="120">
        <v>0</v>
      </c>
      <c r="AT26" s="120">
        <v>0</v>
      </c>
      <c r="AU26" s="118">
        <f t="shared" si="6"/>
        <v>0</v>
      </c>
      <c r="AV26" s="120">
        <v>0</v>
      </c>
      <c r="AW26" s="120">
        <v>0</v>
      </c>
      <c r="AX26" s="120">
        <v>0</v>
      </c>
      <c r="AY26" s="120">
        <v>0</v>
      </c>
      <c r="AZ26" s="118">
        <f t="shared" si="7"/>
        <v>0</v>
      </c>
      <c r="BA26" s="127">
        <f t="shared" si="8"/>
        <v>1406</v>
      </c>
      <c r="BB26" s="120">
        <v>0</v>
      </c>
      <c r="BC26" s="120">
        <v>206</v>
      </c>
      <c r="BD26" s="120">
        <v>35</v>
      </c>
      <c r="BE26" s="166">
        <f t="shared" si="9"/>
        <v>1683</v>
      </c>
      <c r="BF26" s="120">
        <v>27</v>
      </c>
      <c r="BG26" s="166">
        <f t="shared" si="10"/>
        <v>160</v>
      </c>
      <c r="BH26" s="132">
        <f t="shared" si="11"/>
        <v>1807</v>
      </c>
      <c r="BI26" s="427">
        <v>16</v>
      </c>
      <c r="BJ26" s="62"/>
      <c r="BK26" s="62"/>
      <c r="BL26" s="82"/>
    </row>
    <row r="27" spans="1:64" ht="20.100000000000001" customHeight="1" x14ac:dyDescent="0.15">
      <c r="A27" s="21">
        <v>17</v>
      </c>
      <c r="B27" s="28" t="s">
        <v>303</v>
      </c>
      <c r="C27" s="120">
        <v>207</v>
      </c>
      <c r="D27" s="120">
        <v>1</v>
      </c>
      <c r="E27" s="120">
        <v>18</v>
      </c>
      <c r="F27" s="120">
        <v>64</v>
      </c>
      <c r="G27" s="120">
        <v>9</v>
      </c>
      <c r="H27" s="120">
        <f t="shared" si="12"/>
        <v>299</v>
      </c>
      <c r="I27" s="120">
        <v>102</v>
      </c>
      <c r="J27" s="120">
        <v>0</v>
      </c>
      <c r="K27" s="120">
        <v>0</v>
      </c>
      <c r="L27" s="120">
        <v>0</v>
      </c>
      <c r="M27" s="120">
        <v>0</v>
      </c>
      <c r="N27" s="120">
        <v>0</v>
      </c>
      <c r="O27" s="120">
        <v>0</v>
      </c>
      <c r="P27" s="120">
        <f t="shared" si="1"/>
        <v>0</v>
      </c>
      <c r="Q27" s="120">
        <v>0</v>
      </c>
      <c r="R27" s="120">
        <v>1214</v>
      </c>
      <c r="S27" s="120">
        <v>3</v>
      </c>
      <c r="T27" s="120">
        <v>778</v>
      </c>
      <c r="U27" s="50">
        <v>17</v>
      </c>
      <c r="V27" s="21">
        <v>17</v>
      </c>
      <c r="W27" s="28" t="s">
        <v>303</v>
      </c>
      <c r="X27" s="118">
        <f t="shared" si="2"/>
        <v>1995</v>
      </c>
      <c r="Y27" s="120">
        <v>1</v>
      </c>
      <c r="Z27" s="120">
        <v>1965</v>
      </c>
      <c r="AA27" s="120">
        <v>7</v>
      </c>
      <c r="AB27" s="120">
        <v>1425</v>
      </c>
      <c r="AC27" s="118">
        <f t="shared" si="3"/>
        <v>3398</v>
      </c>
      <c r="AD27" s="120">
        <v>0</v>
      </c>
      <c r="AE27" s="120">
        <v>906</v>
      </c>
      <c r="AF27" s="120">
        <v>3</v>
      </c>
      <c r="AG27" s="120">
        <v>1263</v>
      </c>
      <c r="AH27" s="118">
        <f t="shared" si="4"/>
        <v>2172</v>
      </c>
      <c r="AI27" s="120">
        <v>0</v>
      </c>
      <c r="AJ27" s="120">
        <v>1</v>
      </c>
      <c r="AK27" s="120">
        <v>0</v>
      </c>
      <c r="AL27" s="120">
        <v>0</v>
      </c>
      <c r="AM27" s="118">
        <f t="shared" si="5"/>
        <v>1</v>
      </c>
      <c r="AN27" s="50">
        <v>17</v>
      </c>
      <c r="AO27" s="21">
        <v>17</v>
      </c>
      <c r="AP27" s="28" t="s">
        <v>303</v>
      </c>
      <c r="AQ27" s="120">
        <v>0</v>
      </c>
      <c r="AR27" s="120">
        <v>0</v>
      </c>
      <c r="AS27" s="120">
        <v>0</v>
      </c>
      <c r="AT27" s="120">
        <v>0</v>
      </c>
      <c r="AU27" s="118">
        <f t="shared" si="6"/>
        <v>0</v>
      </c>
      <c r="AV27" s="120">
        <v>0</v>
      </c>
      <c r="AW27" s="120">
        <v>0</v>
      </c>
      <c r="AX27" s="120">
        <v>0</v>
      </c>
      <c r="AY27" s="120">
        <v>0</v>
      </c>
      <c r="AZ27" s="118">
        <f t="shared" si="7"/>
        <v>0</v>
      </c>
      <c r="BA27" s="127">
        <f t="shared" si="8"/>
        <v>7566</v>
      </c>
      <c r="BB27" s="120">
        <v>0</v>
      </c>
      <c r="BC27" s="120">
        <v>1942</v>
      </c>
      <c r="BD27" s="120">
        <v>166</v>
      </c>
      <c r="BE27" s="120">
        <f t="shared" si="9"/>
        <v>9776</v>
      </c>
      <c r="BF27" s="120">
        <v>175</v>
      </c>
      <c r="BG27" s="120">
        <f t="shared" si="10"/>
        <v>576</v>
      </c>
      <c r="BH27" s="132">
        <f t="shared" si="11"/>
        <v>10250</v>
      </c>
      <c r="BI27" s="425">
        <v>17</v>
      </c>
      <c r="BJ27" s="62"/>
      <c r="BK27" s="62"/>
      <c r="BL27" s="82"/>
    </row>
    <row r="28" spans="1:64" ht="20.100000000000001" customHeight="1" x14ac:dyDescent="0.15">
      <c r="A28" s="21">
        <v>18</v>
      </c>
      <c r="B28" s="28" t="s">
        <v>304</v>
      </c>
      <c r="C28" s="120">
        <v>106</v>
      </c>
      <c r="D28" s="120">
        <v>0</v>
      </c>
      <c r="E28" s="120">
        <v>10</v>
      </c>
      <c r="F28" s="120">
        <v>27</v>
      </c>
      <c r="G28" s="120">
        <v>2</v>
      </c>
      <c r="H28" s="120">
        <f t="shared" si="12"/>
        <v>145</v>
      </c>
      <c r="I28" s="120">
        <v>54</v>
      </c>
      <c r="J28" s="120">
        <v>0</v>
      </c>
      <c r="K28" s="120">
        <v>0</v>
      </c>
      <c r="L28" s="120">
        <v>0</v>
      </c>
      <c r="M28" s="120">
        <v>0</v>
      </c>
      <c r="N28" s="120">
        <v>0</v>
      </c>
      <c r="O28" s="120">
        <v>0</v>
      </c>
      <c r="P28" s="120">
        <f t="shared" si="1"/>
        <v>0</v>
      </c>
      <c r="Q28" s="120">
        <v>0</v>
      </c>
      <c r="R28" s="120">
        <v>508</v>
      </c>
      <c r="S28" s="120">
        <v>0</v>
      </c>
      <c r="T28" s="120">
        <v>336</v>
      </c>
      <c r="U28" s="50">
        <v>18</v>
      </c>
      <c r="V28" s="21">
        <v>18</v>
      </c>
      <c r="W28" s="28" t="s">
        <v>304</v>
      </c>
      <c r="X28" s="120">
        <f t="shared" si="2"/>
        <v>844</v>
      </c>
      <c r="Y28" s="120">
        <v>1</v>
      </c>
      <c r="Z28" s="120">
        <v>906</v>
      </c>
      <c r="AA28" s="120">
        <v>5</v>
      </c>
      <c r="AB28" s="120">
        <v>602</v>
      </c>
      <c r="AC28" s="120">
        <f t="shared" si="3"/>
        <v>1514</v>
      </c>
      <c r="AD28" s="120">
        <v>0</v>
      </c>
      <c r="AE28" s="120">
        <v>313</v>
      </c>
      <c r="AF28" s="120">
        <v>0</v>
      </c>
      <c r="AG28" s="120">
        <v>398</v>
      </c>
      <c r="AH28" s="120">
        <f t="shared" si="4"/>
        <v>711</v>
      </c>
      <c r="AI28" s="120">
        <v>0</v>
      </c>
      <c r="AJ28" s="120">
        <v>1</v>
      </c>
      <c r="AK28" s="120">
        <v>0</v>
      </c>
      <c r="AL28" s="120">
        <v>0</v>
      </c>
      <c r="AM28" s="120">
        <f t="shared" si="5"/>
        <v>1</v>
      </c>
      <c r="AN28" s="50">
        <v>18</v>
      </c>
      <c r="AO28" s="21">
        <v>18</v>
      </c>
      <c r="AP28" s="28" t="s">
        <v>304</v>
      </c>
      <c r="AQ28" s="120">
        <v>0</v>
      </c>
      <c r="AR28" s="120">
        <v>0</v>
      </c>
      <c r="AS28" s="120">
        <v>0</v>
      </c>
      <c r="AT28" s="120">
        <v>0</v>
      </c>
      <c r="AU28" s="120">
        <f t="shared" si="6"/>
        <v>0</v>
      </c>
      <c r="AV28" s="120">
        <v>0</v>
      </c>
      <c r="AW28" s="120">
        <v>0</v>
      </c>
      <c r="AX28" s="120">
        <v>0</v>
      </c>
      <c r="AY28" s="120">
        <v>0</v>
      </c>
      <c r="AZ28" s="120">
        <f t="shared" si="7"/>
        <v>0</v>
      </c>
      <c r="BA28" s="120">
        <f t="shared" si="8"/>
        <v>3070</v>
      </c>
      <c r="BB28" s="120">
        <v>0</v>
      </c>
      <c r="BC28" s="120">
        <v>802</v>
      </c>
      <c r="BD28" s="120">
        <v>51</v>
      </c>
      <c r="BE28" s="120">
        <f t="shared" si="9"/>
        <v>3977</v>
      </c>
      <c r="BF28" s="120">
        <v>79</v>
      </c>
      <c r="BG28" s="120">
        <f t="shared" si="10"/>
        <v>278</v>
      </c>
      <c r="BH28" s="132">
        <f t="shared" si="11"/>
        <v>4201</v>
      </c>
      <c r="BI28" s="425">
        <v>18</v>
      </c>
      <c r="BJ28" s="62"/>
      <c r="BK28" s="62"/>
      <c r="BL28" s="82"/>
    </row>
    <row r="29" spans="1:64" ht="20.100000000000001" customHeight="1" x14ac:dyDescent="0.15">
      <c r="A29" s="21">
        <v>19</v>
      </c>
      <c r="B29" s="28" t="s">
        <v>135</v>
      </c>
      <c r="C29" s="120">
        <v>110</v>
      </c>
      <c r="D29" s="120">
        <v>0</v>
      </c>
      <c r="E29" s="120">
        <v>22</v>
      </c>
      <c r="F29" s="120">
        <v>40</v>
      </c>
      <c r="G29" s="120">
        <v>4</v>
      </c>
      <c r="H29" s="120">
        <f t="shared" si="12"/>
        <v>176</v>
      </c>
      <c r="I29" s="120">
        <v>85</v>
      </c>
      <c r="J29" s="120">
        <v>0</v>
      </c>
      <c r="K29" s="120">
        <v>0</v>
      </c>
      <c r="L29" s="120">
        <v>0</v>
      </c>
      <c r="M29" s="120">
        <v>0</v>
      </c>
      <c r="N29" s="120">
        <v>0</v>
      </c>
      <c r="O29" s="120">
        <v>0</v>
      </c>
      <c r="P29" s="120">
        <f t="shared" si="1"/>
        <v>0</v>
      </c>
      <c r="Q29" s="120">
        <v>1</v>
      </c>
      <c r="R29" s="120">
        <v>646</v>
      </c>
      <c r="S29" s="120">
        <v>6</v>
      </c>
      <c r="T29" s="120">
        <v>259</v>
      </c>
      <c r="U29" s="50">
        <v>19</v>
      </c>
      <c r="V29" s="21">
        <v>19</v>
      </c>
      <c r="W29" s="28" t="s">
        <v>135</v>
      </c>
      <c r="X29" s="120">
        <f t="shared" si="2"/>
        <v>912</v>
      </c>
      <c r="Y29" s="120">
        <v>2</v>
      </c>
      <c r="Z29" s="120">
        <v>1073</v>
      </c>
      <c r="AA29" s="120">
        <v>9</v>
      </c>
      <c r="AB29" s="120">
        <v>539</v>
      </c>
      <c r="AC29" s="120">
        <f t="shared" si="3"/>
        <v>1623</v>
      </c>
      <c r="AD29" s="120">
        <v>1</v>
      </c>
      <c r="AE29" s="120">
        <v>467</v>
      </c>
      <c r="AF29" s="120">
        <v>6</v>
      </c>
      <c r="AG29" s="120">
        <v>507</v>
      </c>
      <c r="AH29" s="120">
        <f t="shared" si="4"/>
        <v>981</v>
      </c>
      <c r="AI29" s="120">
        <v>0</v>
      </c>
      <c r="AJ29" s="120">
        <v>1</v>
      </c>
      <c r="AK29" s="120">
        <v>0</v>
      </c>
      <c r="AL29" s="120">
        <v>0</v>
      </c>
      <c r="AM29" s="120">
        <f t="shared" si="5"/>
        <v>1</v>
      </c>
      <c r="AN29" s="50">
        <v>19</v>
      </c>
      <c r="AO29" s="21">
        <v>19</v>
      </c>
      <c r="AP29" s="28" t="s">
        <v>135</v>
      </c>
      <c r="AQ29" s="120">
        <v>0</v>
      </c>
      <c r="AR29" s="120">
        <v>0</v>
      </c>
      <c r="AS29" s="120">
        <v>0</v>
      </c>
      <c r="AT29" s="120">
        <v>0</v>
      </c>
      <c r="AU29" s="120">
        <f t="shared" si="6"/>
        <v>0</v>
      </c>
      <c r="AV29" s="120">
        <v>0</v>
      </c>
      <c r="AW29" s="120">
        <v>0</v>
      </c>
      <c r="AX29" s="120">
        <v>0</v>
      </c>
      <c r="AY29" s="120">
        <v>0</v>
      </c>
      <c r="AZ29" s="120">
        <f t="shared" si="7"/>
        <v>0</v>
      </c>
      <c r="BA29" s="120">
        <f t="shared" si="8"/>
        <v>3517</v>
      </c>
      <c r="BB29" s="120">
        <v>2</v>
      </c>
      <c r="BC29" s="120">
        <v>300</v>
      </c>
      <c r="BD29" s="120">
        <v>66</v>
      </c>
      <c r="BE29" s="120">
        <f t="shared" si="9"/>
        <v>3970</v>
      </c>
      <c r="BF29" s="120">
        <v>80</v>
      </c>
      <c r="BG29" s="120">
        <f t="shared" si="10"/>
        <v>341</v>
      </c>
      <c r="BH29" s="132">
        <f t="shared" si="11"/>
        <v>4226</v>
      </c>
      <c r="BI29" s="425">
        <v>19</v>
      </c>
      <c r="BJ29" s="62"/>
      <c r="BK29" s="62"/>
      <c r="BL29" s="82"/>
    </row>
    <row r="30" spans="1:64" ht="20.100000000000001" customHeight="1" x14ac:dyDescent="0.15">
      <c r="A30" s="22">
        <v>20</v>
      </c>
      <c r="B30" s="31" t="s">
        <v>180</v>
      </c>
      <c r="C30" s="119">
        <v>76</v>
      </c>
      <c r="D30" s="119">
        <v>0</v>
      </c>
      <c r="E30" s="119">
        <v>11</v>
      </c>
      <c r="F30" s="119">
        <v>19</v>
      </c>
      <c r="G30" s="119">
        <v>2</v>
      </c>
      <c r="H30" s="119">
        <f t="shared" si="12"/>
        <v>108</v>
      </c>
      <c r="I30" s="119">
        <v>51</v>
      </c>
      <c r="J30" s="119">
        <v>0</v>
      </c>
      <c r="K30" s="119">
        <v>0</v>
      </c>
      <c r="L30" s="119">
        <v>0</v>
      </c>
      <c r="M30" s="119">
        <v>0</v>
      </c>
      <c r="N30" s="119">
        <v>0</v>
      </c>
      <c r="O30" s="119">
        <v>0</v>
      </c>
      <c r="P30" s="119">
        <f t="shared" si="1"/>
        <v>0</v>
      </c>
      <c r="Q30" s="119">
        <v>1</v>
      </c>
      <c r="R30" s="119">
        <v>424</v>
      </c>
      <c r="S30" s="119">
        <v>3</v>
      </c>
      <c r="T30" s="119">
        <v>161</v>
      </c>
      <c r="U30" s="51">
        <v>20</v>
      </c>
      <c r="V30" s="22">
        <v>20</v>
      </c>
      <c r="W30" s="31" t="s">
        <v>180</v>
      </c>
      <c r="X30" s="119">
        <f t="shared" si="2"/>
        <v>589</v>
      </c>
      <c r="Y30" s="119">
        <v>0</v>
      </c>
      <c r="Z30" s="119">
        <v>729</v>
      </c>
      <c r="AA30" s="119">
        <v>1</v>
      </c>
      <c r="AB30" s="119">
        <v>275</v>
      </c>
      <c r="AC30" s="119">
        <f t="shared" si="3"/>
        <v>1005</v>
      </c>
      <c r="AD30" s="119">
        <v>0</v>
      </c>
      <c r="AE30" s="119">
        <v>318</v>
      </c>
      <c r="AF30" s="119">
        <v>3</v>
      </c>
      <c r="AG30" s="119">
        <v>353</v>
      </c>
      <c r="AH30" s="119">
        <f t="shared" si="4"/>
        <v>674</v>
      </c>
      <c r="AI30" s="119">
        <v>0</v>
      </c>
      <c r="AJ30" s="119">
        <v>1</v>
      </c>
      <c r="AK30" s="119">
        <v>0</v>
      </c>
      <c r="AL30" s="119">
        <v>0</v>
      </c>
      <c r="AM30" s="119">
        <f t="shared" si="5"/>
        <v>1</v>
      </c>
      <c r="AN30" s="51">
        <v>20</v>
      </c>
      <c r="AO30" s="22">
        <v>20</v>
      </c>
      <c r="AP30" s="31" t="s">
        <v>180</v>
      </c>
      <c r="AQ30" s="119">
        <v>0</v>
      </c>
      <c r="AR30" s="119">
        <v>0</v>
      </c>
      <c r="AS30" s="119">
        <v>0</v>
      </c>
      <c r="AT30" s="119">
        <v>0</v>
      </c>
      <c r="AU30" s="119">
        <f t="shared" si="6"/>
        <v>0</v>
      </c>
      <c r="AV30" s="119">
        <v>0</v>
      </c>
      <c r="AW30" s="119">
        <v>0</v>
      </c>
      <c r="AX30" s="119">
        <v>0</v>
      </c>
      <c r="AY30" s="119">
        <v>0</v>
      </c>
      <c r="AZ30" s="119">
        <f t="shared" si="7"/>
        <v>0</v>
      </c>
      <c r="BA30" s="119">
        <f t="shared" si="8"/>
        <v>2269</v>
      </c>
      <c r="BB30" s="119">
        <v>0</v>
      </c>
      <c r="BC30" s="119">
        <v>227</v>
      </c>
      <c r="BD30" s="119">
        <v>50</v>
      </c>
      <c r="BE30" s="119">
        <f t="shared" si="9"/>
        <v>2597</v>
      </c>
      <c r="BF30" s="119">
        <v>64</v>
      </c>
      <c r="BG30" s="119">
        <f t="shared" si="10"/>
        <v>223</v>
      </c>
      <c r="BH30" s="133">
        <f t="shared" si="11"/>
        <v>2769</v>
      </c>
      <c r="BI30" s="426">
        <v>20</v>
      </c>
      <c r="BJ30" s="62"/>
      <c r="BK30" s="62"/>
      <c r="BL30" s="82"/>
    </row>
    <row r="31" spans="1:64" ht="20.100000000000001" customHeight="1" x14ac:dyDescent="0.15">
      <c r="A31" s="21">
        <v>21</v>
      </c>
      <c r="B31" s="28" t="s">
        <v>181</v>
      </c>
      <c r="C31" s="120">
        <v>67</v>
      </c>
      <c r="D31" s="120">
        <v>0</v>
      </c>
      <c r="E31" s="120">
        <v>5</v>
      </c>
      <c r="F31" s="120">
        <v>15</v>
      </c>
      <c r="G31" s="120">
        <v>1</v>
      </c>
      <c r="H31" s="120">
        <f t="shared" si="12"/>
        <v>88</v>
      </c>
      <c r="I31" s="120">
        <v>39</v>
      </c>
      <c r="J31" s="120">
        <v>0</v>
      </c>
      <c r="K31" s="120">
        <v>0</v>
      </c>
      <c r="L31" s="120">
        <v>0</v>
      </c>
      <c r="M31" s="120">
        <v>0</v>
      </c>
      <c r="N31" s="120">
        <v>0</v>
      </c>
      <c r="O31" s="120">
        <v>0</v>
      </c>
      <c r="P31" s="120">
        <f t="shared" si="1"/>
        <v>0</v>
      </c>
      <c r="Q31" s="120">
        <v>0</v>
      </c>
      <c r="R31" s="120">
        <v>348</v>
      </c>
      <c r="S31" s="120">
        <v>1</v>
      </c>
      <c r="T31" s="120">
        <v>143</v>
      </c>
      <c r="U31" s="50">
        <v>21</v>
      </c>
      <c r="V31" s="21">
        <v>21</v>
      </c>
      <c r="W31" s="28" t="s">
        <v>181</v>
      </c>
      <c r="X31" s="120">
        <f t="shared" si="2"/>
        <v>492</v>
      </c>
      <c r="Y31" s="120">
        <v>1</v>
      </c>
      <c r="Z31" s="120">
        <v>576</v>
      </c>
      <c r="AA31" s="120">
        <v>2</v>
      </c>
      <c r="AB31" s="120">
        <v>259</v>
      </c>
      <c r="AC31" s="120">
        <f t="shared" si="3"/>
        <v>838</v>
      </c>
      <c r="AD31" s="120">
        <v>0</v>
      </c>
      <c r="AE31" s="120">
        <v>245</v>
      </c>
      <c r="AF31" s="120">
        <v>0</v>
      </c>
      <c r="AG31" s="120">
        <v>339</v>
      </c>
      <c r="AH31" s="120">
        <f t="shared" si="4"/>
        <v>584</v>
      </c>
      <c r="AI31" s="120">
        <v>0</v>
      </c>
      <c r="AJ31" s="120">
        <v>2</v>
      </c>
      <c r="AK31" s="120">
        <v>0</v>
      </c>
      <c r="AL31" s="120">
        <v>0</v>
      </c>
      <c r="AM31" s="120">
        <f t="shared" si="5"/>
        <v>2</v>
      </c>
      <c r="AN31" s="50">
        <v>21</v>
      </c>
      <c r="AO31" s="21">
        <v>21</v>
      </c>
      <c r="AP31" s="28" t="s">
        <v>181</v>
      </c>
      <c r="AQ31" s="120">
        <v>0</v>
      </c>
      <c r="AR31" s="120">
        <v>0</v>
      </c>
      <c r="AS31" s="120">
        <v>0</v>
      </c>
      <c r="AT31" s="120">
        <v>0</v>
      </c>
      <c r="AU31" s="120">
        <f t="shared" si="6"/>
        <v>0</v>
      </c>
      <c r="AV31" s="120">
        <v>0</v>
      </c>
      <c r="AW31" s="120">
        <v>0</v>
      </c>
      <c r="AX31" s="120">
        <v>0</v>
      </c>
      <c r="AY31" s="120">
        <v>0</v>
      </c>
      <c r="AZ31" s="120">
        <f t="shared" si="7"/>
        <v>0</v>
      </c>
      <c r="BA31" s="120">
        <f t="shared" si="8"/>
        <v>1916</v>
      </c>
      <c r="BB31" s="120">
        <v>0</v>
      </c>
      <c r="BC31" s="120">
        <v>366</v>
      </c>
      <c r="BD31" s="120">
        <v>28</v>
      </c>
      <c r="BE31" s="120">
        <f t="shared" si="9"/>
        <v>2349</v>
      </c>
      <c r="BF31" s="120">
        <v>48</v>
      </c>
      <c r="BG31" s="120">
        <f t="shared" si="10"/>
        <v>175</v>
      </c>
      <c r="BH31" s="132">
        <f t="shared" si="11"/>
        <v>2485</v>
      </c>
      <c r="BI31" s="425">
        <v>21</v>
      </c>
      <c r="BJ31" s="62"/>
      <c r="BL31" s="82"/>
    </row>
    <row r="32" spans="1:64" ht="20.100000000000001" customHeight="1" x14ac:dyDescent="0.15">
      <c r="A32" s="21">
        <v>22</v>
      </c>
      <c r="B32" s="28" t="s">
        <v>182</v>
      </c>
      <c r="C32" s="120">
        <v>93</v>
      </c>
      <c r="D32" s="120">
        <v>0</v>
      </c>
      <c r="E32" s="120">
        <v>10</v>
      </c>
      <c r="F32" s="120">
        <v>20</v>
      </c>
      <c r="G32" s="120">
        <v>7</v>
      </c>
      <c r="H32" s="120">
        <f t="shared" si="12"/>
        <v>130</v>
      </c>
      <c r="I32" s="120">
        <v>50</v>
      </c>
      <c r="J32" s="120">
        <v>0</v>
      </c>
      <c r="K32" s="120">
        <v>0</v>
      </c>
      <c r="L32" s="120">
        <v>0</v>
      </c>
      <c r="M32" s="120">
        <v>0</v>
      </c>
      <c r="N32" s="120">
        <v>0</v>
      </c>
      <c r="O32" s="120">
        <v>0</v>
      </c>
      <c r="P32" s="120">
        <f t="shared" si="1"/>
        <v>0</v>
      </c>
      <c r="Q32" s="120">
        <v>0</v>
      </c>
      <c r="R32" s="120">
        <v>136</v>
      </c>
      <c r="S32" s="120">
        <v>0</v>
      </c>
      <c r="T32" s="120">
        <v>213</v>
      </c>
      <c r="U32" s="50">
        <v>22</v>
      </c>
      <c r="V32" s="21">
        <v>22</v>
      </c>
      <c r="W32" s="28" t="s">
        <v>182</v>
      </c>
      <c r="X32" s="120">
        <f t="shared" si="2"/>
        <v>349</v>
      </c>
      <c r="Y32" s="120">
        <v>0</v>
      </c>
      <c r="Z32" s="120">
        <v>222</v>
      </c>
      <c r="AA32" s="120">
        <v>1</v>
      </c>
      <c r="AB32" s="120">
        <v>544</v>
      </c>
      <c r="AC32" s="120">
        <f t="shared" si="3"/>
        <v>767</v>
      </c>
      <c r="AD32" s="120">
        <v>0</v>
      </c>
      <c r="AE32" s="120">
        <v>93</v>
      </c>
      <c r="AF32" s="120">
        <v>0</v>
      </c>
      <c r="AG32" s="120">
        <v>319</v>
      </c>
      <c r="AH32" s="120">
        <f t="shared" si="4"/>
        <v>412</v>
      </c>
      <c r="AI32" s="120">
        <v>0</v>
      </c>
      <c r="AJ32" s="120">
        <v>0</v>
      </c>
      <c r="AK32" s="120">
        <v>0</v>
      </c>
      <c r="AL32" s="120">
        <v>0</v>
      </c>
      <c r="AM32" s="120">
        <f t="shared" si="5"/>
        <v>0</v>
      </c>
      <c r="AN32" s="50">
        <v>22</v>
      </c>
      <c r="AO32" s="21">
        <v>22</v>
      </c>
      <c r="AP32" s="28" t="s">
        <v>182</v>
      </c>
      <c r="AQ32" s="120">
        <v>0</v>
      </c>
      <c r="AR32" s="120">
        <v>0</v>
      </c>
      <c r="AS32" s="120">
        <v>0</v>
      </c>
      <c r="AT32" s="120">
        <v>0</v>
      </c>
      <c r="AU32" s="120">
        <f t="shared" si="6"/>
        <v>0</v>
      </c>
      <c r="AV32" s="120">
        <v>0</v>
      </c>
      <c r="AW32" s="120">
        <v>0</v>
      </c>
      <c r="AX32" s="120">
        <v>0</v>
      </c>
      <c r="AY32" s="120">
        <v>0</v>
      </c>
      <c r="AZ32" s="120">
        <f t="shared" si="7"/>
        <v>0</v>
      </c>
      <c r="BA32" s="120">
        <f t="shared" si="8"/>
        <v>1528</v>
      </c>
      <c r="BB32" s="120">
        <v>0</v>
      </c>
      <c r="BC32" s="120">
        <v>2329</v>
      </c>
      <c r="BD32" s="120">
        <v>500</v>
      </c>
      <c r="BE32" s="120">
        <f t="shared" si="9"/>
        <v>4407</v>
      </c>
      <c r="BF32" s="120">
        <v>58</v>
      </c>
      <c r="BG32" s="120">
        <f t="shared" si="10"/>
        <v>238</v>
      </c>
      <c r="BH32" s="132">
        <f t="shared" si="11"/>
        <v>4595</v>
      </c>
      <c r="BI32" s="425">
        <v>22</v>
      </c>
      <c r="BJ32" s="62"/>
      <c r="BL32" s="82"/>
    </row>
    <row r="33" spans="1:64" ht="20.100000000000001" customHeight="1" x14ac:dyDescent="0.15">
      <c r="A33" s="21">
        <v>23</v>
      </c>
      <c r="B33" s="28" t="s">
        <v>184</v>
      </c>
      <c r="C33" s="120">
        <v>411</v>
      </c>
      <c r="D33" s="120">
        <v>0</v>
      </c>
      <c r="E33" s="120">
        <v>68</v>
      </c>
      <c r="F33" s="120">
        <v>86</v>
      </c>
      <c r="G33" s="120">
        <v>19</v>
      </c>
      <c r="H33" s="120">
        <f t="shared" si="12"/>
        <v>584</v>
      </c>
      <c r="I33" s="120">
        <v>189</v>
      </c>
      <c r="J33" s="120">
        <v>0</v>
      </c>
      <c r="K33" s="120">
        <v>0</v>
      </c>
      <c r="L33" s="120">
        <v>0</v>
      </c>
      <c r="M33" s="120">
        <v>0</v>
      </c>
      <c r="N33" s="120">
        <v>0</v>
      </c>
      <c r="O33" s="120">
        <v>0</v>
      </c>
      <c r="P33" s="120">
        <f t="shared" si="1"/>
        <v>0</v>
      </c>
      <c r="Q33" s="120">
        <v>1</v>
      </c>
      <c r="R33" s="120">
        <v>1406</v>
      </c>
      <c r="S33" s="120">
        <v>7</v>
      </c>
      <c r="T33" s="120">
        <v>608</v>
      </c>
      <c r="U33" s="50">
        <v>23</v>
      </c>
      <c r="V33" s="21">
        <v>23</v>
      </c>
      <c r="W33" s="28" t="s">
        <v>184</v>
      </c>
      <c r="X33" s="120">
        <f t="shared" si="2"/>
        <v>2022</v>
      </c>
      <c r="Y33" s="120">
        <v>0</v>
      </c>
      <c r="Z33" s="120">
        <v>2533</v>
      </c>
      <c r="AA33" s="120">
        <v>8</v>
      </c>
      <c r="AB33" s="120">
        <v>1319</v>
      </c>
      <c r="AC33" s="120">
        <f t="shared" si="3"/>
        <v>3860</v>
      </c>
      <c r="AD33" s="120">
        <v>1</v>
      </c>
      <c r="AE33" s="120">
        <v>1236</v>
      </c>
      <c r="AF33" s="120">
        <v>7</v>
      </c>
      <c r="AG33" s="120">
        <v>1579</v>
      </c>
      <c r="AH33" s="120">
        <f t="shared" si="4"/>
        <v>2823</v>
      </c>
      <c r="AI33" s="120">
        <v>0</v>
      </c>
      <c r="AJ33" s="120">
        <v>5</v>
      </c>
      <c r="AK33" s="120">
        <v>0</v>
      </c>
      <c r="AL33" s="120">
        <v>0</v>
      </c>
      <c r="AM33" s="120">
        <f t="shared" si="5"/>
        <v>5</v>
      </c>
      <c r="AN33" s="50">
        <v>23</v>
      </c>
      <c r="AO33" s="21">
        <v>23</v>
      </c>
      <c r="AP33" s="28" t="s">
        <v>184</v>
      </c>
      <c r="AQ33" s="120">
        <v>0</v>
      </c>
      <c r="AR33" s="120">
        <v>0</v>
      </c>
      <c r="AS33" s="120">
        <v>0</v>
      </c>
      <c r="AT33" s="120">
        <v>0</v>
      </c>
      <c r="AU33" s="120">
        <f t="shared" si="6"/>
        <v>0</v>
      </c>
      <c r="AV33" s="120">
        <v>0</v>
      </c>
      <c r="AW33" s="120">
        <v>0</v>
      </c>
      <c r="AX33" s="120">
        <v>0</v>
      </c>
      <c r="AY33" s="120">
        <v>0</v>
      </c>
      <c r="AZ33" s="120">
        <f t="shared" si="7"/>
        <v>0</v>
      </c>
      <c r="BA33" s="120">
        <f t="shared" si="8"/>
        <v>8710</v>
      </c>
      <c r="BB33" s="120">
        <v>0</v>
      </c>
      <c r="BC33" s="120">
        <v>2020</v>
      </c>
      <c r="BD33" s="120">
        <v>219</v>
      </c>
      <c r="BE33" s="120">
        <f t="shared" si="9"/>
        <v>11138</v>
      </c>
      <c r="BF33" s="120">
        <v>253</v>
      </c>
      <c r="BG33" s="120">
        <f t="shared" si="10"/>
        <v>1026</v>
      </c>
      <c r="BH33" s="132">
        <f t="shared" si="11"/>
        <v>11975</v>
      </c>
      <c r="BI33" s="425">
        <v>23</v>
      </c>
      <c r="BJ33" s="62"/>
      <c r="BL33" s="82"/>
    </row>
    <row r="34" spans="1:64" ht="20.100000000000001" customHeight="1" x14ac:dyDescent="0.15">
      <c r="A34" s="21">
        <v>24</v>
      </c>
      <c r="B34" s="28" t="s">
        <v>185</v>
      </c>
      <c r="C34" s="120">
        <v>328</v>
      </c>
      <c r="D34" s="120">
        <v>1</v>
      </c>
      <c r="E34" s="120">
        <v>27</v>
      </c>
      <c r="F34" s="120">
        <v>43</v>
      </c>
      <c r="G34" s="120">
        <v>8</v>
      </c>
      <c r="H34" s="120">
        <f t="shared" si="12"/>
        <v>407</v>
      </c>
      <c r="I34" s="120">
        <v>154</v>
      </c>
      <c r="J34" s="120">
        <v>0</v>
      </c>
      <c r="K34" s="120">
        <v>0</v>
      </c>
      <c r="L34" s="120">
        <v>0</v>
      </c>
      <c r="M34" s="120">
        <v>0</v>
      </c>
      <c r="N34" s="120">
        <v>0</v>
      </c>
      <c r="O34" s="120">
        <v>0</v>
      </c>
      <c r="P34" s="120">
        <f t="shared" si="1"/>
        <v>0</v>
      </c>
      <c r="Q34" s="120">
        <v>1</v>
      </c>
      <c r="R34" s="120">
        <v>1121</v>
      </c>
      <c r="S34" s="120">
        <v>6</v>
      </c>
      <c r="T34" s="120">
        <v>551</v>
      </c>
      <c r="U34" s="50">
        <v>24</v>
      </c>
      <c r="V34" s="21">
        <v>24</v>
      </c>
      <c r="W34" s="28" t="s">
        <v>185</v>
      </c>
      <c r="X34" s="120">
        <f t="shared" si="2"/>
        <v>1679</v>
      </c>
      <c r="Y34" s="120">
        <v>0</v>
      </c>
      <c r="Z34" s="120">
        <v>1786</v>
      </c>
      <c r="AA34" s="120">
        <v>23</v>
      </c>
      <c r="AB34" s="120">
        <v>1050</v>
      </c>
      <c r="AC34" s="120">
        <f t="shared" si="3"/>
        <v>2859</v>
      </c>
      <c r="AD34" s="120">
        <v>0</v>
      </c>
      <c r="AE34" s="120">
        <v>890</v>
      </c>
      <c r="AF34" s="120">
        <v>6</v>
      </c>
      <c r="AG34" s="120">
        <v>1057</v>
      </c>
      <c r="AH34" s="120">
        <f t="shared" si="4"/>
        <v>1953</v>
      </c>
      <c r="AI34" s="120">
        <v>0</v>
      </c>
      <c r="AJ34" s="120">
        <v>0</v>
      </c>
      <c r="AK34" s="120">
        <v>0</v>
      </c>
      <c r="AL34" s="120">
        <v>1</v>
      </c>
      <c r="AM34" s="120">
        <f t="shared" si="5"/>
        <v>1</v>
      </c>
      <c r="AN34" s="50">
        <v>24</v>
      </c>
      <c r="AO34" s="21">
        <v>24</v>
      </c>
      <c r="AP34" s="28" t="s">
        <v>185</v>
      </c>
      <c r="AQ34" s="120">
        <v>0</v>
      </c>
      <c r="AR34" s="120">
        <v>0</v>
      </c>
      <c r="AS34" s="120">
        <v>0</v>
      </c>
      <c r="AT34" s="120">
        <v>0</v>
      </c>
      <c r="AU34" s="120">
        <f t="shared" si="6"/>
        <v>0</v>
      </c>
      <c r="AV34" s="120">
        <v>0</v>
      </c>
      <c r="AW34" s="120">
        <v>0</v>
      </c>
      <c r="AX34" s="120">
        <v>0</v>
      </c>
      <c r="AY34" s="120">
        <v>0</v>
      </c>
      <c r="AZ34" s="120">
        <f t="shared" si="7"/>
        <v>0</v>
      </c>
      <c r="BA34" s="120">
        <f t="shared" si="8"/>
        <v>6492</v>
      </c>
      <c r="BB34" s="120">
        <v>0</v>
      </c>
      <c r="BC34" s="120">
        <v>1065</v>
      </c>
      <c r="BD34" s="120">
        <v>250</v>
      </c>
      <c r="BE34" s="120">
        <f t="shared" si="9"/>
        <v>7961</v>
      </c>
      <c r="BF34" s="120">
        <v>140</v>
      </c>
      <c r="BG34" s="120">
        <f t="shared" si="10"/>
        <v>701</v>
      </c>
      <c r="BH34" s="132">
        <f t="shared" si="11"/>
        <v>8508</v>
      </c>
      <c r="BI34" s="425">
        <v>24</v>
      </c>
      <c r="BJ34" s="62"/>
      <c r="BL34" s="82"/>
    </row>
    <row r="35" spans="1:64" ht="20.100000000000001" customHeight="1" x14ac:dyDescent="0.15">
      <c r="A35" s="21">
        <v>25</v>
      </c>
      <c r="B35" s="28" t="s">
        <v>12</v>
      </c>
      <c r="C35" s="120">
        <v>51</v>
      </c>
      <c r="D35" s="120">
        <v>0</v>
      </c>
      <c r="E35" s="120">
        <v>5</v>
      </c>
      <c r="F35" s="120">
        <v>5</v>
      </c>
      <c r="G35" s="120">
        <v>0</v>
      </c>
      <c r="H35" s="120">
        <f t="shared" si="12"/>
        <v>61</v>
      </c>
      <c r="I35" s="120">
        <v>20</v>
      </c>
      <c r="J35" s="120">
        <v>0</v>
      </c>
      <c r="K35" s="120">
        <v>0</v>
      </c>
      <c r="L35" s="120">
        <v>0</v>
      </c>
      <c r="M35" s="120">
        <v>0</v>
      </c>
      <c r="N35" s="120">
        <v>0</v>
      </c>
      <c r="O35" s="120">
        <v>0</v>
      </c>
      <c r="P35" s="120">
        <f t="shared" si="1"/>
        <v>0</v>
      </c>
      <c r="Q35" s="120">
        <v>0</v>
      </c>
      <c r="R35" s="120">
        <v>180</v>
      </c>
      <c r="S35" s="120">
        <v>0</v>
      </c>
      <c r="T35" s="120">
        <v>118</v>
      </c>
      <c r="U35" s="178">
        <v>25</v>
      </c>
      <c r="V35" s="21">
        <v>25</v>
      </c>
      <c r="W35" s="28" t="s">
        <v>12</v>
      </c>
      <c r="X35" s="120">
        <f t="shared" si="2"/>
        <v>298</v>
      </c>
      <c r="Y35" s="120">
        <v>0</v>
      </c>
      <c r="Z35" s="120">
        <v>379</v>
      </c>
      <c r="AA35" s="120">
        <v>2</v>
      </c>
      <c r="AB35" s="120">
        <v>271</v>
      </c>
      <c r="AC35" s="120">
        <f t="shared" si="3"/>
        <v>652</v>
      </c>
      <c r="AD35" s="120">
        <v>0</v>
      </c>
      <c r="AE35" s="120">
        <v>97</v>
      </c>
      <c r="AF35" s="120">
        <v>0</v>
      </c>
      <c r="AG35" s="120">
        <v>165</v>
      </c>
      <c r="AH35" s="120">
        <f t="shared" si="4"/>
        <v>262</v>
      </c>
      <c r="AI35" s="120">
        <v>0</v>
      </c>
      <c r="AJ35" s="120">
        <v>0</v>
      </c>
      <c r="AK35" s="120">
        <v>0</v>
      </c>
      <c r="AL35" s="120">
        <v>0</v>
      </c>
      <c r="AM35" s="120">
        <f t="shared" si="5"/>
        <v>0</v>
      </c>
      <c r="AN35" s="178">
        <v>25</v>
      </c>
      <c r="AO35" s="21">
        <v>25</v>
      </c>
      <c r="AP35" s="28" t="s">
        <v>12</v>
      </c>
      <c r="AQ35" s="120">
        <v>0</v>
      </c>
      <c r="AR35" s="120">
        <v>0</v>
      </c>
      <c r="AS35" s="120">
        <v>0</v>
      </c>
      <c r="AT35" s="120">
        <v>0</v>
      </c>
      <c r="AU35" s="120">
        <f t="shared" si="6"/>
        <v>0</v>
      </c>
      <c r="AV35" s="120">
        <v>0</v>
      </c>
      <c r="AW35" s="120">
        <v>0</v>
      </c>
      <c r="AX35" s="120">
        <v>0</v>
      </c>
      <c r="AY35" s="120">
        <v>0</v>
      </c>
      <c r="AZ35" s="120">
        <f t="shared" si="7"/>
        <v>0</v>
      </c>
      <c r="BA35" s="120">
        <f t="shared" si="8"/>
        <v>1212</v>
      </c>
      <c r="BB35" s="120">
        <v>0</v>
      </c>
      <c r="BC35" s="120">
        <v>105</v>
      </c>
      <c r="BD35" s="120">
        <v>38</v>
      </c>
      <c r="BE35" s="120">
        <f t="shared" si="9"/>
        <v>1375</v>
      </c>
      <c r="BF35" s="120">
        <v>24</v>
      </c>
      <c r="BG35" s="120">
        <f t="shared" si="10"/>
        <v>105</v>
      </c>
      <c r="BH35" s="132">
        <f t="shared" si="11"/>
        <v>1460</v>
      </c>
      <c r="BI35" s="428">
        <v>25</v>
      </c>
      <c r="BJ35" s="62"/>
      <c r="BL35" s="82"/>
    </row>
    <row r="36" spans="1:64" ht="20.100000000000001" customHeight="1" x14ac:dyDescent="0.15">
      <c r="A36" s="529" t="s">
        <v>238</v>
      </c>
      <c r="B36" s="530"/>
      <c r="C36" s="125">
        <f t="shared" ref="C36:T36" si="13">SUM(C11:C35)</f>
        <v>16076</v>
      </c>
      <c r="D36" s="125">
        <f t="shared" si="13"/>
        <v>51</v>
      </c>
      <c r="E36" s="125">
        <f t="shared" si="13"/>
        <v>2087</v>
      </c>
      <c r="F36" s="125">
        <f t="shared" si="13"/>
        <v>3986</v>
      </c>
      <c r="G36" s="125">
        <f t="shared" si="13"/>
        <v>600</v>
      </c>
      <c r="H36" s="125">
        <f t="shared" si="13"/>
        <v>22800</v>
      </c>
      <c r="I36" s="125">
        <f t="shared" si="13"/>
        <v>9448</v>
      </c>
      <c r="J36" s="125">
        <f t="shared" si="13"/>
        <v>0</v>
      </c>
      <c r="K36" s="125">
        <f t="shared" si="13"/>
        <v>0</v>
      </c>
      <c r="L36" s="125">
        <f t="shared" si="13"/>
        <v>12</v>
      </c>
      <c r="M36" s="125">
        <f t="shared" si="13"/>
        <v>0</v>
      </c>
      <c r="N36" s="125">
        <f t="shared" si="13"/>
        <v>0</v>
      </c>
      <c r="O36" s="125">
        <f t="shared" si="13"/>
        <v>0</v>
      </c>
      <c r="P36" s="125">
        <f t="shared" si="13"/>
        <v>12</v>
      </c>
      <c r="Q36" s="125">
        <f t="shared" si="13"/>
        <v>25</v>
      </c>
      <c r="R36" s="125">
        <f t="shared" si="13"/>
        <v>68863</v>
      </c>
      <c r="S36" s="125">
        <f t="shared" si="13"/>
        <v>376</v>
      </c>
      <c r="T36" s="125">
        <f t="shared" si="13"/>
        <v>23929</v>
      </c>
      <c r="U36" s="179"/>
      <c r="V36" s="464" t="s">
        <v>209</v>
      </c>
      <c r="W36" s="465"/>
      <c r="X36" s="125">
        <f t="shared" ref="X36:AM36" si="14">SUM(X11:X35)</f>
        <v>93193</v>
      </c>
      <c r="Y36" s="125">
        <f t="shared" si="14"/>
        <v>33</v>
      </c>
      <c r="Z36" s="125">
        <f t="shared" si="14"/>
        <v>130504</v>
      </c>
      <c r="AA36" s="125">
        <f t="shared" si="14"/>
        <v>1213</v>
      </c>
      <c r="AB36" s="125">
        <f t="shared" si="14"/>
        <v>51502</v>
      </c>
      <c r="AC36" s="125">
        <f t="shared" si="14"/>
        <v>183252</v>
      </c>
      <c r="AD36" s="125">
        <f t="shared" si="14"/>
        <v>29</v>
      </c>
      <c r="AE36" s="125">
        <f t="shared" si="14"/>
        <v>47725</v>
      </c>
      <c r="AF36" s="125">
        <f t="shared" si="14"/>
        <v>269</v>
      </c>
      <c r="AG36" s="125">
        <f t="shared" si="14"/>
        <v>39666</v>
      </c>
      <c r="AH36" s="125">
        <f t="shared" si="14"/>
        <v>87689</v>
      </c>
      <c r="AI36" s="125">
        <f t="shared" si="14"/>
        <v>0</v>
      </c>
      <c r="AJ36" s="125">
        <f t="shared" si="14"/>
        <v>138</v>
      </c>
      <c r="AK36" s="125">
        <f t="shared" si="14"/>
        <v>2</v>
      </c>
      <c r="AL36" s="125">
        <f t="shared" si="14"/>
        <v>2</v>
      </c>
      <c r="AM36" s="125">
        <f t="shared" si="14"/>
        <v>142</v>
      </c>
      <c r="AN36" s="179"/>
      <c r="AO36" s="464" t="s">
        <v>209</v>
      </c>
      <c r="AP36" s="465"/>
      <c r="AQ36" s="125">
        <f t="shared" ref="AQ36:BH36" si="15">SUM(AQ11:AQ35)</f>
        <v>0</v>
      </c>
      <c r="AR36" s="125">
        <f t="shared" si="15"/>
        <v>0</v>
      </c>
      <c r="AS36" s="125">
        <f t="shared" si="15"/>
        <v>0</v>
      </c>
      <c r="AT36" s="125">
        <f t="shared" si="15"/>
        <v>0</v>
      </c>
      <c r="AU36" s="125">
        <f t="shared" si="15"/>
        <v>0</v>
      </c>
      <c r="AV36" s="125">
        <f t="shared" si="15"/>
        <v>1</v>
      </c>
      <c r="AW36" s="125">
        <f t="shared" si="15"/>
        <v>0</v>
      </c>
      <c r="AX36" s="125">
        <f t="shared" si="15"/>
        <v>0</v>
      </c>
      <c r="AY36" s="125">
        <f t="shared" si="15"/>
        <v>0</v>
      </c>
      <c r="AZ36" s="125">
        <f t="shared" si="15"/>
        <v>1</v>
      </c>
      <c r="BA36" s="125">
        <f t="shared" si="15"/>
        <v>364277</v>
      </c>
      <c r="BB36" s="125">
        <f t="shared" si="15"/>
        <v>17</v>
      </c>
      <c r="BC36" s="125">
        <f t="shared" si="15"/>
        <v>44099</v>
      </c>
      <c r="BD36" s="125">
        <f t="shared" si="15"/>
        <v>11295</v>
      </c>
      <c r="BE36" s="125">
        <f t="shared" si="15"/>
        <v>429148</v>
      </c>
      <c r="BF36" s="125">
        <f t="shared" si="15"/>
        <v>11445</v>
      </c>
      <c r="BG36" s="125">
        <f t="shared" si="15"/>
        <v>43693</v>
      </c>
      <c r="BH36" s="135">
        <f t="shared" si="15"/>
        <v>463393</v>
      </c>
      <c r="BI36" s="429"/>
      <c r="BJ36" s="62"/>
    </row>
    <row r="37" spans="1:64" ht="20.100000000000001" customHeight="1" x14ac:dyDescent="0.15">
      <c r="BJ37" s="62"/>
    </row>
  </sheetData>
  <mergeCells count="52">
    <mergeCell ref="AQ6:BE6"/>
    <mergeCell ref="Q7:T7"/>
    <mergeCell ref="Y7:AC7"/>
    <mergeCell ref="AD7:AH7"/>
    <mergeCell ref="AI7:AM7"/>
    <mergeCell ref="AQ7:AU7"/>
    <mergeCell ref="AV7:AZ7"/>
    <mergeCell ref="BA7:BA9"/>
    <mergeCell ref="BB7:BB9"/>
    <mergeCell ref="BC7:BC9"/>
    <mergeCell ref="BD7:BD9"/>
    <mergeCell ref="BE7:BE9"/>
    <mergeCell ref="AZ8:AZ9"/>
    <mergeCell ref="Y8:Z8"/>
    <mergeCell ref="AA8:AB8"/>
    <mergeCell ref="AD8:AE8"/>
    <mergeCell ref="AV8:AW8"/>
    <mergeCell ref="AX8:AY8"/>
    <mergeCell ref="AU8:AU9"/>
    <mergeCell ref="AQ8:AR8"/>
    <mergeCell ref="AS8:AT8"/>
    <mergeCell ref="A36:B36"/>
    <mergeCell ref="V36:W36"/>
    <mergeCell ref="AO36:AP36"/>
    <mergeCell ref="U6:U10"/>
    <mergeCell ref="AN6:AN10"/>
    <mergeCell ref="P7:P9"/>
    <mergeCell ref="AF8:AG8"/>
    <mergeCell ref="AI8:AJ8"/>
    <mergeCell ref="AK8:AL8"/>
    <mergeCell ref="Q8:R8"/>
    <mergeCell ref="S8:T8"/>
    <mergeCell ref="I6:T6"/>
    <mergeCell ref="X6:AM6"/>
    <mergeCell ref="C6:H6"/>
    <mergeCell ref="D7:D9"/>
    <mergeCell ref="BF6:BF9"/>
    <mergeCell ref="BG6:BG9"/>
    <mergeCell ref="BH6:BH9"/>
    <mergeCell ref="BI6:BI10"/>
    <mergeCell ref="C7:C9"/>
    <mergeCell ref="E7:E9"/>
    <mergeCell ref="F7:F9"/>
    <mergeCell ref="G7:G9"/>
    <mergeCell ref="H7:H9"/>
    <mergeCell ref="I7:I9"/>
    <mergeCell ref="J7:J9"/>
    <mergeCell ref="K7:K9"/>
    <mergeCell ref="L7:L9"/>
    <mergeCell ref="M7:M9"/>
    <mergeCell ref="N7:N9"/>
    <mergeCell ref="O7:O9"/>
  </mergeCells>
  <phoneticPr fontId="2"/>
  <pageMargins left="0.78740157480314965" right="0.78740157480314965" top="0.78740157480314965" bottom="0.74803149606299213" header="0.51181102362204722" footer="0.51181102362204722"/>
  <pageSetup paperSize="9" firstPageNumber="20" fitToWidth="0" orientation="portrait" useFirstPageNumber="1" r:id="rId1"/>
  <headerFooter scaleWithDoc="0" alignWithMargins="0">
    <oddFooter>&amp;C- &amp;P -</oddFooter>
  </headerFooter>
  <colBreaks count="5" manualBreakCount="5">
    <brk id="10" max="1048575" man="1"/>
    <brk id="21" max="35" man="1"/>
    <brk id="31" max="35" man="1"/>
    <brk id="40" max="35" man="1"/>
    <brk id="50" max="3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15</vt:i4>
      </vt:variant>
    </vt:vector>
  </HeadingPairs>
  <TitlesOfParts>
    <vt:vector size="40" baseType="lpstr">
      <vt:lpstr>目次</vt:lpstr>
      <vt:lpstr>1(p.1-3)</vt:lpstr>
      <vt:lpstr>2(p.4-7)</vt:lpstr>
      <vt:lpstr>3(p.8-11)</vt:lpstr>
      <vt:lpstr>4(p.12)</vt:lpstr>
      <vt:lpstr>5(p.13)</vt:lpstr>
      <vt:lpstr>6(p.14-15)</vt:lpstr>
      <vt:lpstr>7(p.16-19)</vt:lpstr>
      <vt:lpstr>8(p.20-25)</vt:lpstr>
      <vt:lpstr>9(p.26-31)</vt:lpstr>
      <vt:lpstr>10(p.32-37)</vt:lpstr>
      <vt:lpstr>11(p.38-43)</vt:lpstr>
      <vt:lpstr>12(p.44-45)</vt:lpstr>
      <vt:lpstr>13(p.46)</vt:lpstr>
      <vt:lpstr>14(p.47)</vt:lpstr>
      <vt:lpstr>15(p.48-49)</vt:lpstr>
      <vt:lpstr>16(p.50)</vt:lpstr>
      <vt:lpstr>17(p.51)</vt:lpstr>
      <vt:lpstr>18(p.52-59)</vt:lpstr>
      <vt:lpstr>19(p.60-67)</vt:lpstr>
      <vt:lpstr>20(p.68-73)</vt:lpstr>
      <vt:lpstr>21(p74-76)</vt:lpstr>
      <vt:lpstr>22(p.77-79)</vt:lpstr>
      <vt:lpstr>23(p.80-82)</vt:lpstr>
      <vt:lpstr>24(p.83-87)</vt:lpstr>
      <vt:lpstr>'1(p.1-3)'!Print_Area</vt:lpstr>
      <vt:lpstr>'10(p.32-37)'!Print_Area</vt:lpstr>
      <vt:lpstr>'11(p.38-43)'!Print_Area</vt:lpstr>
      <vt:lpstr>'12(p.44-45)'!Print_Area</vt:lpstr>
      <vt:lpstr>'13(p.46)'!Print_Area</vt:lpstr>
      <vt:lpstr>'18(p.52-59)'!Print_Area</vt:lpstr>
      <vt:lpstr>'19(p.60-67)'!Print_Area</vt:lpstr>
      <vt:lpstr>'20(p.68-73)'!Print_Area</vt:lpstr>
      <vt:lpstr>'21(p74-76)'!Print_Area</vt:lpstr>
      <vt:lpstr>'22(p.77-79)'!Print_Area</vt:lpstr>
      <vt:lpstr>'23(p.80-82)'!Print_Area</vt:lpstr>
      <vt:lpstr>'3(p.8-11)'!Print_Area</vt:lpstr>
      <vt:lpstr>'8(p.20-25)'!Print_Area</vt:lpstr>
      <vt:lpstr>'9(p.26-31)'!Print_Area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大野　玄靖</cp:lastModifiedBy>
  <cp:lastPrinted>2025-03-14T05:36:19Z</cp:lastPrinted>
  <dcterms:created xsi:type="dcterms:W3CDTF">2006-01-24T08:01:30Z</dcterms:created>
  <dcterms:modified xsi:type="dcterms:W3CDTF">2025-03-17T07:14:21Z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3.1.2.0</vt:lpwstr>
      <vt:lpwstr>3.1.5.0</vt:lpwstr>
      <vt:lpwstr>3.1.6.0</vt:lpwstr>
    </vt:vector>
  </property>
  <property fmtid="{DCFEDD21-7773-49B2-8022-6FC58DB5260B}" pid="3" name="LastSavedVersion">
    <vt:lpwstr>3.1.6.0</vt:lpwstr>
  </property>
  <property fmtid="{DCFEDD21-7773-49B2-8022-6FC58DB5260B}" pid="4" name="LastSavedDate">
    <vt:filetime>2021-02-25T01:27:47Z</vt:filetime>
  </property>
</Properties>
</file>