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市町村別出稼者数（前回調査比）" sheetId="1" r:id="rId1"/>
  </sheets>
  <definedNames>
    <definedName name="_xlnm._FilterDatabase" localSheetId="0" hidden="1">'市町村別出稼者数（前回調査比）'!$A$6:$J$33</definedName>
    <definedName name="_xlnm.Print_Area" localSheetId="0">'市町村別出稼者数（前回調査比）'!$A$1:$K$47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<sst xmlns="http://schemas.openxmlformats.org/spreadsheetml/2006/main" xmlns:r="http://schemas.openxmlformats.org/officeDocument/2006/relationships" count="51" uniqueCount="51">
  <si>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三種町</t>
    <rPh sb="0" eb="1">
      <t>ミ</t>
    </rPh>
    <rPh sb="1" eb="2">
      <t>タネ</t>
    </rPh>
    <rPh sb="2" eb="3">
      <t>チョウ</t>
    </rPh>
    <phoneticPr fontId="6"/>
  </si>
  <si>
    <t>令　和　元　年　度</t>
    <rPh sb="0" eb="1">
      <t>レイ</t>
    </rPh>
    <rPh sb="2" eb="3">
      <t>ワ</t>
    </rPh>
    <rPh sb="4" eb="5">
      <t>モト</t>
    </rPh>
    <phoneticPr fontId="6"/>
  </si>
  <si>
    <t>美郷町</t>
    <rPh sb="0" eb="3">
      <t>ミサトチョウ</t>
    </rPh>
    <phoneticPr fontId="1"/>
  </si>
  <si>
    <t>八峰町</t>
    <rPh sb="0" eb="3">
      <t>ハッポウチョウ</t>
    </rPh>
    <phoneticPr fontId="6"/>
  </si>
  <si>
    <t>令　和　３　年　度</t>
    <rPh sb="0" eb="1">
      <t>レイ</t>
    </rPh>
    <rPh sb="2" eb="3">
      <t>ワ</t>
    </rPh>
    <phoneticPr fontId="6"/>
  </si>
  <si>
    <t>〔付　表〕</t>
  </si>
  <si>
    <t>令和３年度順位</t>
    <rPh sb="0" eb="2">
      <t>レイワ</t>
    </rPh>
    <rPh sb="3" eb="4">
      <t>トシ</t>
    </rPh>
    <rPh sb="5" eb="7">
      <t>ジュンイ</t>
    </rPh>
    <phoneticPr fontId="1"/>
  </si>
  <si>
    <t>農家出稼</t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</si>
  <si>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6"/>
  </si>
  <si>
    <t>令和３年度市町村別出稼労働者数調査結果（前回調査比）</t>
    <rPh sb="0" eb="2">
      <t>レイワ</t>
    </rPh>
    <rPh sb="3" eb="4">
      <t>トシ</t>
    </rPh>
    <rPh sb="15" eb="17">
      <t>チョウサ</t>
    </rPh>
    <rPh sb="17" eb="19">
      <t>ケッカ</t>
    </rPh>
    <rPh sb="21" eb="24">
      <t>カイチョウサ</t>
    </rPh>
    <rPh sb="24" eb="25">
      <t>ヒ</t>
    </rPh>
    <phoneticPr fontId="1"/>
  </si>
  <si>
    <t>令和元年度順位</t>
    <rPh sb="0" eb="2">
      <t>レイワ</t>
    </rPh>
    <rPh sb="2" eb="3">
      <t>モト</t>
    </rPh>
    <rPh sb="5" eb="7">
      <t>ジュンイ</t>
    </rPh>
    <phoneticPr fontId="1"/>
  </si>
  <si>
    <t>対　前　年　度　比</t>
    <rPh sb="6" eb="7">
      <t>ド</t>
    </rPh>
    <phoneticPr fontId="6"/>
  </si>
  <si>
    <t>農家以外</t>
  </si>
  <si>
    <t>計</t>
  </si>
  <si>
    <t>非農家</t>
    <rPh sb="0" eb="1">
      <t>ヒ</t>
    </rPh>
    <rPh sb="1" eb="3">
      <t>ノウカ</t>
    </rPh>
    <phoneticPr fontId="6"/>
  </si>
  <si>
    <t>増 減 数</t>
  </si>
  <si>
    <t>大潟村</t>
  </si>
  <si>
    <t>大仙市</t>
    <rPh sb="0" eb="3">
      <t>ダイセンシ</t>
    </rPh>
    <phoneticPr fontId="1"/>
  </si>
  <si>
    <t>増 減 比</t>
  </si>
  <si>
    <t>東成瀬村</t>
  </si>
  <si>
    <t>農家</t>
  </si>
  <si>
    <t>非農家</t>
    <rPh sb="0" eb="1">
      <t>ヒ</t>
    </rPh>
    <phoneticPr fontId="6"/>
  </si>
  <si>
    <t>五城目町</t>
  </si>
  <si>
    <t>農家</t>
    <rPh sb="0" eb="2">
      <t>ノウカ</t>
    </rPh>
    <phoneticPr fontId="6"/>
  </si>
  <si>
    <t>秋田市</t>
  </si>
  <si>
    <t>上小阿仁村</t>
  </si>
  <si>
    <t>能代市</t>
  </si>
  <si>
    <t>鹿角地域</t>
    <rPh sb="0" eb="2">
      <t>カヅノ</t>
    </rPh>
    <rPh sb="2" eb="4">
      <t>チイキ</t>
    </rPh>
    <phoneticPr fontId="6"/>
  </si>
  <si>
    <t>横手市</t>
  </si>
  <si>
    <t>大館市</t>
  </si>
  <si>
    <t>男鹿市</t>
  </si>
  <si>
    <t>湯沢市</t>
  </si>
  <si>
    <t>鹿角市</t>
  </si>
  <si>
    <t>能代山本</t>
    <rPh sb="0" eb="2">
      <t>ノシロ</t>
    </rPh>
    <rPh sb="2" eb="4">
      <t>ヤマモト</t>
    </rPh>
    <phoneticPr fontId="6"/>
  </si>
  <si>
    <t>送出地域別</t>
    <rPh sb="0" eb="2">
      <t>ソウシュツ</t>
    </rPh>
    <rPh sb="2" eb="5">
      <t>チイキベツ</t>
    </rPh>
    <phoneticPr fontId="6"/>
  </si>
  <si>
    <t>由利本荘市</t>
    <rPh sb="0" eb="2">
      <t>ユリ</t>
    </rPh>
    <rPh sb="2" eb="4">
      <t>ホンジョウ</t>
    </rPh>
    <rPh sb="4" eb="5">
      <t>シ</t>
    </rPh>
    <phoneticPr fontId="1"/>
  </si>
  <si>
    <t>潟上市</t>
    <rPh sb="0" eb="1">
      <t>カタ</t>
    </rPh>
    <rPh sb="1" eb="2">
      <t>カミ</t>
    </rPh>
    <rPh sb="2" eb="3">
      <t>シ</t>
    </rPh>
    <phoneticPr fontId="1"/>
  </si>
  <si>
    <t>北秋田市</t>
    <rPh sb="0" eb="3">
      <t>キタアキタ</t>
    </rPh>
    <rPh sb="3" eb="4">
      <t>シ</t>
    </rPh>
    <phoneticPr fontId="1"/>
  </si>
  <si>
    <t>にかほ市</t>
    <rPh sb="3" eb="4">
      <t>シ</t>
    </rPh>
    <phoneticPr fontId="6"/>
  </si>
  <si>
    <t>仙北市</t>
    <rPh sb="0" eb="2">
      <t>センボク</t>
    </rPh>
    <rPh sb="2" eb="3">
      <t>シ</t>
    </rPh>
    <phoneticPr fontId="6"/>
  </si>
  <si>
    <t>小坂町</t>
  </si>
  <si>
    <t>藤里町</t>
  </si>
  <si>
    <t>八郎潟町</t>
  </si>
  <si>
    <t>井川町</t>
  </si>
  <si>
    <t>羽後町</t>
  </si>
  <si>
    <t>県      計</t>
  </si>
  <si>
    <t>大館北秋</t>
    <rPh sb="0" eb="2">
      <t>オオダテ</t>
    </rPh>
    <rPh sb="2" eb="4">
      <t>ホクシュウ</t>
    </rPh>
    <phoneticPr fontId="6"/>
  </si>
  <si>
    <t>本荘由利</t>
    <rPh sb="0" eb="2">
      <t>ホンジョウ</t>
    </rPh>
    <rPh sb="2" eb="4">
      <t>ユリ</t>
    </rPh>
    <phoneticPr fontId="6"/>
  </si>
  <si>
    <t>大曲仙北</t>
    <rPh sb="0" eb="2">
      <t>オオマガリ</t>
    </rPh>
    <rPh sb="2" eb="4">
      <t>センボク</t>
    </rPh>
    <phoneticPr fontId="6"/>
  </si>
  <si>
    <t>横手地域</t>
    <rPh sb="0" eb="2">
      <t>ヨコテ</t>
    </rPh>
    <rPh sb="2" eb="4">
      <t>チイキ</t>
    </rPh>
    <phoneticPr fontId="6"/>
  </si>
  <si>
    <t>湯沢雄勝</t>
    <rPh sb="0" eb="2">
      <t>ユザワ</t>
    </rPh>
    <rPh sb="2" eb="4">
      <t>オガチ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</si>
</sst>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▲ &quot;#,##0"/>
    <numFmt numFmtId="177" formatCode="#,##0.0;&quot;▲ &quot;#,##0.0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b/>
      <sz val="11"/>
      <color auto="1"/>
      <name val="ＭＳ ゴシック"/>
      <family val="3"/>
    </font>
    <font>
      <b/>
      <sz val="16"/>
      <color auto="1"/>
      <name val="ＭＳ ゴシック"/>
      <family val="3"/>
    </font>
    <font>
      <sz val="12"/>
      <color auto="1"/>
      <name val="ＭＳ 明朝"/>
      <family val="1"/>
    </font>
    <font>
      <sz val="16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centerContinuous" vertical="center"/>
    </xf>
    <xf numFmtId="176" fontId="2" fillId="0" borderId="10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7" xfId="0" applyFont="1" applyBorder="1" applyAlignment="1">
      <alignment horizontal="center"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" vertical="center"/>
    </xf>
    <xf numFmtId="176" fontId="2" fillId="2" borderId="24" xfId="0" applyNumberFormat="1" applyFont="1" applyFill="1" applyBorder="1" applyAlignment="1">
      <alignment vertical="center"/>
    </xf>
    <xf numFmtId="176" fontId="2" fillId="2" borderId="25" xfId="0" applyNumberFormat="1" applyFont="1" applyFill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" vertical="center"/>
    </xf>
    <xf numFmtId="176" fontId="2" fillId="2" borderId="29" xfId="0" applyNumberFormat="1" applyFont="1" applyFill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7" fontId="2" fillId="2" borderId="18" xfId="0" applyNumberFormat="1" applyFont="1" applyFill="1" applyBorder="1" applyAlignment="1">
      <alignment vertical="center"/>
    </xf>
    <xf numFmtId="177" fontId="2" fillId="2" borderId="31" xfId="0" applyNumberFormat="1" applyFont="1" applyFill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0" fontId="2" fillId="0" borderId="32" xfId="0" applyFont="1" applyBorder="1" applyAlignment="1">
      <alignment horizontal="centerContinuous" vertical="center"/>
    </xf>
    <xf numFmtId="177" fontId="2" fillId="0" borderId="33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36" xfId="0" applyNumberFormat="1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76" fontId="2" fillId="3" borderId="18" xfId="0" applyNumberFormat="1" applyFont="1" applyFill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6" fontId="2" fillId="0" borderId="33" xfId="0" applyNumberFormat="1" applyFont="1" applyBorder="1" applyAlignment="1">
      <alignment vertical="center"/>
    </xf>
    <xf numFmtId="176" fontId="2" fillId="3" borderId="33" xfId="0" applyNumberFormat="1" applyFont="1" applyFill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  <pageSetUpPr fitToPage="1"/>
  </sheetPr>
  <dimension ref="A1:R48"/>
  <sheetViews>
    <sheetView tabSelected="1" zoomScale="90" zoomScaleNormal="90" workbookViewId="0">
      <pane xSplit="2" ySplit="7" topLeftCell="C8" activePane="bottomRight" state="frozen"/>
      <selection pane="topRight"/>
      <selection pane="bottomLeft"/>
      <selection pane="bottomRight" activeCell="B3" sqref="B3"/>
    </sheetView>
  </sheetViews>
  <sheetFormatPr defaultColWidth="9" defaultRowHeight="13.5"/>
  <cols>
    <col min="1" max="1" width="3.08984375" style="1" customWidth="1"/>
    <col min="2" max="2" width="13.6328125" style="1" customWidth="1"/>
    <col min="3" max="10" width="9.6328125" style="1" customWidth="1"/>
    <col min="11" max="11" width="1.90625" style="1" customWidth="1"/>
    <col min="12" max="12" width="2.08984375" style="1" customWidth="1"/>
    <col min="13" max="14" width="7.26953125" style="1" customWidth="1"/>
    <col min="15" max="15" width="5.453125" style="1" bestFit="1" customWidth="1"/>
    <col min="16" max="17" width="7.26953125" style="1" customWidth="1"/>
    <col min="18" max="18" width="5.453125" style="1" bestFit="1" customWidth="1"/>
    <col min="19" max="16384" width="9" style="1"/>
  </cols>
  <sheetData>
    <row r="1" spans="1:18">
      <c r="A1" s="1" t="s">
        <v>5</v>
      </c>
    </row>
    <row r="3" spans="1:18" s="2" customFormat="1" ht="18.75">
      <c r="A3" s="3" t="s">
        <v>9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3.5" customHeight="1">
      <c r="D4" s="32"/>
    </row>
    <row r="5" spans="1:18" ht="18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8" ht="16.5" customHeight="1">
      <c r="A6" s="5"/>
      <c r="B6" s="13"/>
      <c r="C6" s="21" t="s">
        <v>4</v>
      </c>
      <c r="D6" s="21"/>
      <c r="E6" s="40"/>
      <c r="F6" s="21" t="s">
        <v>1</v>
      </c>
      <c r="G6" s="21"/>
      <c r="H6" s="40"/>
      <c r="I6" s="46" t="s">
        <v>11</v>
      </c>
      <c r="J6" s="21"/>
      <c r="K6" s="5"/>
      <c r="M6" s="58" t="s">
        <v>6</v>
      </c>
      <c r="N6" s="62"/>
      <c r="O6" s="64"/>
      <c r="P6" s="58" t="s">
        <v>10</v>
      </c>
      <c r="Q6" s="62"/>
      <c r="R6" s="64"/>
    </row>
    <row r="7" spans="1:18" ht="16.5" customHeight="1">
      <c r="A7" s="6"/>
      <c r="B7" s="14"/>
      <c r="C7" s="22" t="s">
        <v>7</v>
      </c>
      <c r="D7" s="33" t="s">
        <v>12</v>
      </c>
      <c r="E7" s="41" t="s">
        <v>13</v>
      </c>
      <c r="F7" s="22" t="s">
        <v>7</v>
      </c>
      <c r="G7" s="33" t="s">
        <v>12</v>
      </c>
      <c r="H7" s="41" t="s">
        <v>13</v>
      </c>
      <c r="I7" s="47" t="s">
        <v>15</v>
      </c>
      <c r="J7" s="50" t="s">
        <v>18</v>
      </c>
      <c r="K7" s="5"/>
      <c r="M7" s="11" t="s">
        <v>20</v>
      </c>
      <c r="N7" s="33" t="s">
        <v>21</v>
      </c>
      <c r="O7" s="41" t="s">
        <v>13</v>
      </c>
      <c r="P7" s="22" t="s">
        <v>23</v>
      </c>
      <c r="Q7" s="33" t="s">
        <v>14</v>
      </c>
      <c r="R7" s="50" t="s">
        <v>13</v>
      </c>
    </row>
    <row r="8" spans="1:18" ht="16.5" customHeight="1">
      <c r="A8" s="7">
        <v>1</v>
      </c>
      <c r="B8" s="15" t="s">
        <v>24</v>
      </c>
      <c r="C8" s="23">
        <v>1</v>
      </c>
      <c r="D8" s="34">
        <v>1</v>
      </c>
      <c r="E8" s="34">
        <f t="shared" ref="E8:E32" si="0">C8+D8</f>
        <v>2</v>
      </c>
      <c r="F8" s="23">
        <v>0</v>
      </c>
      <c r="G8" s="34">
        <v>5</v>
      </c>
      <c r="H8" s="34">
        <v>5</v>
      </c>
      <c r="I8" s="23">
        <f t="shared" ref="I8:I32" si="1">E8-H8</f>
        <v>-3</v>
      </c>
      <c r="J8" s="51">
        <f t="shared" ref="J8:J33" si="2">IF(H8=0,0,I8/H8*100)</f>
        <v>-60</v>
      </c>
      <c r="K8" s="5"/>
      <c r="M8" s="59">
        <f t="shared" ref="M8:R32" si="3">IF(C8=0,"－",RANK(C8,C$8:C$32,0))</f>
        <v>8</v>
      </c>
      <c r="N8" s="37">
        <f t="shared" si="3"/>
        <v>10</v>
      </c>
      <c r="O8" s="37">
        <f t="shared" si="3"/>
        <v>8</v>
      </c>
      <c r="P8" s="27" t="str">
        <f t="shared" si="3"/>
        <v>－</v>
      </c>
      <c r="Q8" s="37">
        <f t="shared" si="3"/>
        <v>7</v>
      </c>
      <c r="R8" s="68">
        <f t="shared" si="3"/>
        <v>8</v>
      </c>
    </row>
    <row r="9" spans="1:18" ht="16.5" customHeight="1">
      <c r="A9" s="7">
        <v>2</v>
      </c>
      <c r="B9" s="15" t="s">
        <v>26</v>
      </c>
      <c r="C9" s="23">
        <v>0</v>
      </c>
      <c r="D9" s="34">
        <v>0</v>
      </c>
      <c r="E9" s="34">
        <f t="shared" si="0"/>
        <v>0</v>
      </c>
      <c r="F9" s="23">
        <v>0</v>
      </c>
      <c r="G9" s="34">
        <v>1</v>
      </c>
      <c r="H9" s="34">
        <v>1</v>
      </c>
      <c r="I9" s="23">
        <f t="shared" si="1"/>
        <v>-1</v>
      </c>
      <c r="J9" s="51">
        <f t="shared" si="2"/>
        <v>-100</v>
      </c>
      <c r="K9" s="5"/>
      <c r="M9" s="59" t="str">
        <f t="shared" si="3"/>
        <v>－</v>
      </c>
      <c r="N9" s="37" t="str">
        <f t="shared" si="3"/>
        <v>－</v>
      </c>
      <c r="O9" s="37" t="str">
        <f t="shared" si="3"/>
        <v>－</v>
      </c>
      <c r="P9" s="27" t="str">
        <f t="shared" si="3"/>
        <v>－</v>
      </c>
      <c r="Q9" s="37">
        <f t="shared" si="3"/>
        <v>14</v>
      </c>
      <c r="R9" s="68">
        <f t="shared" si="3"/>
        <v>17</v>
      </c>
    </row>
    <row r="10" spans="1:18" ht="16.5" customHeight="1">
      <c r="A10" s="7">
        <v>3</v>
      </c>
      <c r="B10" s="15" t="s">
        <v>28</v>
      </c>
      <c r="C10" s="23">
        <v>14</v>
      </c>
      <c r="D10" s="34">
        <v>5</v>
      </c>
      <c r="E10" s="34">
        <f t="shared" si="0"/>
        <v>19</v>
      </c>
      <c r="F10" s="23">
        <v>17</v>
      </c>
      <c r="G10" s="34">
        <v>8</v>
      </c>
      <c r="H10" s="34">
        <v>25</v>
      </c>
      <c r="I10" s="23">
        <f t="shared" si="1"/>
        <v>-6</v>
      </c>
      <c r="J10" s="51">
        <f t="shared" si="2"/>
        <v>-24</v>
      </c>
      <c r="K10" s="5"/>
      <c r="M10" s="59">
        <f t="shared" si="3"/>
        <v>3</v>
      </c>
      <c r="N10" s="37">
        <f t="shared" si="3"/>
        <v>5</v>
      </c>
      <c r="O10" s="65">
        <f t="shared" si="3"/>
        <v>4</v>
      </c>
      <c r="P10" s="27">
        <f t="shared" si="3"/>
        <v>5</v>
      </c>
      <c r="Q10" s="37">
        <f t="shared" si="3"/>
        <v>4</v>
      </c>
      <c r="R10" s="69">
        <f t="shared" si="3"/>
        <v>5</v>
      </c>
    </row>
    <row r="11" spans="1:18" ht="16.5" customHeight="1">
      <c r="A11" s="7">
        <v>4</v>
      </c>
      <c r="B11" s="15" t="s">
        <v>29</v>
      </c>
      <c r="C11" s="23">
        <v>0</v>
      </c>
      <c r="D11" s="34">
        <v>0</v>
      </c>
      <c r="E11" s="34">
        <f t="shared" si="0"/>
        <v>0</v>
      </c>
      <c r="F11" s="23">
        <v>0</v>
      </c>
      <c r="G11" s="34">
        <v>2</v>
      </c>
      <c r="H11" s="34">
        <v>2</v>
      </c>
      <c r="I11" s="23">
        <f t="shared" si="1"/>
        <v>-2</v>
      </c>
      <c r="J11" s="51">
        <f t="shared" si="2"/>
        <v>-100</v>
      </c>
      <c r="K11" s="5"/>
      <c r="M11" s="59" t="str">
        <f t="shared" si="3"/>
        <v>－</v>
      </c>
      <c r="N11" s="37" t="str">
        <f t="shared" si="3"/>
        <v>－</v>
      </c>
      <c r="O11" s="37" t="str">
        <f t="shared" si="3"/>
        <v>－</v>
      </c>
      <c r="P11" s="27" t="str">
        <f t="shared" si="3"/>
        <v>－</v>
      </c>
      <c r="Q11" s="37">
        <f t="shared" si="3"/>
        <v>11</v>
      </c>
      <c r="R11" s="68">
        <f t="shared" si="3"/>
        <v>14</v>
      </c>
    </row>
    <row r="12" spans="1:18" ht="16.5" customHeight="1">
      <c r="A12" s="7">
        <v>5</v>
      </c>
      <c r="B12" s="15" t="s">
        <v>30</v>
      </c>
      <c r="C12" s="23">
        <v>0</v>
      </c>
      <c r="D12" s="34">
        <v>0</v>
      </c>
      <c r="E12" s="34">
        <f t="shared" si="0"/>
        <v>0</v>
      </c>
      <c r="F12" s="23">
        <v>0</v>
      </c>
      <c r="G12" s="34">
        <v>3</v>
      </c>
      <c r="H12" s="34">
        <v>3</v>
      </c>
      <c r="I12" s="23">
        <f t="shared" si="1"/>
        <v>-3</v>
      </c>
      <c r="J12" s="51">
        <f t="shared" si="2"/>
        <v>-100</v>
      </c>
      <c r="K12" s="5"/>
      <c r="M12" s="59" t="str">
        <f t="shared" si="3"/>
        <v>－</v>
      </c>
      <c r="N12" s="37" t="str">
        <f t="shared" si="3"/>
        <v>－</v>
      </c>
      <c r="O12" s="37" t="str">
        <f t="shared" si="3"/>
        <v>－</v>
      </c>
      <c r="P12" s="27" t="str">
        <f t="shared" si="3"/>
        <v>－</v>
      </c>
      <c r="Q12" s="37">
        <f t="shared" si="3"/>
        <v>8</v>
      </c>
      <c r="R12" s="68">
        <f t="shared" si="3"/>
        <v>9</v>
      </c>
    </row>
    <row r="13" spans="1:18" ht="16.5" customHeight="1">
      <c r="A13" s="7">
        <v>6</v>
      </c>
      <c r="B13" s="15" t="s">
        <v>31</v>
      </c>
      <c r="C13" s="23">
        <v>14</v>
      </c>
      <c r="D13" s="34">
        <v>8</v>
      </c>
      <c r="E13" s="34">
        <f t="shared" si="0"/>
        <v>22</v>
      </c>
      <c r="F13" s="23">
        <v>30</v>
      </c>
      <c r="G13" s="34">
        <v>7</v>
      </c>
      <c r="H13" s="34">
        <v>37</v>
      </c>
      <c r="I13" s="23">
        <f t="shared" si="1"/>
        <v>-15</v>
      </c>
      <c r="J13" s="51">
        <f t="shared" si="2"/>
        <v>-40.54054054054054</v>
      </c>
      <c r="K13" s="5"/>
      <c r="M13" s="59">
        <f t="shared" si="3"/>
        <v>3</v>
      </c>
      <c r="N13" s="37">
        <f t="shared" si="3"/>
        <v>2</v>
      </c>
      <c r="O13" s="65">
        <f t="shared" si="3"/>
        <v>2</v>
      </c>
      <c r="P13" s="27">
        <f t="shared" si="3"/>
        <v>2</v>
      </c>
      <c r="Q13" s="37">
        <f t="shared" si="3"/>
        <v>6</v>
      </c>
      <c r="R13" s="69">
        <f t="shared" si="3"/>
        <v>2</v>
      </c>
    </row>
    <row r="14" spans="1:18" ht="16.5" customHeight="1">
      <c r="A14" s="7">
        <v>7</v>
      </c>
      <c r="B14" s="15" t="s">
        <v>32</v>
      </c>
      <c r="C14" s="23">
        <v>0</v>
      </c>
      <c r="D14" s="34">
        <v>0</v>
      </c>
      <c r="E14" s="34">
        <f t="shared" si="0"/>
        <v>0</v>
      </c>
      <c r="F14" s="23">
        <v>1</v>
      </c>
      <c r="G14" s="34">
        <v>1</v>
      </c>
      <c r="H14" s="34">
        <v>2</v>
      </c>
      <c r="I14" s="23">
        <f t="shared" si="1"/>
        <v>-2</v>
      </c>
      <c r="J14" s="51">
        <f t="shared" si="2"/>
        <v>-100</v>
      </c>
      <c r="K14" s="5"/>
      <c r="M14" s="59" t="str">
        <f t="shared" si="3"/>
        <v>－</v>
      </c>
      <c r="N14" s="37" t="str">
        <f t="shared" si="3"/>
        <v>－</v>
      </c>
      <c r="O14" s="37" t="str">
        <f t="shared" si="3"/>
        <v>－</v>
      </c>
      <c r="P14" s="27">
        <f t="shared" si="3"/>
        <v>9</v>
      </c>
      <c r="Q14" s="37">
        <f t="shared" si="3"/>
        <v>14</v>
      </c>
      <c r="R14" s="68">
        <f t="shared" si="3"/>
        <v>14</v>
      </c>
    </row>
    <row r="15" spans="1:18" ht="16.5" customHeight="1">
      <c r="A15" s="7">
        <v>8</v>
      </c>
      <c r="B15" s="15" t="s">
        <v>35</v>
      </c>
      <c r="C15" s="23">
        <v>5</v>
      </c>
      <c r="D15" s="34">
        <v>4</v>
      </c>
      <c r="E15" s="34">
        <f t="shared" si="0"/>
        <v>9</v>
      </c>
      <c r="F15" s="23">
        <v>8</v>
      </c>
      <c r="G15" s="34">
        <v>8</v>
      </c>
      <c r="H15" s="34">
        <v>16</v>
      </c>
      <c r="I15" s="23">
        <f t="shared" si="1"/>
        <v>-7</v>
      </c>
      <c r="J15" s="51">
        <f t="shared" si="2"/>
        <v>-43.75</v>
      </c>
      <c r="K15" s="5"/>
      <c r="M15" s="59">
        <f t="shared" si="3"/>
        <v>6</v>
      </c>
      <c r="N15" s="37">
        <f t="shared" si="3"/>
        <v>6</v>
      </c>
      <c r="O15" s="37">
        <f t="shared" si="3"/>
        <v>6</v>
      </c>
      <c r="P15" s="27">
        <f t="shared" si="3"/>
        <v>7</v>
      </c>
      <c r="Q15" s="37">
        <f t="shared" si="3"/>
        <v>4</v>
      </c>
      <c r="R15" s="68">
        <f t="shared" si="3"/>
        <v>6</v>
      </c>
    </row>
    <row r="16" spans="1:18" ht="16.5" customHeight="1">
      <c r="A16" s="7">
        <v>9</v>
      </c>
      <c r="B16" s="15" t="s">
        <v>36</v>
      </c>
      <c r="C16" s="23">
        <v>0</v>
      </c>
      <c r="D16" s="34">
        <v>0</v>
      </c>
      <c r="E16" s="34">
        <f t="shared" si="0"/>
        <v>0</v>
      </c>
      <c r="F16" s="23">
        <v>0</v>
      </c>
      <c r="G16" s="34">
        <v>0</v>
      </c>
      <c r="H16" s="34">
        <v>0</v>
      </c>
      <c r="I16" s="23">
        <f t="shared" si="1"/>
        <v>0</v>
      </c>
      <c r="J16" s="51">
        <f t="shared" si="2"/>
        <v>0</v>
      </c>
      <c r="K16" s="5"/>
      <c r="M16" s="59" t="str">
        <f t="shared" si="3"/>
        <v>－</v>
      </c>
      <c r="N16" s="37" t="str">
        <f t="shared" si="3"/>
        <v>－</v>
      </c>
      <c r="O16" s="37" t="str">
        <f t="shared" si="3"/>
        <v>－</v>
      </c>
      <c r="P16" s="27" t="str">
        <f t="shared" si="3"/>
        <v>－</v>
      </c>
      <c r="Q16" s="37" t="str">
        <f t="shared" si="3"/>
        <v>－</v>
      </c>
      <c r="R16" s="68" t="str">
        <f t="shared" si="3"/>
        <v>－</v>
      </c>
    </row>
    <row r="17" spans="1:18" ht="16.5" customHeight="1">
      <c r="A17" s="7">
        <v>10</v>
      </c>
      <c r="B17" s="15" t="s">
        <v>17</v>
      </c>
      <c r="C17" s="23">
        <v>43</v>
      </c>
      <c r="D17" s="34">
        <v>20</v>
      </c>
      <c r="E17" s="34">
        <f t="shared" si="0"/>
        <v>63</v>
      </c>
      <c r="F17" s="23">
        <v>53</v>
      </c>
      <c r="G17" s="34">
        <v>27</v>
      </c>
      <c r="H17" s="34">
        <v>80</v>
      </c>
      <c r="I17" s="23">
        <f t="shared" si="1"/>
        <v>-17</v>
      </c>
      <c r="J17" s="51">
        <f t="shared" si="2"/>
        <v>-21.25</v>
      </c>
      <c r="K17" s="5"/>
      <c r="M17" s="59">
        <f t="shared" si="3"/>
        <v>1</v>
      </c>
      <c r="N17" s="37">
        <f t="shared" si="3"/>
        <v>1</v>
      </c>
      <c r="O17" s="65">
        <f t="shared" si="3"/>
        <v>1</v>
      </c>
      <c r="P17" s="27">
        <f t="shared" si="3"/>
        <v>1</v>
      </c>
      <c r="Q17" s="37">
        <f t="shared" si="3"/>
        <v>1</v>
      </c>
      <c r="R17" s="69">
        <f t="shared" si="3"/>
        <v>1</v>
      </c>
    </row>
    <row r="18" spans="1:18" ht="16.5" customHeight="1">
      <c r="A18" s="7">
        <v>11</v>
      </c>
      <c r="B18" s="15" t="s">
        <v>37</v>
      </c>
      <c r="C18" s="23">
        <v>0</v>
      </c>
      <c r="D18" s="34">
        <v>2</v>
      </c>
      <c r="E18" s="34">
        <f t="shared" si="0"/>
        <v>2</v>
      </c>
      <c r="F18" s="23">
        <v>0</v>
      </c>
      <c r="G18" s="34">
        <v>1</v>
      </c>
      <c r="H18" s="34">
        <v>1</v>
      </c>
      <c r="I18" s="23">
        <f t="shared" si="1"/>
        <v>1</v>
      </c>
      <c r="J18" s="51">
        <f t="shared" si="2"/>
        <v>100</v>
      </c>
      <c r="K18" s="5"/>
      <c r="M18" s="59" t="str">
        <f t="shared" si="3"/>
        <v>－</v>
      </c>
      <c r="N18" s="37">
        <f t="shared" si="3"/>
        <v>8</v>
      </c>
      <c r="O18" s="37">
        <f t="shared" si="3"/>
        <v>8</v>
      </c>
      <c r="P18" s="27" t="str">
        <f t="shared" si="3"/>
        <v>－</v>
      </c>
      <c r="Q18" s="37">
        <f t="shared" si="3"/>
        <v>14</v>
      </c>
      <c r="R18" s="68">
        <f t="shared" si="3"/>
        <v>17</v>
      </c>
    </row>
    <row r="19" spans="1:18" ht="16.5" customHeight="1">
      <c r="A19" s="7">
        <v>12</v>
      </c>
      <c r="B19" s="15" t="s">
        <v>38</v>
      </c>
      <c r="C19" s="23">
        <v>0</v>
      </c>
      <c r="D19" s="34">
        <v>0</v>
      </c>
      <c r="E19" s="34">
        <f t="shared" si="0"/>
        <v>0</v>
      </c>
      <c r="F19" s="23">
        <v>0</v>
      </c>
      <c r="G19" s="34">
        <v>1</v>
      </c>
      <c r="H19" s="34">
        <v>1</v>
      </c>
      <c r="I19" s="23">
        <f t="shared" si="1"/>
        <v>-1</v>
      </c>
      <c r="J19" s="51">
        <f t="shared" si="2"/>
        <v>-100</v>
      </c>
      <c r="K19" s="5"/>
      <c r="M19" s="59" t="str">
        <f t="shared" si="3"/>
        <v>－</v>
      </c>
      <c r="N19" s="37" t="str">
        <f t="shared" si="3"/>
        <v>－</v>
      </c>
      <c r="O19" s="37" t="str">
        <f t="shared" si="3"/>
        <v>－</v>
      </c>
      <c r="P19" s="27" t="str">
        <f t="shared" si="3"/>
        <v>－</v>
      </c>
      <c r="Q19" s="37">
        <f t="shared" si="3"/>
        <v>14</v>
      </c>
      <c r="R19" s="68">
        <f t="shared" si="3"/>
        <v>17</v>
      </c>
    </row>
    <row r="20" spans="1:18" ht="16.5" customHeight="1">
      <c r="A20" s="7">
        <v>13</v>
      </c>
      <c r="B20" s="15" t="s">
        <v>39</v>
      </c>
      <c r="C20" s="23">
        <v>13</v>
      </c>
      <c r="D20" s="34">
        <v>6</v>
      </c>
      <c r="E20" s="34">
        <f t="shared" si="0"/>
        <v>19</v>
      </c>
      <c r="F20" s="23">
        <v>20</v>
      </c>
      <c r="G20" s="34">
        <v>9</v>
      </c>
      <c r="H20" s="34">
        <v>29</v>
      </c>
      <c r="I20" s="23">
        <f t="shared" si="1"/>
        <v>-10</v>
      </c>
      <c r="J20" s="51">
        <f t="shared" si="2"/>
        <v>-34.482758620689658</v>
      </c>
      <c r="K20" s="5"/>
      <c r="M20" s="59">
        <f t="shared" si="3"/>
        <v>5</v>
      </c>
      <c r="N20" s="37">
        <f t="shared" si="3"/>
        <v>3</v>
      </c>
      <c r="O20" s="65">
        <f t="shared" si="3"/>
        <v>4</v>
      </c>
      <c r="P20" s="27">
        <f t="shared" si="3"/>
        <v>4</v>
      </c>
      <c r="Q20" s="37">
        <f t="shared" si="3"/>
        <v>3</v>
      </c>
      <c r="R20" s="69">
        <f t="shared" si="3"/>
        <v>4</v>
      </c>
    </row>
    <row r="21" spans="1:18" ht="16.5" customHeight="1">
      <c r="A21" s="7">
        <v>14</v>
      </c>
      <c r="B21" s="15" t="s">
        <v>40</v>
      </c>
      <c r="C21" s="23">
        <v>0</v>
      </c>
      <c r="D21" s="34">
        <v>0</v>
      </c>
      <c r="E21" s="34">
        <f t="shared" si="0"/>
        <v>0</v>
      </c>
      <c r="F21" s="23">
        <v>0</v>
      </c>
      <c r="G21" s="34">
        <v>0</v>
      </c>
      <c r="H21" s="34">
        <v>0</v>
      </c>
      <c r="I21" s="23">
        <f t="shared" si="1"/>
        <v>0</v>
      </c>
      <c r="J21" s="51">
        <f t="shared" si="2"/>
        <v>0</v>
      </c>
      <c r="K21" s="5"/>
      <c r="M21" s="59" t="str">
        <f t="shared" si="3"/>
        <v>－</v>
      </c>
      <c r="N21" s="37" t="str">
        <f t="shared" si="3"/>
        <v>－</v>
      </c>
      <c r="O21" s="37" t="str">
        <f t="shared" si="3"/>
        <v>－</v>
      </c>
      <c r="P21" s="27" t="str">
        <f t="shared" si="3"/>
        <v>－</v>
      </c>
      <c r="Q21" s="37" t="str">
        <f t="shared" si="3"/>
        <v>－</v>
      </c>
      <c r="R21" s="68" t="str">
        <f t="shared" si="3"/>
        <v>－</v>
      </c>
    </row>
    <row r="22" spans="1:18" ht="16.5" customHeight="1">
      <c r="A22" s="7">
        <v>15</v>
      </c>
      <c r="B22" s="15" t="s">
        <v>25</v>
      </c>
      <c r="C22" s="23">
        <v>0</v>
      </c>
      <c r="D22" s="34">
        <v>0</v>
      </c>
      <c r="E22" s="34">
        <f t="shared" si="0"/>
        <v>0</v>
      </c>
      <c r="F22" s="23">
        <v>0</v>
      </c>
      <c r="G22" s="34">
        <v>2</v>
      </c>
      <c r="H22" s="34">
        <v>2</v>
      </c>
      <c r="I22" s="23">
        <f t="shared" si="1"/>
        <v>-2</v>
      </c>
      <c r="J22" s="51">
        <f t="shared" si="2"/>
        <v>-100</v>
      </c>
      <c r="K22" s="5"/>
      <c r="M22" s="59" t="str">
        <f t="shared" si="3"/>
        <v>－</v>
      </c>
      <c r="N22" s="37" t="str">
        <f t="shared" si="3"/>
        <v>－</v>
      </c>
      <c r="O22" s="37" t="str">
        <f t="shared" si="3"/>
        <v>－</v>
      </c>
      <c r="P22" s="27" t="str">
        <f t="shared" si="3"/>
        <v>－</v>
      </c>
      <c r="Q22" s="37">
        <f t="shared" si="3"/>
        <v>11</v>
      </c>
      <c r="R22" s="68">
        <f t="shared" si="3"/>
        <v>14</v>
      </c>
    </row>
    <row r="23" spans="1:18" ht="16.5" customHeight="1">
      <c r="A23" s="7">
        <v>16</v>
      </c>
      <c r="B23" s="15" t="s">
        <v>41</v>
      </c>
      <c r="C23" s="23">
        <v>0</v>
      </c>
      <c r="D23" s="34">
        <v>1</v>
      </c>
      <c r="E23" s="34">
        <f t="shared" si="0"/>
        <v>1</v>
      </c>
      <c r="F23" s="23">
        <v>2</v>
      </c>
      <c r="G23" s="34">
        <v>1</v>
      </c>
      <c r="H23" s="34">
        <v>3</v>
      </c>
      <c r="I23" s="23">
        <f t="shared" si="1"/>
        <v>-2</v>
      </c>
      <c r="J23" s="51">
        <f t="shared" si="2"/>
        <v>-66.666666666666657</v>
      </c>
      <c r="K23" s="5"/>
      <c r="M23" s="59" t="str">
        <f t="shared" si="3"/>
        <v>－</v>
      </c>
      <c r="N23" s="37">
        <f t="shared" si="3"/>
        <v>10</v>
      </c>
      <c r="O23" s="37">
        <f t="shared" si="3"/>
        <v>11</v>
      </c>
      <c r="P23" s="27">
        <f t="shared" si="3"/>
        <v>8</v>
      </c>
      <c r="Q23" s="37">
        <f t="shared" si="3"/>
        <v>14</v>
      </c>
      <c r="R23" s="68">
        <f t="shared" si="3"/>
        <v>9</v>
      </c>
    </row>
    <row r="24" spans="1:18" ht="16.5" customHeight="1">
      <c r="A24" s="7">
        <v>17</v>
      </c>
      <c r="B24" s="15" t="s">
        <v>0</v>
      </c>
      <c r="C24" s="23">
        <v>0</v>
      </c>
      <c r="D24" s="34">
        <v>0</v>
      </c>
      <c r="E24" s="34">
        <f t="shared" si="0"/>
        <v>0</v>
      </c>
      <c r="F24" s="23">
        <v>1</v>
      </c>
      <c r="G24" s="34">
        <v>2</v>
      </c>
      <c r="H24" s="34">
        <v>3</v>
      </c>
      <c r="I24" s="23">
        <f t="shared" si="1"/>
        <v>-3</v>
      </c>
      <c r="J24" s="51">
        <f t="shared" si="2"/>
        <v>-100</v>
      </c>
      <c r="K24" s="5"/>
      <c r="M24" s="59" t="str">
        <f t="shared" si="3"/>
        <v>－</v>
      </c>
      <c r="N24" s="37" t="str">
        <f t="shared" si="3"/>
        <v>－</v>
      </c>
      <c r="O24" s="37" t="str">
        <f t="shared" si="3"/>
        <v>－</v>
      </c>
      <c r="P24" s="27">
        <f t="shared" si="3"/>
        <v>9</v>
      </c>
      <c r="Q24" s="37">
        <f t="shared" si="3"/>
        <v>11</v>
      </c>
      <c r="R24" s="68">
        <f t="shared" si="3"/>
        <v>9</v>
      </c>
    </row>
    <row r="25" spans="1:18" ht="16.5" customHeight="1">
      <c r="A25" s="7">
        <v>18</v>
      </c>
      <c r="B25" s="15" t="s">
        <v>3</v>
      </c>
      <c r="C25" s="23">
        <v>0</v>
      </c>
      <c r="D25" s="34">
        <v>2</v>
      </c>
      <c r="E25" s="34">
        <f t="shared" si="0"/>
        <v>2</v>
      </c>
      <c r="F25" s="23">
        <v>0</v>
      </c>
      <c r="G25" s="34">
        <v>3</v>
      </c>
      <c r="H25" s="34">
        <v>3</v>
      </c>
      <c r="I25" s="23">
        <f t="shared" si="1"/>
        <v>-1</v>
      </c>
      <c r="J25" s="51">
        <f t="shared" si="2"/>
        <v>-33.333333333333329</v>
      </c>
      <c r="K25" s="5"/>
      <c r="M25" s="59" t="str">
        <f t="shared" si="3"/>
        <v>－</v>
      </c>
      <c r="N25" s="37">
        <f t="shared" si="3"/>
        <v>8</v>
      </c>
      <c r="O25" s="37">
        <f t="shared" si="3"/>
        <v>8</v>
      </c>
      <c r="P25" s="27" t="str">
        <f t="shared" si="3"/>
        <v>－</v>
      </c>
      <c r="Q25" s="37">
        <f t="shared" si="3"/>
        <v>8</v>
      </c>
      <c r="R25" s="68">
        <f t="shared" si="3"/>
        <v>9</v>
      </c>
    </row>
    <row r="26" spans="1:18" ht="16.5" customHeight="1">
      <c r="A26" s="7">
        <v>19</v>
      </c>
      <c r="B26" s="15" t="s">
        <v>22</v>
      </c>
      <c r="C26" s="23">
        <v>0</v>
      </c>
      <c r="D26" s="34">
        <v>0</v>
      </c>
      <c r="E26" s="34">
        <f t="shared" si="0"/>
        <v>0</v>
      </c>
      <c r="F26" s="23">
        <v>0</v>
      </c>
      <c r="G26" s="34">
        <v>0</v>
      </c>
      <c r="H26" s="34">
        <v>0</v>
      </c>
      <c r="I26" s="23">
        <f t="shared" si="1"/>
        <v>0</v>
      </c>
      <c r="J26" s="51">
        <f t="shared" si="2"/>
        <v>0</v>
      </c>
      <c r="K26" s="5"/>
      <c r="M26" s="59" t="str">
        <f t="shared" si="3"/>
        <v>－</v>
      </c>
      <c r="N26" s="37" t="str">
        <f t="shared" si="3"/>
        <v>－</v>
      </c>
      <c r="O26" s="37" t="str">
        <f t="shared" si="3"/>
        <v>－</v>
      </c>
      <c r="P26" s="27" t="str">
        <f t="shared" si="3"/>
        <v>－</v>
      </c>
      <c r="Q26" s="37" t="str">
        <f t="shared" si="3"/>
        <v>－</v>
      </c>
      <c r="R26" s="68" t="str">
        <f t="shared" si="3"/>
        <v>－</v>
      </c>
    </row>
    <row r="27" spans="1:18" ht="16.5" customHeight="1">
      <c r="A27" s="7">
        <v>20</v>
      </c>
      <c r="B27" s="15" t="s">
        <v>42</v>
      </c>
      <c r="C27" s="23">
        <v>0</v>
      </c>
      <c r="D27" s="34">
        <v>0</v>
      </c>
      <c r="E27" s="34">
        <f t="shared" si="0"/>
        <v>0</v>
      </c>
      <c r="F27" s="23">
        <v>0</v>
      </c>
      <c r="G27" s="34">
        <v>0</v>
      </c>
      <c r="H27" s="34">
        <v>0</v>
      </c>
      <c r="I27" s="23">
        <f t="shared" si="1"/>
        <v>0</v>
      </c>
      <c r="J27" s="51">
        <f t="shared" si="2"/>
        <v>0</v>
      </c>
      <c r="K27" s="5"/>
      <c r="M27" s="59" t="str">
        <f t="shared" si="3"/>
        <v>－</v>
      </c>
      <c r="N27" s="37" t="str">
        <f t="shared" si="3"/>
        <v>－</v>
      </c>
      <c r="O27" s="37" t="str">
        <f t="shared" si="3"/>
        <v>－</v>
      </c>
      <c r="P27" s="27" t="str">
        <f t="shared" si="3"/>
        <v>－</v>
      </c>
      <c r="Q27" s="37" t="str">
        <f t="shared" si="3"/>
        <v>－</v>
      </c>
      <c r="R27" s="68" t="str">
        <f t="shared" si="3"/>
        <v>－</v>
      </c>
    </row>
    <row r="28" spans="1:18" ht="16.5" customHeight="1">
      <c r="A28" s="7">
        <v>21</v>
      </c>
      <c r="B28" s="15" t="s">
        <v>43</v>
      </c>
      <c r="C28" s="23">
        <v>0</v>
      </c>
      <c r="D28" s="34">
        <v>0</v>
      </c>
      <c r="E28" s="34">
        <f t="shared" si="0"/>
        <v>0</v>
      </c>
      <c r="F28" s="23">
        <v>0</v>
      </c>
      <c r="G28" s="34">
        <v>0</v>
      </c>
      <c r="H28" s="34">
        <v>0</v>
      </c>
      <c r="I28" s="23">
        <f t="shared" si="1"/>
        <v>0</v>
      </c>
      <c r="J28" s="51">
        <f t="shared" si="2"/>
        <v>0</v>
      </c>
      <c r="K28" s="5"/>
      <c r="M28" s="59" t="str">
        <f t="shared" si="3"/>
        <v>－</v>
      </c>
      <c r="N28" s="37" t="str">
        <f t="shared" si="3"/>
        <v>－</v>
      </c>
      <c r="O28" s="37" t="str">
        <f t="shared" si="3"/>
        <v>－</v>
      </c>
      <c r="P28" s="27" t="str">
        <f t="shared" si="3"/>
        <v>－</v>
      </c>
      <c r="Q28" s="37" t="str">
        <f t="shared" si="3"/>
        <v>－</v>
      </c>
      <c r="R28" s="68" t="str">
        <f t="shared" si="3"/>
        <v>－</v>
      </c>
    </row>
    <row r="29" spans="1:18" ht="16.5" customHeight="1">
      <c r="A29" s="7">
        <v>22</v>
      </c>
      <c r="B29" s="15" t="s">
        <v>16</v>
      </c>
      <c r="C29" s="23">
        <v>0</v>
      </c>
      <c r="D29" s="34">
        <v>0</v>
      </c>
      <c r="E29" s="34">
        <f t="shared" si="0"/>
        <v>0</v>
      </c>
      <c r="F29" s="23">
        <v>0</v>
      </c>
      <c r="G29" s="34">
        <v>0</v>
      </c>
      <c r="H29" s="34">
        <v>0</v>
      </c>
      <c r="I29" s="23">
        <f t="shared" si="1"/>
        <v>0</v>
      </c>
      <c r="J29" s="51">
        <f t="shared" si="2"/>
        <v>0</v>
      </c>
      <c r="K29" s="5"/>
      <c r="M29" s="59" t="str">
        <f t="shared" si="3"/>
        <v>－</v>
      </c>
      <c r="N29" s="37" t="str">
        <f t="shared" si="3"/>
        <v>－</v>
      </c>
      <c r="O29" s="37" t="str">
        <f t="shared" si="3"/>
        <v>－</v>
      </c>
      <c r="P29" s="27" t="str">
        <f t="shared" si="3"/>
        <v>－</v>
      </c>
      <c r="Q29" s="37" t="str">
        <f t="shared" si="3"/>
        <v>－</v>
      </c>
      <c r="R29" s="68" t="str">
        <f t="shared" si="3"/>
        <v>－</v>
      </c>
    </row>
    <row r="30" spans="1:18" ht="16.5" customHeight="1">
      <c r="A30" s="7">
        <v>23</v>
      </c>
      <c r="B30" s="15" t="s">
        <v>2</v>
      </c>
      <c r="C30" s="23">
        <v>15</v>
      </c>
      <c r="D30" s="34">
        <v>6</v>
      </c>
      <c r="E30" s="34">
        <f t="shared" si="0"/>
        <v>21</v>
      </c>
      <c r="F30" s="23">
        <v>23</v>
      </c>
      <c r="G30" s="34">
        <v>10</v>
      </c>
      <c r="H30" s="34">
        <v>33</v>
      </c>
      <c r="I30" s="23">
        <f t="shared" si="1"/>
        <v>-12</v>
      </c>
      <c r="J30" s="51">
        <f t="shared" si="2"/>
        <v>-36.363636363636367</v>
      </c>
      <c r="K30" s="5"/>
      <c r="M30" s="59">
        <f t="shared" si="3"/>
        <v>2</v>
      </c>
      <c r="N30" s="37">
        <f t="shared" si="3"/>
        <v>3</v>
      </c>
      <c r="O30" s="65">
        <f t="shared" si="3"/>
        <v>3</v>
      </c>
      <c r="P30" s="27">
        <f t="shared" si="3"/>
        <v>3</v>
      </c>
      <c r="Q30" s="37">
        <f t="shared" si="3"/>
        <v>2</v>
      </c>
      <c r="R30" s="69">
        <f t="shared" si="3"/>
        <v>3</v>
      </c>
    </row>
    <row r="31" spans="1:18" ht="16.5" customHeight="1">
      <c r="A31" s="7">
        <v>24</v>
      </c>
      <c r="B31" s="15" t="s">
        <v>44</v>
      </c>
      <c r="C31" s="23">
        <v>5</v>
      </c>
      <c r="D31" s="34">
        <v>3</v>
      </c>
      <c r="E31" s="34">
        <f t="shared" si="0"/>
        <v>8</v>
      </c>
      <c r="F31" s="23">
        <v>9</v>
      </c>
      <c r="G31" s="34">
        <v>1</v>
      </c>
      <c r="H31" s="34">
        <v>10</v>
      </c>
      <c r="I31" s="23">
        <f t="shared" si="1"/>
        <v>-2</v>
      </c>
      <c r="J31" s="51">
        <f t="shared" si="2"/>
        <v>-20</v>
      </c>
      <c r="K31" s="5"/>
      <c r="M31" s="59">
        <f t="shared" si="3"/>
        <v>6</v>
      </c>
      <c r="N31" s="37">
        <f t="shared" si="3"/>
        <v>7</v>
      </c>
      <c r="O31" s="37">
        <f t="shared" si="3"/>
        <v>7</v>
      </c>
      <c r="P31" s="27">
        <f t="shared" si="3"/>
        <v>6</v>
      </c>
      <c r="Q31" s="37">
        <f t="shared" si="3"/>
        <v>14</v>
      </c>
      <c r="R31" s="68">
        <f t="shared" si="3"/>
        <v>7</v>
      </c>
    </row>
    <row r="32" spans="1:18" ht="16.5" customHeight="1">
      <c r="A32" s="8">
        <v>25</v>
      </c>
      <c r="B32" s="16" t="s">
        <v>19</v>
      </c>
      <c r="C32" s="24">
        <v>0</v>
      </c>
      <c r="D32" s="35">
        <v>1</v>
      </c>
      <c r="E32" s="42">
        <f t="shared" si="0"/>
        <v>1</v>
      </c>
      <c r="F32" s="24">
        <v>0</v>
      </c>
      <c r="G32" s="35">
        <v>3</v>
      </c>
      <c r="H32" s="42">
        <v>3</v>
      </c>
      <c r="I32" s="24">
        <f t="shared" si="1"/>
        <v>-2</v>
      </c>
      <c r="J32" s="52">
        <f t="shared" si="2"/>
        <v>-66.666666666666657</v>
      </c>
      <c r="K32" s="5"/>
      <c r="M32" s="60" t="str">
        <f t="shared" si="3"/>
        <v>－</v>
      </c>
      <c r="N32" s="63">
        <f t="shared" si="3"/>
        <v>10</v>
      </c>
      <c r="O32" s="63">
        <f t="shared" si="3"/>
        <v>11</v>
      </c>
      <c r="P32" s="66" t="str">
        <f t="shared" si="3"/>
        <v>－</v>
      </c>
      <c r="Q32" s="63">
        <f t="shared" si="3"/>
        <v>8</v>
      </c>
      <c r="R32" s="70">
        <f t="shared" si="3"/>
        <v>9</v>
      </c>
    </row>
    <row r="33" spans="1:18" ht="16.5" customHeight="1">
      <c r="A33" s="9"/>
      <c r="B33" s="17" t="s">
        <v>45</v>
      </c>
      <c r="C33" s="25">
        <f>SUM(C8:C32)</f>
        <v>110</v>
      </c>
      <c r="D33" s="36">
        <f>SUM(D8:D32)</f>
        <v>59</v>
      </c>
      <c r="E33" s="43">
        <f>SUM(E8:E32)</f>
        <v>169</v>
      </c>
      <c r="F33" s="25">
        <v>164</v>
      </c>
      <c r="G33" s="36">
        <v>95</v>
      </c>
      <c r="H33" s="43">
        <v>259</v>
      </c>
      <c r="I33" s="48">
        <f>SUM(I8:I32)</f>
        <v>-90</v>
      </c>
      <c r="J33" s="53">
        <f t="shared" si="2"/>
        <v>-34.749034749034749</v>
      </c>
      <c r="K33" s="5"/>
      <c r="M33" s="61"/>
      <c r="N33" s="61"/>
      <c r="O33" s="61"/>
      <c r="P33" s="61"/>
      <c r="Q33" s="61"/>
      <c r="R33" s="61"/>
    </row>
    <row r="34" spans="1:18" ht="16.5" customHeight="1"/>
    <row r="35" spans="1:18" ht="16.5" customHeight="1"/>
    <row r="36" spans="1:18" ht="16.5" customHeight="1">
      <c r="A36" s="10" t="s">
        <v>34</v>
      </c>
      <c r="B36" s="18"/>
      <c r="C36" s="26" t="str">
        <f>C6</f>
        <v>令　和　３　年　度</v>
      </c>
      <c r="D36" s="26"/>
      <c r="E36" s="40"/>
      <c r="F36" s="45" t="str">
        <f>F6</f>
        <v>令　和　元　年　度</v>
      </c>
      <c r="G36" s="26"/>
      <c r="H36" s="40"/>
      <c r="I36" s="45" t="s">
        <v>11</v>
      </c>
      <c r="J36" s="54"/>
      <c r="M36" s="58" t="str">
        <f>M6</f>
        <v>令和３年度順位</v>
      </c>
      <c r="N36" s="62"/>
      <c r="O36" s="64"/>
      <c r="P36" s="67" t="str">
        <f>P6</f>
        <v>令和元年度順位</v>
      </c>
      <c r="Q36" s="62"/>
      <c r="R36" s="71"/>
    </row>
    <row r="37" spans="1:18" ht="16.5" customHeight="1">
      <c r="A37" s="11"/>
      <c r="B37" s="19"/>
      <c r="C37" s="22" t="s">
        <v>7</v>
      </c>
      <c r="D37" s="33" t="s">
        <v>12</v>
      </c>
      <c r="E37" s="41" t="s">
        <v>13</v>
      </c>
      <c r="F37" s="22" t="s">
        <v>7</v>
      </c>
      <c r="G37" s="33" t="s">
        <v>12</v>
      </c>
      <c r="H37" s="41" t="s">
        <v>13</v>
      </c>
      <c r="I37" s="47" t="s">
        <v>15</v>
      </c>
      <c r="J37" s="50" t="s">
        <v>18</v>
      </c>
      <c r="M37" s="11" t="s">
        <v>20</v>
      </c>
      <c r="N37" s="33" t="s">
        <v>21</v>
      </c>
      <c r="O37" s="41" t="s">
        <v>13</v>
      </c>
      <c r="P37" s="22" t="s">
        <v>23</v>
      </c>
      <c r="Q37" s="33" t="s">
        <v>14</v>
      </c>
      <c r="R37" s="50" t="s">
        <v>13</v>
      </c>
    </row>
    <row r="38" spans="1:18" ht="16.5" customHeight="1">
      <c r="A38" s="7">
        <v>1</v>
      </c>
      <c r="B38" s="15" t="s">
        <v>27</v>
      </c>
      <c r="C38" s="27">
        <f>SUM(C14,C21)</f>
        <v>0</v>
      </c>
      <c r="D38" s="37">
        <f>SUM(D14,D21)</f>
        <v>0</v>
      </c>
      <c r="E38" s="37">
        <f t="shared" ref="E38:E45" si="4">C38+D38</f>
        <v>0</v>
      </c>
      <c r="F38" s="27">
        <v>1</v>
      </c>
      <c r="G38" s="37">
        <v>1</v>
      </c>
      <c r="H38" s="37">
        <v>2</v>
      </c>
      <c r="I38" s="27">
        <f t="shared" ref="I38:I45" si="5">E38-H38</f>
        <v>-2</v>
      </c>
      <c r="J38" s="55">
        <f t="shared" ref="J38:J46" si="6">IF(H38=0,0,I38/H38*100)</f>
        <v>-100</v>
      </c>
      <c r="M38" s="59">
        <f t="shared" ref="M38:R45" si="7">RANK(C38,C$38:C$45,0)</f>
        <v>6</v>
      </c>
      <c r="N38" s="37">
        <f t="shared" si="7"/>
        <v>8</v>
      </c>
      <c r="O38" s="37">
        <f t="shared" si="7"/>
        <v>8</v>
      </c>
      <c r="P38" s="27">
        <f t="shared" si="7"/>
        <v>6</v>
      </c>
      <c r="Q38" s="37">
        <f t="shared" si="7"/>
        <v>8</v>
      </c>
      <c r="R38" s="68">
        <f t="shared" si="7"/>
        <v>8</v>
      </c>
    </row>
    <row r="39" spans="1:18" ht="16.5" customHeight="1">
      <c r="A39" s="7">
        <v>2</v>
      </c>
      <c r="B39" s="15" t="s">
        <v>46</v>
      </c>
      <c r="C39" s="27">
        <f>SUM(C11,C18,C22)</f>
        <v>0</v>
      </c>
      <c r="D39" s="37">
        <f>SUM(D11,D18,D22)</f>
        <v>2</v>
      </c>
      <c r="E39" s="37">
        <f t="shared" si="4"/>
        <v>2</v>
      </c>
      <c r="F39" s="27">
        <v>0</v>
      </c>
      <c r="G39" s="37">
        <v>5</v>
      </c>
      <c r="H39" s="37">
        <v>5</v>
      </c>
      <c r="I39" s="27">
        <f t="shared" si="5"/>
        <v>-3</v>
      </c>
      <c r="J39" s="55">
        <f t="shared" si="6"/>
        <v>-60</v>
      </c>
      <c r="M39" s="59">
        <f t="shared" si="7"/>
        <v>6</v>
      </c>
      <c r="N39" s="37">
        <f t="shared" si="7"/>
        <v>6</v>
      </c>
      <c r="O39" s="37">
        <f t="shared" si="7"/>
        <v>6</v>
      </c>
      <c r="P39" s="27">
        <f t="shared" si="7"/>
        <v>7</v>
      </c>
      <c r="Q39" s="37">
        <f t="shared" si="7"/>
        <v>7</v>
      </c>
      <c r="R39" s="68">
        <f t="shared" si="7"/>
        <v>7</v>
      </c>
    </row>
    <row r="40" spans="1:18" ht="16.5" customHeight="1">
      <c r="A40" s="7">
        <v>3</v>
      </c>
      <c r="B40" s="15" t="s">
        <v>33</v>
      </c>
      <c r="C40" s="27">
        <f>SUM(C9,C23:C25)</f>
        <v>0</v>
      </c>
      <c r="D40" s="37">
        <f>SUM(D9,D23:D25)</f>
        <v>3</v>
      </c>
      <c r="E40" s="37">
        <f t="shared" si="4"/>
        <v>3</v>
      </c>
      <c r="F40" s="27">
        <v>3</v>
      </c>
      <c r="G40" s="37">
        <v>7</v>
      </c>
      <c r="H40" s="37">
        <v>10</v>
      </c>
      <c r="I40" s="27">
        <f t="shared" si="5"/>
        <v>-7</v>
      </c>
      <c r="J40" s="55">
        <f t="shared" si="6"/>
        <v>-70</v>
      </c>
      <c r="M40" s="59">
        <f t="shared" si="7"/>
        <v>6</v>
      </c>
      <c r="N40" s="37">
        <f t="shared" si="7"/>
        <v>5</v>
      </c>
      <c r="O40" s="37">
        <f t="shared" si="7"/>
        <v>5</v>
      </c>
      <c r="P40" s="27">
        <f t="shared" si="7"/>
        <v>5</v>
      </c>
      <c r="Q40" s="37">
        <f t="shared" si="7"/>
        <v>6</v>
      </c>
      <c r="R40" s="68">
        <f t="shared" si="7"/>
        <v>5</v>
      </c>
    </row>
    <row r="41" spans="1:18" ht="16.5" customHeight="1">
      <c r="A41" s="7">
        <v>4</v>
      </c>
      <c r="B41" s="15" t="s">
        <v>8</v>
      </c>
      <c r="C41" s="27">
        <f>SUM(C8,C12,C16,C26,C27,C28,C29)</f>
        <v>1</v>
      </c>
      <c r="D41" s="37">
        <f>SUM(D8,D12,D16,D26,D27,D28,D29)</f>
        <v>1</v>
      </c>
      <c r="E41" s="37">
        <f t="shared" si="4"/>
        <v>2</v>
      </c>
      <c r="F41" s="27">
        <v>0</v>
      </c>
      <c r="G41" s="37">
        <v>8</v>
      </c>
      <c r="H41" s="37">
        <v>8</v>
      </c>
      <c r="I41" s="27">
        <f t="shared" si="5"/>
        <v>-6</v>
      </c>
      <c r="J41" s="55">
        <f t="shared" si="6"/>
        <v>-75</v>
      </c>
      <c r="M41" s="59">
        <f t="shared" si="7"/>
        <v>5</v>
      </c>
      <c r="N41" s="37">
        <f t="shared" si="7"/>
        <v>7</v>
      </c>
      <c r="O41" s="37">
        <f t="shared" si="7"/>
        <v>6</v>
      </c>
      <c r="P41" s="27">
        <f t="shared" si="7"/>
        <v>7</v>
      </c>
      <c r="Q41" s="37">
        <f t="shared" si="7"/>
        <v>4</v>
      </c>
      <c r="R41" s="68">
        <f t="shared" si="7"/>
        <v>6</v>
      </c>
    </row>
    <row r="42" spans="1:18" ht="16.5" customHeight="1">
      <c r="A42" s="7">
        <v>5</v>
      </c>
      <c r="B42" s="15" t="s">
        <v>47</v>
      </c>
      <c r="C42" s="27">
        <f>SUM(C15,C19,)</f>
        <v>5</v>
      </c>
      <c r="D42" s="37">
        <f>SUM(D15,D19,)</f>
        <v>4</v>
      </c>
      <c r="E42" s="37">
        <f t="shared" si="4"/>
        <v>9</v>
      </c>
      <c r="F42" s="27">
        <v>8</v>
      </c>
      <c r="G42" s="37">
        <v>9</v>
      </c>
      <c r="H42" s="37">
        <v>17</v>
      </c>
      <c r="I42" s="27">
        <f t="shared" si="5"/>
        <v>-8</v>
      </c>
      <c r="J42" s="55">
        <f t="shared" si="6"/>
        <v>-47.058823529411761</v>
      </c>
      <c r="M42" s="59">
        <f t="shared" si="7"/>
        <v>4</v>
      </c>
      <c r="N42" s="37">
        <f t="shared" si="7"/>
        <v>4</v>
      </c>
      <c r="O42" s="37">
        <f t="shared" si="7"/>
        <v>4</v>
      </c>
      <c r="P42" s="27">
        <f t="shared" si="7"/>
        <v>4</v>
      </c>
      <c r="Q42" s="37">
        <f t="shared" si="7"/>
        <v>3</v>
      </c>
      <c r="R42" s="68">
        <f t="shared" si="7"/>
        <v>4</v>
      </c>
    </row>
    <row r="43" spans="1:18" ht="16.5" customHeight="1">
      <c r="A43" s="7">
        <v>6</v>
      </c>
      <c r="B43" s="15" t="s">
        <v>48</v>
      </c>
      <c r="C43" s="27">
        <f>SUM(C17,C20,C30)</f>
        <v>71</v>
      </c>
      <c r="D43" s="37">
        <f>SUM(D17,D20,D30)</f>
        <v>32</v>
      </c>
      <c r="E43" s="37">
        <f t="shared" si="4"/>
        <v>103</v>
      </c>
      <c r="F43" s="27">
        <v>96</v>
      </c>
      <c r="G43" s="37">
        <v>46</v>
      </c>
      <c r="H43" s="37">
        <v>142</v>
      </c>
      <c r="I43" s="27">
        <f t="shared" si="5"/>
        <v>-39</v>
      </c>
      <c r="J43" s="55">
        <f t="shared" si="6"/>
        <v>-27.464788732394368</v>
      </c>
      <c r="M43" s="59">
        <f t="shared" si="7"/>
        <v>1</v>
      </c>
      <c r="N43" s="37">
        <f t="shared" si="7"/>
        <v>1</v>
      </c>
      <c r="O43" s="37">
        <f t="shared" si="7"/>
        <v>1</v>
      </c>
      <c r="P43" s="27">
        <f t="shared" si="7"/>
        <v>1</v>
      </c>
      <c r="Q43" s="37">
        <f t="shared" si="7"/>
        <v>1</v>
      </c>
      <c r="R43" s="68">
        <f t="shared" si="7"/>
        <v>1</v>
      </c>
    </row>
    <row r="44" spans="1:18" ht="16.5" customHeight="1">
      <c r="A44" s="7">
        <v>7</v>
      </c>
      <c r="B44" s="15" t="s">
        <v>49</v>
      </c>
      <c r="C44" s="28">
        <f>C10</f>
        <v>14</v>
      </c>
      <c r="D44" s="37">
        <f>D10</f>
        <v>5</v>
      </c>
      <c r="E44" s="37">
        <f t="shared" si="4"/>
        <v>19</v>
      </c>
      <c r="F44" s="28">
        <v>17</v>
      </c>
      <c r="G44" s="37">
        <v>8</v>
      </c>
      <c r="H44" s="37">
        <v>25</v>
      </c>
      <c r="I44" s="27">
        <f t="shared" si="5"/>
        <v>-6</v>
      </c>
      <c r="J44" s="55">
        <f t="shared" si="6"/>
        <v>-24</v>
      </c>
      <c r="M44" s="59">
        <f t="shared" si="7"/>
        <v>3</v>
      </c>
      <c r="N44" s="37">
        <f t="shared" si="7"/>
        <v>3</v>
      </c>
      <c r="O44" s="37">
        <f t="shared" si="7"/>
        <v>3</v>
      </c>
      <c r="P44" s="27">
        <f t="shared" si="7"/>
        <v>3</v>
      </c>
      <c r="Q44" s="37">
        <f t="shared" si="7"/>
        <v>4</v>
      </c>
      <c r="R44" s="68">
        <f t="shared" si="7"/>
        <v>3</v>
      </c>
    </row>
    <row r="45" spans="1:18" ht="16.5" customHeight="1">
      <c r="A45" s="8">
        <v>8</v>
      </c>
      <c r="B45" s="16" t="s">
        <v>50</v>
      </c>
      <c r="C45" s="29">
        <f>SUM(C13,C31:C32)</f>
        <v>19</v>
      </c>
      <c r="D45" s="38">
        <f>SUM(D13,D31:D32)</f>
        <v>12</v>
      </c>
      <c r="E45" s="38">
        <f t="shared" si="4"/>
        <v>31</v>
      </c>
      <c r="F45" s="29">
        <v>39</v>
      </c>
      <c r="G45" s="38">
        <v>11</v>
      </c>
      <c r="H45" s="38">
        <v>50</v>
      </c>
      <c r="I45" s="29">
        <f t="shared" si="5"/>
        <v>-19</v>
      </c>
      <c r="J45" s="56">
        <f t="shared" si="6"/>
        <v>-38</v>
      </c>
      <c r="M45" s="60">
        <f t="shared" si="7"/>
        <v>2</v>
      </c>
      <c r="N45" s="63">
        <f t="shared" si="7"/>
        <v>2</v>
      </c>
      <c r="O45" s="63">
        <f t="shared" si="7"/>
        <v>2</v>
      </c>
      <c r="P45" s="66">
        <f t="shared" si="7"/>
        <v>2</v>
      </c>
      <c r="Q45" s="63">
        <f t="shared" si="7"/>
        <v>2</v>
      </c>
      <c r="R45" s="70">
        <f t="shared" si="7"/>
        <v>2</v>
      </c>
    </row>
    <row r="46" spans="1:18" ht="16.5" customHeight="1">
      <c r="A46" s="9"/>
      <c r="B46" s="20" t="s">
        <v>45</v>
      </c>
      <c r="C46" s="30">
        <f>SUM(C38:C45)</f>
        <v>110</v>
      </c>
      <c r="D46" s="39">
        <f>SUM(D38:D45)</f>
        <v>59</v>
      </c>
      <c r="E46" s="44">
        <f>SUM(E38:E45)</f>
        <v>169</v>
      </c>
      <c r="F46" s="30">
        <v>164</v>
      </c>
      <c r="G46" s="39">
        <v>95</v>
      </c>
      <c r="H46" s="44">
        <v>259</v>
      </c>
      <c r="I46" s="49">
        <f>SUM(I38:I45)</f>
        <v>-90</v>
      </c>
      <c r="J46" s="57">
        <f t="shared" si="6"/>
        <v>-34.749034749034749</v>
      </c>
      <c r="M46" s="61"/>
      <c r="N46" s="61"/>
      <c r="O46" s="61"/>
      <c r="P46" s="61"/>
      <c r="Q46" s="61"/>
      <c r="R46" s="61"/>
    </row>
    <row r="48" spans="1:18" ht="14.25">
      <c r="C48" s="31" t="str">
        <f t="shared" ref="C48:H48" si="8">IF(C33=C46,"","ng")</f>
        <v/>
      </c>
      <c r="D48" s="31" t="str">
        <f t="shared" si="8"/>
        <v/>
      </c>
      <c r="E48" s="31" t="str">
        <f t="shared" si="8"/>
        <v/>
      </c>
      <c r="F48" s="31" t="str">
        <f t="shared" si="8"/>
        <v/>
      </c>
      <c r="G48" s="31" t="str">
        <f t="shared" si="8"/>
        <v/>
      </c>
      <c r="H48" s="31" t="str">
        <f t="shared" si="8"/>
        <v/>
      </c>
      <c r="I48" s="32"/>
    </row>
  </sheetData>
  <mergeCells count="5">
    <mergeCell ref="M6:O6"/>
    <mergeCell ref="P6:R6"/>
    <mergeCell ref="M36:O36"/>
    <mergeCell ref="P36:R36"/>
    <mergeCell ref="A36:B37"/>
  </mergeCells>
  <phoneticPr fontId="1"/>
  <pageMargins left="0.51181102362204722" right="0.31496062992125984" top="0.39370078740157483" bottom="0.39370078740157483" header="0.51181102362204722" footer="0.11811023622047244"/>
  <pageSetup paperSize="9" fitToWidth="1" fitToHeight="1" orientation="portrait" usePrinterDefaults="1" blackAndWhite="1" r:id="rId1"/>
  <headerFooter alignWithMargins="0">
    <oddFooter xml:space="preserve">&amp;C&amp;14 ５
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市町村別出稼者数（前回調査比）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芳賀奏哉</dc:creator>
  <cp:lastModifiedBy>篠原　学</cp:lastModifiedBy>
  <dcterms:created xsi:type="dcterms:W3CDTF">2022-09-24T03:30:39Z</dcterms:created>
  <dcterms:modified xsi:type="dcterms:W3CDTF">2022-10-14T08:20:42Z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2022-10-14T08:20:42Z</vt:filetime>
  </property>
</Properties>
</file>