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10.36.3.1\share\令和５年度\Ｆ_市町村税政チーム\01_一般\14_市町村税政の概要\★掲載用データ\04_徴収実績調\"/>
    </mc:Choice>
  </mc:AlternateContent>
  <xr:revisionPtr revIDLastSave="0" documentId="13_ncr:1_{65FD66D4-592E-484A-B07B-D19A1891B610}" xr6:coauthVersionLast="47" xr6:coauthVersionMax="47" xr10:uidLastSave="{00000000-0000-0000-0000-000000000000}"/>
  <bookViews>
    <workbookView xWindow="4350" yWindow="2115" windowWidth="16830" windowHeight="10275" tabRatio="694" xr2:uid="{00000000-000D-0000-FFFF-FFFF00000000}"/>
  </bookViews>
  <sheets>
    <sheet name="目次" sheetId="28" r:id="rId1"/>
    <sheet name="1(p.1-2)" sheetId="1" r:id="rId2"/>
    <sheet name="2(p.3-4)" sheetId="2" r:id="rId3"/>
    <sheet name="3(p.5-6)" sheetId="3" r:id="rId4"/>
    <sheet name="4(p.7-8)" sheetId="4" r:id="rId5"/>
    <sheet name="5(p.9-10)" sheetId="5" r:id="rId6"/>
    <sheet name="6(p.11-12)" sheetId="6" r:id="rId7"/>
    <sheet name="7(p.13-14)" sheetId="7" r:id="rId8"/>
    <sheet name="8(p.15-16)" sheetId="8" r:id="rId9"/>
    <sheet name="9(p.17-18)" sheetId="9" r:id="rId10"/>
    <sheet name="10(p.19-20)" sheetId="10" r:id="rId11"/>
    <sheet name="11(p.21-22)" sheetId="11" r:id="rId12"/>
    <sheet name="12(p.23-24)" sheetId="12" r:id="rId13"/>
    <sheet name="13(p.25-26)" sheetId="13" r:id="rId14"/>
    <sheet name="14(p.27-28)" sheetId="14" r:id="rId15"/>
    <sheet name="15(p.29-30) " sheetId="15" r:id="rId16"/>
    <sheet name="16(p.31-32)" sheetId="17" r:id="rId17"/>
    <sheet name="17(p.33-34)" sheetId="18" r:id="rId18"/>
    <sheet name="18(p.35-36)" sheetId="19" r:id="rId19"/>
    <sheet name="19(p.37-38)" sheetId="20" r:id="rId20"/>
    <sheet name="20(p.39-40)" sheetId="21" r:id="rId21"/>
    <sheet name="21(p.41-42)" sheetId="22" r:id="rId22"/>
    <sheet name="22(p.43-44)" sheetId="23" r:id="rId23"/>
    <sheet name="23(p.45-46)" sheetId="24" r:id="rId24"/>
    <sheet name="24(p.47-48)" sheetId="29" r:id="rId25"/>
    <sheet name="25(p.49-50)" sheetId="27" r:id="rId26"/>
  </sheets>
  <definedNames>
    <definedName name="_xlnm.Print_Area" localSheetId="1">'1(p.1-2)'!$A$1:$N$39</definedName>
    <definedName name="_xlnm.Print_Area" localSheetId="10">'10(p.19-20)'!$A$1:$M$35</definedName>
    <definedName name="_xlnm.Print_Area" localSheetId="11">'11(p.21-22)'!$A$1:$M$35</definedName>
    <definedName name="_xlnm.Print_Area" localSheetId="12">'12(p.23-24)'!$A$1:$M$35</definedName>
    <definedName name="_xlnm.Print_Area" localSheetId="13">'13(p.25-26)'!$A$1:$M$35</definedName>
    <definedName name="_xlnm.Print_Area" localSheetId="14">'14(p.27-28)'!$A$1:$M$35</definedName>
    <definedName name="_xlnm.Print_Area" localSheetId="15">'15(p.29-30) '!$A$1:$M$35</definedName>
    <definedName name="_xlnm.Print_Area" localSheetId="16">'16(p.31-32)'!$A$1:$M$35</definedName>
    <definedName name="_xlnm.Print_Area" localSheetId="17">'17(p.33-34)'!$A$1:$M$35</definedName>
    <definedName name="_xlnm.Print_Area" localSheetId="18">'18(p.35-36)'!$A$1:$M$35</definedName>
    <definedName name="_xlnm.Print_Area" localSheetId="19">'19(p.37-38)'!$A$1:$M$35</definedName>
    <definedName name="_xlnm.Print_Area" localSheetId="2">'2(p.3-4)'!$A$1:$M$35</definedName>
    <definedName name="_xlnm.Print_Area" localSheetId="20">'20(p.39-40)'!$A$1:$M$35</definedName>
    <definedName name="_xlnm.Print_Area" localSheetId="21">'21(p.41-42)'!$A$1:$M$35</definedName>
    <definedName name="_xlnm.Print_Area" localSheetId="22">'22(p.43-44)'!$A$1:$M$35</definedName>
    <definedName name="_xlnm.Print_Area" localSheetId="23">'23(p.45-46)'!$A$1:$M$35</definedName>
    <definedName name="_xlnm.Print_Area" localSheetId="24">'24(p.47-48)'!$A$1:$M$35</definedName>
    <definedName name="_xlnm.Print_Area" localSheetId="25">'25(p.49-50)'!$A$1:$M$35</definedName>
    <definedName name="_xlnm.Print_Area" localSheetId="3">'3(p.5-6)'!$A$1:$M$35</definedName>
    <definedName name="_xlnm.Print_Area" localSheetId="4">'4(p.7-8)'!$A$1:$M$35</definedName>
    <definedName name="_xlnm.Print_Area" localSheetId="5">'5(p.9-10)'!$A$1:$M$35</definedName>
    <definedName name="_xlnm.Print_Area" localSheetId="6">'6(p.11-12)'!$A$1:$M$35</definedName>
    <definedName name="_xlnm.Print_Area" localSheetId="7">'7(p.13-14)'!$A$1:$M$35</definedName>
    <definedName name="_xlnm.Print_Area" localSheetId="8">'8(p.15-16)'!$A$1:$M$35</definedName>
    <definedName name="_xlnm.Print_Area" localSheetId="9">'9(p.17-18)'!$A$1:$M$35</definedName>
    <definedName name="_xlnm.Print_Area" localSheetId="0">目次!$A$1:$E$42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8" l="1"/>
  <c r="A1" i="29"/>
  <c r="K35" i="27"/>
  <c r="H35" i="27"/>
  <c r="G35" i="27"/>
  <c r="J35" i="27" s="1"/>
  <c r="F35" i="27"/>
  <c r="I35" i="27" s="1"/>
  <c r="E35" i="27"/>
  <c r="D35" i="27"/>
  <c r="C35" i="27"/>
  <c r="K34" i="27"/>
  <c r="J34" i="27"/>
  <c r="I34" i="27"/>
  <c r="K33" i="27"/>
  <c r="J33" i="27"/>
  <c r="I33" i="27"/>
  <c r="K32" i="27"/>
  <c r="J32" i="27"/>
  <c r="I32" i="27"/>
  <c r="K31" i="27"/>
  <c r="J31" i="27"/>
  <c r="I31" i="27"/>
  <c r="K30" i="27"/>
  <c r="J30" i="27"/>
  <c r="I30" i="27"/>
  <c r="K29" i="27"/>
  <c r="J29" i="27"/>
  <c r="I29" i="27"/>
  <c r="K28" i="27"/>
  <c r="J28" i="27"/>
  <c r="I28" i="27"/>
  <c r="K27" i="27"/>
  <c r="J27" i="27"/>
  <c r="I27" i="27"/>
  <c r="K26" i="27"/>
  <c r="J26" i="27"/>
  <c r="I26" i="27"/>
  <c r="K25" i="27"/>
  <c r="J25" i="27"/>
  <c r="I25" i="27"/>
  <c r="K24" i="27"/>
  <c r="J24" i="27"/>
  <c r="I24" i="27"/>
  <c r="K23" i="27"/>
  <c r="J23" i="27"/>
  <c r="I23" i="27"/>
  <c r="K22" i="27"/>
  <c r="J22" i="27"/>
  <c r="I22" i="27"/>
  <c r="K21" i="27"/>
  <c r="J21" i="27"/>
  <c r="I21" i="27"/>
  <c r="K20" i="27"/>
  <c r="J20" i="27"/>
  <c r="I20" i="27"/>
  <c r="K19" i="27"/>
  <c r="J19" i="27"/>
  <c r="I19" i="27"/>
  <c r="K18" i="27"/>
  <c r="J18" i="27"/>
  <c r="I18" i="27"/>
  <c r="K17" i="27"/>
  <c r="J17" i="27"/>
  <c r="I17" i="27"/>
  <c r="K16" i="27"/>
  <c r="J16" i="27"/>
  <c r="I16" i="27"/>
  <c r="K15" i="27"/>
  <c r="J15" i="27"/>
  <c r="I15" i="27"/>
  <c r="K14" i="27"/>
  <c r="J14" i="27"/>
  <c r="I14" i="27"/>
  <c r="K13" i="27"/>
  <c r="J13" i="27"/>
  <c r="I13" i="27"/>
  <c r="K12" i="27"/>
  <c r="J12" i="27"/>
  <c r="I12" i="27"/>
  <c r="K11" i="27"/>
  <c r="J11" i="27"/>
  <c r="I11" i="27"/>
  <c r="K10" i="27"/>
  <c r="J10" i="27"/>
  <c r="I10" i="27"/>
  <c r="H35" i="29"/>
  <c r="K35" i="29" s="1"/>
  <c r="G35" i="29"/>
  <c r="J35" i="29" s="1"/>
  <c r="F35" i="29"/>
  <c r="I35" i="29" s="1"/>
  <c r="E35" i="29"/>
  <c r="D35" i="29"/>
  <c r="C35" i="29"/>
  <c r="K34" i="29"/>
  <c r="J34" i="29"/>
  <c r="I34" i="29"/>
  <c r="K33" i="29"/>
  <c r="J33" i="29"/>
  <c r="I33" i="29"/>
  <c r="K32" i="29"/>
  <c r="J32" i="29"/>
  <c r="I32" i="29"/>
  <c r="K31" i="29"/>
  <c r="J31" i="29"/>
  <c r="I31" i="29"/>
  <c r="K30" i="29"/>
  <c r="J30" i="29"/>
  <c r="I30" i="29"/>
  <c r="K29" i="29"/>
  <c r="J29" i="29"/>
  <c r="I29" i="29"/>
  <c r="K28" i="29"/>
  <c r="J28" i="29"/>
  <c r="I28" i="29"/>
  <c r="K27" i="29"/>
  <c r="J27" i="29"/>
  <c r="I27" i="29"/>
  <c r="K26" i="29"/>
  <c r="J26" i="29"/>
  <c r="I26" i="29"/>
  <c r="K25" i="29"/>
  <c r="J25" i="29"/>
  <c r="I25" i="29"/>
  <c r="K24" i="29"/>
  <c r="J24" i="29"/>
  <c r="I24" i="29"/>
  <c r="K23" i="29"/>
  <c r="J23" i="29"/>
  <c r="I23" i="29"/>
  <c r="K22" i="29"/>
  <c r="J22" i="29"/>
  <c r="I22" i="29"/>
  <c r="K21" i="29"/>
  <c r="J21" i="29"/>
  <c r="I21" i="29"/>
  <c r="K20" i="29"/>
  <c r="J20" i="29"/>
  <c r="I20" i="29"/>
  <c r="K19" i="29"/>
  <c r="J19" i="29"/>
  <c r="I19" i="29"/>
  <c r="K18" i="29"/>
  <c r="J18" i="29"/>
  <c r="I18" i="29"/>
  <c r="K17" i="29"/>
  <c r="J17" i="29"/>
  <c r="I17" i="29"/>
  <c r="K16" i="29"/>
  <c r="J16" i="29"/>
  <c r="I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10" i="29"/>
  <c r="J10" i="29"/>
  <c r="I10" i="29"/>
  <c r="I35" i="24"/>
  <c r="H35" i="24"/>
  <c r="K35" i="24" s="1"/>
  <c r="G35" i="24"/>
  <c r="J35" i="24" s="1"/>
  <c r="F35" i="24"/>
  <c r="E35" i="24"/>
  <c r="D35" i="24"/>
  <c r="C35" i="24"/>
  <c r="K34" i="24"/>
  <c r="J34" i="24"/>
  <c r="I34" i="24"/>
  <c r="K33" i="24"/>
  <c r="J33" i="24"/>
  <c r="I33" i="24"/>
  <c r="K32" i="24"/>
  <c r="J32" i="24"/>
  <c r="I32" i="24"/>
  <c r="K31" i="24"/>
  <c r="J31" i="24"/>
  <c r="I31" i="24"/>
  <c r="K30" i="24"/>
  <c r="J30" i="24"/>
  <c r="I30" i="24"/>
  <c r="K29" i="24"/>
  <c r="J29" i="24"/>
  <c r="I29" i="24"/>
  <c r="K28" i="24"/>
  <c r="J28" i="24"/>
  <c r="I28" i="24"/>
  <c r="K27" i="24"/>
  <c r="J27" i="24"/>
  <c r="I27" i="24"/>
  <c r="K26" i="24"/>
  <c r="J26" i="24"/>
  <c r="I26" i="24"/>
  <c r="K25" i="24"/>
  <c r="J25" i="24"/>
  <c r="I25" i="24"/>
  <c r="K24" i="24"/>
  <c r="J24" i="24"/>
  <c r="I24" i="24"/>
  <c r="K23" i="24"/>
  <c r="J23" i="24"/>
  <c r="I23" i="24"/>
  <c r="K22" i="24"/>
  <c r="J22" i="24"/>
  <c r="I22" i="24"/>
  <c r="K21" i="24"/>
  <c r="J21" i="24"/>
  <c r="I21" i="24"/>
  <c r="K20" i="24"/>
  <c r="J20" i="24"/>
  <c r="I20" i="24"/>
  <c r="K19" i="24"/>
  <c r="J19" i="24"/>
  <c r="I19" i="24"/>
  <c r="K18" i="24"/>
  <c r="J18" i="24"/>
  <c r="I18" i="24"/>
  <c r="K17" i="24"/>
  <c r="J17" i="24"/>
  <c r="I17" i="24"/>
  <c r="K16" i="24"/>
  <c r="J16" i="24"/>
  <c r="I16" i="24"/>
  <c r="K15" i="24"/>
  <c r="J15" i="24"/>
  <c r="I15" i="24"/>
  <c r="K14" i="24"/>
  <c r="J14" i="24"/>
  <c r="I14" i="24"/>
  <c r="K13" i="24"/>
  <c r="J13" i="24"/>
  <c r="I13" i="24"/>
  <c r="K12" i="24"/>
  <c r="J12" i="24"/>
  <c r="I12" i="24"/>
  <c r="K11" i="24"/>
  <c r="J11" i="24"/>
  <c r="I11" i="24"/>
  <c r="K10" i="24"/>
  <c r="J10" i="24"/>
  <c r="I10" i="24"/>
  <c r="J35" i="23"/>
  <c r="I35" i="23"/>
  <c r="G35" i="23"/>
  <c r="F35" i="23"/>
  <c r="D35" i="23"/>
  <c r="C35" i="23"/>
  <c r="J34" i="23"/>
  <c r="I34" i="23"/>
  <c r="H34" i="23"/>
  <c r="E34" i="23"/>
  <c r="K34" i="23" s="1"/>
  <c r="J33" i="23"/>
  <c r="I33" i="23"/>
  <c r="H33" i="23"/>
  <c r="E33" i="23"/>
  <c r="K33" i="23" s="1"/>
  <c r="J32" i="23"/>
  <c r="I32" i="23"/>
  <c r="H32" i="23"/>
  <c r="K32" i="23" s="1"/>
  <c r="E32" i="23"/>
  <c r="J31" i="23"/>
  <c r="I31" i="23"/>
  <c r="H31" i="23"/>
  <c r="K31" i="23" s="1"/>
  <c r="E31" i="23"/>
  <c r="J30" i="23"/>
  <c r="I30" i="23"/>
  <c r="H30" i="23"/>
  <c r="E30" i="23"/>
  <c r="K30" i="23" s="1"/>
  <c r="J29" i="23"/>
  <c r="I29" i="23"/>
  <c r="H29" i="23"/>
  <c r="E29" i="23"/>
  <c r="K29" i="23" s="1"/>
  <c r="J28" i="23"/>
  <c r="I28" i="23"/>
  <c r="H28" i="23"/>
  <c r="K28" i="23" s="1"/>
  <c r="E28" i="23"/>
  <c r="J27" i="23"/>
  <c r="I27" i="23"/>
  <c r="H27" i="23"/>
  <c r="E27" i="23"/>
  <c r="K27" i="23" s="1"/>
  <c r="J26" i="23"/>
  <c r="I26" i="23"/>
  <c r="H26" i="23"/>
  <c r="E26" i="23"/>
  <c r="K26" i="23" s="1"/>
  <c r="J25" i="23"/>
  <c r="I25" i="23"/>
  <c r="H25" i="23"/>
  <c r="E25" i="23"/>
  <c r="K25" i="23" s="1"/>
  <c r="J24" i="23"/>
  <c r="I24" i="23"/>
  <c r="H24" i="23"/>
  <c r="K24" i="23" s="1"/>
  <c r="E24" i="23"/>
  <c r="J23" i="23"/>
  <c r="I23" i="23"/>
  <c r="H23" i="23"/>
  <c r="E23" i="23"/>
  <c r="K23" i="23" s="1"/>
  <c r="J22" i="23"/>
  <c r="I22" i="23"/>
  <c r="H22" i="23"/>
  <c r="E22" i="23"/>
  <c r="K22" i="23" s="1"/>
  <c r="J21" i="23"/>
  <c r="I21" i="23"/>
  <c r="H21" i="23"/>
  <c r="E21" i="23"/>
  <c r="K21" i="23" s="1"/>
  <c r="J20" i="23"/>
  <c r="I20" i="23"/>
  <c r="H20" i="23"/>
  <c r="K20" i="23" s="1"/>
  <c r="E20" i="23"/>
  <c r="J19" i="23"/>
  <c r="I19" i="23"/>
  <c r="H19" i="23"/>
  <c r="E19" i="23"/>
  <c r="K19" i="23" s="1"/>
  <c r="J18" i="23"/>
  <c r="I18" i="23"/>
  <c r="H18" i="23"/>
  <c r="E18" i="23"/>
  <c r="K18" i="23" s="1"/>
  <c r="J17" i="23"/>
  <c r="I17" i="23"/>
  <c r="H17" i="23"/>
  <c r="E17" i="23"/>
  <c r="K17" i="23" s="1"/>
  <c r="J16" i="23"/>
  <c r="I16" i="23"/>
  <c r="H16" i="23"/>
  <c r="K16" i="23" s="1"/>
  <c r="E16" i="23"/>
  <c r="J15" i="23"/>
  <c r="I15" i="23"/>
  <c r="H15" i="23"/>
  <c r="E15" i="23"/>
  <c r="K15" i="23" s="1"/>
  <c r="J14" i="23"/>
  <c r="I14" i="23"/>
  <c r="H14" i="23"/>
  <c r="E14" i="23"/>
  <c r="K14" i="23" s="1"/>
  <c r="J13" i="23"/>
  <c r="I13" i="23"/>
  <c r="H13" i="23"/>
  <c r="E13" i="23"/>
  <c r="E35" i="23" s="1"/>
  <c r="J12" i="23"/>
  <c r="I12" i="23"/>
  <c r="H12" i="23"/>
  <c r="K12" i="23" s="1"/>
  <c r="E12" i="23"/>
  <c r="J11" i="23"/>
  <c r="I11" i="23"/>
  <c r="H11" i="23"/>
  <c r="H35" i="23" s="1"/>
  <c r="E11" i="23"/>
  <c r="K11" i="23" s="1"/>
  <c r="K10" i="23"/>
  <c r="J10" i="23"/>
  <c r="I10" i="23"/>
  <c r="K35" i="22"/>
  <c r="J35" i="22"/>
  <c r="H35" i="22"/>
  <c r="G35" i="22"/>
  <c r="F35" i="22"/>
  <c r="E35" i="22"/>
  <c r="D35" i="22"/>
  <c r="C35" i="22"/>
  <c r="K34" i="22"/>
  <c r="J34" i="22"/>
  <c r="I34" i="22"/>
  <c r="K33" i="22"/>
  <c r="J33" i="22"/>
  <c r="I33" i="22"/>
  <c r="K32" i="22"/>
  <c r="J32" i="22"/>
  <c r="I32" i="22"/>
  <c r="K31" i="22"/>
  <c r="J31" i="22"/>
  <c r="I31" i="22"/>
  <c r="K30" i="22"/>
  <c r="J30" i="22"/>
  <c r="I30" i="22"/>
  <c r="K29" i="22"/>
  <c r="J29" i="22"/>
  <c r="I29" i="22"/>
  <c r="K28" i="22"/>
  <c r="J28" i="22"/>
  <c r="I28" i="22"/>
  <c r="K27" i="22"/>
  <c r="J27" i="22"/>
  <c r="I27" i="22"/>
  <c r="K26" i="22"/>
  <c r="J26" i="22"/>
  <c r="I26" i="22"/>
  <c r="K25" i="22"/>
  <c r="J25" i="22"/>
  <c r="I25" i="22"/>
  <c r="K24" i="22"/>
  <c r="J24" i="22"/>
  <c r="I24" i="22"/>
  <c r="K23" i="22"/>
  <c r="J23" i="22"/>
  <c r="I23" i="22"/>
  <c r="K22" i="22"/>
  <c r="J22" i="22"/>
  <c r="I22" i="22"/>
  <c r="K21" i="22"/>
  <c r="J21" i="22"/>
  <c r="I21" i="22"/>
  <c r="K20" i="22"/>
  <c r="J20" i="22"/>
  <c r="I20" i="22"/>
  <c r="K19" i="22"/>
  <c r="J19" i="22"/>
  <c r="I19" i="22"/>
  <c r="K18" i="22"/>
  <c r="J18" i="22"/>
  <c r="I18" i="22"/>
  <c r="K17" i="22"/>
  <c r="J17" i="22"/>
  <c r="I17" i="22"/>
  <c r="K16" i="22"/>
  <c r="J16" i="22"/>
  <c r="I16" i="22"/>
  <c r="K15" i="22"/>
  <c r="J15" i="22"/>
  <c r="I15" i="22"/>
  <c r="K14" i="22"/>
  <c r="J14" i="22"/>
  <c r="I14" i="22"/>
  <c r="K13" i="22"/>
  <c r="J13" i="22"/>
  <c r="I13" i="22"/>
  <c r="K12" i="22"/>
  <c r="J12" i="22"/>
  <c r="I12" i="22"/>
  <c r="K11" i="22"/>
  <c r="J11" i="22"/>
  <c r="I11" i="22"/>
  <c r="K10" i="22"/>
  <c r="J10" i="22"/>
  <c r="I10" i="22"/>
  <c r="K35" i="21"/>
  <c r="H35" i="21"/>
  <c r="G35" i="21"/>
  <c r="J35" i="21" s="1"/>
  <c r="F35" i="21"/>
  <c r="E35" i="21"/>
  <c r="D35" i="21"/>
  <c r="C35" i="21"/>
  <c r="K34" i="21"/>
  <c r="J34" i="21"/>
  <c r="I34" i="21"/>
  <c r="K33" i="21"/>
  <c r="J33" i="21"/>
  <c r="I33" i="21"/>
  <c r="K32" i="21"/>
  <c r="J32" i="21"/>
  <c r="I32" i="21"/>
  <c r="K31" i="21"/>
  <c r="J31" i="21"/>
  <c r="I31" i="21"/>
  <c r="K30" i="21"/>
  <c r="J30" i="21"/>
  <c r="I30" i="21"/>
  <c r="K29" i="21"/>
  <c r="J29" i="21"/>
  <c r="I29" i="21"/>
  <c r="K28" i="21"/>
  <c r="J28" i="21"/>
  <c r="I28" i="21"/>
  <c r="K27" i="21"/>
  <c r="J27" i="21"/>
  <c r="I27" i="21"/>
  <c r="K26" i="21"/>
  <c r="J26" i="21"/>
  <c r="I26" i="21"/>
  <c r="K25" i="21"/>
  <c r="J25" i="21"/>
  <c r="I25" i="21"/>
  <c r="K24" i="21"/>
  <c r="J24" i="21"/>
  <c r="I24" i="21"/>
  <c r="K23" i="21"/>
  <c r="J23" i="21"/>
  <c r="I23" i="21"/>
  <c r="K22" i="21"/>
  <c r="J22" i="21"/>
  <c r="I22" i="21"/>
  <c r="K21" i="21"/>
  <c r="J21" i="21"/>
  <c r="I21" i="21"/>
  <c r="K20" i="21"/>
  <c r="J20" i="21"/>
  <c r="I20" i="21"/>
  <c r="K19" i="21"/>
  <c r="J19" i="21"/>
  <c r="I19" i="21"/>
  <c r="K18" i="21"/>
  <c r="J18" i="21"/>
  <c r="I18" i="21"/>
  <c r="K17" i="21"/>
  <c r="J17" i="21"/>
  <c r="I17" i="21"/>
  <c r="K16" i="21"/>
  <c r="J16" i="21"/>
  <c r="I16" i="21"/>
  <c r="K15" i="21"/>
  <c r="J15" i="21"/>
  <c r="I15" i="21"/>
  <c r="K14" i="21"/>
  <c r="J14" i="21"/>
  <c r="I14" i="21"/>
  <c r="K13" i="21"/>
  <c r="J13" i="21"/>
  <c r="I13" i="21"/>
  <c r="K12" i="21"/>
  <c r="J12" i="21"/>
  <c r="I12" i="21"/>
  <c r="K11" i="21"/>
  <c r="J11" i="21"/>
  <c r="I11" i="21"/>
  <c r="K10" i="21"/>
  <c r="J10" i="21"/>
  <c r="I10" i="21"/>
  <c r="G35" i="20"/>
  <c r="F35" i="20"/>
  <c r="D35" i="20"/>
  <c r="E29" i="1" s="1"/>
  <c r="C35" i="20"/>
  <c r="I35" i="20" s="1"/>
  <c r="J34" i="20"/>
  <c r="I34" i="20"/>
  <c r="H34" i="20"/>
  <c r="K34" i="20" s="1"/>
  <c r="E34" i="20"/>
  <c r="J33" i="20"/>
  <c r="I33" i="20"/>
  <c r="H33" i="20"/>
  <c r="E33" i="20"/>
  <c r="K33" i="20" s="1"/>
  <c r="J32" i="20"/>
  <c r="I32" i="20"/>
  <c r="H32" i="20"/>
  <c r="E32" i="20"/>
  <c r="K32" i="20" s="1"/>
  <c r="J31" i="20"/>
  <c r="I31" i="20"/>
  <c r="H31" i="20"/>
  <c r="K31" i="20" s="1"/>
  <c r="E31" i="20"/>
  <c r="J30" i="20"/>
  <c r="I30" i="20"/>
  <c r="H30" i="20"/>
  <c r="K30" i="20" s="1"/>
  <c r="E30" i="20"/>
  <c r="J29" i="20"/>
  <c r="I29" i="20"/>
  <c r="H29" i="20"/>
  <c r="E29" i="20"/>
  <c r="K29" i="20" s="1"/>
  <c r="J28" i="20"/>
  <c r="I28" i="20"/>
  <c r="H28" i="20"/>
  <c r="E28" i="20"/>
  <c r="K28" i="20" s="1"/>
  <c r="J27" i="20"/>
  <c r="I27" i="20"/>
  <c r="H27" i="20"/>
  <c r="K27" i="20" s="1"/>
  <c r="E27" i="20"/>
  <c r="J26" i="20"/>
  <c r="I26" i="20"/>
  <c r="H26" i="20"/>
  <c r="K26" i="20" s="1"/>
  <c r="E26" i="20"/>
  <c r="J25" i="20"/>
  <c r="I25" i="20"/>
  <c r="H25" i="20"/>
  <c r="E25" i="20"/>
  <c r="K25" i="20" s="1"/>
  <c r="J24" i="20"/>
  <c r="I24" i="20"/>
  <c r="H24" i="20"/>
  <c r="E24" i="20"/>
  <c r="K24" i="20" s="1"/>
  <c r="J23" i="20"/>
  <c r="I23" i="20"/>
  <c r="H23" i="20"/>
  <c r="K23" i="20" s="1"/>
  <c r="E23" i="20"/>
  <c r="J22" i="20"/>
  <c r="I22" i="20"/>
  <c r="H22" i="20"/>
  <c r="K22" i="20" s="1"/>
  <c r="E22" i="20"/>
  <c r="J21" i="20"/>
  <c r="I21" i="20"/>
  <c r="H21" i="20"/>
  <c r="E21" i="20"/>
  <c r="K21" i="20" s="1"/>
  <c r="J20" i="20"/>
  <c r="I20" i="20"/>
  <c r="H20" i="20"/>
  <c r="E20" i="20"/>
  <c r="K20" i="20" s="1"/>
  <c r="J19" i="20"/>
  <c r="I19" i="20"/>
  <c r="H19" i="20"/>
  <c r="K19" i="20" s="1"/>
  <c r="E19" i="20"/>
  <c r="J18" i="20"/>
  <c r="I18" i="20"/>
  <c r="H18" i="20"/>
  <c r="K18" i="20" s="1"/>
  <c r="E18" i="20"/>
  <c r="J17" i="20"/>
  <c r="I17" i="20"/>
  <c r="H17" i="20"/>
  <c r="E17" i="20"/>
  <c r="K17" i="20" s="1"/>
  <c r="J16" i="20"/>
  <c r="I16" i="20"/>
  <c r="H16" i="20"/>
  <c r="E16" i="20"/>
  <c r="K16" i="20" s="1"/>
  <c r="J15" i="20"/>
  <c r="I15" i="20"/>
  <c r="H15" i="20"/>
  <c r="K15" i="20" s="1"/>
  <c r="E15" i="20"/>
  <c r="J14" i="20"/>
  <c r="I14" i="20"/>
  <c r="H14" i="20"/>
  <c r="K14" i="20" s="1"/>
  <c r="E14" i="20"/>
  <c r="J13" i="20"/>
  <c r="I13" i="20"/>
  <c r="H13" i="20"/>
  <c r="E13" i="20"/>
  <c r="K13" i="20" s="1"/>
  <c r="J12" i="20"/>
  <c r="I12" i="20"/>
  <c r="H12" i="20"/>
  <c r="E12" i="20"/>
  <c r="K12" i="20" s="1"/>
  <c r="J11" i="20"/>
  <c r="I11" i="20"/>
  <c r="H11" i="20"/>
  <c r="K11" i="20" s="1"/>
  <c r="E11" i="20"/>
  <c r="J10" i="20"/>
  <c r="I10" i="20"/>
  <c r="H10" i="20"/>
  <c r="K10" i="20" s="1"/>
  <c r="E10" i="20"/>
  <c r="K35" i="19"/>
  <c r="H35" i="19"/>
  <c r="G35" i="19"/>
  <c r="F35" i="19"/>
  <c r="I35" i="19" s="1"/>
  <c r="E35" i="19"/>
  <c r="D35" i="19"/>
  <c r="C35" i="19"/>
  <c r="D28" i="1" s="1"/>
  <c r="K34" i="19"/>
  <c r="J34" i="19"/>
  <c r="I34" i="19"/>
  <c r="K33" i="19"/>
  <c r="J33" i="19"/>
  <c r="I33" i="19"/>
  <c r="K32" i="19"/>
  <c r="J32" i="19"/>
  <c r="I32" i="19"/>
  <c r="K31" i="19"/>
  <c r="J31" i="19"/>
  <c r="I31" i="19"/>
  <c r="K30" i="19"/>
  <c r="J30" i="19"/>
  <c r="I30" i="19"/>
  <c r="K29" i="19"/>
  <c r="J29" i="19"/>
  <c r="I29" i="19"/>
  <c r="K28" i="19"/>
  <c r="J28" i="19"/>
  <c r="I28" i="19"/>
  <c r="K27" i="19"/>
  <c r="J27" i="19"/>
  <c r="I27" i="19"/>
  <c r="K26" i="19"/>
  <c r="J26" i="19"/>
  <c r="I26" i="19"/>
  <c r="K25" i="19"/>
  <c r="J25" i="19"/>
  <c r="I25" i="19"/>
  <c r="K24" i="19"/>
  <c r="J24" i="19"/>
  <c r="I24" i="19"/>
  <c r="K23" i="19"/>
  <c r="J23" i="19"/>
  <c r="I23" i="19"/>
  <c r="K22" i="19"/>
  <c r="J22" i="19"/>
  <c r="I22" i="19"/>
  <c r="K21" i="19"/>
  <c r="J21" i="19"/>
  <c r="I21" i="19"/>
  <c r="K20" i="19"/>
  <c r="J20" i="19"/>
  <c r="I20" i="19"/>
  <c r="K19" i="19"/>
  <c r="J19" i="19"/>
  <c r="I19" i="19"/>
  <c r="K18" i="19"/>
  <c r="J18" i="19"/>
  <c r="I18" i="19"/>
  <c r="K17" i="19"/>
  <c r="J17" i="19"/>
  <c r="I17" i="19"/>
  <c r="K16" i="19"/>
  <c r="J16" i="19"/>
  <c r="I16" i="19"/>
  <c r="K15" i="19"/>
  <c r="J15" i="19"/>
  <c r="I15" i="19"/>
  <c r="K14" i="19"/>
  <c r="J14" i="19"/>
  <c r="I14" i="19"/>
  <c r="K13" i="19"/>
  <c r="J13" i="19"/>
  <c r="I13" i="19"/>
  <c r="K12" i="19"/>
  <c r="J12" i="19"/>
  <c r="I12" i="19"/>
  <c r="K11" i="19"/>
  <c r="J11" i="19"/>
  <c r="I11" i="19"/>
  <c r="K10" i="19"/>
  <c r="J10" i="19"/>
  <c r="I10" i="19"/>
  <c r="H35" i="18"/>
  <c r="K35" i="18" s="1"/>
  <c r="G35" i="18"/>
  <c r="F35" i="18"/>
  <c r="E35" i="18"/>
  <c r="D35" i="18"/>
  <c r="E27" i="1" s="1"/>
  <c r="C35" i="18"/>
  <c r="I35" i="18" s="1"/>
  <c r="K34" i="18"/>
  <c r="J34" i="18"/>
  <c r="I34" i="18"/>
  <c r="K33" i="18"/>
  <c r="J33" i="18"/>
  <c r="I33" i="18"/>
  <c r="K32" i="18"/>
  <c r="J32" i="18"/>
  <c r="I32" i="18"/>
  <c r="K31" i="18"/>
  <c r="J31" i="18"/>
  <c r="I31" i="18"/>
  <c r="K30" i="18"/>
  <c r="J30" i="18"/>
  <c r="I30" i="18"/>
  <c r="K29" i="18"/>
  <c r="J29" i="18"/>
  <c r="I29" i="18"/>
  <c r="K28" i="18"/>
  <c r="J28" i="18"/>
  <c r="I28" i="18"/>
  <c r="K27" i="18"/>
  <c r="J27" i="18"/>
  <c r="I27" i="18"/>
  <c r="K26" i="18"/>
  <c r="J26" i="18"/>
  <c r="I26" i="18"/>
  <c r="K25" i="18"/>
  <c r="J25" i="18"/>
  <c r="I25" i="18"/>
  <c r="K24" i="18"/>
  <c r="J24" i="18"/>
  <c r="I24" i="18"/>
  <c r="K23" i="18"/>
  <c r="J23" i="18"/>
  <c r="I23" i="18"/>
  <c r="K22" i="18"/>
  <c r="J22" i="18"/>
  <c r="I22" i="18"/>
  <c r="K21" i="18"/>
  <c r="J21" i="18"/>
  <c r="I21" i="18"/>
  <c r="K20" i="18"/>
  <c r="J20" i="18"/>
  <c r="I20" i="18"/>
  <c r="K19" i="18"/>
  <c r="J19" i="18"/>
  <c r="I19" i="18"/>
  <c r="K18" i="18"/>
  <c r="J18" i="18"/>
  <c r="I18" i="18"/>
  <c r="K17" i="18"/>
  <c r="J17" i="18"/>
  <c r="I17" i="18"/>
  <c r="K16" i="18"/>
  <c r="J16" i="18"/>
  <c r="I16" i="18"/>
  <c r="K15" i="18"/>
  <c r="J15" i="18"/>
  <c r="I15" i="18"/>
  <c r="K14" i="18"/>
  <c r="J14" i="18"/>
  <c r="I14" i="18"/>
  <c r="K13" i="18"/>
  <c r="J13" i="18"/>
  <c r="I13" i="18"/>
  <c r="K12" i="18"/>
  <c r="J12" i="18"/>
  <c r="I12" i="18"/>
  <c r="K11" i="18"/>
  <c r="J11" i="18"/>
  <c r="I11" i="18"/>
  <c r="K10" i="18"/>
  <c r="J10" i="18"/>
  <c r="I10" i="18"/>
  <c r="I35" i="17"/>
  <c r="H35" i="17"/>
  <c r="K35" i="17" s="1"/>
  <c r="G35" i="17"/>
  <c r="F35" i="17"/>
  <c r="E35" i="17"/>
  <c r="D35" i="17"/>
  <c r="J35" i="17" s="1"/>
  <c r="C35" i="17"/>
  <c r="K34" i="17"/>
  <c r="J34" i="17"/>
  <c r="I34" i="17"/>
  <c r="K33" i="17"/>
  <c r="J33" i="17"/>
  <c r="I33" i="17"/>
  <c r="K32" i="17"/>
  <c r="J32" i="17"/>
  <c r="I32" i="17"/>
  <c r="K31" i="17"/>
  <c r="J31" i="17"/>
  <c r="I31" i="17"/>
  <c r="K30" i="17"/>
  <c r="J30" i="17"/>
  <c r="I30" i="17"/>
  <c r="K29" i="17"/>
  <c r="J29" i="17"/>
  <c r="I29" i="17"/>
  <c r="K28" i="17"/>
  <c r="J28" i="17"/>
  <c r="I28" i="17"/>
  <c r="K27" i="17"/>
  <c r="J27" i="17"/>
  <c r="I27" i="17"/>
  <c r="K26" i="17"/>
  <c r="J26" i="17"/>
  <c r="I26" i="17"/>
  <c r="K25" i="17"/>
  <c r="J25" i="17"/>
  <c r="I25" i="17"/>
  <c r="K24" i="17"/>
  <c r="J24" i="17"/>
  <c r="I24" i="17"/>
  <c r="K23" i="17"/>
  <c r="J23" i="17"/>
  <c r="I23" i="17"/>
  <c r="K22" i="17"/>
  <c r="J22" i="17"/>
  <c r="I22" i="17"/>
  <c r="K21" i="17"/>
  <c r="J21" i="17"/>
  <c r="I21" i="17"/>
  <c r="K20" i="17"/>
  <c r="J20" i="17"/>
  <c r="I20" i="17"/>
  <c r="K19" i="17"/>
  <c r="J19" i="17"/>
  <c r="I19" i="17"/>
  <c r="K18" i="17"/>
  <c r="J18" i="17"/>
  <c r="I18" i="17"/>
  <c r="K17" i="17"/>
  <c r="J17" i="17"/>
  <c r="I17" i="17"/>
  <c r="K16" i="17"/>
  <c r="J16" i="17"/>
  <c r="I16" i="17"/>
  <c r="K15" i="17"/>
  <c r="J15" i="17"/>
  <c r="I15" i="17"/>
  <c r="K14" i="17"/>
  <c r="J14" i="17"/>
  <c r="I14" i="17"/>
  <c r="K13" i="17"/>
  <c r="J13" i="17"/>
  <c r="I13" i="17"/>
  <c r="K12" i="17"/>
  <c r="J12" i="17"/>
  <c r="I12" i="17"/>
  <c r="K11" i="17"/>
  <c r="J11" i="17"/>
  <c r="I11" i="17"/>
  <c r="K10" i="17"/>
  <c r="J10" i="17"/>
  <c r="I10" i="17"/>
  <c r="J35" i="15"/>
  <c r="G35" i="15"/>
  <c r="F35" i="15"/>
  <c r="I35" i="15" s="1"/>
  <c r="E35" i="15"/>
  <c r="D35" i="15"/>
  <c r="C35" i="15"/>
  <c r="K34" i="15"/>
  <c r="J34" i="15"/>
  <c r="I34" i="15"/>
  <c r="H34" i="15"/>
  <c r="K33" i="15"/>
  <c r="J33" i="15"/>
  <c r="I33" i="15"/>
  <c r="H33" i="15"/>
  <c r="K32" i="15"/>
  <c r="J32" i="15"/>
  <c r="I32" i="15"/>
  <c r="H32" i="15"/>
  <c r="K31" i="15"/>
  <c r="J31" i="15"/>
  <c r="I31" i="15"/>
  <c r="H31" i="15"/>
  <c r="K30" i="15"/>
  <c r="J30" i="15"/>
  <c r="I30" i="15"/>
  <c r="H30" i="15"/>
  <c r="K29" i="15"/>
  <c r="J29" i="15"/>
  <c r="I29" i="15"/>
  <c r="H29" i="15"/>
  <c r="K28" i="15"/>
  <c r="J28" i="15"/>
  <c r="I28" i="15"/>
  <c r="H28" i="15"/>
  <c r="K27" i="15"/>
  <c r="J27" i="15"/>
  <c r="I27" i="15"/>
  <c r="H27" i="15"/>
  <c r="K26" i="15"/>
  <c r="J26" i="15"/>
  <c r="I26" i="15"/>
  <c r="H26" i="15"/>
  <c r="K25" i="15"/>
  <c r="J25" i="15"/>
  <c r="I25" i="15"/>
  <c r="H25" i="15"/>
  <c r="K24" i="15"/>
  <c r="J24" i="15"/>
  <c r="I24" i="15"/>
  <c r="H24" i="15"/>
  <c r="K23" i="15"/>
  <c r="J23" i="15"/>
  <c r="I23" i="15"/>
  <c r="H23" i="15"/>
  <c r="K22" i="15"/>
  <c r="J22" i="15"/>
  <c r="I22" i="15"/>
  <c r="H22" i="15"/>
  <c r="K21" i="15"/>
  <c r="J21" i="15"/>
  <c r="I21" i="15"/>
  <c r="H21" i="15"/>
  <c r="K20" i="15"/>
  <c r="J20" i="15"/>
  <c r="I20" i="15"/>
  <c r="H20" i="15"/>
  <c r="K19" i="15"/>
  <c r="J19" i="15"/>
  <c r="I19" i="15"/>
  <c r="H19" i="15"/>
  <c r="K18" i="15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K11" i="15"/>
  <c r="J11" i="15"/>
  <c r="I11" i="15"/>
  <c r="H11" i="15"/>
  <c r="K10" i="15"/>
  <c r="J10" i="15"/>
  <c r="I10" i="15"/>
  <c r="H10" i="15"/>
  <c r="H35" i="15" s="1"/>
  <c r="K35" i="15" s="1"/>
  <c r="H35" i="14"/>
  <c r="K35" i="14" s="1"/>
  <c r="G35" i="14"/>
  <c r="F35" i="14"/>
  <c r="E35" i="14"/>
  <c r="D35" i="14"/>
  <c r="E23" i="1" s="1"/>
  <c r="K23" i="1" s="1"/>
  <c r="C35" i="14"/>
  <c r="I35" i="14" s="1"/>
  <c r="K34" i="14"/>
  <c r="J34" i="14"/>
  <c r="I34" i="14"/>
  <c r="K33" i="14"/>
  <c r="J33" i="14"/>
  <c r="I33" i="14"/>
  <c r="K32" i="14"/>
  <c r="J32" i="14"/>
  <c r="I32" i="14"/>
  <c r="K31" i="14"/>
  <c r="J31" i="14"/>
  <c r="I31" i="14"/>
  <c r="K30" i="14"/>
  <c r="J30" i="14"/>
  <c r="I30" i="14"/>
  <c r="K29" i="14"/>
  <c r="J29" i="14"/>
  <c r="I29" i="14"/>
  <c r="K28" i="14"/>
  <c r="J28" i="14"/>
  <c r="I28" i="14"/>
  <c r="K27" i="14"/>
  <c r="J27" i="14"/>
  <c r="I27" i="14"/>
  <c r="K26" i="14"/>
  <c r="J26" i="14"/>
  <c r="I26" i="14"/>
  <c r="K25" i="14"/>
  <c r="J25" i="14"/>
  <c r="I25" i="14"/>
  <c r="K24" i="14"/>
  <c r="J24" i="14"/>
  <c r="I24" i="14"/>
  <c r="K23" i="14"/>
  <c r="J23" i="14"/>
  <c r="I23" i="14"/>
  <c r="K22" i="14"/>
  <c r="J22" i="14"/>
  <c r="I22" i="14"/>
  <c r="K21" i="14"/>
  <c r="J21" i="14"/>
  <c r="I21" i="14"/>
  <c r="K20" i="14"/>
  <c r="J20" i="14"/>
  <c r="I20" i="14"/>
  <c r="K19" i="14"/>
  <c r="J19" i="14"/>
  <c r="I19" i="14"/>
  <c r="K18" i="14"/>
  <c r="J18" i="14"/>
  <c r="I18" i="14"/>
  <c r="K17" i="14"/>
  <c r="J17" i="14"/>
  <c r="I17" i="14"/>
  <c r="K16" i="14"/>
  <c r="J16" i="14"/>
  <c r="I16" i="14"/>
  <c r="K15" i="14"/>
  <c r="J15" i="14"/>
  <c r="I15" i="14"/>
  <c r="K14" i="14"/>
  <c r="J14" i="14"/>
  <c r="I14" i="14"/>
  <c r="K13" i="14"/>
  <c r="J13" i="14"/>
  <c r="I13" i="14"/>
  <c r="K12" i="14"/>
  <c r="J12" i="14"/>
  <c r="I12" i="14"/>
  <c r="K11" i="14"/>
  <c r="J11" i="14"/>
  <c r="I11" i="14"/>
  <c r="K10" i="14"/>
  <c r="J10" i="14"/>
  <c r="I10" i="14"/>
  <c r="I35" i="13"/>
  <c r="H35" i="13"/>
  <c r="G35" i="13"/>
  <c r="F35" i="13"/>
  <c r="E35" i="13"/>
  <c r="D35" i="13"/>
  <c r="J35" i="13" s="1"/>
  <c r="C35" i="13"/>
  <c r="K34" i="13"/>
  <c r="J34" i="13"/>
  <c r="I34" i="13"/>
  <c r="K33" i="13"/>
  <c r="J33" i="13"/>
  <c r="I33" i="13"/>
  <c r="K32" i="13"/>
  <c r="J32" i="13"/>
  <c r="I32" i="13"/>
  <c r="K31" i="13"/>
  <c r="J31" i="13"/>
  <c r="I31" i="13"/>
  <c r="K30" i="13"/>
  <c r="J30" i="13"/>
  <c r="I30" i="13"/>
  <c r="K29" i="13"/>
  <c r="J29" i="13"/>
  <c r="I29" i="13"/>
  <c r="K28" i="13"/>
  <c r="J28" i="13"/>
  <c r="I28" i="13"/>
  <c r="K27" i="13"/>
  <c r="J27" i="13"/>
  <c r="I27" i="13"/>
  <c r="K26" i="13"/>
  <c r="J26" i="13"/>
  <c r="I26" i="13"/>
  <c r="K25" i="13"/>
  <c r="J25" i="13"/>
  <c r="I25" i="13"/>
  <c r="K24" i="13"/>
  <c r="J24" i="13"/>
  <c r="I24" i="13"/>
  <c r="K23" i="13"/>
  <c r="J23" i="13"/>
  <c r="I23" i="13"/>
  <c r="K22" i="13"/>
  <c r="J22" i="13"/>
  <c r="I22" i="13"/>
  <c r="K21" i="13"/>
  <c r="J21" i="13"/>
  <c r="I21" i="13"/>
  <c r="K20" i="13"/>
  <c r="J20" i="13"/>
  <c r="I20" i="13"/>
  <c r="K19" i="13"/>
  <c r="J19" i="13"/>
  <c r="I19" i="13"/>
  <c r="K18" i="13"/>
  <c r="J18" i="13"/>
  <c r="I18" i="13"/>
  <c r="K17" i="13"/>
  <c r="J17" i="13"/>
  <c r="I17" i="13"/>
  <c r="K16" i="13"/>
  <c r="J16" i="13"/>
  <c r="I16" i="13"/>
  <c r="K15" i="13"/>
  <c r="J15" i="13"/>
  <c r="I15" i="13"/>
  <c r="K14" i="13"/>
  <c r="J14" i="13"/>
  <c r="I14" i="13"/>
  <c r="K13" i="13"/>
  <c r="J13" i="13"/>
  <c r="I13" i="13"/>
  <c r="K12" i="13"/>
  <c r="J12" i="13"/>
  <c r="I12" i="13"/>
  <c r="K11" i="13"/>
  <c r="J11" i="13"/>
  <c r="I11" i="13"/>
  <c r="K10" i="13"/>
  <c r="J10" i="13"/>
  <c r="I10" i="13"/>
  <c r="J35" i="12"/>
  <c r="H35" i="12"/>
  <c r="G35" i="12"/>
  <c r="F35" i="12"/>
  <c r="I35" i="12" s="1"/>
  <c r="E35" i="12"/>
  <c r="K35" i="12" s="1"/>
  <c r="D35" i="12"/>
  <c r="C35" i="12"/>
  <c r="K34" i="12"/>
  <c r="J34" i="12"/>
  <c r="I34" i="12"/>
  <c r="K33" i="12"/>
  <c r="J33" i="12"/>
  <c r="I33" i="12"/>
  <c r="K32" i="12"/>
  <c r="J32" i="12"/>
  <c r="I32" i="12"/>
  <c r="K31" i="12"/>
  <c r="J31" i="12"/>
  <c r="I31" i="12"/>
  <c r="K30" i="12"/>
  <c r="J30" i="12"/>
  <c r="I30" i="12"/>
  <c r="K29" i="12"/>
  <c r="J29" i="12"/>
  <c r="I29" i="12"/>
  <c r="K28" i="12"/>
  <c r="J28" i="12"/>
  <c r="I28" i="12"/>
  <c r="K27" i="12"/>
  <c r="J27" i="12"/>
  <c r="I27" i="12"/>
  <c r="K26" i="12"/>
  <c r="J26" i="12"/>
  <c r="I26" i="12"/>
  <c r="K25" i="12"/>
  <c r="J25" i="12"/>
  <c r="I25" i="12"/>
  <c r="K24" i="12"/>
  <c r="J24" i="12"/>
  <c r="I24" i="12"/>
  <c r="K23" i="12"/>
  <c r="J23" i="12"/>
  <c r="I23" i="12"/>
  <c r="K22" i="12"/>
  <c r="J22" i="12"/>
  <c r="I22" i="12"/>
  <c r="K21" i="12"/>
  <c r="J21" i="12"/>
  <c r="I21" i="12"/>
  <c r="K20" i="12"/>
  <c r="J20" i="12"/>
  <c r="I20" i="12"/>
  <c r="K19" i="12"/>
  <c r="J19" i="12"/>
  <c r="I19" i="12"/>
  <c r="K18" i="12"/>
  <c r="J18" i="12"/>
  <c r="I18" i="12"/>
  <c r="K17" i="12"/>
  <c r="J17" i="12"/>
  <c r="I17" i="12"/>
  <c r="K16" i="12"/>
  <c r="J16" i="12"/>
  <c r="I16" i="12"/>
  <c r="K15" i="12"/>
  <c r="J15" i="12"/>
  <c r="I15" i="12"/>
  <c r="K14" i="12"/>
  <c r="J14" i="12"/>
  <c r="I14" i="12"/>
  <c r="K13" i="12"/>
  <c r="J13" i="12"/>
  <c r="I13" i="12"/>
  <c r="K12" i="12"/>
  <c r="J12" i="12"/>
  <c r="I12" i="12"/>
  <c r="K11" i="12"/>
  <c r="J11" i="12"/>
  <c r="I11" i="12"/>
  <c r="K10" i="12"/>
  <c r="J10" i="12"/>
  <c r="I10" i="12"/>
  <c r="K35" i="11"/>
  <c r="H35" i="11"/>
  <c r="G35" i="11"/>
  <c r="J35" i="11" s="1"/>
  <c r="F35" i="11"/>
  <c r="E35" i="11"/>
  <c r="D35" i="11"/>
  <c r="C35" i="11"/>
  <c r="K34" i="11"/>
  <c r="J34" i="11"/>
  <c r="I34" i="11"/>
  <c r="K33" i="11"/>
  <c r="J33" i="11"/>
  <c r="I33" i="11"/>
  <c r="K32" i="11"/>
  <c r="J32" i="11"/>
  <c r="I32" i="11"/>
  <c r="K31" i="11"/>
  <c r="J31" i="11"/>
  <c r="I31" i="11"/>
  <c r="K30" i="11"/>
  <c r="J30" i="11"/>
  <c r="I30" i="11"/>
  <c r="K29" i="11"/>
  <c r="J29" i="11"/>
  <c r="I29" i="11"/>
  <c r="K28" i="11"/>
  <c r="J28" i="11"/>
  <c r="I28" i="11"/>
  <c r="K27" i="11"/>
  <c r="J27" i="11"/>
  <c r="I27" i="11"/>
  <c r="K26" i="11"/>
  <c r="J26" i="11"/>
  <c r="I26" i="11"/>
  <c r="K25" i="11"/>
  <c r="J25" i="11"/>
  <c r="I25" i="11"/>
  <c r="K24" i="11"/>
  <c r="J24" i="11"/>
  <c r="I24" i="11"/>
  <c r="K23" i="11"/>
  <c r="J23" i="11"/>
  <c r="I23" i="11"/>
  <c r="K22" i="11"/>
  <c r="J22" i="11"/>
  <c r="I22" i="11"/>
  <c r="K21" i="11"/>
  <c r="J21" i="11"/>
  <c r="I21" i="11"/>
  <c r="K20" i="11"/>
  <c r="J20" i="11"/>
  <c r="I20" i="11"/>
  <c r="K19" i="11"/>
  <c r="J19" i="11"/>
  <c r="I19" i="11"/>
  <c r="K18" i="11"/>
  <c r="J18" i="11"/>
  <c r="I18" i="11"/>
  <c r="K17" i="11"/>
  <c r="J17" i="11"/>
  <c r="I17" i="11"/>
  <c r="K16" i="11"/>
  <c r="J16" i="11"/>
  <c r="I16" i="11"/>
  <c r="K15" i="11"/>
  <c r="J15" i="11"/>
  <c r="I15" i="11"/>
  <c r="K14" i="11"/>
  <c r="J14" i="11"/>
  <c r="I14" i="11"/>
  <c r="K13" i="11"/>
  <c r="J13" i="11"/>
  <c r="I13" i="11"/>
  <c r="K12" i="11"/>
  <c r="J12" i="11"/>
  <c r="I12" i="11"/>
  <c r="K11" i="11"/>
  <c r="J11" i="11"/>
  <c r="I11" i="11"/>
  <c r="K10" i="11"/>
  <c r="J10" i="11"/>
  <c r="I10" i="11"/>
  <c r="H35" i="10"/>
  <c r="K35" i="10" s="1"/>
  <c r="G35" i="10"/>
  <c r="J35" i="10" s="1"/>
  <c r="F35" i="10"/>
  <c r="E35" i="10"/>
  <c r="D35" i="10"/>
  <c r="C35" i="10"/>
  <c r="I35" i="10" s="1"/>
  <c r="K34" i="10"/>
  <c r="J34" i="10"/>
  <c r="I34" i="10"/>
  <c r="K33" i="10"/>
  <c r="J33" i="10"/>
  <c r="I33" i="10"/>
  <c r="K32" i="10"/>
  <c r="J32" i="10"/>
  <c r="I32" i="10"/>
  <c r="K31" i="10"/>
  <c r="J31" i="10"/>
  <c r="I31" i="10"/>
  <c r="K30" i="10"/>
  <c r="J30" i="10"/>
  <c r="I30" i="10"/>
  <c r="K29" i="10"/>
  <c r="J29" i="10"/>
  <c r="I29" i="10"/>
  <c r="K28" i="10"/>
  <c r="J28" i="10"/>
  <c r="I28" i="10"/>
  <c r="K27" i="10"/>
  <c r="J27" i="10"/>
  <c r="I27" i="10"/>
  <c r="K26" i="10"/>
  <c r="J26" i="10"/>
  <c r="I26" i="10"/>
  <c r="K25" i="10"/>
  <c r="J25" i="10"/>
  <c r="I25" i="10"/>
  <c r="K24" i="10"/>
  <c r="J24" i="10"/>
  <c r="I24" i="10"/>
  <c r="K23" i="10"/>
  <c r="J23" i="10"/>
  <c r="I23" i="10"/>
  <c r="K22" i="10"/>
  <c r="J22" i="10"/>
  <c r="I22" i="10"/>
  <c r="K21" i="10"/>
  <c r="J21" i="10"/>
  <c r="I21" i="10"/>
  <c r="K20" i="10"/>
  <c r="J20" i="10"/>
  <c r="I20" i="10"/>
  <c r="K19" i="10"/>
  <c r="J19" i="10"/>
  <c r="I19" i="10"/>
  <c r="K18" i="10"/>
  <c r="J18" i="10"/>
  <c r="I18" i="10"/>
  <c r="K17" i="10"/>
  <c r="J17" i="10"/>
  <c r="I17" i="10"/>
  <c r="K16" i="10"/>
  <c r="J16" i="10"/>
  <c r="I16" i="10"/>
  <c r="K15" i="10"/>
  <c r="J15" i="10"/>
  <c r="I15" i="10"/>
  <c r="K14" i="10"/>
  <c r="J14" i="10"/>
  <c r="I14" i="10"/>
  <c r="K13" i="10"/>
  <c r="J13" i="10"/>
  <c r="I13" i="10"/>
  <c r="K12" i="10"/>
  <c r="J12" i="10"/>
  <c r="I12" i="10"/>
  <c r="K11" i="10"/>
  <c r="J11" i="10"/>
  <c r="I11" i="10"/>
  <c r="K10" i="10"/>
  <c r="J10" i="10"/>
  <c r="I10" i="10"/>
  <c r="I35" i="9"/>
  <c r="H35" i="9"/>
  <c r="K35" i="9" s="1"/>
  <c r="G35" i="9"/>
  <c r="F35" i="9"/>
  <c r="E35" i="9"/>
  <c r="D35" i="9"/>
  <c r="J35" i="9" s="1"/>
  <c r="C35" i="9"/>
  <c r="K34" i="9"/>
  <c r="J34" i="9"/>
  <c r="I34" i="9"/>
  <c r="K33" i="9"/>
  <c r="J33" i="9"/>
  <c r="I33" i="9"/>
  <c r="K32" i="9"/>
  <c r="J32" i="9"/>
  <c r="I32" i="9"/>
  <c r="K31" i="9"/>
  <c r="J31" i="9"/>
  <c r="I31" i="9"/>
  <c r="K30" i="9"/>
  <c r="J30" i="9"/>
  <c r="I30" i="9"/>
  <c r="K29" i="9"/>
  <c r="J29" i="9"/>
  <c r="I29" i="9"/>
  <c r="K28" i="9"/>
  <c r="J28" i="9"/>
  <c r="I28" i="9"/>
  <c r="K27" i="9"/>
  <c r="J27" i="9"/>
  <c r="I27" i="9"/>
  <c r="K26" i="9"/>
  <c r="J26" i="9"/>
  <c r="I26" i="9"/>
  <c r="K25" i="9"/>
  <c r="J25" i="9"/>
  <c r="I25" i="9"/>
  <c r="K24" i="9"/>
  <c r="J24" i="9"/>
  <c r="I24" i="9"/>
  <c r="K23" i="9"/>
  <c r="J23" i="9"/>
  <c r="I23" i="9"/>
  <c r="K22" i="9"/>
  <c r="J22" i="9"/>
  <c r="I22" i="9"/>
  <c r="K21" i="9"/>
  <c r="J21" i="9"/>
  <c r="I21" i="9"/>
  <c r="K20" i="9"/>
  <c r="J20" i="9"/>
  <c r="I20" i="9"/>
  <c r="K19" i="9"/>
  <c r="J19" i="9"/>
  <c r="I19" i="9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J35" i="8"/>
  <c r="H35" i="8"/>
  <c r="G35" i="8"/>
  <c r="F35" i="8"/>
  <c r="I35" i="8" s="1"/>
  <c r="E35" i="8"/>
  <c r="K35" i="8" s="1"/>
  <c r="D35" i="8"/>
  <c r="C35" i="8"/>
  <c r="K34" i="8"/>
  <c r="J34" i="8"/>
  <c r="I34" i="8"/>
  <c r="K33" i="8"/>
  <c r="J33" i="8"/>
  <c r="I33" i="8"/>
  <c r="K32" i="8"/>
  <c r="J32" i="8"/>
  <c r="I32" i="8"/>
  <c r="K31" i="8"/>
  <c r="J31" i="8"/>
  <c r="I31" i="8"/>
  <c r="K30" i="8"/>
  <c r="J30" i="8"/>
  <c r="I30" i="8"/>
  <c r="K29" i="8"/>
  <c r="J29" i="8"/>
  <c r="I29" i="8"/>
  <c r="K28" i="8"/>
  <c r="J28" i="8"/>
  <c r="I28" i="8"/>
  <c r="K27" i="8"/>
  <c r="J27" i="8"/>
  <c r="I27" i="8"/>
  <c r="K26" i="8"/>
  <c r="J26" i="8"/>
  <c r="I26" i="8"/>
  <c r="K25" i="8"/>
  <c r="J25" i="8"/>
  <c r="I25" i="8"/>
  <c r="K24" i="8"/>
  <c r="J24" i="8"/>
  <c r="I24" i="8"/>
  <c r="K23" i="8"/>
  <c r="J23" i="8"/>
  <c r="I23" i="8"/>
  <c r="K22" i="8"/>
  <c r="J22" i="8"/>
  <c r="I22" i="8"/>
  <c r="K21" i="8"/>
  <c r="J21" i="8"/>
  <c r="I21" i="8"/>
  <c r="K20" i="8"/>
  <c r="J20" i="8"/>
  <c r="I20" i="8"/>
  <c r="K19" i="8"/>
  <c r="J19" i="8"/>
  <c r="I19" i="8"/>
  <c r="K18" i="8"/>
  <c r="J18" i="8"/>
  <c r="I18" i="8"/>
  <c r="K17" i="8"/>
  <c r="J17" i="8"/>
  <c r="I17" i="8"/>
  <c r="K16" i="8"/>
  <c r="J16" i="8"/>
  <c r="I16" i="8"/>
  <c r="K15" i="8"/>
  <c r="J15" i="8"/>
  <c r="I15" i="8"/>
  <c r="K14" i="8"/>
  <c r="J14" i="8"/>
  <c r="I14" i="8"/>
  <c r="K13" i="8"/>
  <c r="J13" i="8"/>
  <c r="I13" i="8"/>
  <c r="K12" i="8"/>
  <c r="J12" i="8"/>
  <c r="I12" i="8"/>
  <c r="K11" i="8"/>
  <c r="J11" i="8"/>
  <c r="I11" i="8"/>
  <c r="K10" i="8"/>
  <c r="J10" i="8"/>
  <c r="I10" i="8"/>
  <c r="K35" i="7"/>
  <c r="H35" i="7"/>
  <c r="G35" i="7"/>
  <c r="J35" i="7" s="1"/>
  <c r="F35" i="7"/>
  <c r="E35" i="7"/>
  <c r="D35" i="7"/>
  <c r="C35" i="7"/>
  <c r="K34" i="7"/>
  <c r="J34" i="7"/>
  <c r="I34" i="7"/>
  <c r="K33" i="7"/>
  <c r="J33" i="7"/>
  <c r="I33" i="7"/>
  <c r="K32" i="7"/>
  <c r="J32" i="7"/>
  <c r="I32" i="7"/>
  <c r="K31" i="7"/>
  <c r="J31" i="7"/>
  <c r="I31" i="7"/>
  <c r="K30" i="7"/>
  <c r="J30" i="7"/>
  <c r="I30" i="7"/>
  <c r="K29" i="7"/>
  <c r="J29" i="7"/>
  <c r="I29" i="7"/>
  <c r="K28" i="7"/>
  <c r="J28" i="7"/>
  <c r="I28" i="7"/>
  <c r="K27" i="7"/>
  <c r="J27" i="7"/>
  <c r="I27" i="7"/>
  <c r="K26" i="7"/>
  <c r="J26" i="7"/>
  <c r="I26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I11" i="7"/>
  <c r="K10" i="7"/>
  <c r="J10" i="7"/>
  <c r="I10" i="7"/>
  <c r="K35" i="6"/>
  <c r="H35" i="6"/>
  <c r="G35" i="6"/>
  <c r="J35" i="6" s="1"/>
  <c r="F35" i="6"/>
  <c r="E35" i="6"/>
  <c r="D35" i="6"/>
  <c r="E15" i="1" s="1"/>
  <c r="C35" i="6"/>
  <c r="I35" i="6" s="1"/>
  <c r="K34" i="6"/>
  <c r="J34" i="6"/>
  <c r="I34" i="6"/>
  <c r="K33" i="6"/>
  <c r="J33" i="6"/>
  <c r="I33" i="6"/>
  <c r="K32" i="6"/>
  <c r="J32" i="6"/>
  <c r="I32" i="6"/>
  <c r="K31" i="6"/>
  <c r="J31" i="6"/>
  <c r="I31" i="6"/>
  <c r="K30" i="6"/>
  <c r="J30" i="6"/>
  <c r="I30" i="6"/>
  <c r="K29" i="6"/>
  <c r="J29" i="6"/>
  <c r="I29" i="6"/>
  <c r="K28" i="6"/>
  <c r="J28" i="6"/>
  <c r="I28" i="6"/>
  <c r="K27" i="6"/>
  <c r="J27" i="6"/>
  <c r="I27" i="6"/>
  <c r="K26" i="6"/>
  <c r="J26" i="6"/>
  <c r="I26" i="6"/>
  <c r="K25" i="6"/>
  <c r="J25" i="6"/>
  <c r="I25" i="6"/>
  <c r="K24" i="6"/>
  <c r="J24" i="6"/>
  <c r="I24" i="6"/>
  <c r="K23" i="6"/>
  <c r="J23" i="6"/>
  <c r="I23" i="6"/>
  <c r="K22" i="6"/>
  <c r="J22" i="6"/>
  <c r="I22" i="6"/>
  <c r="K21" i="6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K15" i="6"/>
  <c r="J15" i="6"/>
  <c r="I15" i="6"/>
  <c r="K14" i="6"/>
  <c r="J14" i="6"/>
  <c r="I14" i="6"/>
  <c r="K13" i="6"/>
  <c r="J13" i="6"/>
  <c r="I13" i="6"/>
  <c r="K12" i="6"/>
  <c r="J12" i="6"/>
  <c r="I12" i="6"/>
  <c r="K11" i="6"/>
  <c r="J11" i="6"/>
  <c r="I11" i="6"/>
  <c r="K10" i="6"/>
  <c r="J10" i="6"/>
  <c r="I10" i="6"/>
  <c r="I35" i="5"/>
  <c r="H35" i="5"/>
  <c r="K35" i="5" s="1"/>
  <c r="G35" i="5"/>
  <c r="F35" i="5"/>
  <c r="E35" i="5"/>
  <c r="D35" i="5"/>
  <c r="J35" i="5" s="1"/>
  <c r="C35" i="5"/>
  <c r="K34" i="5"/>
  <c r="J34" i="5"/>
  <c r="I34" i="5"/>
  <c r="K33" i="5"/>
  <c r="J33" i="5"/>
  <c r="I33" i="5"/>
  <c r="K32" i="5"/>
  <c r="J32" i="5"/>
  <c r="I32" i="5"/>
  <c r="K31" i="5"/>
  <c r="J31" i="5"/>
  <c r="I31" i="5"/>
  <c r="K30" i="5"/>
  <c r="J30" i="5"/>
  <c r="I30" i="5"/>
  <c r="K29" i="5"/>
  <c r="J29" i="5"/>
  <c r="I29" i="5"/>
  <c r="K28" i="5"/>
  <c r="J28" i="5"/>
  <c r="I28" i="5"/>
  <c r="K27" i="5"/>
  <c r="J27" i="5"/>
  <c r="I27" i="5"/>
  <c r="K26" i="5"/>
  <c r="J26" i="5"/>
  <c r="I26" i="5"/>
  <c r="K25" i="5"/>
  <c r="J25" i="5"/>
  <c r="I25" i="5"/>
  <c r="K24" i="5"/>
  <c r="J24" i="5"/>
  <c r="I24" i="5"/>
  <c r="K23" i="5"/>
  <c r="J23" i="5"/>
  <c r="I23" i="5"/>
  <c r="K22" i="5"/>
  <c r="J22" i="5"/>
  <c r="I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J35" i="4"/>
  <c r="H35" i="4"/>
  <c r="G35" i="4"/>
  <c r="F35" i="4"/>
  <c r="I35" i="4" s="1"/>
  <c r="E35" i="4"/>
  <c r="K35" i="4" s="1"/>
  <c r="D35" i="4"/>
  <c r="C35" i="4"/>
  <c r="K34" i="4"/>
  <c r="J34" i="4"/>
  <c r="I34" i="4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35" i="3"/>
  <c r="J35" i="3"/>
  <c r="H35" i="3"/>
  <c r="G35" i="3"/>
  <c r="F35" i="3"/>
  <c r="I35" i="3" s="1"/>
  <c r="E35" i="3"/>
  <c r="D35" i="3"/>
  <c r="C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35" i="2"/>
  <c r="H35" i="2"/>
  <c r="G35" i="2"/>
  <c r="J35" i="2" s="1"/>
  <c r="F35" i="2"/>
  <c r="E35" i="2"/>
  <c r="D35" i="2"/>
  <c r="C35" i="2"/>
  <c r="I35" i="2" s="1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M39" i="1"/>
  <c r="K39" i="1"/>
  <c r="J39" i="1"/>
  <c r="H39" i="1"/>
  <c r="G39" i="1"/>
  <c r="I39" i="1" s="1"/>
  <c r="F39" i="1"/>
  <c r="E39" i="1"/>
  <c r="D39" i="1"/>
  <c r="M38" i="1"/>
  <c r="K37" i="1"/>
  <c r="J37" i="1"/>
  <c r="I37" i="1"/>
  <c r="L37" i="1" s="1"/>
  <c r="F37" i="1"/>
  <c r="K36" i="1"/>
  <c r="J36" i="1"/>
  <c r="I36" i="1"/>
  <c r="F36" i="1"/>
  <c r="L36" i="1" s="1"/>
  <c r="M35" i="1"/>
  <c r="H35" i="1"/>
  <c r="G35" i="1"/>
  <c r="E35" i="1"/>
  <c r="D35" i="1"/>
  <c r="M34" i="1"/>
  <c r="K34" i="1"/>
  <c r="J34" i="1"/>
  <c r="H34" i="1"/>
  <c r="G34" i="1"/>
  <c r="I34" i="1" s="1"/>
  <c r="F34" i="1"/>
  <c r="E34" i="1"/>
  <c r="D34" i="1"/>
  <c r="M33" i="1"/>
  <c r="H33" i="1"/>
  <c r="E33" i="1"/>
  <c r="D33" i="1"/>
  <c r="M31" i="1"/>
  <c r="M32" i="1" s="1"/>
  <c r="K30" i="1"/>
  <c r="J30" i="1"/>
  <c r="I30" i="1"/>
  <c r="L30" i="1" s="1"/>
  <c r="F30" i="1"/>
  <c r="M29" i="1"/>
  <c r="K29" i="1"/>
  <c r="H29" i="1"/>
  <c r="G29" i="1"/>
  <c r="D29" i="1"/>
  <c r="M28" i="1"/>
  <c r="J28" i="1"/>
  <c r="G28" i="1"/>
  <c r="F28" i="1"/>
  <c r="E28" i="1"/>
  <c r="M27" i="1"/>
  <c r="K27" i="1"/>
  <c r="H27" i="1"/>
  <c r="G27" i="1"/>
  <c r="D27" i="1"/>
  <c r="M26" i="1"/>
  <c r="J26" i="1"/>
  <c r="I26" i="1"/>
  <c r="H26" i="1"/>
  <c r="G26" i="1"/>
  <c r="E26" i="1"/>
  <c r="K26" i="1" s="1"/>
  <c r="D26" i="1"/>
  <c r="M25" i="1"/>
  <c r="H25" i="1"/>
  <c r="H24" i="1" s="1"/>
  <c r="K24" i="1" s="1"/>
  <c r="G25" i="1"/>
  <c r="E25" i="1"/>
  <c r="D25" i="1"/>
  <c r="F25" i="1" s="1"/>
  <c r="E24" i="1"/>
  <c r="D24" i="1"/>
  <c r="F24" i="1" s="1"/>
  <c r="M23" i="1"/>
  <c r="H23" i="1"/>
  <c r="G23" i="1"/>
  <c r="I23" i="1" s="1"/>
  <c r="D23" i="1"/>
  <c r="M22" i="1"/>
  <c r="H22" i="1"/>
  <c r="G22" i="1"/>
  <c r="E22" i="1"/>
  <c r="D22" i="1"/>
  <c r="M21" i="1"/>
  <c r="K21" i="1"/>
  <c r="H21" i="1"/>
  <c r="F21" i="1"/>
  <c r="E21" i="1"/>
  <c r="D21" i="1"/>
  <c r="M20" i="1"/>
  <c r="H20" i="1"/>
  <c r="K20" i="1" s="1"/>
  <c r="G20" i="1"/>
  <c r="E20" i="1"/>
  <c r="D20" i="1"/>
  <c r="J20" i="1" s="1"/>
  <c r="M19" i="1"/>
  <c r="H19" i="1"/>
  <c r="D19" i="1"/>
  <c r="M18" i="1"/>
  <c r="H18" i="1"/>
  <c r="M17" i="1"/>
  <c r="H17" i="1"/>
  <c r="K17" i="1" s="1"/>
  <c r="E17" i="1"/>
  <c r="D17" i="1"/>
  <c r="F17" i="1" s="1"/>
  <c r="M16" i="1"/>
  <c r="H16" i="1"/>
  <c r="E16" i="1"/>
  <c r="D16" i="1"/>
  <c r="M15" i="1"/>
  <c r="G15" i="1"/>
  <c r="D15" i="1"/>
  <c r="F15" i="1" s="1"/>
  <c r="M14" i="1"/>
  <c r="J14" i="1"/>
  <c r="I14" i="1"/>
  <c r="H14" i="1"/>
  <c r="G14" i="1"/>
  <c r="E14" i="1"/>
  <c r="D14" i="1"/>
  <c r="M13" i="1"/>
  <c r="K13" i="1"/>
  <c r="H13" i="1"/>
  <c r="G13" i="1"/>
  <c r="F13" i="1"/>
  <c r="E13" i="1"/>
  <c r="D13" i="1"/>
  <c r="M12" i="1"/>
  <c r="M11" i="1"/>
  <c r="M10" i="1"/>
  <c r="A4" i="28"/>
  <c r="A1" i="3" l="1"/>
  <c r="A1" i="8"/>
  <c r="A1" i="11"/>
  <c r="A1" i="2"/>
  <c r="A1" i="7"/>
  <c r="A1" i="14"/>
  <c r="A1" i="18"/>
  <c r="A1" i="27"/>
  <c r="A1" i="4"/>
  <c r="A1" i="6"/>
  <c r="A1" i="10"/>
  <c r="A1" i="13"/>
  <c r="A1" i="17"/>
  <c r="A1" i="20"/>
  <c r="A1" i="22"/>
  <c r="A1" i="23"/>
  <c r="A1" i="24"/>
  <c r="A1" i="1"/>
  <c r="A1" i="5"/>
  <c r="A1" i="9"/>
  <c r="A1" i="12"/>
  <c r="A1" i="15"/>
  <c r="A1" i="19"/>
  <c r="A1" i="21"/>
  <c r="F16" i="1"/>
  <c r="D12" i="1"/>
  <c r="E12" i="1"/>
  <c r="F14" i="1"/>
  <c r="L14" i="1" s="1"/>
  <c r="J15" i="1"/>
  <c r="G21" i="1"/>
  <c r="F27" i="1"/>
  <c r="F29" i="1"/>
  <c r="F33" i="1"/>
  <c r="D32" i="1"/>
  <c r="I35" i="11"/>
  <c r="K35" i="13"/>
  <c r="J35" i="19"/>
  <c r="H28" i="1"/>
  <c r="E35" i="20"/>
  <c r="I25" i="1"/>
  <c r="L25" i="1" s="1"/>
  <c r="J25" i="1"/>
  <c r="G24" i="1"/>
  <c r="I20" i="1"/>
  <c r="K25" i="1"/>
  <c r="J35" i="20"/>
  <c r="I35" i="22"/>
  <c r="G33" i="1"/>
  <c r="K18" i="1"/>
  <c r="I35" i="7"/>
  <c r="G16" i="1"/>
  <c r="K35" i="23"/>
  <c r="H12" i="1"/>
  <c r="I13" i="1"/>
  <c r="L13" i="1" s="1"/>
  <c r="D18" i="1"/>
  <c r="F18" i="1" s="1"/>
  <c r="I15" i="1"/>
  <c r="L15" i="1" s="1"/>
  <c r="E19" i="1"/>
  <c r="E18" i="1" s="1"/>
  <c r="K22" i="1"/>
  <c r="J23" i="1"/>
  <c r="L26" i="1"/>
  <c r="J27" i="1"/>
  <c r="I27" i="1"/>
  <c r="L27" i="1" s="1"/>
  <c r="I29" i="1"/>
  <c r="L29" i="1" s="1"/>
  <c r="J29" i="1"/>
  <c r="E32" i="1"/>
  <c r="E31" i="1" s="1"/>
  <c r="L34" i="1"/>
  <c r="K35" i="1"/>
  <c r="J13" i="1"/>
  <c r="K14" i="1"/>
  <c r="H15" i="1"/>
  <c r="K15" i="1" s="1"/>
  <c r="K16" i="1"/>
  <c r="G17" i="1"/>
  <c r="F20" i="1"/>
  <c r="J22" i="1"/>
  <c r="F22" i="1"/>
  <c r="I22" i="1"/>
  <c r="F23" i="1"/>
  <c r="L23" i="1" s="1"/>
  <c r="F26" i="1"/>
  <c r="H32" i="1"/>
  <c r="K33" i="1"/>
  <c r="J35" i="1"/>
  <c r="F35" i="1"/>
  <c r="I35" i="1"/>
  <c r="L35" i="1" s="1"/>
  <c r="L39" i="1"/>
  <c r="J35" i="14"/>
  <c r="J35" i="18"/>
  <c r="H35" i="20"/>
  <c r="K35" i="20" s="1"/>
  <c r="I35" i="21"/>
  <c r="K13" i="23"/>
  <c r="I17" i="1" l="1"/>
  <c r="L17" i="1" s="1"/>
  <c r="J17" i="1"/>
  <c r="K32" i="1"/>
  <c r="H31" i="1"/>
  <c r="K31" i="1" s="1"/>
  <c r="J33" i="1"/>
  <c r="I33" i="1"/>
  <c r="L33" i="1" s="1"/>
  <c r="G32" i="1"/>
  <c r="L20" i="1"/>
  <c r="K19" i="1"/>
  <c r="L22" i="1"/>
  <c r="K12" i="1"/>
  <c r="H11" i="1"/>
  <c r="D11" i="1"/>
  <c r="F12" i="1"/>
  <c r="G12" i="1"/>
  <c r="J16" i="1"/>
  <c r="I16" i="1"/>
  <c r="L16" i="1" s="1"/>
  <c r="J24" i="1"/>
  <c r="I24" i="1"/>
  <c r="L24" i="1" s="1"/>
  <c r="F19" i="1"/>
  <c r="K28" i="1"/>
  <c r="I28" i="1"/>
  <c r="L28" i="1" s="1"/>
  <c r="D31" i="1"/>
  <c r="F31" i="1" s="1"/>
  <c r="F32" i="1"/>
  <c r="I21" i="1"/>
  <c r="L21" i="1" s="1"/>
  <c r="J21" i="1"/>
  <c r="G19" i="1"/>
  <c r="E11" i="1"/>
  <c r="E10" i="1" s="1"/>
  <c r="E38" i="1" s="1"/>
  <c r="K11" i="1" l="1"/>
  <c r="H10" i="1"/>
  <c r="J12" i="1"/>
  <c r="I12" i="1"/>
  <c r="L12" i="1" s="1"/>
  <c r="G11" i="1"/>
  <c r="I32" i="1"/>
  <c r="L32" i="1" s="1"/>
  <c r="G31" i="1"/>
  <c r="J32" i="1"/>
  <c r="I19" i="1"/>
  <c r="L19" i="1" s="1"/>
  <c r="G18" i="1"/>
  <c r="J19" i="1"/>
  <c r="F11" i="1"/>
  <c r="D10" i="1"/>
  <c r="J31" i="1" l="1"/>
  <c r="I31" i="1"/>
  <c r="L31" i="1" s="1"/>
  <c r="I18" i="1"/>
  <c r="L18" i="1" s="1"/>
  <c r="J18" i="1"/>
  <c r="K10" i="1"/>
  <c r="H38" i="1"/>
  <c r="K38" i="1" s="1"/>
  <c r="D38" i="1"/>
  <c r="F10" i="1"/>
  <c r="F38" i="1" s="1"/>
  <c r="I11" i="1"/>
  <c r="L11" i="1" s="1"/>
  <c r="G10" i="1"/>
  <c r="J11" i="1"/>
  <c r="G38" i="1" l="1"/>
  <c r="J38" i="1" s="1"/>
  <c r="J10" i="1"/>
  <c r="I10" i="1"/>
  <c r="I38" i="1" l="1"/>
  <c r="L38" i="1" s="1"/>
  <c r="L10" i="1"/>
</calcChain>
</file>

<file path=xl/sharedStrings.xml><?xml version="1.0" encoding="utf-8"?>
<sst xmlns="http://schemas.openxmlformats.org/spreadsheetml/2006/main" count="1667" uniqueCount="166">
  <si>
    <t>区　　分</t>
    <rPh sb="0" eb="1">
      <t>ク</t>
    </rPh>
    <rPh sb="3" eb="4">
      <t>ブン</t>
    </rPh>
    <phoneticPr fontId="10"/>
  </si>
  <si>
    <t>千円</t>
    <rPh sb="0" eb="2">
      <t>センエン</t>
    </rPh>
    <phoneticPr fontId="2"/>
  </si>
  <si>
    <t>大館市</t>
  </si>
  <si>
    <t>前年度</t>
    <rPh sb="0" eb="3">
      <t>ゼンネンド</t>
    </rPh>
    <phoneticPr fontId="2"/>
  </si>
  <si>
    <t>（イ）軽自動車税種別割</t>
    <rPh sb="3" eb="7">
      <t>ケイジドウシャ</t>
    </rPh>
    <rPh sb="7" eb="8">
      <t>ゼイ</t>
    </rPh>
    <rPh sb="8" eb="10">
      <t>シュベツ</t>
    </rPh>
    <rPh sb="10" eb="11">
      <t>ワリ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</si>
  <si>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</si>
  <si>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</si>
  <si>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税　目</t>
    <rPh sb="0" eb="1">
      <t>ゼイ</t>
    </rPh>
    <rPh sb="2" eb="3">
      <t>メ</t>
    </rPh>
    <phoneticPr fontId="2"/>
  </si>
  <si>
    <t>第２０表</t>
    <rPh sb="0" eb="1">
      <t>ダイ</t>
    </rPh>
    <rPh sb="3" eb="4">
      <t>ヒョウ</t>
    </rPh>
    <phoneticPr fontId="2"/>
  </si>
  <si>
    <t>総括（県計）</t>
    <rPh sb="0" eb="2">
      <t>ソウカツ</t>
    </rPh>
    <rPh sb="3" eb="4">
      <t>ケン</t>
    </rPh>
    <rPh sb="4" eb="5">
      <t>ケイ</t>
    </rPh>
    <phoneticPr fontId="2"/>
  </si>
  <si>
    <t>計</t>
    <rPh sb="0" eb="1">
      <t>ケイ</t>
    </rPh>
    <phoneticPr fontId="2"/>
  </si>
  <si>
    <t>２　法定外目的税</t>
    <rPh sb="2" eb="5">
      <t>ホウテイガイ</t>
    </rPh>
    <rPh sb="5" eb="8">
      <t>モクテキゼイ</t>
    </rPh>
    <phoneticPr fontId="2"/>
  </si>
  <si>
    <t>うち退職所得分</t>
    <rPh sb="2" eb="4">
      <t>タイショク</t>
    </rPh>
    <rPh sb="4" eb="7">
      <t>ショトクブン</t>
    </rPh>
    <phoneticPr fontId="2"/>
  </si>
  <si>
    <t>男鹿市</t>
  </si>
  <si>
    <t>１　法定普通税</t>
    <rPh sb="2" eb="4">
      <t>ホウテイ</t>
    </rPh>
    <rPh sb="4" eb="7">
      <t>フツウゼイ</t>
    </rPh>
    <phoneticPr fontId="2"/>
  </si>
  <si>
    <t>第１４表　　交付金</t>
    <rPh sb="0" eb="1">
      <t>ダイ</t>
    </rPh>
    <rPh sb="3" eb="4">
      <t>ヒョウ</t>
    </rPh>
    <phoneticPr fontId="2"/>
  </si>
  <si>
    <t>２　法定外普通税</t>
    <rPh sb="2" eb="5">
      <t>ホウテイガイ</t>
    </rPh>
    <rPh sb="5" eb="8">
      <t>フツウゼイ</t>
    </rPh>
    <phoneticPr fontId="2"/>
  </si>
  <si>
    <t>(E)</t>
  </si>
  <si>
    <t>二　目　的　税</t>
    <rPh sb="0" eb="1">
      <t>ニ</t>
    </rPh>
    <phoneticPr fontId="2"/>
  </si>
  <si>
    <t>第８表　　法人税割</t>
    <rPh sb="0" eb="1">
      <t>ダイ</t>
    </rPh>
    <rPh sb="2" eb="3">
      <t>ヒョウ</t>
    </rPh>
    <phoneticPr fontId="2"/>
  </si>
  <si>
    <t>総括（県計）</t>
    <rPh sb="0" eb="2">
      <t>ソウカツ</t>
    </rPh>
    <rPh sb="3" eb="5">
      <t>ケンケイ</t>
    </rPh>
    <phoneticPr fontId="2"/>
  </si>
  <si>
    <t>１　法定目的税</t>
    <rPh sb="2" eb="4">
      <t>ホウテイ</t>
    </rPh>
    <rPh sb="4" eb="7">
      <t>モクテキゼイ</t>
    </rPh>
    <phoneticPr fontId="2"/>
  </si>
  <si>
    <t>(２) 固定資産税</t>
  </si>
  <si>
    <t>純固定資産税</t>
    <rPh sb="0" eb="1">
      <t>ジュン</t>
    </rPh>
    <rPh sb="1" eb="3">
      <t>コテイ</t>
    </rPh>
    <rPh sb="3" eb="6">
      <t>シサンゼイ</t>
    </rPh>
    <phoneticPr fontId="2"/>
  </si>
  <si>
    <t>市町村名</t>
    <rPh sb="0" eb="3">
      <t>シチョウソン</t>
    </rPh>
    <rPh sb="3" eb="4">
      <t>メイ</t>
    </rPh>
    <phoneticPr fontId="2"/>
  </si>
  <si>
    <t>第１０表</t>
    <rPh sb="0" eb="1">
      <t>ダイ</t>
    </rPh>
    <rPh sb="3" eb="4">
      <t>ヒョウ</t>
    </rPh>
    <phoneticPr fontId="2"/>
  </si>
  <si>
    <t>上小阿仁村</t>
  </si>
  <si>
    <t>年度</t>
    <rPh sb="0" eb="2">
      <t>ネンド</t>
    </rPh>
    <phoneticPr fontId="2"/>
  </si>
  <si>
    <t>由利本荘市</t>
  </si>
  <si>
    <t>第１８表</t>
    <rPh sb="0" eb="1">
      <t>ダイ</t>
    </rPh>
    <rPh sb="3" eb="4">
      <t>ヒョウ</t>
    </rPh>
    <phoneticPr fontId="2"/>
  </si>
  <si>
    <t>(ウ) 法人均等割</t>
  </si>
  <si>
    <t>能代市</t>
  </si>
  <si>
    <t>横手市</t>
  </si>
  <si>
    <t>湯沢市</t>
  </si>
  <si>
    <t>鹿角市</t>
  </si>
  <si>
    <t>第７表　　法人均等割</t>
    <rPh sb="0" eb="1">
      <t>ダイ</t>
    </rPh>
    <rPh sb="2" eb="3">
      <t>ヒョウ</t>
    </rPh>
    <phoneticPr fontId="2"/>
  </si>
  <si>
    <t>潟上市</t>
  </si>
  <si>
    <t>(D)</t>
  </si>
  <si>
    <t>大仙市</t>
  </si>
  <si>
    <t>北秋田市</t>
  </si>
  <si>
    <t>小坂町</t>
  </si>
  <si>
    <t>収　　　　　入　　　　　済　　　　　額</t>
    <rPh sb="0" eb="1">
      <t>オサム</t>
    </rPh>
    <rPh sb="6" eb="7">
      <t>イリ</t>
    </rPh>
    <rPh sb="12" eb="13">
      <t>ズミ</t>
    </rPh>
    <rPh sb="18" eb="19">
      <t>ガク</t>
    </rPh>
    <phoneticPr fontId="2"/>
  </si>
  <si>
    <t>第５表　　所得割</t>
    <rPh sb="0" eb="1">
      <t>ダイ</t>
    </rPh>
    <rPh sb="2" eb="3">
      <t>ヒョウ</t>
    </rPh>
    <phoneticPr fontId="2"/>
  </si>
  <si>
    <t>調　　　　　　　定　　　　　　　済　　　　　　　額</t>
    <rPh sb="0" eb="1">
      <t>チョウ</t>
    </rPh>
    <rPh sb="8" eb="9">
      <t>サダム</t>
    </rPh>
    <rPh sb="16" eb="17">
      <t>ズミ</t>
    </rPh>
    <rPh sb="24" eb="25">
      <t>ガク</t>
    </rPh>
    <phoneticPr fontId="2"/>
  </si>
  <si>
    <t>藤里町</t>
  </si>
  <si>
    <t>第１３表　　償却資産</t>
    <rPh sb="0" eb="1">
      <t>ダイ</t>
    </rPh>
    <rPh sb="3" eb="4">
      <t>ヒョウ</t>
    </rPh>
    <phoneticPr fontId="2"/>
  </si>
  <si>
    <t>五城目町</t>
  </si>
  <si>
    <t>八郎潟町</t>
  </si>
  <si>
    <t>個人均等割</t>
    <rPh sb="0" eb="2">
      <t>コジン</t>
    </rPh>
    <rPh sb="2" eb="5">
      <t>キントウワリ</t>
    </rPh>
    <phoneticPr fontId="2"/>
  </si>
  <si>
    <t>第６表</t>
    <rPh sb="0" eb="1">
      <t>ダイ</t>
    </rPh>
    <rPh sb="2" eb="3">
      <t>ヒョウ</t>
    </rPh>
    <phoneticPr fontId="2"/>
  </si>
  <si>
    <t>第２表　　普通税</t>
    <rPh sb="0" eb="1">
      <t>ダイ</t>
    </rPh>
    <rPh sb="2" eb="3">
      <t>ヒョウ</t>
    </rPh>
    <phoneticPr fontId="2"/>
  </si>
  <si>
    <t>井川町</t>
  </si>
  <si>
    <t>大潟村</t>
  </si>
  <si>
    <t>調　　　　　定　　　　　済　　　　　額</t>
    <rPh sb="0" eb="1">
      <t>チョウ</t>
    </rPh>
    <rPh sb="6" eb="7">
      <t>サダム</t>
    </rPh>
    <rPh sb="12" eb="13">
      <t>ズミ</t>
    </rPh>
    <rPh sb="18" eb="19">
      <t>ガク</t>
    </rPh>
    <phoneticPr fontId="2"/>
  </si>
  <si>
    <t>美郷町</t>
  </si>
  <si>
    <t>区　　　　　分</t>
    <rPh sb="0" eb="1">
      <t>ク</t>
    </rPh>
    <rPh sb="6" eb="7">
      <t>ブン</t>
    </rPh>
    <phoneticPr fontId="2"/>
  </si>
  <si>
    <t>第３表　　市町村民税</t>
    <rPh sb="0" eb="1">
      <t>ダイ</t>
    </rPh>
    <rPh sb="2" eb="3">
      <t>ヒョウ</t>
    </rPh>
    <phoneticPr fontId="2"/>
  </si>
  <si>
    <t>羽後町</t>
  </si>
  <si>
    <t>固定資産税</t>
    <rPh sb="0" eb="2">
      <t>コテイ</t>
    </rPh>
    <rPh sb="2" eb="5">
      <t>シサンゼイ</t>
    </rPh>
    <phoneticPr fontId="2"/>
  </si>
  <si>
    <t>秋田市</t>
    <rPh sb="0" eb="3">
      <t>アキタシ</t>
    </rPh>
    <phoneticPr fontId="2"/>
  </si>
  <si>
    <t>東成瀬村</t>
  </si>
  <si>
    <t>県　　計</t>
    <rPh sb="0" eb="1">
      <t>ケン</t>
    </rPh>
    <rPh sb="3" eb="4">
      <t>ケイ</t>
    </rPh>
    <phoneticPr fontId="2"/>
  </si>
  <si>
    <t>収　　　　　　　入　　　　　　　　済　　　　　　　　額</t>
    <rPh sb="0" eb="1">
      <t>オサム</t>
    </rPh>
    <rPh sb="8" eb="9">
      <t>イリ</t>
    </rPh>
    <rPh sb="17" eb="18">
      <t>ズミ</t>
    </rPh>
    <rPh sb="26" eb="27">
      <t>ガク</t>
    </rPh>
    <phoneticPr fontId="2"/>
  </si>
  <si>
    <t>第６表　　所得割のうち退職所得の分離課税に係るもの</t>
    <rPh sb="0" eb="1">
      <t>ダイ</t>
    </rPh>
    <rPh sb="2" eb="3">
      <t>ヒョウ</t>
    </rPh>
    <rPh sb="5" eb="8">
      <t>ショトクワリ</t>
    </rPh>
    <rPh sb="11" eb="13">
      <t>タイショク</t>
    </rPh>
    <rPh sb="13" eb="15">
      <t>ショトク</t>
    </rPh>
    <rPh sb="16" eb="18">
      <t>ブンリ</t>
    </rPh>
    <rPh sb="18" eb="20">
      <t>カゼイ</t>
    </rPh>
    <rPh sb="21" eb="22">
      <t>カカ</t>
    </rPh>
    <phoneticPr fontId="2"/>
  </si>
  <si>
    <t>(１) 市町村民税</t>
  </si>
  <si>
    <t>第１表　　総括表</t>
    <rPh sb="0" eb="1">
      <t>ダイ</t>
    </rPh>
    <rPh sb="2" eb="3">
      <t>ヒョウ</t>
    </rPh>
    <phoneticPr fontId="2"/>
  </si>
  <si>
    <t>徴　　　　　　　　　　収　　　　　　　　　　率</t>
    <rPh sb="0" eb="1">
      <t>シルシ</t>
    </rPh>
    <rPh sb="11" eb="12">
      <t>オサム</t>
    </rPh>
    <rPh sb="22" eb="23">
      <t>リツ</t>
    </rPh>
    <phoneticPr fontId="2"/>
  </si>
  <si>
    <t>％</t>
  </si>
  <si>
    <t>第４表　　個人均等割</t>
    <rPh sb="0" eb="1">
      <t>ダイ</t>
    </rPh>
    <rPh sb="2" eb="3">
      <t>ヒョウ</t>
    </rPh>
    <phoneticPr fontId="2"/>
  </si>
  <si>
    <t>第９表　　固定資産税</t>
    <rPh sb="0" eb="1">
      <t>ダイ</t>
    </rPh>
    <rPh sb="2" eb="3">
      <t>ヒョウ</t>
    </rPh>
    <phoneticPr fontId="2"/>
  </si>
  <si>
    <t>第１０表　　純固定資産税</t>
    <rPh sb="0" eb="1">
      <t>ダイ</t>
    </rPh>
    <rPh sb="3" eb="4">
      <t>ヒョウ</t>
    </rPh>
    <phoneticPr fontId="2"/>
  </si>
  <si>
    <t>普通税</t>
    <rPh sb="0" eb="3">
      <t>フツウゼイ</t>
    </rPh>
    <phoneticPr fontId="2"/>
  </si>
  <si>
    <t>第１４表</t>
    <rPh sb="0" eb="1">
      <t>ダイ</t>
    </rPh>
    <rPh sb="3" eb="4">
      <t>ヒョウ</t>
    </rPh>
    <phoneticPr fontId="2"/>
  </si>
  <si>
    <t>第１２表　　家屋</t>
    <rPh sb="0" eb="1">
      <t>ダイ</t>
    </rPh>
    <rPh sb="3" eb="4">
      <t>ヒョウ</t>
    </rPh>
    <phoneticPr fontId="2"/>
  </si>
  <si>
    <t>法人均等割</t>
    <rPh sb="0" eb="2">
      <t>ホウジン</t>
    </rPh>
    <rPh sb="2" eb="5">
      <t>キントウワリ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</si>
  <si>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</si>
  <si>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総括表</t>
    <rPh sb="0" eb="2">
      <t>ソウカツ</t>
    </rPh>
    <rPh sb="2" eb="3">
      <t>ヒョウ</t>
    </rPh>
    <phoneticPr fontId="2"/>
  </si>
  <si>
    <t>市町村民税</t>
    <rPh sb="0" eb="3">
      <t>シチョウソン</t>
    </rPh>
    <rPh sb="3" eb="4">
      <t>ミン</t>
    </rPh>
    <rPh sb="4" eb="5">
      <t>ゼイ</t>
    </rPh>
    <phoneticPr fontId="2"/>
  </si>
  <si>
    <t>法人税割</t>
    <rPh sb="0" eb="3">
      <t>ホウジンゼイ</t>
    </rPh>
    <rPh sb="3" eb="4">
      <t>ワリ</t>
    </rPh>
    <phoneticPr fontId="2"/>
  </si>
  <si>
    <t>第２０表　　目的税</t>
    <rPh sb="0" eb="1">
      <t>ダイ</t>
    </rPh>
    <rPh sb="3" eb="4">
      <t>ヒョウ</t>
    </rPh>
    <phoneticPr fontId="2"/>
  </si>
  <si>
    <t>所得割のうち退職所得の分離課税に係るもの</t>
    <rPh sb="0" eb="2">
      <t>ショトク</t>
    </rPh>
    <rPh sb="2" eb="3">
      <t>ワリ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カカワ</t>
    </rPh>
    <phoneticPr fontId="2"/>
  </si>
  <si>
    <t>所得割</t>
    <rPh sb="0" eb="3">
      <t>ショトクワリ</t>
    </rPh>
    <phoneticPr fontId="2"/>
  </si>
  <si>
    <t>土地</t>
    <rPh sb="0" eb="2">
      <t>トチ</t>
    </rPh>
    <phoneticPr fontId="2"/>
  </si>
  <si>
    <t>家屋</t>
    <rPh sb="0" eb="2">
      <t>カオク</t>
    </rPh>
    <phoneticPr fontId="2"/>
  </si>
  <si>
    <t>償却資産</t>
    <rPh sb="0" eb="2">
      <t>ショウキャク</t>
    </rPh>
    <rPh sb="2" eb="4">
      <t>シサン</t>
    </rPh>
    <phoneticPr fontId="2"/>
  </si>
  <si>
    <t>交付金</t>
    <rPh sb="0" eb="3">
      <t>コウフキン</t>
    </rPh>
    <phoneticPr fontId="2"/>
  </si>
  <si>
    <t>軽自動車税環境性能割</t>
    <rPh sb="0" eb="4">
      <t>ケイジドウシャ</t>
    </rPh>
    <rPh sb="4" eb="5">
      <t>ゼイ</t>
    </rPh>
    <rPh sb="5" eb="7">
      <t>カンキョウ</t>
    </rPh>
    <rPh sb="7" eb="9">
      <t>セイノウ</t>
    </rPh>
    <rPh sb="9" eb="10">
      <t>ワ</t>
    </rPh>
    <phoneticPr fontId="2"/>
  </si>
  <si>
    <t>市町村たばこ税</t>
    <rPh sb="0" eb="3">
      <t>シチョウソン</t>
    </rPh>
    <rPh sb="6" eb="7">
      <t>ゼイ</t>
    </rPh>
    <phoneticPr fontId="2"/>
  </si>
  <si>
    <t>鉱産税</t>
    <rPh sb="0" eb="2">
      <t>コウサン</t>
    </rPh>
    <rPh sb="2" eb="3">
      <t>ゼイ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</si>
  <si>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</si>
  <si>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目的税</t>
    <rPh sb="0" eb="3">
      <t>モクテキゼイ</t>
    </rPh>
    <phoneticPr fontId="2"/>
  </si>
  <si>
    <t>入湯税</t>
    <rPh sb="0" eb="3">
      <t>ニュウトウゼイ</t>
    </rPh>
    <phoneticPr fontId="2"/>
  </si>
  <si>
    <t>事業所税</t>
    <rPh sb="0" eb="3">
      <t>ジギョウショ</t>
    </rPh>
    <rPh sb="3" eb="4">
      <t>ゼイ</t>
    </rPh>
    <phoneticPr fontId="2"/>
  </si>
  <si>
    <t>国民健康保険税</t>
    <rPh sb="0" eb="2">
      <t>コクミン</t>
    </rPh>
    <rPh sb="2" eb="4">
      <t>ケンコウ</t>
    </rPh>
    <rPh sb="4" eb="7">
      <t>ホケンゼイ</t>
    </rPh>
    <phoneticPr fontId="2"/>
  </si>
  <si>
    <t>表　　　　　　　　　　題</t>
    <rPh sb="0" eb="1">
      <t>ヒョウ</t>
    </rPh>
    <rPh sb="11" eb="12">
      <t>ダイ</t>
    </rPh>
    <phoneticPr fontId="2"/>
  </si>
  <si>
    <t>一般税合計</t>
    <rPh sb="0" eb="2">
      <t>イッパン</t>
    </rPh>
    <rPh sb="2" eb="3">
      <t>ゼイ</t>
    </rPh>
    <rPh sb="3" eb="5">
      <t>ゴウケイ</t>
    </rPh>
    <phoneticPr fontId="2"/>
  </si>
  <si>
    <t>第１１表　　土地</t>
    <rPh sb="0" eb="1">
      <t>ダイ</t>
    </rPh>
    <rPh sb="3" eb="4">
      <t>ヒョウ</t>
    </rPh>
    <phoneticPr fontId="2"/>
  </si>
  <si>
    <t>にかほ市</t>
  </si>
  <si>
    <t>仙北市</t>
  </si>
  <si>
    <t>三種町</t>
  </si>
  <si>
    <t>税目別（市町村別）</t>
    <rPh sb="0" eb="3">
      <t>ゼイモクベツ</t>
    </rPh>
    <rPh sb="4" eb="7">
      <t>シチョウソン</t>
    </rPh>
    <rPh sb="7" eb="8">
      <t>ベツ</t>
    </rPh>
    <phoneticPr fontId="2"/>
  </si>
  <si>
    <t>八峰町</t>
  </si>
  <si>
    <t>表題一覧</t>
    <rPh sb="0" eb="2">
      <t>ヒョウダイ</t>
    </rPh>
    <rPh sb="2" eb="4">
      <t>イチラン</t>
    </rPh>
    <phoneticPr fontId="2"/>
  </si>
  <si>
    <t>第１７表　　市町村たばこ税</t>
    <rPh sb="0" eb="1">
      <t>ダイ</t>
    </rPh>
    <rPh sb="3" eb="4">
      <t>ヒョウ</t>
    </rPh>
    <phoneticPr fontId="2"/>
  </si>
  <si>
    <t>一　普　通　税</t>
    <rPh sb="0" eb="1">
      <t>イチ</t>
    </rPh>
    <rPh sb="2" eb="3">
      <t>ススム</t>
    </rPh>
    <rPh sb="4" eb="5">
      <t>ツウ</t>
    </rPh>
    <phoneticPr fontId="2"/>
  </si>
  <si>
    <t>(イ) 交付金</t>
    <rPh sb="5" eb="6">
      <t>ヅケ</t>
    </rPh>
    <rPh sb="6" eb="7">
      <t>キン</t>
    </rPh>
    <phoneticPr fontId="2"/>
  </si>
  <si>
    <t>(C)</t>
  </si>
  <si>
    <t>三　水利地益税等</t>
    <rPh sb="0" eb="1">
      <t>サン</t>
    </rPh>
    <rPh sb="2" eb="4">
      <t>スイリ</t>
    </rPh>
    <rPh sb="4" eb="5">
      <t>チ</t>
    </rPh>
    <rPh sb="5" eb="6">
      <t>エキ</t>
    </rPh>
    <rPh sb="6" eb="7">
      <t>ゼイ</t>
    </rPh>
    <rPh sb="7" eb="8">
      <t>トウ</t>
    </rPh>
    <phoneticPr fontId="11"/>
  </si>
  <si>
    <t>(D)/(A)*100</t>
  </si>
  <si>
    <t>(E)/(B)*100</t>
  </si>
  <si>
    <t>(１) 入湯税</t>
  </si>
  <si>
    <t>(F)/(C)*100</t>
  </si>
  <si>
    <t>(A)</t>
  </si>
  <si>
    <t>(B)</t>
  </si>
  <si>
    <t>(F)</t>
  </si>
  <si>
    <t>(ア) 個人均等割</t>
  </si>
  <si>
    <t>(イ) 所　得　割</t>
  </si>
  <si>
    <t>(エ) 法人税割</t>
  </si>
  <si>
    <t>(ア) 純固定資産税</t>
  </si>
  <si>
    <t>(ⅰ) 土　　地</t>
  </si>
  <si>
    <t>(ⅱ) 家　　屋</t>
  </si>
  <si>
    <t>(ⅲ) 償却資産</t>
  </si>
  <si>
    <t>(３) 軽自動車税</t>
  </si>
  <si>
    <t>(４) 市町村たばこ税</t>
  </si>
  <si>
    <t>(５) 鉱産税</t>
  </si>
  <si>
    <t>(６) 特別土地保有税</t>
  </si>
  <si>
    <t>(２) 事業所税</t>
  </si>
  <si>
    <t>(３) 都市計画税</t>
  </si>
  <si>
    <t>合　　　　計　</t>
  </si>
  <si>
    <t>国民健康保険税</t>
  </si>
  <si>
    <t>番号</t>
    <rPh sb="0" eb="2">
      <t>バンゴウ</t>
    </rPh>
    <phoneticPr fontId="2"/>
  </si>
  <si>
    <t>-</t>
  </si>
  <si>
    <t>第１表</t>
    <rPh sb="0" eb="1">
      <t>ダイ</t>
    </rPh>
    <rPh sb="2" eb="3">
      <t>ヒョウ</t>
    </rPh>
    <phoneticPr fontId="2"/>
  </si>
  <si>
    <t>秋田県総務部税務課　市町村税政チーム</t>
    <rPh sb="0" eb="3">
      <t>アキタケン</t>
    </rPh>
    <rPh sb="3" eb="5">
      <t>ソウム</t>
    </rPh>
    <rPh sb="5" eb="6">
      <t>ブ</t>
    </rPh>
    <rPh sb="6" eb="9">
      <t>ゼイムカ</t>
    </rPh>
    <rPh sb="10" eb="13">
      <t>シチョウソン</t>
    </rPh>
    <rPh sb="13" eb="15">
      <t>ゼイセイ</t>
    </rPh>
    <phoneticPr fontId="2"/>
  </si>
  <si>
    <t>第２表</t>
    <rPh sb="0" eb="1">
      <t>ダイ</t>
    </rPh>
    <rPh sb="2" eb="3">
      <t>ヒョウ</t>
    </rPh>
    <phoneticPr fontId="2"/>
  </si>
  <si>
    <t>第３表</t>
    <rPh sb="0" eb="1">
      <t>ダイ</t>
    </rPh>
    <rPh sb="2" eb="3">
      <t>ヒョウ</t>
    </rPh>
    <phoneticPr fontId="2"/>
  </si>
  <si>
    <t>第４表</t>
    <rPh sb="0" eb="1">
      <t>ダイ</t>
    </rPh>
    <rPh sb="2" eb="3">
      <t>ヒョウ</t>
    </rPh>
    <phoneticPr fontId="2"/>
  </si>
  <si>
    <t>第５表</t>
    <rPh sb="0" eb="1">
      <t>ダイ</t>
    </rPh>
    <rPh sb="2" eb="3">
      <t>ヒョウ</t>
    </rPh>
    <phoneticPr fontId="2"/>
  </si>
  <si>
    <t>第７表</t>
    <rPh sb="0" eb="1">
      <t>ダイ</t>
    </rPh>
    <rPh sb="2" eb="3">
      <t>ヒョウ</t>
    </rPh>
    <phoneticPr fontId="2"/>
  </si>
  <si>
    <t>第８表</t>
    <rPh sb="0" eb="1">
      <t>ダイ</t>
    </rPh>
    <rPh sb="2" eb="3">
      <t>ヒョウ</t>
    </rPh>
    <phoneticPr fontId="2"/>
  </si>
  <si>
    <t>第１６表</t>
    <rPh sb="0" eb="1">
      <t>ダイ</t>
    </rPh>
    <rPh sb="3" eb="4">
      <t>ヒョウ</t>
    </rPh>
    <phoneticPr fontId="2"/>
  </si>
  <si>
    <t>第９表</t>
    <rPh sb="0" eb="1">
      <t>ダイ</t>
    </rPh>
    <rPh sb="2" eb="3">
      <t>ヒョウ</t>
    </rPh>
    <phoneticPr fontId="2"/>
  </si>
  <si>
    <t>第１１表</t>
    <rPh sb="0" eb="1">
      <t>ダイ</t>
    </rPh>
    <rPh sb="3" eb="4">
      <t>ヒョウ</t>
    </rPh>
    <phoneticPr fontId="2"/>
  </si>
  <si>
    <t>第１２表</t>
    <rPh sb="0" eb="1">
      <t>ダイ</t>
    </rPh>
    <rPh sb="3" eb="4">
      <t>ヒョウ</t>
    </rPh>
    <phoneticPr fontId="2"/>
  </si>
  <si>
    <t>第１３表</t>
    <rPh sb="0" eb="1">
      <t>ダイ</t>
    </rPh>
    <rPh sb="3" eb="4">
      <t>ヒョウ</t>
    </rPh>
    <phoneticPr fontId="2"/>
  </si>
  <si>
    <t>第１５表</t>
    <rPh sb="0" eb="1">
      <t>ダイ</t>
    </rPh>
    <rPh sb="3" eb="4">
      <t>ヒョウ</t>
    </rPh>
    <phoneticPr fontId="2"/>
  </si>
  <si>
    <t>第１７表</t>
    <rPh sb="0" eb="1">
      <t>ダイ</t>
    </rPh>
    <rPh sb="3" eb="4">
      <t>ヒョウ</t>
    </rPh>
    <phoneticPr fontId="2"/>
  </si>
  <si>
    <t>第１９表</t>
    <rPh sb="0" eb="1">
      <t>ダイ</t>
    </rPh>
    <rPh sb="3" eb="4">
      <t>ヒョウ</t>
    </rPh>
    <phoneticPr fontId="2"/>
  </si>
  <si>
    <t>第２１表</t>
    <rPh sb="0" eb="1">
      <t>ダイ</t>
    </rPh>
    <rPh sb="3" eb="4">
      <t>ヒョウ</t>
    </rPh>
    <phoneticPr fontId="2"/>
  </si>
  <si>
    <t>第２２表</t>
    <rPh sb="0" eb="1">
      <t>ダイ</t>
    </rPh>
    <rPh sb="3" eb="4">
      <t>ヒョウ</t>
    </rPh>
    <phoneticPr fontId="2"/>
  </si>
  <si>
    <t>第２３表</t>
    <rPh sb="0" eb="1">
      <t>ダイ</t>
    </rPh>
    <rPh sb="3" eb="4">
      <t>ヒョウ</t>
    </rPh>
    <phoneticPr fontId="2"/>
  </si>
  <si>
    <t>第２４表</t>
    <rPh sb="0" eb="1">
      <t>ダイ</t>
    </rPh>
    <rPh sb="3" eb="4">
      <t>ヒョウ</t>
    </rPh>
    <phoneticPr fontId="2"/>
  </si>
  <si>
    <t>頁</t>
    <rPh sb="0" eb="1">
      <t>ページ</t>
    </rPh>
    <phoneticPr fontId="2"/>
  </si>
  <si>
    <t>第２５表</t>
    <rPh sb="0" eb="1">
      <t>ダイ</t>
    </rPh>
    <rPh sb="3" eb="4">
      <t>ヒョウ</t>
    </rPh>
    <phoneticPr fontId="2"/>
  </si>
  <si>
    <t>第１８表　　鉱産税</t>
    <rPh sb="0" eb="1">
      <t>ダイ</t>
    </rPh>
    <rPh sb="3" eb="4">
      <t>ヒョウ</t>
    </rPh>
    <phoneticPr fontId="2"/>
  </si>
  <si>
    <t>第１９表　　特別土地保有税</t>
    <rPh sb="0" eb="1">
      <t>ダイ</t>
    </rPh>
    <rPh sb="3" eb="4">
      <t>ヒョウ</t>
    </rPh>
    <phoneticPr fontId="2"/>
  </si>
  <si>
    <t>第２１表　　入湯税</t>
    <rPh sb="0" eb="1">
      <t>ダイ</t>
    </rPh>
    <rPh sb="3" eb="4">
      <t>ヒョウ</t>
    </rPh>
    <phoneticPr fontId="2"/>
  </si>
  <si>
    <t>第２２表　　事業所税</t>
    <rPh sb="0" eb="1">
      <t>ダイ</t>
    </rPh>
    <rPh sb="3" eb="4">
      <t>ヒョウ</t>
    </rPh>
    <phoneticPr fontId="2"/>
  </si>
  <si>
    <t>第２３表　　都市計画税</t>
    <rPh sb="0" eb="1">
      <t>ダイ</t>
    </rPh>
    <rPh sb="3" eb="4">
      <t>ヒョウ</t>
    </rPh>
    <phoneticPr fontId="2"/>
  </si>
  <si>
    <t>第２４表　　一般税合計</t>
    <rPh sb="0" eb="1">
      <t>ダイ</t>
    </rPh>
    <rPh sb="3" eb="4">
      <t>ヒョウ</t>
    </rPh>
    <rPh sb="6" eb="8">
      <t>イッパン</t>
    </rPh>
    <rPh sb="8" eb="9">
      <t>ゼイ</t>
    </rPh>
    <rPh sb="9" eb="10">
      <t>ゴウ</t>
    </rPh>
    <rPh sb="10" eb="11">
      <t>ケイ</t>
    </rPh>
    <phoneticPr fontId="2"/>
  </si>
  <si>
    <t>第２５表　　国民健康保険税</t>
    <rPh sb="0" eb="1">
      <t>ダイ</t>
    </rPh>
    <rPh sb="3" eb="4">
      <t>ヒョウ</t>
    </rPh>
    <phoneticPr fontId="2"/>
  </si>
  <si>
    <t>軽自動車税種別割</t>
    <rPh sb="0" eb="4">
      <t>ケイジドウシャ</t>
    </rPh>
    <rPh sb="4" eb="5">
      <t>ゼイ</t>
    </rPh>
    <rPh sb="5" eb="7">
      <t>シュベツ</t>
    </rPh>
    <rPh sb="7" eb="8">
      <t>ワリ</t>
    </rPh>
    <phoneticPr fontId="2"/>
  </si>
  <si>
    <t>（ア）軽自動車税環境性能割</t>
    <rPh sb="3" eb="7">
      <t>ケイジドウシャ</t>
    </rPh>
    <rPh sb="7" eb="8">
      <t>ゼイ</t>
    </rPh>
    <rPh sb="8" eb="10">
      <t>カンキョウ</t>
    </rPh>
    <rPh sb="10" eb="12">
      <t>セイノウ</t>
    </rPh>
    <rPh sb="12" eb="13">
      <t>ワ</t>
    </rPh>
    <phoneticPr fontId="2"/>
  </si>
  <si>
    <t>第１５表　　軽自動車税環境性能割</t>
    <rPh sb="0" eb="1">
      <t>ダイ</t>
    </rPh>
    <rPh sb="3" eb="4">
      <t>ヒョウ</t>
    </rPh>
    <rPh sb="11" eb="13">
      <t>カンキョウ</t>
    </rPh>
    <rPh sb="13" eb="15">
      <t>セイノウ</t>
    </rPh>
    <rPh sb="15" eb="16">
      <t>ワ</t>
    </rPh>
    <phoneticPr fontId="2"/>
  </si>
  <si>
    <t>第１６表　　軽自動車税種別割</t>
    <rPh sb="0" eb="1">
      <t>ダイ</t>
    </rPh>
    <rPh sb="3" eb="4">
      <t>ヒョウ</t>
    </rPh>
    <rPh sb="11" eb="13">
      <t>シュベツ</t>
    </rPh>
    <rPh sb="13" eb="14">
      <t>ワリ</t>
    </rPh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</si>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</sst>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0_ ;[Red]\-#,##0.00\ "/>
  </numFmts>
  <fonts count="12" x14ac:knownFonts="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horizontal="center" vertical="center"/>
    </xf>
    <xf numFmtId="38" fontId="9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49" fontId="3" fillId="0" borderId="7" xfId="0" applyNumberFormat="1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left" vertical="center" indent="1"/>
    </xf>
    <xf numFmtId="0" fontId="7" fillId="0" borderId="9" xfId="1" applyFont="1" applyFill="1" applyBorder="1" applyAlignment="1">
      <alignment horizontal="left" vertical="center" indent="2"/>
    </xf>
    <xf numFmtId="0" fontId="7" fillId="0" borderId="9" xfId="1" applyFont="1" applyFill="1" applyBorder="1" applyAlignment="1">
      <alignment horizontal="left" vertical="center" indent="3"/>
    </xf>
    <xf numFmtId="0" fontId="7" fillId="0" borderId="9" xfId="1" applyFont="1" applyFill="1" applyBorder="1" applyAlignment="1">
      <alignment horizontal="left" vertical="center" indent="4"/>
    </xf>
    <xf numFmtId="0" fontId="7" fillId="0" borderId="10" xfId="1" applyFont="1" applyFill="1" applyBorder="1" applyAlignment="1">
      <alignment horizontal="left" vertical="center" indent="1"/>
    </xf>
    <xf numFmtId="0" fontId="7" fillId="0" borderId="12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Continuous" vertical="center"/>
    </xf>
    <xf numFmtId="0" fontId="7" fillId="0" borderId="13" xfId="1" applyFont="1" applyFill="1" applyBorder="1" applyAlignment="1">
      <alignment horizontal="centerContinuous" vertical="center"/>
    </xf>
    <xf numFmtId="0" fontId="7" fillId="0" borderId="14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centerContinuous" vertical="center"/>
    </xf>
    <xf numFmtId="0" fontId="7" fillId="0" borderId="17" xfId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Continuous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right" vertical="center" wrapText="1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Continuous" vertical="center" wrapText="1"/>
    </xf>
    <xf numFmtId="0" fontId="7" fillId="0" borderId="23" xfId="1" applyNumberFormat="1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8" fillId="0" borderId="26" xfId="1" applyFont="1" applyFill="1" applyBorder="1" applyAlignment="1">
      <alignment horizontal="right" vertical="center" wrapText="1"/>
    </xf>
    <xf numFmtId="177" fontId="7" fillId="0" borderId="15" xfId="0" applyNumberFormat="1" applyFont="1" applyFill="1" applyBorder="1" applyAlignment="1">
      <alignment horizontal="right" vertical="center"/>
    </xf>
    <xf numFmtId="0" fontId="7" fillId="0" borderId="9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8" xfId="1" applyFont="1" applyBorder="1" applyAlignment="1">
      <alignment horizontal="right" vertical="center"/>
    </xf>
    <xf numFmtId="0" fontId="7" fillId="0" borderId="29" xfId="1" applyFont="1" applyBorder="1" applyAlignment="1">
      <alignment horizontal="right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vertical="center"/>
    </xf>
    <xf numFmtId="0" fontId="7" fillId="0" borderId="29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7" fillId="0" borderId="32" xfId="1" applyFont="1" applyBorder="1" applyAlignment="1">
      <alignment horizontal="centerContinuous" vertical="center"/>
    </xf>
    <xf numFmtId="176" fontId="7" fillId="0" borderId="33" xfId="2" applyNumberFormat="1" applyFont="1" applyBorder="1" applyAlignment="1">
      <alignment horizontal="right" vertical="center"/>
    </xf>
    <xf numFmtId="177" fontId="7" fillId="0" borderId="33" xfId="2" applyNumberFormat="1" applyFont="1" applyBorder="1" applyAlignment="1">
      <alignment horizontal="right" vertical="center"/>
    </xf>
    <xf numFmtId="40" fontId="7" fillId="0" borderId="0" xfId="0" applyNumberFormat="1" applyFont="1">
      <alignment vertical="center"/>
    </xf>
    <xf numFmtId="0" fontId="7" fillId="0" borderId="34" xfId="0" applyFont="1" applyBorder="1" applyAlignment="1">
      <alignment horizontal="centerContinuous" vertical="center" wrapText="1"/>
    </xf>
    <xf numFmtId="0" fontId="8" fillId="0" borderId="37" xfId="1" applyFont="1" applyBorder="1" applyAlignment="1">
      <alignment horizontal="right" vertical="center" wrapText="1"/>
    </xf>
    <xf numFmtId="177" fontId="7" fillId="0" borderId="38" xfId="2" applyNumberFormat="1" applyFont="1" applyBorder="1" applyAlignment="1">
      <alignment horizontal="right" vertical="center"/>
    </xf>
    <xf numFmtId="177" fontId="7" fillId="0" borderId="39" xfId="2" applyNumberFormat="1" applyFont="1" applyBorder="1" applyAlignment="1">
      <alignment horizontal="right" vertical="center"/>
    </xf>
    <xf numFmtId="177" fontId="7" fillId="0" borderId="40" xfId="2" applyNumberFormat="1" applyFont="1" applyBorder="1" applyAlignment="1">
      <alignment horizontal="right" vertical="center"/>
    </xf>
    <xf numFmtId="177" fontId="7" fillId="0" borderId="41" xfId="2" applyNumberFormat="1" applyFont="1" applyFill="1" applyBorder="1" applyAlignment="1">
      <alignment horizontal="right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 wrapText="1"/>
    </xf>
    <xf numFmtId="0" fontId="7" fillId="0" borderId="22" xfId="1" applyNumberFormat="1" applyFont="1" applyFill="1" applyBorder="1" applyAlignment="1">
      <alignment horizontal="center" vertical="center" wrapText="1"/>
    </xf>
    <xf numFmtId="0" fontId="7" fillId="0" borderId="23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5715</xdr:colOff>
      <xdr:row>9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ShapeType="1"/>
        </xdr:cNvSpPr>
      </xdr:nvSpPr>
      <xdr:spPr>
        <a:xfrm>
          <a:off x="0" y="952500"/>
          <a:ext cx="2005965" cy="1021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0327" name="Line 2">
          <a:extLst>
            <a:ext uri="{FF2B5EF4-FFF2-40B4-BE49-F238E27FC236}">
              <a16:creationId xmlns:a16="http://schemas.microsoft.com/office/drawing/2014/main" id="{00000000-0008-0000-0A00-00005728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1351" name="Line 2">
          <a:extLst>
            <a:ext uri="{FF2B5EF4-FFF2-40B4-BE49-F238E27FC236}">
              <a16:creationId xmlns:a16="http://schemas.microsoft.com/office/drawing/2014/main" id="{00000000-0008-0000-0B00-0000572C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2375" name="Line 2">
          <a:extLst>
            <a:ext uri="{FF2B5EF4-FFF2-40B4-BE49-F238E27FC236}">
              <a16:creationId xmlns:a16="http://schemas.microsoft.com/office/drawing/2014/main" id="{00000000-0008-0000-0C00-00005730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3399" name="Line 2">
          <a:extLst>
            <a:ext uri="{FF2B5EF4-FFF2-40B4-BE49-F238E27FC236}">
              <a16:creationId xmlns:a16="http://schemas.microsoft.com/office/drawing/2014/main" id="{00000000-0008-0000-0D00-00005734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4423" name="Line 2">
          <a:extLst>
            <a:ext uri="{FF2B5EF4-FFF2-40B4-BE49-F238E27FC236}">
              <a16:creationId xmlns:a16="http://schemas.microsoft.com/office/drawing/2014/main" id="{00000000-0008-0000-0E00-00005738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7495" name="Line 2">
          <a:extLst>
            <a:ext uri="{FF2B5EF4-FFF2-40B4-BE49-F238E27FC236}">
              <a16:creationId xmlns:a16="http://schemas.microsoft.com/office/drawing/2014/main" id="{00000000-0008-0000-1000-00005744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8519" name="Line 2">
          <a:extLst>
            <a:ext uri="{FF2B5EF4-FFF2-40B4-BE49-F238E27FC236}">
              <a16:creationId xmlns:a16="http://schemas.microsoft.com/office/drawing/2014/main" id="{00000000-0008-0000-1100-00005748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9543" name="Line 2">
          <a:extLst>
            <a:ext uri="{FF2B5EF4-FFF2-40B4-BE49-F238E27FC236}">
              <a16:creationId xmlns:a16="http://schemas.microsoft.com/office/drawing/2014/main" id="{00000000-0008-0000-1200-0000574C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67" name="Line 2">
          <a:extLst>
            <a:ext uri="{FF2B5EF4-FFF2-40B4-BE49-F238E27FC236}">
              <a16:creationId xmlns:a16="http://schemas.microsoft.com/office/drawing/2014/main" id="{00000000-0008-0000-1300-00005750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136" name="Line 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1591" name="Line 2">
          <a:extLst>
            <a:ext uri="{FF2B5EF4-FFF2-40B4-BE49-F238E27FC236}">
              <a16:creationId xmlns:a16="http://schemas.microsoft.com/office/drawing/2014/main" id="{00000000-0008-0000-1400-00005754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615" name="Line 2">
          <a:extLst>
            <a:ext uri="{FF2B5EF4-FFF2-40B4-BE49-F238E27FC236}">
              <a16:creationId xmlns:a16="http://schemas.microsoft.com/office/drawing/2014/main" id="{00000000-0008-0000-1500-00005758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3639" name="Line 2">
          <a:extLst>
            <a:ext uri="{FF2B5EF4-FFF2-40B4-BE49-F238E27FC236}">
              <a16:creationId xmlns:a16="http://schemas.microsoft.com/office/drawing/2014/main" id="{00000000-0008-0000-1600-0000575C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4663" name="Line 2">
          <a:extLst>
            <a:ext uri="{FF2B5EF4-FFF2-40B4-BE49-F238E27FC236}">
              <a16:creationId xmlns:a16="http://schemas.microsoft.com/office/drawing/2014/main" id="{00000000-0008-0000-1700-00005760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6710" name="Line 1">
          <a:extLst>
            <a:ext uri="{FF2B5EF4-FFF2-40B4-BE49-F238E27FC236}">
              <a16:creationId xmlns:a16="http://schemas.microsoft.com/office/drawing/2014/main" id="{00000000-0008-0000-1800-00005668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10160</xdr:rowOff>
    </xdr:from>
    <xdr:to>
      <xdr:col>2</xdr:col>
      <xdr:colOff>0</xdr:colOff>
      <xdr:row>9</xdr:row>
      <xdr:rowOff>0</xdr:rowOff>
    </xdr:to>
    <xdr:sp macro="" textlink="">
      <xdr:nvSpPr>
        <xdr:cNvPr id="25686" name="Line 1">
          <a:extLst>
            <a:ext uri="{FF2B5EF4-FFF2-40B4-BE49-F238E27FC236}">
              <a16:creationId xmlns:a16="http://schemas.microsoft.com/office/drawing/2014/main" id="{00000000-0008-0000-1900-000056640000}"/>
            </a:ext>
          </a:extLst>
        </xdr:cNvPr>
        <xdr:cNvSpPr>
          <a:spLocks noChangeShapeType="1"/>
        </xdr:cNvSpPr>
      </xdr:nvSpPr>
      <xdr:spPr>
        <a:xfrm>
          <a:off x="0" y="1286510"/>
          <a:ext cx="1543050" cy="1010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160" name="Line 3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4183" name="Line 2">
          <a:extLst>
            <a:ext uri="{FF2B5EF4-FFF2-40B4-BE49-F238E27FC236}">
              <a16:creationId xmlns:a16="http://schemas.microsoft.com/office/drawing/2014/main" id="{00000000-0008-0000-0400-00005710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5207" name="Line 2">
          <a:extLst>
            <a:ext uri="{FF2B5EF4-FFF2-40B4-BE49-F238E27FC236}">
              <a16:creationId xmlns:a16="http://schemas.microsoft.com/office/drawing/2014/main" id="{00000000-0008-0000-0500-00005714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6231" name="Line 2">
          <a:extLst>
            <a:ext uri="{FF2B5EF4-FFF2-40B4-BE49-F238E27FC236}">
              <a16:creationId xmlns:a16="http://schemas.microsoft.com/office/drawing/2014/main" id="{00000000-0008-0000-0600-00005718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7255" name="Line 2">
          <a:extLst>
            <a:ext uri="{FF2B5EF4-FFF2-40B4-BE49-F238E27FC236}">
              <a16:creationId xmlns:a16="http://schemas.microsoft.com/office/drawing/2014/main" id="{00000000-0008-0000-0700-0000571C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8279" name="Line 2">
          <a:extLst>
            <a:ext uri="{FF2B5EF4-FFF2-40B4-BE49-F238E27FC236}">
              <a16:creationId xmlns:a16="http://schemas.microsoft.com/office/drawing/2014/main" id="{00000000-0008-0000-0800-00005720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9302" name="Line 1">
          <a:extLst>
            <a:ext uri="{FF2B5EF4-FFF2-40B4-BE49-F238E27FC236}">
              <a16:creationId xmlns:a16="http://schemas.microsoft.com/office/drawing/2014/main" id="{00000000-0008-0000-0900-000056240000}"/>
            </a:ext>
          </a:extLst>
        </xdr:cNvPr>
        <xdr:cNvSpPr>
          <a:spLocks noChangeShapeType="1"/>
        </xdr:cNvSpPr>
      </xdr:nvSpPr>
      <xdr:spPr>
        <a:xfrm>
          <a:off x="0" y="1276350"/>
          <a:ext cx="1543050" cy="102108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zoomScaleSheetLayoutView="100" workbookViewId="0">
      <selection activeCell="F9" sqref="F9"/>
    </sheetView>
  </sheetViews>
  <sheetFormatPr defaultRowHeight="20.100000000000001" customHeight="1" x14ac:dyDescent="0.15"/>
  <cols>
    <col min="1" max="1" width="15.625" style="1" customWidth="1"/>
    <col min="2" max="2" width="6.25" style="1" customWidth="1"/>
    <col min="3" max="3" width="40" style="1" customWidth="1"/>
    <col min="4" max="5" width="5.625" style="1" customWidth="1"/>
    <col min="6" max="6" width="10.625" style="1" customWidth="1"/>
    <col min="7" max="7" width="9" style="1" customWidth="1"/>
    <col min="8" max="16384" width="9" style="1"/>
  </cols>
  <sheetData>
    <row r="1" spans="1:8" ht="20.100000000000001" customHeight="1" x14ac:dyDescent="0.15">
      <c r="G1" s="13" t="s">
        <v>165</v>
      </c>
      <c r="H1" s="1" t="s">
        <v>27</v>
      </c>
    </row>
    <row r="4" spans="1:8" ht="20.100000000000001" customHeight="1" x14ac:dyDescent="0.15">
      <c r="A4" s="87" t="str">
        <f>"市町村税の概要（令和"&amp;DBCS(G1)&amp;"年度調査分）"</f>
        <v>市町村税の概要（令和５年度調査分）</v>
      </c>
      <c r="B4" s="87"/>
      <c r="C4" s="87"/>
      <c r="D4" s="87"/>
      <c r="E4" s="87"/>
      <c r="F4" s="11"/>
    </row>
    <row r="6" spans="1:8" ht="24" x14ac:dyDescent="0.15">
      <c r="A6" s="88" t="str">
        <f>"令和"&amp;DBCS(G1-1)&amp;"年度　市町村税の徴収実績調"</f>
        <v>令和４年度　市町村税の徴収実績調</v>
      </c>
      <c r="B6" s="88"/>
      <c r="C6" s="88"/>
      <c r="D6" s="88"/>
      <c r="E6" s="88"/>
      <c r="F6" s="12"/>
    </row>
    <row r="8" spans="1:8" ht="19.5" customHeight="1" x14ac:dyDescent="0.15"/>
    <row r="9" spans="1:8" ht="19.5" customHeight="1" x14ac:dyDescent="0.15"/>
    <row r="10" spans="1:8" ht="20.100000000000001" customHeight="1" x14ac:dyDescent="0.15">
      <c r="A10" s="2" t="s">
        <v>102</v>
      </c>
      <c r="B10" s="2"/>
      <c r="F10" s="2"/>
    </row>
    <row r="11" spans="1:8" ht="15" customHeight="1" x14ac:dyDescent="0.15"/>
    <row r="12" spans="1:8" ht="13.5" customHeight="1" x14ac:dyDescent="0.15">
      <c r="A12" s="3" t="s">
        <v>55</v>
      </c>
      <c r="B12" s="89" t="s">
        <v>94</v>
      </c>
      <c r="C12" s="90"/>
      <c r="D12" s="3" t="s">
        <v>152</v>
      </c>
    </row>
    <row r="13" spans="1:8" ht="15" customHeight="1" x14ac:dyDescent="0.15">
      <c r="A13" s="4" t="s">
        <v>9</v>
      </c>
      <c r="B13" s="7" t="s">
        <v>132</v>
      </c>
      <c r="C13" s="8" t="s">
        <v>76</v>
      </c>
      <c r="D13" s="3">
        <v>1</v>
      </c>
    </row>
    <row r="14" spans="1:8" ht="15" customHeight="1" x14ac:dyDescent="0.15">
      <c r="A14" s="4" t="s">
        <v>100</v>
      </c>
      <c r="B14" s="8" t="s">
        <v>134</v>
      </c>
      <c r="C14" s="8" t="s">
        <v>71</v>
      </c>
      <c r="D14" s="3">
        <v>3</v>
      </c>
    </row>
    <row r="15" spans="1:8" ht="15" customHeight="1" x14ac:dyDescent="0.15">
      <c r="A15" s="5"/>
      <c r="B15" s="8" t="s">
        <v>135</v>
      </c>
      <c r="C15" s="8" t="s">
        <v>77</v>
      </c>
      <c r="D15" s="3">
        <v>5</v>
      </c>
    </row>
    <row r="16" spans="1:8" ht="15" customHeight="1" x14ac:dyDescent="0.15">
      <c r="A16" s="5"/>
      <c r="B16" s="8" t="s">
        <v>136</v>
      </c>
      <c r="C16" s="8" t="s">
        <v>48</v>
      </c>
      <c r="D16" s="3">
        <v>7</v>
      </c>
    </row>
    <row r="17" spans="1:4" ht="15" customHeight="1" x14ac:dyDescent="0.15">
      <c r="A17" s="5"/>
      <c r="B17" s="8" t="s">
        <v>137</v>
      </c>
      <c r="C17" s="8" t="s">
        <v>81</v>
      </c>
      <c r="D17" s="3">
        <v>9</v>
      </c>
    </row>
    <row r="18" spans="1:4" ht="15" customHeight="1" x14ac:dyDescent="0.15">
      <c r="A18" s="5"/>
      <c r="B18" s="8" t="s">
        <v>49</v>
      </c>
      <c r="C18" s="8" t="s">
        <v>80</v>
      </c>
      <c r="D18" s="3">
        <v>11</v>
      </c>
    </row>
    <row r="19" spans="1:4" ht="15" customHeight="1" x14ac:dyDescent="0.15">
      <c r="A19" s="5"/>
      <c r="B19" s="8" t="s">
        <v>138</v>
      </c>
      <c r="C19" s="8" t="s">
        <v>74</v>
      </c>
      <c r="D19" s="3">
        <v>13</v>
      </c>
    </row>
    <row r="20" spans="1:4" ht="15" customHeight="1" x14ac:dyDescent="0.15">
      <c r="A20" s="5"/>
      <c r="B20" s="8" t="s">
        <v>139</v>
      </c>
      <c r="C20" s="8" t="s">
        <v>78</v>
      </c>
      <c r="D20" s="3">
        <v>15</v>
      </c>
    </row>
    <row r="21" spans="1:4" ht="15" customHeight="1" x14ac:dyDescent="0.15">
      <c r="A21" s="5"/>
      <c r="B21" s="8" t="s">
        <v>141</v>
      </c>
      <c r="C21" s="8" t="s">
        <v>58</v>
      </c>
      <c r="D21" s="3">
        <v>17</v>
      </c>
    </row>
    <row r="22" spans="1:4" ht="15" customHeight="1" x14ac:dyDescent="0.15">
      <c r="A22" s="5"/>
      <c r="B22" s="8" t="s">
        <v>25</v>
      </c>
      <c r="C22" s="8" t="s">
        <v>23</v>
      </c>
      <c r="D22" s="3">
        <v>19</v>
      </c>
    </row>
    <row r="23" spans="1:4" ht="15" customHeight="1" x14ac:dyDescent="0.15">
      <c r="A23" s="5"/>
      <c r="B23" s="8" t="s">
        <v>142</v>
      </c>
      <c r="C23" s="8" t="s">
        <v>82</v>
      </c>
      <c r="D23" s="3">
        <v>21</v>
      </c>
    </row>
    <row r="24" spans="1:4" ht="15" customHeight="1" x14ac:dyDescent="0.15">
      <c r="A24" s="5"/>
      <c r="B24" s="8" t="s">
        <v>143</v>
      </c>
      <c r="C24" s="8" t="s">
        <v>83</v>
      </c>
      <c r="D24" s="3">
        <v>23</v>
      </c>
    </row>
    <row r="25" spans="1:4" ht="15" customHeight="1" x14ac:dyDescent="0.15">
      <c r="A25" s="5"/>
      <c r="B25" s="8" t="s">
        <v>144</v>
      </c>
      <c r="C25" s="8" t="s">
        <v>84</v>
      </c>
      <c r="D25" s="3">
        <v>25</v>
      </c>
    </row>
    <row r="26" spans="1:4" ht="15" customHeight="1" x14ac:dyDescent="0.15">
      <c r="A26" s="5"/>
      <c r="B26" s="8" t="s">
        <v>72</v>
      </c>
      <c r="C26" s="8" t="s">
        <v>85</v>
      </c>
      <c r="D26" s="3">
        <v>27</v>
      </c>
    </row>
    <row r="27" spans="1:4" ht="15" customHeight="1" x14ac:dyDescent="0.15">
      <c r="A27" s="5"/>
      <c r="B27" s="8" t="s">
        <v>145</v>
      </c>
      <c r="C27" s="8" t="s">
        <v>86</v>
      </c>
      <c r="D27" s="3">
        <v>29</v>
      </c>
    </row>
    <row r="28" spans="1:4" ht="15" customHeight="1" x14ac:dyDescent="0.15">
      <c r="A28" s="5"/>
      <c r="B28" s="8" t="s">
        <v>140</v>
      </c>
      <c r="C28" s="8" t="s">
        <v>161</v>
      </c>
      <c r="D28" s="3">
        <v>31</v>
      </c>
    </row>
    <row r="29" spans="1:4" ht="15" customHeight="1" x14ac:dyDescent="0.15">
      <c r="A29" s="5"/>
      <c r="B29" s="8" t="s">
        <v>146</v>
      </c>
      <c r="C29" s="8" t="s">
        <v>87</v>
      </c>
      <c r="D29" s="3">
        <v>33</v>
      </c>
    </row>
    <row r="30" spans="1:4" ht="15" customHeight="1" x14ac:dyDescent="0.15">
      <c r="A30" s="5"/>
      <c r="B30" s="8" t="s">
        <v>29</v>
      </c>
      <c r="C30" s="8" t="s">
        <v>88</v>
      </c>
      <c r="D30" s="3">
        <v>35</v>
      </c>
    </row>
    <row r="31" spans="1:4" ht="15" customHeight="1" x14ac:dyDescent="0.15">
      <c r="A31" s="5"/>
      <c r="B31" s="8" t="s">
        <v>147</v>
      </c>
      <c r="C31" s="8" t="s">
        <v>89</v>
      </c>
      <c r="D31" s="3">
        <v>37</v>
      </c>
    </row>
    <row r="32" spans="1:4" ht="15" customHeight="1" x14ac:dyDescent="0.15">
      <c r="A32" s="5"/>
      <c r="B32" s="8" t="s">
        <v>8</v>
      </c>
      <c r="C32" s="8" t="s">
        <v>90</v>
      </c>
      <c r="D32" s="3">
        <v>39</v>
      </c>
    </row>
    <row r="33" spans="1:5" ht="15" customHeight="1" x14ac:dyDescent="0.15">
      <c r="A33" s="5"/>
      <c r="B33" s="8" t="s">
        <v>148</v>
      </c>
      <c r="C33" s="8" t="s">
        <v>91</v>
      </c>
      <c r="D33" s="3">
        <v>41</v>
      </c>
    </row>
    <row r="34" spans="1:5" ht="15" customHeight="1" x14ac:dyDescent="0.15">
      <c r="A34" s="5"/>
      <c r="B34" s="8" t="s">
        <v>149</v>
      </c>
      <c r="C34" s="8" t="s">
        <v>92</v>
      </c>
      <c r="D34" s="3">
        <v>43</v>
      </c>
    </row>
    <row r="35" spans="1:5" ht="15" customHeight="1" x14ac:dyDescent="0.15">
      <c r="A35" s="5"/>
      <c r="B35" s="8" t="s">
        <v>150</v>
      </c>
      <c r="C35" s="8" t="s">
        <v>75</v>
      </c>
      <c r="D35" s="3">
        <v>45</v>
      </c>
    </row>
    <row r="36" spans="1:5" ht="15" customHeight="1" x14ac:dyDescent="0.15">
      <c r="A36" s="5"/>
      <c r="B36" s="8" t="s">
        <v>151</v>
      </c>
      <c r="C36" s="8" t="s">
        <v>95</v>
      </c>
      <c r="D36" s="3">
        <v>47</v>
      </c>
    </row>
    <row r="37" spans="1:5" ht="15" customHeight="1" x14ac:dyDescent="0.15">
      <c r="A37" s="6"/>
      <c r="B37" s="8" t="s">
        <v>153</v>
      </c>
      <c r="C37" s="8" t="s">
        <v>93</v>
      </c>
      <c r="D37" s="3">
        <v>49</v>
      </c>
    </row>
    <row r="38" spans="1:5" ht="20.100000000000001" customHeight="1" x14ac:dyDescent="0.15">
      <c r="E38" s="9"/>
    </row>
    <row r="39" spans="1:5" ht="20.100000000000001" customHeight="1" x14ac:dyDescent="0.15">
      <c r="E39" s="9"/>
    </row>
    <row r="40" spans="1:5" ht="20.100000000000001" customHeight="1" x14ac:dyDescent="0.15">
      <c r="E40" s="9"/>
    </row>
    <row r="41" spans="1:5" ht="20.100000000000001" customHeight="1" x14ac:dyDescent="0.15">
      <c r="E41" s="9"/>
    </row>
    <row r="42" spans="1:5" ht="20.100000000000001" customHeight="1" x14ac:dyDescent="0.15">
      <c r="E42" s="10" t="s">
        <v>133</v>
      </c>
    </row>
    <row r="43" spans="1:5" ht="20.100000000000001" customHeight="1" x14ac:dyDescent="0.15">
      <c r="E43" s="9"/>
    </row>
    <row r="44" spans="1:5" ht="20.100000000000001" customHeight="1" x14ac:dyDescent="0.15">
      <c r="E44" s="9"/>
    </row>
    <row r="45" spans="1:5" ht="20.100000000000001" customHeight="1" x14ac:dyDescent="0.15">
      <c r="E45" s="9"/>
    </row>
    <row r="46" spans="1:5" ht="20.100000000000001" customHeight="1" x14ac:dyDescent="0.15">
      <c r="E46" s="9"/>
    </row>
    <row r="47" spans="1:5" ht="20.100000000000001" customHeight="1" x14ac:dyDescent="0.15">
      <c r="E47" s="9"/>
    </row>
  </sheetData>
  <mergeCells count="3">
    <mergeCell ref="A4:E4"/>
    <mergeCell ref="A6:E6"/>
    <mergeCell ref="B12:C1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colBreaks count="1" manualBreakCount="1">
    <brk id="6" max="4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M35"/>
  <sheetViews>
    <sheetView view="pageBreakPreview" zoomScaleNormal="85" zoomScaleSheetLayoutView="100" workbookViewId="0">
      <selection activeCell="L42" sqref="L42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69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19439600</v>
      </c>
      <c r="D10" s="50">
        <v>1001332</v>
      </c>
      <c r="E10" s="50">
        <v>20440932</v>
      </c>
      <c r="F10" s="50">
        <v>19237673</v>
      </c>
      <c r="G10" s="50">
        <v>175345</v>
      </c>
      <c r="H10" s="50">
        <v>19413018</v>
      </c>
      <c r="I10" s="58">
        <f t="shared" ref="I10:K35" si="0">IF(ISERROR(ROUND(F10/C10*100,2)),"-",ROUND(F10/C10*100,2))</f>
        <v>98.96</v>
      </c>
      <c r="J10" s="58">
        <f t="shared" si="0"/>
        <v>17.510000000000002</v>
      </c>
      <c r="K10" s="58">
        <f t="shared" si="0"/>
        <v>94.97</v>
      </c>
      <c r="L10" s="78">
        <v>94.63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4297897</v>
      </c>
      <c r="D11" s="51">
        <v>238840</v>
      </c>
      <c r="E11" s="51">
        <v>4536737</v>
      </c>
      <c r="F11" s="51">
        <v>4256938</v>
      </c>
      <c r="G11" s="51">
        <v>25904</v>
      </c>
      <c r="H11" s="51">
        <v>4282842</v>
      </c>
      <c r="I11" s="59">
        <f t="shared" si="0"/>
        <v>99.05</v>
      </c>
      <c r="J11" s="59">
        <f t="shared" si="0"/>
        <v>10.85</v>
      </c>
      <c r="K11" s="59">
        <f t="shared" si="0"/>
        <v>94.4</v>
      </c>
      <c r="L11" s="79">
        <v>93.65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3864957</v>
      </c>
      <c r="D12" s="51">
        <v>295228</v>
      </c>
      <c r="E12" s="51">
        <v>4160185</v>
      </c>
      <c r="F12" s="51">
        <v>3797435</v>
      </c>
      <c r="G12" s="51">
        <v>33747</v>
      </c>
      <c r="H12" s="51">
        <v>3831182</v>
      </c>
      <c r="I12" s="59">
        <f t="shared" si="0"/>
        <v>98.25</v>
      </c>
      <c r="J12" s="59">
        <f t="shared" si="0"/>
        <v>11.43</v>
      </c>
      <c r="K12" s="59">
        <f t="shared" si="0"/>
        <v>92.09</v>
      </c>
      <c r="L12" s="79">
        <v>91.5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3884711</v>
      </c>
      <c r="D13" s="51">
        <v>131812</v>
      </c>
      <c r="E13" s="51">
        <v>4016523</v>
      </c>
      <c r="F13" s="51">
        <v>3862370</v>
      </c>
      <c r="G13" s="51">
        <v>12576</v>
      </c>
      <c r="H13" s="51">
        <v>3874946</v>
      </c>
      <c r="I13" s="59">
        <f t="shared" si="0"/>
        <v>99.42</v>
      </c>
      <c r="J13" s="59">
        <f t="shared" si="0"/>
        <v>9.5399999999999991</v>
      </c>
      <c r="K13" s="59">
        <f t="shared" si="0"/>
        <v>96.48</v>
      </c>
      <c r="L13" s="79">
        <v>96.23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1896075</v>
      </c>
      <c r="D14" s="73">
        <v>85157</v>
      </c>
      <c r="E14" s="73">
        <v>1981232</v>
      </c>
      <c r="F14" s="73">
        <v>1871756</v>
      </c>
      <c r="G14" s="73">
        <v>7521</v>
      </c>
      <c r="H14" s="73">
        <v>1879277</v>
      </c>
      <c r="I14" s="74">
        <f t="shared" si="0"/>
        <v>98.72</v>
      </c>
      <c r="J14" s="74">
        <f t="shared" si="0"/>
        <v>8.83</v>
      </c>
      <c r="K14" s="74">
        <f t="shared" si="0"/>
        <v>94.85</v>
      </c>
      <c r="L14" s="80">
        <v>94.77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2118070</v>
      </c>
      <c r="D15" s="51">
        <v>113183</v>
      </c>
      <c r="E15" s="51">
        <v>2231253</v>
      </c>
      <c r="F15" s="51">
        <v>2097884</v>
      </c>
      <c r="G15" s="51">
        <v>15787</v>
      </c>
      <c r="H15" s="51">
        <v>2113671</v>
      </c>
      <c r="I15" s="59">
        <f t="shared" si="0"/>
        <v>99.05</v>
      </c>
      <c r="J15" s="59">
        <f t="shared" si="0"/>
        <v>13.95</v>
      </c>
      <c r="K15" s="59">
        <f t="shared" si="0"/>
        <v>94.73</v>
      </c>
      <c r="L15" s="79">
        <v>94.49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1671297</v>
      </c>
      <c r="D16" s="51">
        <v>130862</v>
      </c>
      <c r="E16" s="51">
        <v>1802159</v>
      </c>
      <c r="F16" s="51">
        <v>1640157</v>
      </c>
      <c r="G16" s="51">
        <v>17881</v>
      </c>
      <c r="H16" s="51">
        <v>1658038</v>
      </c>
      <c r="I16" s="59">
        <f t="shared" si="0"/>
        <v>98.14</v>
      </c>
      <c r="J16" s="59">
        <f t="shared" si="0"/>
        <v>13.66</v>
      </c>
      <c r="K16" s="59">
        <f t="shared" si="0"/>
        <v>92</v>
      </c>
      <c r="L16" s="79">
        <v>87.8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4149764</v>
      </c>
      <c r="D17" s="51">
        <v>126527</v>
      </c>
      <c r="E17" s="51">
        <v>4276291</v>
      </c>
      <c r="F17" s="51">
        <v>4106769</v>
      </c>
      <c r="G17" s="51">
        <v>18633</v>
      </c>
      <c r="H17" s="51">
        <v>4125402</v>
      </c>
      <c r="I17" s="59">
        <f t="shared" si="0"/>
        <v>98.96</v>
      </c>
      <c r="J17" s="59">
        <f t="shared" si="0"/>
        <v>14.73</v>
      </c>
      <c r="K17" s="59">
        <f t="shared" si="0"/>
        <v>96.47</v>
      </c>
      <c r="L17" s="79">
        <v>96.48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1268341</v>
      </c>
      <c r="D18" s="51">
        <v>54985</v>
      </c>
      <c r="E18" s="51">
        <v>1323326</v>
      </c>
      <c r="F18" s="51">
        <v>1257711</v>
      </c>
      <c r="G18" s="51">
        <v>11200</v>
      </c>
      <c r="H18" s="51">
        <v>1268911</v>
      </c>
      <c r="I18" s="59">
        <f t="shared" si="0"/>
        <v>99.16</v>
      </c>
      <c r="J18" s="59">
        <f t="shared" si="0"/>
        <v>20.37</v>
      </c>
      <c r="K18" s="59">
        <f t="shared" si="0"/>
        <v>95.89</v>
      </c>
      <c r="L18" s="79">
        <v>95.28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3813756</v>
      </c>
      <c r="D19" s="73">
        <v>232484</v>
      </c>
      <c r="E19" s="73">
        <v>4046240</v>
      </c>
      <c r="F19" s="73">
        <v>3761078</v>
      </c>
      <c r="G19" s="73">
        <v>38398</v>
      </c>
      <c r="H19" s="73">
        <v>3799476</v>
      </c>
      <c r="I19" s="74">
        <f t="shared" si="0"/>
        <v>98.62</v>
      </c>
      <c r="J19" s="74">
        <f t="shared" si="0"/>
        <v>16.52</v>
      </c>
      <c r="K19" s="74">
        <f t="shared" si="0"/>
        <v>93.9</v>
      </c>
      <c r="L19" s="80">
        <v>93.16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1522499</v>
      </c>
      <c r="D20" s="51">
        <v>80927</v>
      </c>
      <c r="E20" s="51">
        <v>1603426</v>
      </c>
      <c r="F20" s="51">
        <v>1506401</v>
      </c>
      <c r="G20" s="51">
        <v>11452</v>
      </c>
      <c r="H20" s="51">
        <v>1517853</v>
      </c>
      <c r="I20" s="59">
        <f t="shared" si="0"/>
        <v>98.94</v>
      </c>
      <c r="J20" s="59">
        <f t="shared" si="0"/>
        <v>14.15</v>
      </c>
      <c r="K20" s="59">
        <f t="shared" si="0"/>
        <v>94.66</v>
      </c>
      <c r="L20" s="79">
        <v>94.35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1474071</v>
      </c>
      <c r="D21" s="51">
        <v>47407</v>
      </c>
      <c r="E21" s="51">
        <v>1521478</v>
      </c>
      <c r="F21" s="51">
        <v>1451928</v>
      </c>
      <c r="G21" s="51">
        <v>11466</v>
      </c>
      <c r="H21" s="51">
        <v>1463394</v>
      </c>
      <c r="I21" s="59">
        <f t="shared" si="0"/>
        <v>98.5</v>
      </c>
      <c r="J21" s="59">
        <f t="shared" si="0"/>
        <v>24.19</v>
      </c>
      <c r="K21" s="59">
        <f t="shared" si="0"/>
        <v>96.18</v>
      </c>
      <c r="L21" s="79">
        <v>96.04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1493083</v>
      </c>
      <c r="D22" s="51">
        <v>92214</v>
      </c>
      <c r="E22" s="51">
        <v>1585297</v>
      </c>
      <c r="F22" s="51">
        <v>1476554</v>
      </c>
      <c r="G22" s="51">
        <v>8171</v>
      </c>
      <c r="H22" s="51">
        <v>1484725</v>
      </c>
      <c r="I22" s="59">
        <f t="shared" si="0"/>
        <v>98.89</v>
      </c>
      <c r="J22" s="59">
        <f t="shared" si="0"/>
        <v>8.86</v>
      </c>
      <c r="K22" s="59">
        <f t="shared" si="0"/>
        <v>93.66</v>
      </c>
      <c r="L22" s="79">
        <v>93.1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420935</v>
      </c>
      <c r="D23" s="51">
        <v>11573</v>
      </c>
      <c r="E23" s="51">
        <v>432508</v>
      </c>
      <c r="F23" s="51">
        <v>409172</v>
      </c>
      <c r="G23" s="51">
        <v>1367</v>
      </c>
      <c r="H23" s="51">
        <v>410539</v>
      </c>
      <c r="I23" s="59">
        <f t="shared" si="0"/>
        <v>97.21</v>
      </c>
      <c r="J23" s="59">
        <f t="shared" si="0"/>
        <v>11.81</v>
      </c>
      <c r="K23" s="59">
        <f t="shared" si="0"/>
        <v>94.92</v>
      </c>
      <c r="L23" s="79">
        <v>96.7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92265</v>
      </c>
      <c r="D24" s="73">
        <v>4084</v>
      </c>
      <c r="E24" s="73">
        <v>96349</v>
      </c>
      <c r="F24" s="73">
        <v>90853</v>
      </c>
      <c r="G24" s="73">
        <v>364</v>
      </c>
      <c r="H24" s="73">
        <v>91217</v>
      </c>
      <c r="I24" s="74">
        <f t="shared" si="0"/>
        <v>98.47</v>
      </c>
      <c r="J24" s="74">
        <f t="shared" si="0"/>
        <v>8.91</v>
      </c>
      <c r="K24" s="74">
        <f t="shared" si="0"/>
        <v>94.67</v>
      </c>
      <c r="L24" s="80">
        <v>94.22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125072</v>
      </c>
      <c r="D25" s="51">
        <v>4795</v>
      </c>
      <c r="E25" s="51">
        <v>129867</v>
      </c>
      <c r="F25" s="51">
        <v>122552</v>
      </c>
      <c r="G25" s="51">
        <v>463</v>
      </c>
      <c r="H25" s="51">
        <v>123015</v>
      </c>
      <c r="I25" s="59">
        <f t="shared" si="0"/>
        <v>97.99</v>
      </c>
      <c r="J25" s="59">
        <f t="shared" si="0"/>
        <v>9.66</v>
      </c>
      <c r="K25" s="59">
        <f t="shared" si="0"/>
        <v>94.72</v>
      </c>
      <c r="L25" s="79">
        <v>94.85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767348</v>
      </c>
      <c r="D26" s="51">
        <v>77748</v>
      </c>
      <c r="E26" s="51">
        <v>845096</v>
      </c>
      <c r="F26" s="51">
        <v>749504</v>
      </c>
      <c r="G26" s="51">
        <v>5346</v>
      </c>
      <c r="H26" s="51">
        <v>754850</v>
      </c>
      <c r="I26" s="59">
        <f t="shared" si="0"/>
        <v>97.67</v>
      </c>
      <c r="J26" s="59">
        <f t="shared" si="0"/>
        <v>6.88</v>
      </c>
      <c r="K26" s="59">
        <f t="shared" si="0"/>
        <v>89.32</v>
      </c>
      <c r="L26" s="79">
        <v>88.88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312745</v>
      </c>
      <c r="D27" s="51">
        <v>17494</v>
      </c>
      <c r="E27" s="51">
        <v>330239</v>
      </c>
      <c r="F27" s="51">
        <v>308503</v>
      </c>
      <c r="G27" s="51">
        <v>1487</v>
      </c>
      <c r="H27" s="51">
        <v>309990</v>
      </c>
      <c r="I27" s="59">
        <f t="shared" si="0"/>
        <v>98.64</v>
      </c>
      <c r="J27" s="59">
        <f t="shared" si="0"/>
        <v>8.5</v>
      </c>
      <c r="K27" s="59">
        <f t="shared" si="0"/>
        <v>93.87</v>
      </c>
      <c r="L27" s="79">
        <v>93.75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381193</v>
      </c>
      <c r="D28" s="51">
        <v>44181</v>
      </c>
      <c r="E28" s="51">
        <v>425374</v>
      </c>
      <c r="F28" s="51">
        <v>370748</v>
      </c>
      <c r="G28" s="51">
        <v>2204</v>
      </c>
      <c r="H28" s="51">
        <v>372952</v>
      </c>
      <c r="I28" s="59">
        <f t="shared" si="0"/>
        <v>97.26</v>
      </c>
      <c r="J28" s="59">
        <f t="shared" si="0"/>
        <v>4.99</v>
      </c>
      <c r="K28" s="59">
        <f t="shared" si="0"/>
        <v>87.68</v>
      </c>
      <c r="L28" s="79">
        <v>87.38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214183</v>
      </c>
      <c r="D29" s="73">
        <v>16539</v>
      </c>
      <c r="E29" s="73">
        <v>230722</v>
      </c>
      <c r="F29" s="73">
        <v>210671</v>
      </c>
      <c r="G29" s="73">
        <v>1277</v>
      </c>
      <c r="H29" s="73">
        <v>211948</v>
      </c>
      <c r="I29" s="74">
        <f t="shared" si="0"/>
        <v>98.36</v>
      </c>
      <c r="J29" s="74">
        <f t="shared" si="0"/>
        <v>7.72</v>
      </c>
      <c r="K29" s="74">
        <f t="shared" si="0"/>
        <v>91.86</v>
      </c>
      <c r="L29" s="80">
        <v>91.97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222783</v>
      </c>
      <c r="D30" s="51">
        <v>9430</v>
      </c>
      <c r="E30" s="51">
        <v>232213</v>
      </c>
      <c r="F30" s="51">
        <v>221360</v>
      </c>
      <c r="G30" s="51">
        <v>2583</v>
      </c>
      <c r="H30" s="51">
        <v>223943</v>
      </c>
      <c r="I30" s="59">
        <f t="shared" si="0"/>
        <v>99.36</v>
      </c>
      <c r="J30" s="59">
        <f t="shared" si="0"/>
        <v>27.39</v>
      </c>
      <c r="K30" s="59">
        <f t="shared" si="0"/>
        <v>96.44</v>
      </c>
      <c r="L30" s="79">
        <v>95.47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390968</v>
      </c>
      <c r="D31" s="51">
        <v>1375</v>
      </c>
      <c r="E31" s="51">
        <v>392343</v>
      </c>
      <c r="F31" s="51">
        <v>390563</v>
      </c>
      <c r="G31" s="51">
        <v>766</v>
      </c>
      <c r="H31" s="51">
        <v>391329</v>
      </c>
      <c r="I31" s="59">
        <f t="shared" si="0"/>
        <v>99.9</v>
      </c>
      <c r="J31" s="59">
        <f t="shared" si="0"/>
        <v>55.71</v>
      </c>
      <c r="K31" s="59">
        <f t="shared" si="0"/>
        <v>99.74</v>
      </c>
      <c r="L31" s="79">
        <v>99.64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674506</v>
      </c>
      <c r="D32" s="51">
        <v>51125</v>
      </c>
      <c r="E32" s="51">
        <v>725631</v>
      </c>
      <c r="F32" s="51">
        <v>663625</v>
      </c>
      <c r="G32" s="51">
        <v>9191</v>
      </c>
      <c r="H32" s="51">
        <v>672816</v>
      </c>
      <c r="I32" s="59">
        <f t="shared" si="0"/>
        <v>98.39</v>
      </c>
      <c r="J32" s="59">
        <f t="shared" si="0"/>
        <v>17.98</v>
      </c>
      <c r="K32" s="59">
        <f t="shared" si="0"/>
        <v>92.72</v>
      </c>
      <c r="L32" s="79">
        <v>92.34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551466</v>
      </c>
      <c r="D33" s="51">
        <v>29597</v>
      </c>
      <c r="E33" s="51">
        <v>581063</v>
      </c>
      <c r="F33" s="51">
        <v>541864</v>
      </c>
      <c r="G33" s="51">
        <v>3786</v>
      </c>
      <c r="H33" s="51">
        <v>545650</v>
      </c>
      <c r="I33" s="59">
        <f t="shared" si="0"/>
        <v>98.26</v>
      </c>
      <c r="J33" s="59">
        <f t="shared" si="0"/>
        <v>12.79</v>
      </c>
      <c r="K33" s="59">
        <f t="shared" si="0"/>
        <v>93.91</v>
      </c>
      <c r="L33" s="79">
        <v>93.86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99758</v>
      </c>
      <c r="D34" s="73">
        <v>2458</v>
      </c>
      <c r="E34" s="73">
        <v>102216</v>
      </c>
      <c r="F34" s="73">
        <v>98780</v>
      </c>
      <c r="G34" s="73">
        <v>668</v>
      </c>
      <c r="H34" s="73">
        <v>99448</v>
      </c>
      <c r="I34" s="74">
        <f t="shared" si="0"/>
        <v>99.02</v>
      </c>
      <c r="J34" s="74">
        <f t="shared" si="0"/>
        <v>27.18</v>
      </c>
      <c r="K34" s="74">
        <f t="shared" si="0"/>
        <v>97.29</v>
      </c>
      <c r="L34" s="80">
        <v>97.44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55147343</v>
      </c>
      <c r="D35" s="54">
        <f t="shared" si="1"/>
        <v>2901357</v>
      </c>
      <c r="E35" s="54">
        <f t="shared" si="1"/>
        <v>58048700</v>
      </c>
      <c r="F35" s="54">
        <f t="shared" si="1"/>
        <v>54502849</v>
      </c>
      <c r="G35" s="54">
        <f t="shared" si="1"/>
        <v>417583</v>
      </c>
      <c r="H35" s="54">
        <f t="shared" si="1"/>
        <v>54920432</v>
      </c>
      <c r="I35" s="61">
        <f t="shared" si="0"/>
        <v>98.83</v>
      </c>
      <c r="J35" s="61">
        <f t="shared" si="0"/>
        <v>14.39</v>
      </c>
      <c r="K35" s="61">
        <f t="shared" si="0"/>
        <v>94.61</v>
      </c>
      <c r="L35" s="81">
        <v>94.14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17" orientation="portrait" useFirstPageNumber="1" r:id="rId1"/>
  <headerFooter scaleWithDoc="0"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M35"/>
  <sheetViews>
    <sheetView view="pageBreakPreview" zoomScaleNormal="85" zoomScaleSheetLayoutView="100" workbookViewId="0">
      <selection activeCell="N50" sqref="N50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70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19235559</v>
      </c>
      <c r="D10" s="50">
        <v>1001332</v>
      </c>
      <c r="E10" s="50">
        <v>20236891</v>
      </c>
      <c r="F10" s="50">
        <v>19033632</v>
      </c>
      <c r="G10" s="50">
        <v>175345</v>
      </c>
      <c r="H10" s="50">
        <v>19208977</v>
      </c>
      <c r="I10" s="58">
        <f t="shared" ref="I10:K35" si="0">IF(ISERROR(ROUND(F10/C10*100,2)),"-",ROUND(F10/C10*100,2))</f>
        <v>98.95</v>
      </c>
      <c r="J10" s="58">
        <f t="shared" si="0"/>
        <v>17.510000000000002</v>
      </c>
      <c r="K10" s="58">
        <f t="shared" si="0"/>
        <v>94.92</v>
      </c>
      <c r="L10" s="78">
        <v>94.58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4286554</v>
      </c>
      <c r="D11" s="51">
        <v>238840</v>
      </c>
      <c r="E11" s="51">
        <v>4525394</v>
      </c>
      <c r="F11" s="51">
        <v>4245595</v>
      </c>
      <c r="G11" s="51">
        <v>25904</v>
      </c>
      <c r="H11" s="51">
        <v>4271499</v>
      </c>
      <c r="I11" s="59">
        <f t="shared" si="0"/>
        <v>99.04</v>
      </c>
      <c r="J11" s="59">
        <f t="shared" si="0"/>
        <v>10.85</v>
      </c>
      <c r="K11" s="59">
        <f t="shared" si="0"/>
        <v>94.39</v>
      </c>
      <c r="L11" s="79">
        <v>93.63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3849710</v>
      </c>
      <c r="D12" s="51">
        <v>295228</v>
      </c>
      <c r="E12" s="51">
        <v>4144938</v>
      </c>
      <c r="F12" s="51">
        <v>3782188</v>
      </c>
      <c r="G12" s="51">
        <v>33747</v>
      </c>
      <c r="H12" s="51">
        <v>3815935</v>
      </c>
      <c r="I12" s="59">
        <f t="shared" si="0"/>
        <v>98.25</v>
      </c>
      <c r="J12" s="59">
        <f t="shared" si="0"/>
        <v>11.43</v>
      </c>
      <c r="K12" s="59">
        <f t="shared" si="0"/>
        <v>92.06</v>
      </c>
      <c r="L12" s="79">
        <v>91.47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3775761</v>
      </c>
      <c r="D13" s="51">
        <v>131812</v>
      </c>
      <c r="E13" s="51">
        <v>3907573</v>
      </c>
      <c r="F13" s="51">
        <v>3753420</v>
      </c>
      <c r="G13" s="51">
        <v>12576</v>
      </c>
      <c r="H13" s="51">
        <v>3765996</v>
      </c>
      <c r="I13" s="59">
        <f t="shared" si="0"/>
        <v>99.41</v>
      </c>
      <c r="J13" s="59">
        <f t="shared" si="0"/>
        <v>9.5399999999999991</v>
      </c>
      <c r="K13" s="59">
        <f t="shared" si="0"/>
        <v>96.38</v>
      </c>
      <c r="L13" s="79">
        <v>96.12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1205134</v>
      </c>
      <c r="D14" s="73">
        <v>85157</v>
      </c>
      <c r="E14" s="73">
        <v>1290291</v>
      </c>
      <c r="F14" s="73">
        <v>1180815</v>
      </c>
      <c r="G14" s="73">
        <v>7521</v>
      </c>
      <c r="H14" s="73">
        <v>1188336</v>
      </c>
      <c r="I14" s="74">
        <f t="shared" si="0"/>
        <v>97.98</v>
      </c>
      <c r="J14" s="74">
        <f t="shared" si="0"/>
        <v>8.83</v>
      </c>
      <c r="K14" s="74">
        <f t="shared" si="0"/>
        <v>92.1</v>
      </c>
      <c r="L14" s="80">
        <v>91.84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2068750</v>
      </c>
      <c r="D15" s="51">
        <v>113183</v>
      </c>
      <c r="E15" s="51">
        <v>2181933</v>
      </c>
      <c r="F15" s="51">
        <v>2048564</v>
      </c>
      <c r="G15" s="51">
        <v>15787</v>
      </c>
      <c r="H15" s="51">
        <v>2064351</v>
      </c>
      <c r="I15" s="59">
        <f t="shared" si="0"/>
        <v>99.02</v>
      </c>
      <c r="J15" s="59">
        <f t="shared" si="0"/>
        <v>13.95</v>
      </c>
      <c r="K15" s="59">
        <f t="shared" si="0"/>
        <v>94.61</v>
      </c>
      <c r="L15" s="79">
        <v>94.36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1619349</v>
      </c>
      <c r="D16" s="51">
        <v>130862</v>
      </c>
      <c r="E16" s="51">
        <v>1750211</v>
      </c>
      <c r="F16" s="51">
        <v>1588209</v>
      </c>
      <c r="G16" s="51">
        <v>17881</v>
      </c>
      <c r="H16" s="51">
        <v>1606090</v>
      </c>
      <c r="I16" s="59">
        <f t="shared" si="0"/>
        <v>98.08</v>
      </c>
      <c r="J16" s="59">
        <f t="shared" si="0"/>
        <v>13.66</v>
      </c>
      <c r="K16" s="59">
        <f t="shared" si="0"/>
        <v>91.77</v>
      </c>
      <c r="L16" s="79">
        <v>87.4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4113625</v>
      </c>
      <c r="D17" s="51">
        <v>126527</v>
      </c>
      <c r="E17" s="51">
        <v>4240152</v>
      </c>
      <c r="F17" s="51">
        <v>4070630</v>
      </c>
      <c r="G17" s="51">
        <v>18633</v>
      </c>
      <c r="H17" s="51">
        <v>4089263</v>
      </c>
      <c r="I17" s="59">
        <f t="shared" si="0"/>
        <v>98.95</v>
      </c>
      <c r="J17" s="59">
        <f t="shared" si="0"/>
        <v>14.73</v>
      </c>
      <c r="K17" s="59">
        <f t="shared" si="0"/>
        <v>96.44</v>
      </c>
      <c r="L17" s="79">
        <v>96.45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1266149</v>
      </c>
      <c r="D18" s="51">
        <v>54985</v>
      </c>
      <c r="E18" s="51">
        <v>1321134</v>
      </c>
      <c r="F18" s="51">
        <v>1255519</v>
      </c>
      <c r="G18" s="51">
        <v>11200</v>
      </c>
      <c r="H18" s="51">
        <v>1266719</v>
      </c>
      <c r="I18" s="59">
        <f t="shared" si="0"/>
        <v>99.16</v>
      </c>
      <c r="J18" s="59">
        <f t="shared" si="0"/>
        <v>20.37</v>
      </c>
      <c r="K18" s="59">
        <f t="shared" si="0"/>
        <v>95.88</v>
      </c>
      <c r="L18" s="79">
        <v>95.27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3786904</v>
      </c>
      <c r="D19" s="73">
        <v>232484</v>
      </c>
      <c r="E19" s="73">
        <v>4019388</v>
      </c>
      <c r="F19" s="73">
        <v>3734226</v>
      </c>
      <c r="G19" s="73">
        <v>38398</v>
      </c>
      <c r="H19" s="73">
        <v>3772624</v>
      </c>
      <c r="I19" s="74">
        <f t="shared" si="0"/>
        <v>98.61</v>
      </c>
      <c r="J19" s="74">
        <f t="shared" si="0"/>
        <v>16.52</v>
      </c>
      <c r="K19" s="74">
        <f t="shared" si="0"/>
        <v>93.86</v>
      </c>
      <c r="L19" s="80">
        <v>93.11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1431413</v>
      </c>
      <c r="D20" s="51">
        <v>80927</v>
      </c>
      <c r="E20" s="51">
        <v>1512340</v>
      </c>
      <c r="F20" s="51">
        <v>1415315</v>
      </c>
      <c r="G20" s="51">
        <v>11452</v>
      </c>
      <c r="H20" s="51">
        <v>1426767</v>
      </c>
      <c r="I20" s="59">
        <f t="shared" si="0"/>
        <v>98.88</v>
      </c>
      <c r="J20" s="59">
        <f t="shared" si="0"/>
        <v>14.15</v>
      </c>
      <c r="K20" s="59">
        <f t="shared" si="0"/>
        <v>94.34</v>
      </c>
      <c r="L20" s="79">
        <v>94.02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1467955</v>
      </c>
      <c r="D21" s="51">
        <v>47407</v>
      </c>
      <c r="E21" s="51">
        <v>1515362</v>
      </c>
      <c r="F21" s="51">
        <v>1445812</v>
      </c>
      <c r="G21" s="51">
        <v>11466</v>
      </c>
      <c r="H21" s="51">
        <v>1457278</v>
      </c>
      <c r="I21" s="59">
        <f t="shared" si="0"/>
        <v>98.49</v>
      </c>
      <c r="J21" s="59">
        <f t="shared" si="0"/>
        <v>24.19</v>
      </c>
      <c r="K21" s="59">
        <f t="shared" si="0"/>
        <v>96.17</v>
      </c>
      <c r="L21" s="79">
        <v>96.03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1326287</v>
      </c>
      <c r="D22" s="51">
        <v>92214</v>
      </c>
      <c r="E22" s="51">
        <v>1418501</v>
      </c>
      <c r="F22" s="51">
        <v>1309758</v>
      </c>
      <c r="G22" s="51">
        <v>8171</v>
      </c>
      <c r="H22" s="51">
        <v>1317929</v>
      </c>
      <c r="I22" s="59">
        <f t="shared" si="0"/>
        <v>98.75</v>
      </c>
      <c r="J22" s="59">
        <f t="shared" si="0"/>
        <v>8.86</v>
      </c>
      <c r="K22" s="59">
        <f t="shared" si="0"/>
        <v>92.91</v>
      </c>
      <c r="L22" s="79">
        <v>92.24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411195</v>
      </c>
      <c r="D23" s="51">
        <v>11573</v>
      </c>
      <c r="E23" s="51">
        <v>422768</v>
      </c>
      <c r="F23" s="51">
        <v>399432</v>
      </c>
      <c r="G23" s="51">
        <v>1367</v>
      </c>
      <c r="H23" s="51">
        <v>400799</v>
      </c>
      <c r="I23" s="59">
        <f t="shared" si="0"/>
        <v>97.14</v>
      </c>
      <c r="J23" s="59">
        <f t="shared" si="0"/>
        <v>11.81</v>
      </c>
      <c r="K23" s="59">
        <f t="shared" si="0"/>
        <v>94.8</v>
      </c>
      <c r="L23" s="79">
        <v>96.61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68771</v>
      </c>
      <c r="D24" s="73">
        <v>4084</v>
      </c>
      <c r="E24" s="73">
        <v>72855</v>
      </c>
      <c r="F24" s="73">
        <v>67359</v>
      </c>
      <c r="G24" s="73">
        <v>364</v>
      </c>
      <c r="H24" s="73">
        <v>67723</v>
      </c>
      <c r="I24" s="74">
        <f t="shared" si="0"/>
        <v>97.95</v>
      </c>
      <c r="J24" s="74">
        <f t="shared" si="0"/>
        <v>8.91</v>
      </c>
      <c r="K24" s="74">
        <f t="shared" si="0"/>
        <v>92.96</v>
      </c>
      <c r="L24" s="80">
        <v>92.39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103102</v>
      </c>
      <c r="D25" s="51">
        <v>4795</v>
      </c>
      <c r="E25" s="51">
        <v>107897</v>
      </c>
      <c r="F25" s="51">
        <v>100582</v>
      </c>
      <c r="G25" s="51">
        <v>463</v>
      </c>
      <c r="H25" s="51">
        <v>101045</v>
      </c>
      <c r="I25" s="59">
        <f t="shared" si="0"/>
        <v>97.56</v>
      </c>
      <c r="J25" s="59">
        <f t="shared" si="0"/>
        <v>9.66</v>
      </c>
      <c r="K25" s="59">
        <f t="shared" si="0"/>
        <v>93.65</v>
      </c>
      <c r="L25" s="79">
        <v>93.75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761991</v>
      </c>
      <c r="D26" s="51">
        <v>77748</v>
      </c>
      <c r="E26" s="51">
        <v>839739</v>
      </c>
      <c r="F26" s="51">
        <v>744147</v>
      </c>
      <c r="G26" s="51">
        <v>5346</v>
      </c>
      <c r="H26" s="51">
        <v>749493</v>
      </c>
      <c r="I26" s="59">
        <f t="shared" si="0"/>
        <v>97.66</v>
      </c>
      <c r="J26" s="59">
        <f t="shared" si="0"/>
        <v>6.88</v>
      </c>
      <c r="K26" s="59">
        <f t="shared" si="0"/>
        <v>89.25</v>
      </c>
      <c r="L26" s="79">
        <v>88.81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307195</v>
      </c>
      <c r="D27" s="51">
        <v>17494</v>
      </c>
      <c r="E27" s="51">
        <v>324689</v>
      </c>
      <c r="F27" s="51">
        <v>302953</v>
      </c>
      <c r="G27" s="51">
        <v>1487</v>
      </c>
      <c r="H27" s="51">
        <v>304440</v>
      </c>
      <c r="I27" s="59">
        <f t="shared" si="0"/>
        <v>98.62</v>
      </c>
      <c r="J27" s="59">
        <f t="shared" si="0"/>
        <v>8.5</v>
      </c>
      <c r="K27" s="59">
        <f t="shared" si="0"/>
        <v>93.76</v>
      </c>
      <c r="L27" s="79">
        <v>93.64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367433</v>
      </c>
      <c r="D28" s="51">
        <v>44181</v>
      </c>
      <c r="E28" s="51">
        <v>411614</v>
      </c>
      <c r="F28" s="51">
        <v>356988</v>
      </c>
      <c r="G28" s="51">
        <v>2204</v>
      </c>
      <c r="H28" s="51">
        <v>359192</v>
      </c>
      <c r="I28" s="59">
        <f t="shared" si="0"/>
        <v>97.16</v>
      </c>
      <c r="J28" s="59">
        <f t="shared" si="0"/>
        <v>4.99</v>
      </c>
      <c r="K28" s="59">
        <f t="shared" si="0"/>
        <v>87.26</v>
      </c>
      <c r="L28" s="79">
        <v>86.95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213977</v>
      </c>
      <c r="D29" s="73">
        <v>16539</v>
      </c>
      <c r="E29" s="73">
        <v>230516</v>
      </c>
      <c r="F29" s="73">
        <v>210465</v>
      </c>
      <c r="G29" s="73">
        <v>1277</v>
      </c>
      <c r="H29" s="73">
        <v>211742</v>
      </c>
      <c r="I29" s="74">
        <f t="shared" si="0"/>
        <v>98.36</v>
      </c>
      <c r="J29" s="74">
        <f t="shared" si="0"/>
        <v>7.72</v>
      </c>
      <c r="K29" s="74">
        <f t="shared" si="0"/>
        <v>91.86</v>
      </c>
      <c r="L29" s="80">
        <v>91.96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221039</v>
      </c>
      <c r="D30" s="51">
        <v>9430</v>
      </c>
      <c r="E30" s="51">
        <v>230469</v>
      </c>
      <c r="F30" s="51">
        <v>219616</v>
      </c>
      <c r="G30" s="51">
        <v>2583</v>
      </c>
      <c r="H30" s="51">
        <v>222199</v>
      </c>
      <c r="I30" s="59">
        <f t="shared" si="0"/>
        <v>99.36</v>
      </c>
      <c r="J30" s="59">
        <f t="shared" si="0"/>
        <v>27.39</v>
      </c>
      <c r="K30" s="59">
        <f t="shared" si="0"/>
        <v>96.41</v>
      </c>
      <c r="L30" s="79">
        <v>95.44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390439</v>
      </c>
      <c r="D31" s="51">
        <v>1375</v>
      </c>
      <c r="E31" s="51">
        <v>391814</v>
      </c>
      <c r="F31" s="51">
        <v>390034</v>
      </c>
      <c r="G31" s="51">
        <v>766</v>
      </c>
      <c r="H31" s="51">
        <v>390800</v>
      </c>
      <c r="I31" s="59">
        <f t="shared" si="0"/>
        <v>99.9</v>
      </c>
      <c r="J31" s="59">
        <f t="shared" si="0"/>
        <v>55.71</v>
      </c>
      <c r="K31" s="59">
        <f t="shared" si="0"/>
        <v>99.74</v>
      </c>
      <c r="L31" s="79">
        <v>99.64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667459</v>
      </c>
      <c r="D32" s="51">
        <v>51125</v>
      </c>
      <c r="E32" s="51">
        <v>718584</v>
      </c>
      <c r="F32" s="51">
        <v>656578</v>
      </c>
      <c r="G32" s="51">
        <v>9191</v>
      </c>
      <c r="H32" s="51">
        <v>665769</v>
      </c>
      <c r="I32" s="59">
        <f t="shared" si="0"/>
        <v>98.37</v>
      </c>
      <c r="J32" s="59">
        <f t="shared" si="0"/>
        <v>17.98</v>
      </c>
      <c r="K32" s="59">
        <f t="shared" si="0"/>
        <v>92.65</v>
      </c>
      <c r="L32" s="79">
        <v>92.27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549106</v>
      </c>
      <c r="D33" s="51">
        <v>29597</v>
      </c>
      <c r="E33" s="51">
        <v>578703</v>
      </c>
      <c r="F33" s="51">
        <v>539504</v>
      </c>
      <c r="G33" s="51">
        <v>3786</v>
      </c>
      <c r="H33" s="51">
        <v>543290</v>
      </c>
      <c r="I33" s="59">
        <f t="shared" si="0"/>
        <v>98.25</v>
      </c>
      <c r="J33" s="59">
        <f t="shared" si="0"/>
        <v>12.79</v>
      </c>
      <c r="K33" s="59">
        <f t="shared" si="0"/>
        <v>93.88</v>
      </c>
      <c r="L33" s="79">
        <v>93.83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93518</v>
      </c>
      <c r="D34" s="73">
        <v>2458</v>
      </c>
      <c r="E34" s="73">
        <v>95976</v>
      </c>
      <c r="F34" s="73">
        <v>92540</v>
      </c>
      <c r="G34" s="73">
        <v>668</v>
      </c>
      <c r="H34" s="73">
        <v>93208</v>
      </c>
      <c r="I34" s="74">
        <f t="shared" si="0"/>
        <v>98.95</v>
      </c>
      <c r="J34" s="74">
        <f t="shared" si="0"/>
        <v>27.18</v>
      </c>
      <c r="K34" s="74">
        <f t="shared" si="0"/>
        <v>97.12</v>
      </c>
      <c r="L34" s="80">
        <v>97.27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53588375</v>
      </c>
      <c r="D35" s="54">
        <f t="shared" si="1"/>
        <v>2901357</v>
      </c>
      <c r="E35" s="54">
        <f t="shared" si="1"/>
        <v>56489732</v>
      </c>
      <c r="F35" s="54">
        <f t="shared" si="1"/>
        <v>52943881</v>
      </c>
      <c r="G35" s="54">
        <f t="shared" si="1"/>
        <v>417583</v>
      </c>
      <c r="H35" s="54">
        <f t="shared" si="1"/>
        <v>53361464</v>
      </c>
      <c r="I35" s="61">
        <f t="shared" si="0"/>
        <v>98.8</v>
      </c>
      <c r="J35" s="61">
        <f t="shared" si="0"/>
        <v>14.39</v>
      </c>
      <c r="K35" s="61">
        <f t="shared" si="0"/>
        <v>94.46</v>
      </c>
      <c r="L35" s="81">
        <v>93.98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19" orientation="portrait" useFirstPageNumber="1" r:id="rId1"/>
  <headerFooter scaleWithDoc="0" alignWithMargins="0">
    <oddFooter>&amp;C-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M35"/>
  <sheetViews>
    <sheetView view="pageBreakPreview" zoomScaleNormal="85" zoomScaleSheetLayoutView="100" workbookViewId="0">
      <selection activeCell="D30" sqref="D30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96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5268045</v>
      </c>
      <c r="D10" s="50">
        <v>343030</v>
      </c>
      <c r="E10" s="50">
        <v>5611075</v>
      </c>
      <c r="F10" s="50">
        <v>5198207</v>
      </c>
      <c r="G10" s="50">
        <v>59406</v>
      </c>
      <c r="H10" s="50">
        <v>5257613</v>
      </c>
      <c r="I10" s="58">
        <f t="shared" ref="I10:K35" si="0">IF(ISERROR(ROUND(F10/C10*100,2)),"-",ROUND(F10/C10*100,2))</f>
        <v>98.67</v>
      </c>
      <c r="J10" s="58">
        <f t="shared" si="0"/>
        <v>17.32</v>
      </c>
      <c r="K10" s="58">
        <f t="shared" si="0"/>
        <v>93.7</v>
      </c>
      <c r="L10" s="78">
        <v>93.24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621564</v>
      </c>
      <c r="D11" s="51">
        <v>54208</v>
      </c>
      <c r="E11" s="51">
        <v>675772</v>
      </c>
      <c r="F11" s="51">
        <v>611023</v>
      </c>
      <c r="G11" s="51">
        <v>5879</v>
      </c>
      <c r="H11" s="51">
        <v>616902</v>
      </c>
      <c r="I11" s="59">
        <f t="shared" si="0"/>
        <v>98.3</v>
      </c>
      <c r="J11" s="59">
        <f t="shared" si="0"/>
        <v>10.85</v>
      </c>
      <c r="K11" s="59">
        <f t="shared" si="0"/>
        <v>91.29</v>
      </c>
      <c r="L11" s="79">
        <v>89.91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1075870</v>
      </c>
      <c r="D12" s="51">
        <v>82507</v>
      </c>
      <c r="E12" s="51">
        <v>1158377</v>
      </c>
      <c r="F12" s="51">
        <v>1056999</v>
      </c>
      <c r="G12" s="51">
        <v>9431</v>
      </c>
      <c r="H12" s="51">
        <v>1066430</v>
      </c>
      <c r="I12" s="59">
        <f t="shared" si="0"/>
        <v>98.25</v>
      </c>
      <c r="J12" s="59">
        <f t="shared" si="0"/>
        <v>11.43</v>
      </c>
      <c r="K12" s="59">
        <f t="shared" si="0"/>
        <v>92.06</v>
      </c>
      <c r="L12" s="79">
        <v>91.47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870429</v>
      </c>
      <c r="D13" s="51">
        <v>30387</v>
      </c>
      <c r="E13" s="51">
        <v>900816</v>
      </c>
      <c r="F13" s="51">
        <v>865279</v>
      </c>
      <c r="G13" s="51">
        <v>2899</v>
      </c>
      <c r="H13" s="51">
        <v>868178</v>
      </c>
      <c r="I13" s="59">
        <f t="shared" si="0"/>
        <v>99.41</v>
      </c>
      <c r="J13" s="59">
        <f t="shared" si="0"/>
        <v>9.5399999999999991</v>
      </c>
      <c r="K13" s="59">
        <f t="shared" si="0"/>
        <v>96.38</v>
      </c>
      <c r="L13" s="79">
        <v>96.12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263942</v>
      </c>
      <c r="D14" s="73">
        <v>18651</v>
      </c>
      <c r="E14" s="73">
        <v>282593</v>
      </c>
      <c r="F14" s="73">
        <v>258616</v>
      </c>
      <c r="G14" s="73">
        <v>1647</v>
      </c>
      <c r="H14" s="73">
        <v>260263</v>
      </c>
      <c r="I14" s="74">
        <f t="shared" si="0"/>
        <v>97.98</v>
      </c>
      <c r="J14" s="74">
        <f t="shared" si="0"/>
        <v>8.83</v>
      </c>
      <c r="K14" s="74">
        <f t="shared" si="0"/>
        <v>92.1</v>
      </c>
      <c r="L14" s="80">
        <v>91.84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442537</v>
      </c>
      <c r="D15" s="51">
        <v>27771</v>
      </c>
      <c r="E15" s="51">
        <v>470308</v>
      </c>
      <c r="F15" s="51">
        <v>438219</v>
      </c>
      <c r="G15" s="51">
        <v>3874</v>
      </c>
      <c r="H15" s="51">
        <v>442093</v>
      </c>
      <c r="I15" s="59">
        <f t="shared" si="0"/>
        <v>99.02</v>
      </c>
      <c r="J15" s="59">
        <f t="shared" si="0"/>
        <v>13.95</v>
      </c>
      <c r="K15" s="59">
        <f t="shared" si="0"/>
        <v>94</v>
      </c>
      <c r="L15" s="79">
        <v>93.8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408324</v>
      </c>
      <c r="D16" s="51">
        <v>32997</v>
      </c>
      <c r="E16" s="51">
        <v>441321</v>
      </c>
      <c r="F16" s="51">
        <v>400471</v>
      </c>
      <c r="G16" s="51">
        <v>4509</v>
      </c>
      <c r="H16" s="51">
        <v>404980</v>
      </c>
      <c r="I16" s="59">
        <f t="shared" si="0"/>
        <v>98.08</v>
      </c>
      <c r="J16" s="59">
        <f t="shared" si="0"/>
        <v>13.66</v>
      </c>
      <c r="K16" s="59">
        <f t="shared" si="0"/>
        <v>91.77</v>
      </c>
      <c r="L16" s="79">
        <v>87.4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966476</v>
      </c>
      <c r="D17" s="51">
        <v>29727</v>
      </c>
      <c r="E17" s="51">
        <v>996203</v>
      </c>
      <c r="F17" s="51">
        <v>956374</v>
      </c>
      <c r="G17" s="51">
        <v>4378</v>
      </c>
      <c r="H17" s="51">
        <v>960752</v>
      </c>
      <c r="I17" s="59">
        <f t="shared" si="0"/>
        <v>98.95</v>
      </c>
      <c r="J17" s="59">
        <f t="shared" si="0"/>
        <v>14.73</v>
      </c>
      <c r="K17" s="59">
        <f t="shared" si="0"/>
        <v>96.44</v>
      </c>
      <c r="L17" s="79">
        <v>96.45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243402</v>
      </c>
      <c r="D18" s="51">
        <v>14989</v>
      </c>
      <c r="E18" s="51">
        <v>258391</v>
      </c>
      <c r="F18" s="51">
        <v>240504</v>
      </c>
      <c r="G18" s="51">
        <v>3063</v>
      </c>
      <c r="H18" s="51">
        <v>243567</v>
      </c>
      <c r="I18" s="59">
        <f t="shared" si="0"/>
        <v>98.81</v>
      </c>
      <c r="J18" s="59">
        <f t="shared" si="0"/>
        <v>20.43</v>
      </c>
      <c r="K18" s="59">
        <f t="shared" si="0"/>
        <v>94.26</v>
      </c>
      <c r="L18" s="79">
        <v>93.29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1025464</v>
      </c>
      <c r="D19" s="73">
        <v>62955</v>
      </c>
      <c r="E19" s="73">
        <v>1088419</v>
      </c>
      <c r="F19" s="73">
        <v>1011200</v>
      </c>
      <c r="G19" s="73">
        <v>10398</v>
      </c>
      <c r="H19" s="73">
        <v>1021598</v>
      </c>
      <c r="I19" s="74">
        <f t="shared" si="0"/>
        <v>98.61</v>
      </c>
      <c r="J19" s="74">
        <f t="shared" si="0"/>
        <v>16.52</v>
      </c>
      <c r="K19" s="74">
        <f t="shared" si="0"/>
        <v>93.86</v>
      </c>
      <c r="L19" s="80">
        <v>93.11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336170</v>
      </c>
      <c r="D20" s="51">
        <v>19006</v>
      </c>
      <c r="E20" s="51">
        <v>355176</v>
      </c>
      <c r="F20" s="51">
        <v>332389</v>
      </c>
      <c r="G20" s="51">
        <v>2690</v>
      </c>
      <c r="H20" s="51">
        <v>335079</v>
      </c>
      <c r="I20" s="59">
        <f t="shared" si="0"/>
        <v>98.88</v>
      </c>
      <c r="J20" s="59">
        <f t="shared" si="0"/>
        <v>14.15</v>
      </c>
      <c r="K20" s="59">
        <f t="shared" si="0"/>
        <v>94.34</v>
      </c>
      <c r="L20" s="79">
        <v>94.02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263351</v>
      </c>
      <c r="D21" s="51">
        <v>8505</v>
      </c>
      <c r="E21" s="51">
        <v>271856</v>
      </c>
      <c r="F21" s="51">
        <v>259379</v>
      </c>
      <c r="G21" s="51">
        <v>2057</v>
      </c>
      <c r="H21" s="51">
        <v>261436</v>
      </c>
      <c r="I21" s="59">
        <f t="shared" si="0"/>
        <v>98.49</v>
      </c>
      <c r="J21" s="59">
        <f t="shared" si="0"/>
        <v>24.19</v>
      </c>
      <c r="K21" s="59">
        <f t="shared" si="0"/>
        <v>96.17</v>
      </c>
      <c r="L21" s="79">
        <v>96.32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288398</v>
      </c>
      <c r="D22" s="51">
        <v>20052</v>
      </c>
      <c r="E22" s="51">
        <v>308450</v>
      </c>
      <c r="F22" s="51">
        <v>284804</v>
      </c>
      <c r="G22" s="51">
        <v>1777</v>
      </c>
      <c r="H22" s="51">
        <v>286581</v>
      </c>
      <c r="I22" s="59">
        <f t="shared" si="0"/>
        <v>98.75</v>
      </c>
      <c r="J22" s="59">
        <f t="shared" si="0"/>
        <v>8.86</v>
      </c>
      <c r="K22" s="59">
        <f t="shared" si="0"/>
        <v>92.91</v>
      </c>
      <c r="L22" s="79">
        <v>92.24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59212</v>
      </c>
      <c r="D23" s="51">
        <v>1667</v>
      </c>
      <c r="E23" s="51">
        <v>60879</v>
      </c>
      <c r="F23" s="51">
        <v>57518</v>
      </c>
      <c r="G23" s="51">
        <v>197</v>
      </c>
      <c r="H23" s="51">
        <v>57715</v>
      </c>
      <c r="I23" s="59">
        <f t="shared" si="0"/>
        <v>97.14</v>
      </c>
      <c r="J23" s="59">
        <f t="shared" si="0"/>
        <v>11.82</v>
      </c>
      <c r="K23" s="59">
        <f t="shared" si="0"/>
        <v>94.8</v>
      </c>
      <c r="L23" s="79">
        <v>96.61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17880</v>
      </c>
      <c r="D24" s="73">
        <v>1409</v>
      </c>
      <c r="E24" s="73">
        <v>19289</v>
      </c>
      <c r="F24" s="73">
        <v>17307</v>
      </c>
      <c r="G24" s="73">
        <v>126</v>
      </c>
      <c r="H24" s="73">
        <v>17433</v>
      </c>
      <c r="I24" s="74">
        <f t="shared" si="0"/>
        <v>96.8</v>
      </c>
      <c r="J24" s="74">
        <f t="shared" si="0"/>
        <v>8.94</v>
      </c>
      <c r="K24" s="74">
        <f t="shared" si="0"/>
        <v>90.38</v>
      </c>
      <c r="L24" s="80">
        <v>89.9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23274</v>
      </c>
      <c r="D25" s="51">
        <v>1559</v>
      </c>
      <c r="E25" s="51">
        <v>24833</v>
      </c>
      <c r="F25" s="51">
        <v>22705</v>
      </c>
      <c r="G25" s="51">
        <v>151</v>
      </c>
      <c r="H25" s="51">
        <v>22856</v>
      </c>
      <c r="I25" s="59">
        <f t="shared" si="0"/>
        <v>97.56</v>
      </c>
      <c r="J25" s="59">
        <f t="shared" si="0"/>
        <v>9.69</v>
      </c>
      <c r="K25" s="59">
        <f t="shared" si="0"/>
        <v>92.04</v>
      </c>
      <c r="L25" s="79">
        <v>92.35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169983</v>
      </c>
      <c r="D26" s="51">
        <v>17344</v>
      </c>
      <c r="E26" s="51">
        <v>187327</v>
      </c>
      <c r="F26" s="51">
        <v>166004</v>
      </c>
      <c r="G26" s="51">
        <v>1193</v>
      </c>
      <c r="H26" s="51">
        <v>167197</v>
      </c>
      <c r="I26" s="59">
        <f t="shared" si="0"/>
        <v>97.66</v>
      </c>
      <c r="J26" s="59">
        <f t="shared" si="0"/>
        <v>6.88</v>
      </c>
      <c r="K26" s="59">
        <f t="shared" si="0"/>
        <v>89.25</v>
      </c>
      <c r="L26" s="79">
        <v>88.81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64477</v>
      </c>
      <c r="D27" s="51">
        <v>4741</v>
      </c>
      <c r="E27" s="51">
        <v>69218</v>
      </c>
      <c r="F27" s="51">
        <v>63587</v>
      </c>
      <c r="G27" s="51">
        <v>403</v>
      </c>
      <c r="H27" s="51">
        <v>63990</v>
      </c>
      <c r="I27" s="59">
        <f t="shared" si="0"/>
        <v>98.62</v>
      </c>
      <c r="J27" s="59">
        <f t="shared" si="0"/>
        <v>8.5</v>
      </c>
      <c r="K27" s="59">
        <f t="shared" si="0"/>
        <v>92.45</v>
      </c>
      <c r="L27" s="79">
        <v>92.47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107354</v>
      </c>
      <c r="D28" s="51">
        <v>12945</v>
      </c>
      <c r="E28" s="51">
        <v>120299</v>
      </c>
      <c r="F28" s="51">
        <v>104302</v>
      </c>
      <c r="G28" s="51">
        <v>646</v>
      </c>
      <c r="H28" s="51">
        <v>104948</v>
      </c>
      <c r="I28" s="59">
        <f t="shared" si="0"/>
        <v>97.16</v>
      </c>
      <c r="J28" s="59">
        <f t="shared" si="0"/>
        <v>4.99</v>
      </c>
      <c r="K28" s="59">
        <f t="shared" si="0"/>
        <v>87.24</v>
      </c>
      <c r="L28" s="79">
        <v>86.97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62626</v>
      </c>
      <c r="D29" s="73">
        <v>5954</v>
      </c>
      <c r="E29" s="73">
        <v>68580</v>
      </c>
      <c r="F29" s="73">
        <v>61903</v>
      </c>
      <c r="G29" s="73">
        <v>460</v>
      </c>
      <c r="H29" s="73">
        <v>62363</v>
      </c>
      <c r="I29" s="74">
        <f t="shared" si="0"/>
        <v>98.85</v>
      </c>
      <c r="J29" s="74">
        <f t="shared" si="0"/>
        <v>7.73</v>
      </c>
      <c r="K29" s="74">
        <f t="shared" si="0"/>
        <v>90.93</v>
      </c>
      <c r="L29" s="80">
        <v>90.29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52593</v>
      </c>
      <c r="D30" s="51">
        <v>2563</v>
      </c>
      <c r="E30" s="51">
        <v>55156</v>
      </c>
      <c r="F30" s="51">
        <v>52142</v>
      </c>
      <c r="G30" s="51">
        <v>702</v>
      </c>
      <c r="H30" s="51">
        <v>52844</v>
      </c>
      <c r="I30" s="59">
        <f t="shared" si="0"/>
        <v>99.14</v>
      </c>
      <c r="J30" s="59">
        <f t="shared" si="0"/>
        <v>27.39</v>
      </c>
      <c r="K30" s="59">
        <f t="shared" si="0"/>
        <v>95.81</v>
      </c>
      <c r="L30" s="79">
        <v>94.81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205825</v>
      </c>
      <c r="D31" s="51">
        <v>386</v>
      </c>
      <c r="E31" s="51">
        <v>206211</v>
      </c>
      <c r="F31" s="51">
        <v>205715</v>
      </c>
      <c r="G31" s="51">
        <v>319</v>
      </c>
      <c r="H31" s="51">
        <v>206034</v>
      </c>
      <c r="I31" s="59">
        <f t="shared" si="0"/>
        <v>99.95</v>
      </c>
      <c r="J31" s="59">
        <f t="shared" si="0"/>
        <v>82.64</v>
      </c>
      <c r="K31" s="59">
        <f t="shared" si="0"/>
        <v>99.91</v>
      </c>
      <c r="L31" s="79">
        <v>99.81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189127</v>
      </c>
      <c r="D32" s="51">
        <v>15818</v>
      </c>
      <c r="E32" s="51">
        <v>204945</v>
      </c>
      <c r="F32" s="51">
        <v>186044</v>
      </c>
      <c r="G32" s="51">
        <v>2843</v>
      </c>
      <c r="H32" s="51">
        <v>188887</v>
      </c>
      <c r="I32" s="59">
        <f t="shared" si="0"/>
        <v>98.37</v>
      </c>
      <c r="J32" s="59">
        <f t="shared" si="0"/>
        <v>17.97</v>
      </c>
      <c r="K32" s="59">
        <f t="shared" si="0"/>
        <v>92.16</v>
      </c>
      <c r="L32" s="79">
        <v>91.95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157154</v>
      </c>
      <c r="D33" s="51">
        <v>8471</v>
      </c>
      <c r="E33" s="51">
        <v>165625</v>
      </c>
      <c r="F33" s="51">
        <v>154406</v>
      </c>
      <c r="G33" s="51">
        <v>1084</v>
      </c>
      <c r="H33" s="51">
        <v>155490</v>
      </c>
      <c r="I33" s="59">
        <f t="shared" si="0"/>
        <v>98.25</v>
      </c>
      <c r="J33" s="59">
        <f t="shared" si="0"/>
        <v>12.8</v>
      </c>
      <c r="K33" s="59">
        <f t="shared" si="0"/>
        <v>93.88</v>
      </c>
      <c r="L33" s="79">
        <v>93.83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15474</v>
      </c>
      <c r="D34" s="73">
        <v>642</v>
      </c>
      <c r="E34" s="73">
        <v>16116</v>
      </c>
      <c r="F34" s="73">
        <v>15260</v>
      </c>
      <c r="G34" s="73">
        <v>175</v>
      </c>
      <c r="H34" s="73">
        <v>15435</v>
      </c>
      <c r="I34" s="74">
        <f t="shared" si="0"/>
        <v>98.62</v>
      </c>
      <c r="J34" s="74">
        <f t="shared" si="0"/>
        <v>27.26</v>
      </c>
      <c r="K34" s="74">
        <f t="shared" si="0"/>
        <v>95.77</v>
      </c>
      <c r="L34" s="80">
        <v>95.58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13198951</v>
      </c>
      <c r="D35" s="54">
        <f t="shared" si="1"/>
        <v>818284</v>
      </c>
      <c r="E35" s="54">
        <f t="shared" si="1"/>
        <v>14017235</v>
      </c>
      <c r="F35" s="54">
        <f t="shared" si="1"/>
        <v>13020357</v>
      </c>
      <c r="G35" s="54">
        <f t="shared" si="1"/>
        <v>120307</v>
      </c>
      <c r="H35" s="54">
        <f t="shared" si="1"/>
        <v>13140664</v>
      </c>
      <c r="I35" s="61">
        <f t="shared" si="0"/>
        <v>98.65</v>
      </c>
      <c r="J35" s="61">
        <f t="shared" si="0"/>
        <v>14.7</v>
      </c>
      <c r="K35" s="61">
        <f t="shared" si="0"/>
        <v>93.75</v>
      </c>
      <c r="L35" s="81">
        <v>93.18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21" orientation="portrait" useFirstPageNumber="1" r:id="rId1"/>
  <headerFooter scaleWithDoc="0" alignWithMargins="0">
    <oddFooter>&amp;C-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M35"/>
  <sheetViews>
    <sheetView view="pageBreakPreview" zoomScaleNormal="85" zoomScaleSheetLayoutView="100" workbookViewId="0">
      <selection activeCell="K39" sqref="K39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73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9844050</v>
      </c>
      <c r="D10" s="50">
        <v>640999</v>
      </c>
      <c r="E10" s="50">
        <v>10485049</v>
      </c>
      <c r="F10" s="50">
        <v>9713548</v>
      </c>
      <c r="G10" s="50">
        <v>111007</v>
      </c>
      <c r="H10" s="50">
        <v>9824555</v>
      </c>
      <c r="I10" s="58">
        <f t="shared" ref="I10:K35" si="0">IF(ISERROR(ROUND(F10/C10*100,2)),"-",ROUND(F10/C10*100,2))</f>
        <v>98.67</v>
      </c>
      <c r="J10" s="58">
        <f t="shared" si="0"/>
        <v>17.32</v>
      </c>
      <c r="K10" s="58">
        <f t="shared" si="0"/>
        <v>93.7</v>
      </c>
      <c r="L10" s="78">
        <v>93.24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1387782</v>
      </c>
      <c r="D11" s="51">
        <v>116707</v>
      </c>
      <c r="E11" s="51">
        <v>1504489</v>
      </c>
      <c r="F11" s="51">
        <v>1368106</v>
      </c>
      <c r="G11" s="51">
        <v>12658</v>
      </c>
      <c r="H11" s="51">
        <v>1380764</v>
      </c>
      <c r="I11" s="59">
        <f t="shared" si="0"/>
        <v>98.58</v>
      </c>
      <c r="J11" s="59">
        <f t="shared" si="0"/>
        <v>10.85</v>
      </c>
      <c r="K11" s="59">
        <f t="shared" si="0"/>
        <v>91.78</v>
      </c>
      <c r="L11" s="79">
        <v>90.15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2103659</v>
      </c>
      <c r="D12" s="51">
        <v>161326</v>
      </c>
      <c r="E12" s="51">
        <v>2264985</v>
      </c>
      <c r="F12" s="51">
        <v>2066762</v>
      </c>
      <c r="G12" s="51">
        <v>18441</v>
      </c>
      <c r="H12" s="51">
        <v>2085203</v>
      </c>
      <c r="I12" s="59">
        <f t="shared" si="0"/>
        <v>98.25</v>
      </c>
      <c r="J12" s="59">
        <f t="shared" si="0"/>
        <v>11.43</v>
      </c>
      <c r="K12" s="59">
        <f t="shared" si="0"/>
        <v>92.06</v>
      </c>
      <c r="L12" s="79">
        <v>91.47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1990896</v>
      </c>
      <c r="D13" s="51">
        <v>69502</v>
      </c>
      <c r="E13" s="51">
        <v>2060398</v>
      </c>
      <c r="F13" s="51">
        <v>1979116</v>
      </c>
      <c r="G13" s="51">
        <v>6631</v>
      </c>
      <c r="H13" s="51">
        <v>1985747</v>
      </c>
      <c r="I13" s="59">
        <f t="shared" si="0"/>
        <v>99.41</v>
      </c>
      <c r="J13" s="59">
        <f t="shared" si="0"/>
        <v>9.5399999999999991</v>
      </c>
      <c r="K13" s="59">
        <f t="shared" si="0"/>
        <v>96.38</v>
      </c>
      <c r="L13" s="79">
        <v>96.12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566139</v>
      </c>
      <c r="D14" s="73">
        <v>40004</v>
      </c>
      <c r="E14" s="73">
        <v>606143</v>
      </c>
      <c r="F14" s="73">
        <v>554715</v>
      </c>
      <c r="G14" s="73">
        <v>3533</v>
      </c>
      <c r="H14" s="73">
        <v>558248</v>
      </c>
      <c r="I14" s="74">
        <f t="shared" si="0"/>
        <v>97.98</v>
      </c>
      <c r="J14" s="74">
        <f t="shared" si="0"/>
        <v>8.83</v>
      </c>
      <c r="K14" s="74">
        <f t="shared" si="0"/>
        <v>92.1</v>
      </c>
      <c r="L14" s="80">
        <v>91.83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1032057</v>
      </c>
      <c r="D15" s="51">
        <v>57508</v>
      </c>
      <c r="E15" s="51">
        <v>1089565</v>
      </c>
      <c r="F15" s="51">
        <v>1021987</v>
      </c>
      <c r="G15" s="51">
        <v>8021</v>
      </c>
      <c r="H15" s="51">
        <v>1030008</v>
      </c>
      <c r="I15" s="59">
        <f t="shared" si="0"/>
        <v>99.02</v>
      </c>
      <c r="J15" s="59">
        <f t="shared" si="0"/>
        <v>13.95</v>
      </c>
      <c r="K15" s="59">
        <f t="shared" si="0"/>
        <v>94.53</v>
      </c>
      <c r="L15" s="79">
        <v>94.06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833430</v>
      </c>
      <c r="D16" s="51">
        <v>67351</v>
      </c>
      <c r="E16" s="51">
        <v>900781</v>
      </c>
      <c r="F16" s="51">
        <v>817404</v>
      </c>
      <c r="G16" s="51">
        <v>9203</v>
      </c>
      <c r="H16" s="51">
        <v>826607</v>
      </c>
      <c r="I16" s="59">
        <f t="shared" si="0"/>
        <v>98.08</v>
      </c>
      <c r="J16" s="59">
        <f t="shared" si="0"/>
        <v>13.66</v>
      </c>
      <c r="K16" s="59">
        <f t="shared" si="0"/>
        <v>91.77</v>
      </c>
      <c r="L16" s="79">
        <v>87.4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1756663</v>
      </c>
      <c r="D17" s="51">
        <v>54031</v>
      </c>
      <c r="E17" s="51">
        <v>1810694</v>
      </c>
      <c r="F17" s="51">
        <v>1738303</v>
      </c>
      <c r="G17" s="51">
        <v>7957</v>
      </c>
      <c r="H17" s="51">
        <v>1746260</v>
      </c>
      <c r="I17" s="59">
        <f t="shared" si="0"/>
        <v>98.95</v>
      </c>
      <c r="J17" s="59">
        <f t="shared" si="0"/>
        <v>14.73</v>
      </c>
      <c r="K17" s="59">
        <f t="shared" si="0"/>
        <v>96.44</v>
      </c>
      <c r="L17" s="79">
        <v>96.45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649474</v>
      </c>
      <c r="D18" s="51">
        <v>39818</v>
      </c>
      <c r="E18" s="51">
        <v>689292</v>
      </c>
      <c r="F18" s="51">
        <v>641742</v>
      </c>
      <c r="G18" s="51">
        <v>8137</v>
      </c>
      <c r="H18" s="51">
        <v>649879</v>
      </c>
      <c r="I18" s="59">
        <f t="shared" si="0"/>
        <v>98.81</v>
      </c>
      <c r="J18" s="59">
        <f t="shared" si="0"/>
        <v>20.440000000000001</v>
      </c>
      <c r="K18" s="59">
        <f t="shared" si="0"/>
        <v>94.28</v>
      </c>
      <c r="L18" s="79">
        <v>93.3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1951836</v>
      </c>
      <c r="D19" s="73">
        <v>119826</v>
      </c>
      <c r="E19" s="73">
        <v>2071662</v>
      </c>
      <c r="F19" s="73">
        <v>1924684</v>
      </c>
      <c r="G19" s="73">
        <v>19791</v>
      </c>
      <c r="H19" s="73">
        <v>1944475</v>
      </c>
      <c r="I19" s="74">
        <f t="shared" si="0"/>
        <v>98.61</v>
      </c>
      <c r="J19" s="74">
        <f t="shared" si="0"/>
        <v>16.52</v>
      </c>
      <c r="K19" s="74">
        <f t="shared" si="0"/>
        <v>93.86</v>
      </c>
      <c r="L19" s="80">
        <v>93.11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704480</v>
      </c>
      <c r="D20" s="51">
        <v>39829</v>
      </c>
      <c r="E20" s="51">
        <v>744309</v>
      </c>
      <c r="F20" s="51">
        <v>696558</v>
      </c>
      <c r="G20" s="51">
        <v>5636</v>
      </c>
      <c r="H20" s="51">
        <v>702194</v>
      </c>
      <c r="I20" s="59">
        <f t="shared" si="0"/>
        <v>98.88</v>
      </c>
      <c r="J20" s="59">
        <f t="shared" si="0"/>
        <v>14.15</v>
      </c>
      <c r="K20" s="59">
        <f t="shared" si="0"/>
        <v>94.34</v>
      </c>
      <c r="L20" s="79">
        <v>94.02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611991</v>
      </c>
      <c r="D21" s="51">
        <v>19764</v>
      </c>
      <c r="E21" s="51">
        <v>631755</v>
      </c>
      <c r="F21" s="51">
        <v>602759</v>
      </c>
      <c r="G21" s="51">
        <v>4780</v>
      </c>
      <c r="H21" s="51">
        <v>607539</v>
      </c>
      <c r="I21" s="59">
        <f t="shared" si="0"/>
        <v>98.49</v>
      </c>
      <c r="J21" s="59">
        <f t="shared" si="0"/>
        <v>24.19</v>
      </c>
      <c r="K21" s="59">
        <f t="shared" si="0"/>
        <v>96.17</v>
      </c>
      <c r="L21" s="79">
        <v>95.96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612271</v>
      </c>
      <c r="D22" s="51">
        <v>42570</v>
      </c>
      <c r="E22" s="51">
        <v>654841</v>
      </c>
      <c r="F22" s="51">
        <v>604640</v>
      </c>
      <c r="G22" s="51">
        <v>3772</v>
      </c>
      <c r="H22" s="51">
        <v>608412</v>
      </c>
      <c r="I22" s="59">
        <f t="shared" si="0"/>
        <v>98.75</v>
      </c>
      <c r="J22" s="59">
        <f t="shared" si="0"/>
        <v>8.86</v>
      </c>
      <c r="K22" s="59">
        <f t="shared" si="0"/>
        <v>92.91</v>
      </c>
      <c r="L22" s="79">
        <v>92.24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172291</v>
      </c>
      <c r="D23" s="51">
        <v>4849</v>
      </c>
      <c r="E23" s="51">
        <v>177140</v>
      </c>
      <c r="F23" s="51">
        <v>167362</v>
      </c>
      <c r="G23" s="51">
        <v>572</v>
      </c>
      <c r="H23" s="51">
        <v>167934</v>
      </c>
      <c r="I23" s="59">
        <f t="shared" si="0"/>
        <v>97.14</v>
      </c>
      <c r="J23" s="59">
        <f t="shared" si="0"/>
        <v>11.8</v>
      </c>
      <c r="K23" s="59">
        <f t="shared" si="0"/>
        <v>94.8</v>
      </c>
      <c r="L23" s="79">
        <v>96.61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33698</v>
      </c>
      <c r="D24" s="73">
        <v>2675</v>
      </c>
      <c r="E24" s="73">
        <v>36373</v>
      </c>
      <c r="F24" s="73">
        <v>32859</v>
      </c>
      <c r="G24" s="73">
        <v>238</v>
      </c>
      <c r="H24" s="73">
        <v>33097</v>
      </c>
      <c r="I24" s="74">
        <f t="shared" si="0"/>
        <v>97.51</v>
      </c>
      <c r="J24" s="74">
        <f t="shared" si="0"/>
        <v>8.9</v>
      </c>
      <c r="K24" s="74">
        <f t="shared" si="0"/>
        <v>90.99</v>
      </c>
      <c r="L24" s="80">
        <v>90.03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53120</v>
      </c>
      <c r="D25" s="51">
        <v>3059</v>
      </c>
      <c r="E25" s="51">
        <v>56179</v>
      </c>
      <c r="F25" s="51">
        <v>51822</v>
      </c>
      <c r="G25" s="51">
        <v>295</v>
      </c>
      <c r="H25" s="51">
        <v>52117</v>
      </c>
      <c r="I25" s="59">
        <f t="shared" si="0"/>
        <v>97.56</v>
      </c>
      <c r="J25" s="59">
        <f t="shared" si="0"/>
        <v>9.64</v>
      </c>
      <c r="K25" s="59">
        <f t="shared" si="0"/>
        <v>92.77</v>
      </c>
      <c r="L25" s="79">
        <v>92.93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342105</v>
      </c>
      <c r="D26" s="51">
        <v>34906</v>
      </c>
      <c r="E26" s="51">
        <v>377011</v>
      </c>
      <c r="F26" s="51">
        <v>334092</v>
      </c>
      <c r="G26" s="51">
        <v>2400</v>
      </c>
      <c r="H26" s="51">
        <v>336492</v>
      </c>
      <c r="I26" s="59">
        <f t="shared" si="0"/>
        <v>97.66</v>
      </c>
      <c r="J26" s="59">
        <f t="shared" si="0"/>
        <v>6.88</v>
      </c>
      <c r="K26" s="59">
        <f t="shared" si="0"/>
        <v>89.25</v>
      </c>
      <c r="L26" s="79">
        <v>88.81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125629</v>
      </c>
      <c r="D27" s="51">
        <v>8869</v>
      </c>
      <c r="E27" s="51">
        <v>134498</v>
      </c>
      <c r="F27" s="51">
        <v>123894</v>
      </c>
      <c r="G27" s="51">
        <v>754</v>
      </c>
      <c r="H27" s="51">
        <v>124648</v>
      </c>
      <c r="I27" s="59">
        <f t="shared" si="0"/>
        <v>98.62</v>
      </c>
      <c r="J27" s="59">
        <f t="shared" si="0"/>
        <v>8.5</v>
      </c>
      <c r="K27" s="59">
        <f t="shared" si="0"/>
        <v>92.68</v>
      </c>
      <c r="L27" s="79">
        <v>92.41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194725</v>
      </c>
      <c r="D28" s="51">
        <v>23637</v>
      </c>
      <c r="E28" s="51">
        <v>218362</v>
      </c>
      <c r="F28" s="51">
        <v>189190</v>
      </c>
      <c r="G28" s="51">
        <v>1179</v>
      </c>
      <c r="H28" s="51">
        <v>190369</v>
      </c>
      <c r="I28" s="59">
        <f t="shared" si="0"/>
        <v>97.16</v>
      </c>
      <c r="J28" s="59">
        <f t="shared" si="0"/>
        <v>4.99</v>
      </c>
      <c r="K28" s="59">
        <f t="shared" si="0"/>
        <v>87.18</v>
      </c>
      <c r="L28" s="79">
        <v>86.92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112839</v>
      </c>
      <c r="D29" s="73">
        <v>10585</v>
      </c>
      <c r="E29" s="73">
        <v>123424</v>
      </c>
      <c r="F29" s="73">
        <v>110050</v>
      </c>
      <c r="G29" s="73">
        <v>817</v>
      </c>
      <c r="H29" s="73">
        <v>110867</v>
      </c>
      <c r="I29" s="74">
        <f t="shared" si="0"/>
        <v>97.53</v>
      </c>
      <c r="J29" s="74">
        <f t="shared" si="0"/>
        <v>7.72</v>
      </c>
      <c r="K29" s="74">
        <f t="shared" si="0"/>
        <v>89.83</v>
      </c>
      <c r="L29" s="80">
        <v>90.44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106415</v>
      </c>
      <c r="D30" s="51">
        <v>6867</v>
      </c>
      <c r="E30" s="51">
        <v>113282</v>
      </c>
      <c r="F30" s="51">
        <v>105443</v>
      </c>
      <c r="G30" s="51">
        <v>1881</v>
      </c>
      <c r="H30" s="51">
        <v>107324</v>
      </c>
      <c r="I30" s="59">
        <f t="shared" si="0"/>
        <v>99.09</v>
      </c>
      <c r="J30" s="59">
        <f t="shared" si="0"/>
        <v>27.39</v>
      </c>
      <c r="K30" s="59">
        <f t="shared" si="0"/>
        <v>94.74</v>
      </c>
      <c r="L30" s="79">
        <v>93.47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127456</v>
      </c>
      <c r="D31" s="51">
        <v>956</v>
      </c>
      <c r="E31" s="51">
        <v>128412</v>
      </c>
      <c r="F31" s="51">
        <v>127191</v>
      </c>
      <c r="G31" s="51">
        <v>414</v>
      </c>
      <c r="H31" s="51">
        <v>127605</v>
      </c>
      <c r="I31" s="59">
        <f t="shared" si="0"/>
        <v>99.79</v>
      </c>
      <c r="J31" s="59">
        <f t="shared" si="0"/>
        <v>43.31</v>
      </c>
      <c r="K31" s="59">
        <f t="shared" si="0"/>
        <v>99.37</v>
      </c>
      <c r="L31" s="79">
        <v>99.22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358667</v>
      </c>
      <c r="D32" s="51">
        <v>27170</v>
      </c>
      <c r="E32" s="51">
        <v>385837</v>
      </c>
      <c r="F32" s="51">
        <v>352819</v>
      </c>
      <c r="G32" s="51">
        <v>4885</v>
      </c>
      <c r="H32" s="51">
        <v>357704</v>
      </c>
      <c r="I32" s="59">
        <f t="shared" si="0"/>
        <v>98.37</v>
      </c>
      <c r="J32" s="59">
        <f t="shared" si="0"/>
        <v>17.98</v>
      </c>
      <c r="K32" s="59">
        <f t="shared" si="0"/>
        <v>92.71</v>
      </c>
      <c r="L32" s="79">
        <v>92.34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315022</v>
      </c>
      <c r="D33" s="51">
        <v>16980</v>
      </c>
      <c r="E33" s="51">
        <v>332002</v>
      </c>
      <c r="F33" s="51">
        <v>309513</v>
      </c>
      <c r="G33" s="51">
        <v>2172</v>
      </c>
      <c r="H33" s="51">
        <v>311685</v>
      </c>
      <c r="I33" s="59">
        <f t="shared" si="0"/>
        <v>98.25</v>
      </c>
      <c r="J33" s="59">
        <f t="shared" si="0"/>
        <v>12.79</v>
      </c>
      <c r="K33" s="59">
        <f t="shared" si="0"/>
        <v>93.88</v>
      </c>
      <c r="L33" s="79">
        <v>93.83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43742</v>
      </c>
      <c r="D34" s="73">
        <v>1816</v>
      </c>
      <c r="E34" s="73">
        <v>45558</v>
      </c>
      <c r="F34" s="73">
        <v>43136</v>
      </c>
      <c r="G34" s="73">
        <v>493</v>
      </c>
      <c r="H34" s="73">
        <v>43629</v>
      </c>
      <c r="I34" s="74">
        <f t="shared" si="0"/>
        <v>98.61</v>
      </c>
      <c r="J34" s="74">
        <f t="shared" si="0"/>
        <v>27.15</v>
      </c>
      <c r="K34" s="74">
        <f t="shared" si="0"/>
        <v>95.77</v>
      </c>
      <c r="L34" s="80">
        <v>95.58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26030437</v>
      </c>
      <c r="D35" s="54">
        <f t="shared" si="1"/>
        <v>1611604</v>
      </c>
      <c r="E35" s="54">
        <f t="shared" si="1"/>
        <v>27642041</v>
      </c>
      <c r="F35" s="54">
        <f t="shared" si="1"/>
        <v>25677695</v>
      </c>
      <c r="G35" s="54">
        <f t="shared" si="1"/>
        <v>235667</v>
      </c>
      <c r="H35" s="54">
        <f t="shared" si="1"/>
        <v>25913362</v>
      </c>
      <c r="I35" s="61">
        <f t="shared" si="0"/>
        <v>98.64</v>
      </c>
      <c r="J35" s="61">
        <f t="shared" si="0"/>
        <v>14.62</v>
      </c>
      <c r="K35" s="61">
        <f t="shared" si="0"/>
        <v>93.75</v>
      </c>
      <c r="L35" s="81">
        <v>93.14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23" orientation="portrait" useFirstPageNumber="1" r:id="rId1"/>
  <headerFooter scaleWithDoc="0" alignWithMargins="0">
    <oddFooter>&amp;C-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M35"/>
  <sheetViews>
    <sheetView view="pageBreakPreview" zoomScaleNormal="85" zoomScaleSheetLayoutView="100" workbookViewId="0">
      <selection activeCell="P28" sqref="P28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45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4123464</v>
      </c>
      <c r="D10" s="50">
        <v>17303</v>
      </c>
      <c r="E10" s="50">
        <v>4140767</v>
      </c>
      <c r="F10" s="50">
        <v>4121877</v>
      </c>
      <c r="G10" s="50">
        <v>4932</v>
      </c>
      <c r="H10" s="50">
        <v>4126809</v>
      </c>
      <c r="I10" s="58">
        <f t="shared" ref="I10:K35" si="0">IF(ISERROR(ROUND(F10/C10*100,2)),"-",ROUND(F10/C10*100,2))</f>
        <v>99.96</v>
      </c>
      <c r="J10" s="58">
        <f t="shared" si="0"/>
        <v>28.5</v>
      </c>
      <c r="K10" s="58">
        <f t="shared" si="0"/>
        <v>99.66</v>
      </c>
      <c r="L10" s="78">
        <v>99.58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2277208</v>
      </c>
      <c r="D11" s="51">
        <v>67925</v>
      </c>
      <c r="E11" s="51">
        <v>2345133</v>
      </c>
      <c r="F11" s="51">
        <v>2266466</v>
      </c>
      <c r="G11" s="51">
        <v>7367</v>
      </c>
      <c r="H11" s="51">
        <v>2273833</v>
      </c>
      <c r="I11" s="59">
        <f t="shared" si="0"/>
        <v>99.53</v>
      </c>
      <c r="J11" s="59">
        <f t="shared" si="0"/>
        <v>10.85</v>
      </c>
      <c r="K11" s="59">
        <f t="shared" si="0"/>
        <v>96.96</v>
      </c>
      <c r="L11" s="79">
        <v>96.83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670181</v>
      </c>
      <c r="D12" s="51">
        <v>51395</v>
      </c>
      <c r="E12" s="51">
        <v>721576</v>
      </c>
      <c r="F12" s="51">
        <v>658427</v>
      </c>
      <c r="G12" s="51">
        <v>5875</v>
      </c>
      <c r="H12" s="51">
        <v>664302</v>
      </c>
      <c r="I12" s="59">
        <f t="shared" si="0"/>
        <v>98.25</v>
      </c>
      <c r="J12" s="59">
        <f t="shared" si="0"/>
        <v>11.43</v>
      </c>
      <c r="K12" s="59">
        <f t="shared" si="0"/>
        <v>92.06</v>
      </c>
      <c r="L12" s="79">
        <v>91.47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914436</v>
      </c>
      <c r="D13" s="51">
        <v>31923</v>
      </c>
      <c r="E13" s="51">
        <v>946359</v>
      </c>
      <c r="F13" s="51">
        <v>909025</v>
      </c>
      <c r="G13" s="51">
        <v>3046</v>
      </c>
      <c r="H13" s="51">
        <v>912071</v>
      </c>
      <c r="I13" s="59">
        <f t="shared" si="0"/>
        <v>99.41</v>
      </c>
      <c r="J13" s="59">
        <f t="shared" si="0"/>
        <v>9.5399999999999991</v>
      </c>
      <c r="K13" s="59">
        <f t="shared" si="0"/>
        <v>96.38</v>
      </c>
      <c r="L13" s="79">
        <v>96.12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375053</v>
      </c>
      <c r="D14" s="73">
        <v>26502</v>
      </c>
      <c r="E14" s="73">
        <v>401555</v>
      </c>
      <c r="F14" s="73">
        <v>367484</v>
      </c>
      <c r="G14" s="73">
        <v>2341</v>
      </c>
      <c r="H14" s="73">
        <v>369825</v>
      </c>
      <c r="I14" s="74">
        <f t="shared" si="0"/>
        <v>97.98</v>
      </c>
      <c r="J14" s="74">
        <f t="shared" si="0"/>
        <v>8.83</v>
      </c>
      <c r="K14" s="74">
        <f t="shared" si="0"/>
        <v>92.1</v>
      </c>
      <c r="L14" s="80">
        <v>91.83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594156</v>
      </c>
      <c r="D15" s="51">
        <v>27904</v>
      </c>
      <c r="E15" s="51">
        <v>622060</v>
      </c>
      <c r="F15" s="51">
        <v>588358</v>
      </c>
      <c r="G15" s="51">
        <v>3892</v>
      </c>
      <c r="H15" s="51">
        <v>592250</v>
      </c>
      <c r="I15" s="59">
        <f t="shared" si="0"/>
        <v>99.02</v>
      </c>
      <c r="J15" s="59">
        <f t="shared" si="0"/>
        <v>13.95</v>
      </c>
      <c r="K15" s="59">
        <f t="shared" si="0"/>
        <v>95.21</v>
      </c>
      <c r="L15" s="79">
        <v>95.27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377595</v>
      </c>
      <c r="D16" s="51">
        <v>30514</v>
      </c>
      <c r="E16" s="51">
        <v>408109</v>
      </c>
      <c r="F16" s="51">
        <v>370334</v>
      </c>
      <c r="G16" s="51">
        <v>4169</v>
      </c>
      <c r="H16" s="51">
        <v>374503</v>
      </c>
      <c r="I16" s="59">
        <f t="shared" si="0"/>
        <v>98.08</v>
      </c>
      <c r="J16" s="59">
        <f t="shared" si="0"/>
        <v>13.66</v>
      </c>
      <c r="K16" s="59">
        <f t="shared" si="0"/>
        <v>91.77</v>
      </c>
      <c r="L16" s="79">
        <v>87.4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1390486</v>
      </c>
      <c r="D17" s="51">
        <v>42769</v>
      </c>
      <c r="E17" s="51">
        <v>1433255</v>
      </c>
      <c r="F17" s="51">
        <v>1375953</v>
      </c>
      <c r="G17" s="51">
        <v>6298</v>
      </c>
      <c r="H17" s="51">
        <v>1382251</v>
      </c>
      <c r="I17" s="59">
        <f t="shared" si="0"/>
        <v>98.95</v>
      </c>
      <c r="J17" s="59">
        <f t="shared" si="0"/>
        <v>14.73</v>
      </c>
      <c r="K17" s="59">
        <f t="shared" si="0"/>
        <v>96.44</v>
      </c>
      <c r="L17" s="79">
        <v>96.45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373273</v>
      </c>
      <c r="D18" s="51">
        <v>178</v>
      </c>
      <c r="E18" s="51">
        <v>373451</v>
      </c>
      <c r="F18" s="51">
        <v>373273</v>
      </c>
      <c r="G18" s="51">
        <v>0</v>
      </c>
      <c r="H18" s="51">
        <v>373273</v>
      </c>
      <c r="I18" s="59">
        <f t="shared" si="0"/>
        <v>100</v>
      </c>
      <c r="J18" s="59">
        <f t="shared" si="0"/>
        <v>0</v>
      </c>
      <c r="K18" s="59">
        <f t="shared" si="0"/>
        <v>99.95</v>
      </c>
      <c r="L18" s="79">
        <v>99.96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809604</v>
      </c>
      <c r="D19" s="73">
        <v>49703</v>
      </c>
      <c r="E19" s="73">
        <v>859307</v>
      </c>
      <c r="F19" s="73">
        <v>798342</v>
      </c>
      <c r="G19" s="73">
        <v>8209</v>
      </c>
      <c r="H19" s="73">
        <v>806551</v>
      </c>
      <c r="I19" s="74">
        <f t="shared" si="0"/>
        <v>98.61</v>
      </c>
      <c r="J19" s="74">
        <f t="shared" si="0"/>
        <v>16.52</v>
      </c>
      <c r="K19" s="74">
        <f t="shared" si="0"/>
        <v>93.86</v>
      </c>
      <c r="L19" s="80">
        <v>93.11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390763</v>
      </c>
      <c r="D20" s="51">
        <v>22092</v>
      </c>
      <c r="E20" s="51">
        <v>412855</v>
      </c>
      <c r="F20" s="51">
        <v>386368</v>
      </c>
      <c r="G20" s="51">
        <v>3126</v>
      </c>
      <c r="H20" s="51">
        <v>389494</v>
      </c>
      <c r="I20" s="59">
        <f t="shared" si="0"/>
        <v>98.88</v>
      </c>
      <c r="J20" s="59">
        <f t="shared" si="0"/>
        <v>14.15</v>
      </c>
      <c r="K20" s="59">
        <f t="shared" si="0"/>
        <v>94.34</v>
      </c>
      <c r="L20" s="79">
        <v>94.02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592613</v>
      </c>
      <c r="D21" s="51">
        <v>19138</v>
      </c>
      <c r="E21" s="51">
        <v>611751</v>
      </c>
      <c r="F21" s="51">
        <v>583674</v>
      </c>
      <c r="G21" s="51">
        <v>4629</v>
      </c>
      <c r="H21" s="51">
        <v>588303</v>
      </c>
      <c r="I21" s="59">
        <f t="shared" si="0"/>
        <v>98.49</v>
      </c>
      <c r="J21" s="59">
        <f t="shared" si="0"/>
        <v>24.19</v>
      </c>
      <c r="K21" s="59">
        <f t="shared" si="0"/>
        <v>96.17</v>
      </c>
      <c r="L21" s="79">
        <v>95.96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425618</v>
      </c>
      <c r="D22" s="51">
        <v>29592</v>
      </c>
      <c r="E22" s="51">
        <v>455210</v>
      </c>
      <c r="F22" s="51">
        <v>420314</v>
      </c>
      <c r="G22" s="51">
        <v>2622</v>
      </c>
      <c r="H22" s="51">
        <v>422936</v>
      </c>
      <c r="I22" s="59">
        <f t="shared" si="0"/>
        <v>98.75</v>
      </c>
      <c r="J22" s="59">
        <f t="shared" si="0"/>
        <v>8.86</v>
      </c>
      <c r="K22" s="59">
        <f t="shared" si="0"/>
        <v>92.91</v>
      </c>
      <c r="L22" s="79">
        <v>92.24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179692</v>
      </c>
      <c r="D23" s="51">
        <v>5057</v>
      </c>
      <c r="E23" s="51">
        <v>184749</v>
      </c>
      <c r="F23" s="51">
        <v>174552</v>
      </c>
      <c r="G23" s="51">
        <v>598</v>
      </c>
      <c r="H23" s="51">
        <v>175150</v>
      </c>
      <c r="I23" s="59">
        <f t="shared" si="0"/>
        <v>97.14</v>
      </c>
      <c r="J23" s="59">
        <f t="shared" si="0"/>
        <v>11.83</v>
      </c>
      <c r="K23" s="59">
        <f t="shared" si="0"/>
        <v>94.8</v>
      </c>
      <c r="L23" s="79">
        <v>96.61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17193</v>
      </c>
      <c r="D24" s="73">
        <v>0</v>
      </c>
      <c r="E24" s="73">
        <v>17193</v>
      </c>
      <c r="F24" s="73">
        <v>17193</v>
      </c>
      <c r="G24" s="73">
        <v>0</v>
      </c>
      <c r="H24" s="73">
        <v>17193</v>
      </c>
      <c r="I24" s="74">
        <f t="shared" si="0"/>
        <v>100</v>
      </c>
      <c r="J24" s="74" t="str">
        <f t="shared" si="0"/>
        <v>-</v>
      </c>
      <c r="K24" s="74">
        <f t="shared" si="0"/>
        <v>100</v>
      </c>
      <c r="L24" s="80">
        <v>100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26708</v>
      </c>
      <c r="D25" s="51">
        <v>177</v>
      </c>
      <c r="E25" s="51">
        <v>26885</v>
      </c>
      <c r="F25" s="51">
        <v>26055</v>
      </c>
      <c r="G25" s="51">
        <v>17</v>
      </c>
      <c r="H25" s="51">
        <v>26072</v>
      </c>
      <c r="I25" s="59">
        <f t="shared" si="0"/>
        <v>97.56</v>
      </c>
      <c r="J25" s="59">
        <f t="shared" si="0"/>
        <v>9.6</v>
      </c>
      <c r="K25" s="59">
        <f t="shared" si="0"/>
        <v>96.98</v>
      </c>
      <c r="L25" s="79">
        <v>97.12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249903</v>
      </c>
      <c r="D26" s="51">
        <v>25498</v>
      </c>
      <c r="E26" s="51">
        <v>275401</v>
      </c>
      <c r="F26" s="51">
        <v>244051</v>
      </c>
      <c r="G26" s="51">
        <v>1753</v>
      </c>
      <c r="H26" s="51">
        <v>245804</v>
      </c>
      <c r="I26" s="59">
        <f t="shared" si="0"/>
        <v>97.66</v>
      </c>
      <c r="J26" s="59">
        <f t="shared" si="0"/>
        <v>6.88</v>
      </c>
      <c r="K26" s="59">
        <f t="shared" si="0"/>
        <v>89.25</v>
      </c>
      <c r="L26" s="79">
        <v>88.81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117089</v>
      </c>
      <c r="D27" s="51">
        <v>3884</v>
      </c>
      <c r="E27" s="51">
        <v>120973</v>
      </c>
      <c r="F27" s="51">
        <v>115472</v>
      </c>
      <c r="G27" s="51">
        <v>330</v>
      </c>
      <c r="H27" s="51">
        <v>115802</v>
      </c>
      <c r="I27" s="59">
        <f t="shared" si="0"/>
        <v>98.62</v>
      </c>
      <c r="J27" s="59">
        <f t="shared" si="0"/>
        <v>8.5</v>
      </c>
      <c r="K27" s="59">
        <f t="shared" si="0"/>
        <v>95.73</v>
      </c>
      <c r="L27" s="79">
        <v>95.67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65354</v>
      </c>
      <c r="D28" s="51">
        <v>7599</v>
      </c>
      <c r="E28" s="51">
        <v>72953</v>
      </c>
      <c r="F28" s="51">
        <v>63496</v>
      </c>
      <c r="G28" s="51">
        <v>379</v>
      </c>
      <c r="H28" s="51">
        <v>63875</v>
      </c>
      <c r="I28" s="59">
        <f t="shared" si="0"/>
        <v>97.16</v>
      </c>
      <c r="J28" s="59">
        <f t="shared" si="0"/>
        <v>4.99</v>
      </c>
      <c r="K28" s="59">
        <f t="shared" si="0"/>
        <v>87.56</v>
      </c>
      <c r="L28" s="79">
        <v>87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38512</v>
      </c>
      <c r="D29" s="73">
        <v>0</v>
      </c>
      <c r="E29" s="73">
        <v>38512</v>
      </c>
      <c r="F29" s="73">
        <v>38512</v>
      </c>
      <c r="G29" s="73">
        <v>0</v>
      </c>
      <c r="H29" s="73">
        <v>38512</v>
      </c>
      <c r="I29" s="74">
        <f t="shared" si="0"/>
        <v>100</v>
      </c>
      <c r="J29" s="74" t="str">
        <f t="shared" si="0"/>
        <v>-</v>
      </c>
      <c r="K29" s="74">
        <f t="shared" si="0"/>
        <v>100</v>
      </c>
      <c r="L29" s="80">
        <v>100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62031</v>
      </c>
      <c r="D30" s="51">
        <v>0</v>
      </c>
      <c r="E30" s="51">
        <v>62031</v>
      </c>
      <c r="F30" s="51">
        <v>62031</v>
      </c>
      <c r="G30" s="51">
        <v>0</v>
      </c>
      <c r="H30" s="51">
        <v>62031</v>
      </c>
      <c r="I30" s="59">
        <f t="shared" si="0"/>
        <v>100</v>
      </c>
      <c r="J30" s="59" t="str">
        <f t="shared" si="0"/>
        <v>-</v>
      </c>
      <c r="K30" s="59">
        <f t="shared" si="0"/>
        <v>100</v>
      </c>
      <c r="L30" s="79">
        <v>100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57158</v>
      </c>
      <c r="D31" s="51">
        <v>33</v>
      </c>
      <c r="E31" s="51">
        <v>57191</v>
      </c>
      <c r="F31" s="51">
        <v>57128</v>
      </c>
      <c r="G31" s="51">
        <v>33</v>
      </c>
      <c r="H31" s="51">
        <v>57161</v>
      </c>
      <c r="I31" s="59">
        <f t="shared" si="0"/>
        <v>99.95</v>
      </c>
      <c r="J31" s="59">
        <f t="shared" si="0"/>
        <v>100</v>
      </c>
      <c r="K31" s="59">
        <f t="shared" si="0"/>
        <v>99.95</v>
      </c>
      <c r="L31" s="79">
        <v>99.94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119665</v>
      </c>
      <c r="D32" s="51">
        <v>8137</v>
      </c>
      <c r="E32" s="51">
        <v>127802</v>
      </c>
      <c r="F32" s="51">
        <v>117715</v>
      </c>
      <c r="G32" s="51">
        <v>1463</v>
      </c>
      <c r="H32" s="51">
        <v>119178</v>
      </c>
      <c r="I32" s="59">
        <f t="shared" si="0"/>
        <v>98.37</v>
      </c>
      <c r="J32" s="59">
        <f t="shared" si="0"/>
        <v>17.98</v>
      </c>
      <c r="K32" s="59">
        <f t="shared" si="0"/>
        <v>93.25</v>
      </c>
      <c r="L32" s="79">
        <v>92.63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76930</v>
      </c>
      <c r="D33" s="51">
        <v>4146</v>
      </c>
      <c r="E33" s="51">
        <v>81076</v>
      </c>
      <c r="F33" s="51">
        <v>75585</v>
      </c>
      <c r="G33" s="51">
        <v>530</v>
      </c>
      <c r="H33" s="51">
        <v>76115</v>
      </c>
      <c r="I33" s="59">
        <f t="shared" si="0"/>
        <v>98.25</v>
      </c>
      <c r="J33" s="59">
        <f t="shared" si="0"/>
        <v>12.78</v>
      </c>
      <c r="K33" s="59">
        <f t="shared" si="0"/>
        <v>93.88</v>
      </c>
      <c r="L33" s="79">
        <v>93.83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34302</v>
      </c>
      <c r="D34" s="73">
        <v>0</v>
      </c>
      <c r="E34" s="73">
        <v>34302</v>
      </c>
      <c r="F34" s="73">
        <v>34144</v>
      </c>
      <c r="G34" s="73">
        <v>0</v>
      </c>
      <c r="H34" s="73">
        <v>34144</v>
      </c>
      <c r="I34" s="74">
        <f t="shared" si="0"/>
        <v>99.54</v>
      </c>
      <c r="J34" s="74" t="str">
        <f t="shared" si="0"/>
        <v>-</v>
      </c>
      <c r="K34" s="74">
        <f t="shared" si="0"/>
        <v>99.54</v>
      </c>
      <c r="L34" s="80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14358987</v>
      </c>
      <c r="D35" s="54">
        <f t="shared" si="1"/>
        <v>471469</v>
      </c>
      <c r="E35" s="54">
        <f t="shared" si="1"/>
        <v>14830456</v>
      </c>
      <c r="F35" s="54">
        <f t="shared" si="1"/>
        <v>14245829</v>
      </c>
      <c r="G35" s="54">
        <f t="shared" si="1"/>
        <v>61609</v>
      </c>
      <c r="H35" s="54">
        <f t="shared" si="1"/>
        <v>14307438</v>
      </c>
      <c r="I35" s="61">
        <f t="shared" si="0"/>
        <v>99.21</v>
      </c>
      <c r="J35" s="61">
        <f t="shared" si="0"/>
        <v>13.07</v>
      </c>
      <c r="K35" s="61">
        <f t="shared" si="0"/>
        <v>96.47</v>
      </c>
      <c r="L35" s="81">
        <v>96.22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25" orientation="portrait" useFirstPageNumber="1" r:id="rId1"/>
  <headerFooter scaleWithDoc="0" alignWithMargins="0">
    <oddFooter>&amp;C-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M35"/>
  <sheetViews>
    <sheetView view="pageBreakPreview" zoomScaleNormal="85" zoomScaleSheetLayoutView="100" workbookViewId="0">
      <selection activeCell="N25" sqref="N25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15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204041</v>
      </c>
      <c r="D10" s="50">
        <v>0</v>
      </c>
      <c r="E10" s="50">
        <v>204041</v>
      </c>
      <c r="F10" s="50">
        <v>204041</v>
      </c>
      <c r="G10" s="50">
        <v>0</v>
      </c>
      <c r="H10" s="50">
        <v>204041</v>
      </c>
      <c r="I10" s="58">
        <f t="shared" ref="I10:K35" si="0">IF(ISERROR(ROUND(F10/C10*100,2)),"-",ROUND(F10/C10*100,2))</f>
        <v>100</v>
      </c>
      <c r="J10" s="58" t="str">
        <f t="shared" si="0"/>
        <v>-</v>
      </c>
      <c r="K10" s="58">
        <f t="shared" si="0"/>
        <v>100</v>
      </c>
      <c r="L10" s="78">
        <v>100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11343</v>
      </c>
      <c r="D11" s="51">
        <v>0</v>
      </c>
      <c r="E11" s="51">
        <v>11343</v>
      </c>
      <c r="F11" s="51">
        <v>11343</v>
      </c>
      <c r="G11" s="51">
        <v>0</v>
      </c>
      <c r="H11" s="51">
        <v>11343</v>
      </c>
      <c r="I11" s="59">
        <f t="shared" si="0"/>
        <v>100</v>
      </c>
      <c r="J11" s="59" t="str">
        <f t="shared" si="0"/>
        <v>-</v>
      </c>
      <c r="K11" s="59">
        <f t="shared" si="0"/>
        <v>100</v>
      </c>
      <c r="L11" s="79">
        <v>100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15247</v>
      </c>
      <c r="D12" s="51">
        <v>0</v>
      </c>
      <c r="E12" s="51">
        <v>15247</v>
      </c>
      <c r="F12" s="51">
        <v>15247</v>
      </c>
      <c r="G12" s="51">
        <v>0</v>
      </c>
      <c r="H12" s="51">
        <v>15247</v>
      </c>
      <c r="I12" s="59">
        <f t="shared" si="0"/>
        <v>100</v>
      </c>
      <c r="J12" s="59" t="str">
        <f t="shared" si="0"/>
        <v>-</v>
      </c>
      <c r="K12" s="59">
        <f t="shared" si="0"/>
        <v>100</v>
      </c>
      <c r="L12" s="79">
        <v>100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108950</v>
      </c>
      <c r="D13" s="51">
        <v>0</v>
      </c>
      <c r="E13" s="51">
        <v>108950</v>
      </c>
      <c r="F13" s="51">
        <v>108950</v>
      </c>
      <c r="G13" s="51">
        <v>0</v>
      </c>
      <c r="H13" s="51">
        <v>108950</v>
      </c>
      <c r="I13" s="59">
        <f t="shared" si="0"/>
        <v>100</v>
      </c>
      <c r="J13" s="59" t="str">
        <f t="shared" si="0"/>
        <v>-</v>
      </c>
      <c r="K13" s="59">
        <f t="shared" si="0"/>
        <v>100</v>
      </c>
      <c r="L13" s="79">
        <v>100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690941</v>
      </c>
      <c r="D14" s="73">
        <v>0</v>
      </c>
      <c r="E14" s="73">
        <v>690941</v>
      </c>
      <c r="F14" s="73">
        <v>690941</v>
      </c>
      <c r="G14" s="73">
        <v>0</v>
      </c>
      <c r="H14" s="73">
        <v>690941</v>
      </c>
      <c r="I14" s="74">
        <f t="shared" si="0"/>
        <v>100</v>
      </c>
      <c r="J14" s="74" t="str">
        <f t="shared" si="0"/>
        <v>-</v>
      </c>
      <c r="K14" s="74">
        <f t="shared" si="0"/>
        <v>100</v>
      </c>
      <c r="L14" s="80">
        <v>100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49320</v>
      </c>
      <c r="D15" s="51">
        <v>0</v>
      </c>
      <c r="E15" s="51">
        <v>49320</v>
      </c>
      <c r="F15" s="51">
        <v>49320</v>
      </c>
      <c r="G15" s="51">
        <v>0</v>
      </c>
      <c r="H15" s="51">
        <v>49320</v>
      </c>
      <c r="I15" s="59">
        <f t="shared" si="0"/>
        <v>100</v>
      </c>
      <c r="J15" s="59" t="str">
        <f t="shared" si="0"/>
        <v>-</v>
      </c>
      <c r="K15" s="59">
        <f t="shared" si="0"/>
        <v>100</v>
      </c>
      <c r="L15" s="79">
        <v>100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51948</v>
      </c>
      <c r="D16" s="51">
        <v>0</v>
      </c>
      <c r="E16" s="51">
        <v>51948</v>
      </c>
      <c r="F16" s="51">
        <v>51948</v>
      </c>
      <c r="G16" s="51">
        <v>0</v>
      </c>
      <c r="H16" s="51">
        <v>51948</v>
      </c>
      <c r="I16" s="59">
        <f t="shared" si="0"/>
        <v>100</v>
      </c>
      <c r="J16" s="59" t="str">
        <f t="shared" si="0"/>
        <v>-</v>
      </c>
      <c r="K16" s="59">
        <f t="shared" si="0"/>
        <v>100</v>
      </c>
      <c r="L16" s="79">
        <v>100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36139</v>
      </c>
      <c r="D17" s="51">
        <v>0</v>
      </c>
      <c r="E17" s="51">
        <v>36139</v>
      </c>
      <c r="F17" s="51">
        <v>36139</v>
      </c>
      <c r="G17" s="51">
        <v>0</v>
      </c>
      <c r="H17" s="51">
        <v>36139</v>
      </c>
      <c r="I17" s="59">
        <f t="shared" si="0"/>
        <v>100</v>
      </c>
      <c r="J17" s="59" t="str">
        <f t="shared" si="0"/>
        <v>-</v>
      </c>
      <c r="K17" s="59">
        <f t="shared" si="0"/>
        <v>100</v>
      </c>
      <c r="L17" s="79">
        <v>100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2192</v>
      </c>
      <c r="D18" s="51">
        <v>0</v>
      </c>
      <c r="E18" s="51">
        <v>2192</v>
      </c>
      <c r="F18" s="51">
        <v>2192</v>
      </c>
      <c r="G18" s="51">
        <v>0</v>
      </c>
      <c r="H18" s="51">
        <v>2192</v>
      </c>
      <c r="I18" s="59">
        <f t="shared" si="0"/>
        <v>100</v>
      </c>
      <c r="J18" s="59" t="str">
        <f t="shared" si="0"/>
        <v>-</v>
      </c>
      <c r="K18" s="59">
        <f t="shared" si="0"/>
        <v>100</v>
      </c>
      <c r="L18" s="79">
        <v>100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26852</v>
      </c>
      <c r="D19" s="73">
        <v>0</v>
      </c>
      <c r="E19" s="73">
        <v>26852</v>
      </c>
      <c r="F19" s="73">
        <v>26852</v>
      </c>
      <c r="G19" s="73">
        <v>0</v>
      </c>
      <c r="H19" s="73">
        <v>26852</v>
      </c>
      <c r="I19" s="74">
        <f t="shared" si="0"/>
        <v>100</v>
      </c>
      <c r="J19" s="74" t="str">
        <f t="shared" si="0"/>
        <v>-</v>
      </c>
      <c r="K19" s="74">
        <f t="shared" si="0"/>
        <v>100</v>
      </c>
      <c r="L19" s="80">
        <v>100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91086</v>
      </c>
      <c r="D20" s="51">
        <v>0</v>
      </c>
      <c r="E20" s="51">
        <v>91086</v>
      </c>
      <c r="F20" s="51">
        <v>91086</v>
      </c>
      <c r="G20" s="51">
        <v>0</v>
      </c>
      <c r="H20" s="51">
        <v>91086</v>
      </c>
      <c r="I20" s="59">
        <f t="shared" si="0"/>
        <v>100</v>
      </c>
      <c r="J20" s="59" t="str">
        <f t="shared" si="0"/>
        <v>-</v>
      </c>
      <c r="K20" s="59">
        <f t="shared" si="0"/>
        <v>100</v>
      </c>
      <c r="L20" s="79">
        <v>100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6116</v>
      </c>
      <c r="D21" s="51">
        <v>0</v>
      </c>
      <c r="E21" s="51">
        <v>6116</v>
      </c>
      <c r="F21" s="51">
        <v>6116</v>
      </c>
      <c r="G21" s="51">
        <v>0</v>
      </c>
      <c r="H21" s="51">
        <v>6116</v>
      </c>
      <c r="I21" s="59">
        <f t="shared" si="0"/>
        <v>100</v>
      </c>
      <c r="J21" s="59" t="str">
        <f t="shared" si="0"/>
        <v>-</v>
      </c>
      <c r="K21" s="59">
        <f t="shared" si="0"/>
        <v>100</v>
      </c>
      <c r="L21" s="79">
        <v>100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166796</v>
      </c>
      <c r="D22" s="51">
        <v>0</v>
      </c>
      <c r="E22" s="51">
        <v>166796</v>
      </c>
      <c r="F22" s="51">
        <v>166796</v>
      </c>
      <c r="G22" s="51">
        <v>0</v>
      </c>
      <c r="H22" s="51">
        <v>166796</v>
      </c>
      <c r="I22" s="59">
        <f t="shared" si="0"/>
        <v>100</v>
      </c>
      <c r="J22" s="59" t="str">
        <f t="shared" si="0"/>
        <v>-</v>
      </c>
      <c r="K22" s="59">
        <f t="shared" si="0"/>
        <v>100</v>
      </c>
      <c r="L22" s="79">
        <v>100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9740</v>
      </c>
      <c r="D23" s="51">
        <v>0</v>
      </c>
      <c r="E23" s="51">
        <v>9740</v>
      </c>
      <c r="F23" s="51">
        <v>9740</v>
      </c>
      <c r="G23" s="51">
        <v>0</v>
      </c>
      <c r="H23" s="51">
        <v>9740</v>
      </c>
      <c r="I23" s="59">
        <f t="shared" si="0"/>
        <v>100</v>
      </c>
      <c r="J23" s="59" t="str">
        <f t="shared" si="0"/>
        <v>-</v>
      </c>
      <c r="K23" s="59">
        <f t="shared" si="0"/>
        <v>100</v>
      </c>
      <c r="L23" s="7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23494</v>
      </c>
      <c r="D24" s="73">
        <v>0</v>
      </c>
      <c r="E24" s="73">
        <v>23494</v>
      </c>
      <c r="F24" s="73">
        <v>23494</v>
      </c>
      <c r="G24" s="73">
        <v>0</v>
      </c>
      <c r="H24" s="73">
        <v>23494</v>
      </c>
      <c r="I24" s="74">
        <f t="shared" si="0"/>
        <v>100</v>
      </c>
      <c r="J24" s="74" t="str">
        <f t="shared" si="0"/>
        <v>-</v>
      </c>
      <c r="K24" s="74">
        <f t="shared" si="0"/>
        <v>100</v>
      </c>
      <c r="L24" s="80">
        <v>100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21970</v>
      </c>
      <c r="D25" s="51">
        <v>0</v>
      </c>
      <c r="E25" s="51">
        <v>21970</v>
      </c>
      <c r="F25" s="51">
        <v>21970</v>
      </c>
      <c r="G25" s="51">
        <v>0</v>
      </c>
      <c r="H25" s="51">
        <v>21970</v>
      </c>
      <c r="I25" s="59">
        <f t="shared" si="0"/>
        <v>100</v>
      </c>
      <c r="J25" s="59" t="str">
        <f t="shared" si="0"/>
        <v>-</v>
      </c>
      <c r="K25" s="59">
        <f t="shared" si="0"/>
        <v>100</v>
      </c>
      <c r="L25" s="7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5357</v>
      </c>
      <c r="D26" s="51">
        <v>0</v>
      </c>
      <c r="E26" s="51">
        <v>5357</v>
      </c>
      <c r="F26" s="51">
        <v>5357</v>
      </c>
      <c r="G26" s="51">
        <v>0</v>
      </c>
      <c r="H26" s="51">
        <v>5357</v>
      </c>
      <c r="I26" s="59">
        <f t="shared" si="0"/>
        <v>100</v>
      </c>
      <c r="J26" s="59" t="str">
        <f t="shared" si="0"/>
        <v>-</v>
      </c>
      <c r="K26" s="59">
        <f t="shared" si="0"/>
        <v>100</v>
      </c>
      <c r="L26" s="79">
        <v>100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5550</v>
      </c>
      <c r="D27" s="51">
        <v>0</v>
      </c>
      <c r="E27" s="51">
        <v>5550</v>
      </c>
      <c r="F27" s="51">
        <v>5550</v>
      </c>
      <c r="G27" s="51">
        <v>0</v>
      </c>
      <c r="H27" s="51">
        <v>5550</v>
      </c>
      <c r="I27" s="59">
        <f t="shared" si="0"/>
        <v>100</v>
      </c>
      <c r="J27" s="59" t="str">
        <f t="shared" si="0"/>
        <v>-</v>
      </c>
      <c r="K27" s="59">
        <f t="shared" si="0"/>
        <v>100</v>
      </c>
      <c r="L27" s="7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13760</v>
      </c>
      <c r="D28" s="51">
        <v>0</v>
      </c>
      <c r="E28" s="51">
        <v>13760</v>
      </c>
      <c r="F28" s="51">
        <v>13760</v>
      </c>
      <c r="G28" s="51">
        <v>0</v>
      </c>
      <c r="H28" s="51">
        <v>13760</v>
      </c>
      <c r="I28" s="59">
        <f t="shared" si="0"/>
        <v>100</v>
      </c>
      <c r="J28" s="59" t="str">
        <f t="shared" si="0"/>
        <v>-</v>
      </c>
      <c r="K28" s="59">
        <f t="shared" si="0"/>
        <v>100</v>
      </c>
      <c r="L28" s="79">
        <v>100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206</v>
      </c>
      <c r="D29" s="73">
        <v>0</v>
      </c>
      <c r="E29" s="73">
        <v>206</v>
      </c>
      <c r="F29" s="73">
        <v>206</v>
      </c>
      <c r="G29" s="73">
        <v>0</v>
      </c>
      <c r="H29" s="73">
        <v>206</v>
      </c>
      <c r="I29" s="74">
        <f t="shared" si="0"/>
        <v>100</v>
      </c>
      <c r="J29" s="74" t="str">
        <f t="shared" si="0"/>
        <v>-</v>
      </c>
      <c r="K29" s="74">
        <f t="shared" si="0"/>
        <v>100</v>
      </c>
      <c r="L29" s="80">
        <v>100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1744</v>
      </c>
      <c r="D30" s="51">
        <v>0</v>
      </c>
      <c r="E30" s="51">
        <v>1744</v>
      </c>
      <c r="F30" s="51">
        <v>1744</v>
      </c>
      <c r="G30" s="51">
        <v>0</v>
      </c>
      <c r="H30" s="51">
        <v>1744</v>
      </c>
      <c r="I30" s="59">
        <f t="shared" si="0"/>
        <v>100</v>
      </c>
      <c r="J30" s="59" t="str">
        <f t="shared" si="0"/>
        <v>-</v>
      </c>
      <c r="K30" s="59">
        <f t="shared" si="0"/>
        <v>100</v>
      </c>
      <c r="L30" s="79">
        <v>100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529</v>
      </c>
      <c r="D31" s="51">
        <v>0</v>
      </c>
      <c r="E31" s="51">
        <v>529</v>
      </c>
      <c r="F31" s="51">
        <v>529</v>
      </c>
      <c r="G31" s="51">
        <v>0</v>
      </c>
      <c r="H31" s="51">
        <v>529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7047</v>
      </c>
      <c r="D32" s="51">
        <v>0</v>
      </c>
      <c r="E32" s="51">
        <v>7047</v>
      </c>
      <c r="F32" s="51">
        <v>7047</v>
      </c>
      <c r="G32" s="51">
        <v>0</v>
      </c>
      <c r="H32" s="51">
        <v>7047</v>
      </c>
      <c r="I32" s="59">
        <f t="shared" si="0"/>
        <v>100</v>
      </c>
      <c r="J32" s="59" t="str">
        <f t="shared" si="0"/>
        <v>-</v>
      </c>
      <c r="K32" s="59">
        <f t="shared" si="0"/>
        <v>100</v>
      </c>
      <c r="L32" s="79">
        <v>100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2360</v>
      </c>
      <c r="D33" s="51">
        <v>0</v>
      </c>
      <c r="E33" s="51">
        <v>2360</v>
      </c>
      <c r="F33" s="51">
        <v>2360</v>
      </c>
      <c r="G33" s="51">
        <v>0</v>
      </c>
      <c r="H33" s="51">
        <v>2360</v>
      </c>
      <c r="I33" s="59">
        <f t="shared" si="0"/>
        <v>100</v>
      </c>
      <c r="J33" s="59" t="str">
        <f t="shared" si="0"/>
        <v>-</v>
      </c>
      <c r="K33" s="59">
        <f t="shared" si="0"/>
        <v>100</v>
      </c>
      <c r="L33" s="79">
        <v>100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6240</v>
      </c>
      <c r="D34" s="73">
        <v>0</v>
      </c>
      <c r="E34" s="73">
        <v>6240</v>
      </c>
      <c r="F34" s="73">
        <v>6240</v>
      </c>
      <c r="G34" s="73">
        <v>0</v>
      </c>
      <c r="H34" s="73">
        <v>6240</v>
      </c>
      <c r="I34" s="74">
        <f t="shared" si="0"/>
        <v>100</v>
      </c>
      <c r="J34" s="74" t="str">
        <f t="shared" si="0"/>
        <v>-</v>
      </c>
      <c r="K34" s="74">
        <f t="shared" si="0"/>
        <v>100</v>
      </c>
      <c r="L34" s="80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1558968</v>
      </c>
      <c r="D35" s="54">
        <f t="shared" si="1"/>
        <v>0</v>
      </c>
      <c r="E35" s="54">
        <f t="shared" si="1"/>
        <v>1558968</v>
      </c>
      <c r="F35" s="54">
        <f t="shared" si="1"/>
        <v>1558968</v>
      </c>
      <c r="G35" s="54">
        <f t="shared" si="1"/>
        <v>0</v>
      </c>
      <c r="H35" s="54">
        <f t="shared" si="1"/>
        <v>1558968</v>
      </c>
      <c r="I35" s="61">
        <f t="shared" si="0"/>
        <v>100</v>
      </c>
      <c r="J35" s="61" t="str">
        <f t="shared" si="0"/>
        <v>-</v>
      </c>
      <c r="K35" s="61">
        <f t="shared" si="0"/>
        <v>100</v>
      </c>
      <c r="L35" s="81">
        <v>100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27" orientation="portrait" useFirstPageNumber="1" r:id="rId1"/>
  <headerFooter scaleWithDoc="0" alignWithMargins="0">
    <oddFooter>&amp;C-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M35"/>
  <sheetViews>
    <sheetView view="pageBreakPreview" zoomScaleNormal="85" zoomScaleSheetLayoutView="100" workbookViewId="0">
      <selection activeCell="H17" sqref="H17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163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84977</v>
      </c>
      <c r="D10" s="50">
        <v>0</v>
      </c>
      <c r="E10" s="50">
        <v>84977</v>
      </c>
      <c r="F10" s="50">
        <v>84977</v>
      </c>
      <c r="G10" s="50">
        <v>0</v>
      </c>
      <c r="H10" s="50">
        <f t="shared" ref="H10:H34" si="0">SUM(F10:G10)</f>
        <v>84977</v>
      </c>
      <c r="I10" s="58">
        <f t="shared" ref="I10:K35" si="1">IF(ISERROR(ROUND(F10/C10*100,2)),"-",ROUND(F10/C10*100,2))</f>
        <v>100</v>
      </c>
      <c r="J10" s="58" t="str">
        <f t="shared" si="1"/>
        <v>-</v>
      </c>
      <c r="K10" s="58">
        <f t="shared" si="1"/>
        <v>100</v>
      </c>
      <c r="L10" s="78">
        <v>100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18389</v>
      </c>
      <c r="D11" s="51">
        <v>0</v>
      </c>
      <c r="E11" s="51">
        <v>18389</v>
      </c>
      <c r="F11" s="51">
        <v>18389</v>
      </c>
      <c r="G11" s="51">
        <v>0</v>
      </c>
      <c r="H11" s="51">
        <f t="shared" si="0"/>
        <v>18389</v>
      </c>
      <c r="I11" s="59">
        <f t="shared" si="1"/>
        <v>100</v>
      </c>
      <c r="J11" s="59" t="str">
        <f t="shared" si="1"/>
        <v>-</v>
      </c>
      <c r="K11" s="59">
        <f t="shared" si="1"/>
        <v>100</v>
      </c>
      <c r="L11" s="79">
        <v>100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31208</v>
      </c>
      <c r="D12" s="51">
        <v>0</v>
      </c>
      <c r="E12" s="51">
        <v>31208</v>
      </c>
      <c r="F12" s="51">
        <v>31208</v>
      </c>
      <c r="G12" s="51">
        <v>0</v>
      </c>
      <c r="H12" s="51">
        <f t="shared" si="0"/>
        <v>31208</v>
      </c>
      <c r="I12" s="59">
        <f t="shared" si="1"/>
        <v>100</v>
      </c>
      <c r="J12" s="59" t="str">
        <f t="shared" si="1"/>
        <v>-</v>
      </c>
      <c r="K12" s="59">
        <f t="shared" si="1"/>
        <v>100</v>
      </c>
      <c r="L12" s="79">
        <v>100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22973</v>
      </c>
      <c r="D13" s="51">
        <v>0</v>
      </c>
      <c r="E13" s="51">
        <v>22973</v>
      </c>
      <c r="F13" s="51">
        <v>22973</v>
      </c>
      <c r="G13" s="51">
        <v>0</v>
      </c>
      <c r="H13" s="51">
        <f t="shared" si="0"/>
        <v>22973</v>
      </c>
      <c r="I13" s="59">
        <f t="shared" si="1"/>
        <v>100</v>
      </c>
      <c r="J13" s="59" t="str">
        <f t="shared" si="1"/>
        <v>-</v>
      </c>
      <c r="K13" s="59">
        <f t="shared" si="1"/>
        <v>100</v>
      </c>
      <c r="L13" s="79">
        <v>100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6278</v>
      </c>
      <c r="D14" s="73">
        <v>0</v>
      </c>
      <c r="E14" s="73">
        <v>6278</v>
      </c>
      <c r="F14" s="73">
        <v>6278</v>
      </c>
      <c r="G14" s="73">
        <v>0</v>
      </c>
      <c r="H14" s="73">
        <f t="shared" si="0"/>
        <v>6278</v>
      </c>
      <c r="I14" s="74">
        <f t="shared" si="1"/>
        <v>100</v>
      </c>
      <c r="J14" s="74" t="str">
        <f t="shared" si="1"/>
        <v>-</v>
      </c>
      <c r="K14" s="74">
        <f t="shared" si="1"/>
        <v>100</v>
      </c>
      <c r="L14" s="80">
        <v>100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17443</v>
      </c>
      <c r="D15" s="51">
        <v>0</v>
      </c>
      <c r="E15" s="51">
        <v>17443</v>
      </c>
      <c r="F15" s="51">
        <v>17443</v>
      </c>
      <c r="G15" s="51">
        <v>0</v>
      </c>
      <c r="H15" s="51">
        <f t="shared" si="0"/>
        <v>17443</v>
      </c>
      <c r="I15" s="59">
        <f t="shared" si="1"/>
        <v>100</v>
      </c>
      <c r="J15" s="59" t="str">
        <f t="shared" si="1"/>
        <v>-</v>
      </c>
      <c r="K15" s="59">
        <f t="shared" si="1"/>
        <v>100</v>
      </c>
      <c r="L15" s="79">
        <v>100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11681</v>
      </c>
      <c r="D16" s="51">
        <v>0</v>
      </c>
      <c r="E16" s="51">
        <v>11681</v>
      </c>
      <c r="F16" s="51">
        <v>11681</v>
      </c>
      <c r="G16" s="51">
        <v>0</v>
      </c>
      <c r="H16" s="51">
        <f t="shared" si="0"/>
        <v>11681</v>
      </c>
      <c r="I16" s="59">
        <f t="shared" si="1"/>
        <v>100</v>
      </c>
      <c r="J16" s="59" t="str">
        <f t="shared" si="1"/>
        <v>-</v>
      </c>
      <c r="K16" s="59">
        <f t="shared" si="1"/>
        <v>100</v>
      </c>
      <c r="L16" s="79">
        <v>100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23421</v>
      </c>
      <c r="D17" s="51">
        <v>0</v>
      </c>
      <c r="E17" s="51">
        <v>23421</v>
      </c>
      <c r="F17" s="51">
        <v>23421</v>
      </c>
      <c r="G17" s="51">
        <v>0</v>
      </c>
      <c r="H17" s="51">
        <f t="shared" si="0"/>
        <v>23421</v>
      </c>
      <c r="I17" s="59">
        <f t="shared" si="1"/>
        <v>100</v>
      </c>
      <c r="J17" s="59" t="str">
        <f t="shared" si="1"/>
        <v>-</v>
      </c>
      <c r="K17" s="59">
        <f t="shared" si="1"/>
        <v>100</v>
      </c>
      <c r="L17" s="79">
        <v>100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8608</v>
      </c>
      <c r="D18" s="51">
        <v>0</v>
      </c>
      <c r="E18" s="51">
        <v>8608</v>
      </c>
      <c r="F18" s="51">
        <v>8608</v>
      </c>
      <c r="G18" s="51">
        <v>0</v>
      </c>
      <c r="H18" s="51">
        <f t="shared" si="0"/>
        <v>8608</v>
      </c>
      <c r="I18" s="59">
        <f t="shared" si="1"/>
        <v>100</v>
      </c>
      <c r="J18" s="59" t="str">
        <f t="shared" si="1"/>
        <v>-</v>
      </c>
      <c r="K18" s="59">
        <f t="shared" si="1"/>
        <v>100</v>
      </c>
      <c r="L18" s="79">
        <v>100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31213</v>
      </c>
      <c r="D19" s="73">
        <v>0</v>
      </c>
      <c r="E19" s="73">
        <v>31213</v>
      </c>
      <c r="F19" s="73">
        <v>31213</v>
      </c>
      <c r="G19" s="73">
        <v>0</v>
      </c>
      <c r="H19" s="73">
        <f t="shared" si="0"/>
        <v>31213</v>
      </c>
      <c r="I19" s="74">
        <f t="shared" si="1"/>
        <v>100</v>
      </c>
      <c r="J19" s="74" t="str">
        <f t="shared" si="1"/>
        <v>-</v>
      </c>
      <c r="K19" s="74">
        <f t="shared" si="1"/>
        <v>100</v>
      </c>
      <c r="L19" s="80">
        <v>100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8858</v>
      </c>
      <c r="D20" s="51">
        <v>0</v>
      </c>
      <c r="E20" s="51">
        <v>8858</v>
      </c>
      <c r="F20" s="51">
        <v>8858</v>
      </c>
      <c r="G20" s="51">
        <v>0</v>
      </c>
      <c r="H20" s="51">
        <f t="shared" si="0"/>
        <v>8858</v>
      </c>
      <c r="I20" s="59">
        <f t="shared" si="1"/>
        <v>100</v>
      </c>
      <c r="J20" s="59" t="str">
        <f t="shared" si="1"/>
        <v>-</v>
      </c>
      <c r="K20" s="59">
        <f t="shared" si="1"/>
        <v>100</v>
      </c>
      <c r="L20" s="79">
        <v>100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7619</v>
      </c>
      <c r="D21" s="51">
        <v>0</v>
      </c>
      <c r="E21" s="51">
        <v>7619</v>
      </c>
      <c r="F21" s="51">
        <v>7619</v>
      </c>
      <c r="G21" s="51">
        <v>0</v>
      </c>
      <c r="H21" s="51">
        <f t="shared" si="0"/>
        <v>7619</v>
      </c>
      <c r="I21" s="59">
        <f t="shared" si="1"/>
        <v>100</v>
      </c>
      <c r="J21" s="59" t="str">
        <f t="shared" si="1"/>
        <v>-</v>
      </c>
      <c r="K21" s="59">
        <f t="shared" si="1"/>
        <v>100</v>
      </c>
      <c r="L21" s="79">
        <v>100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10409</v>
      </c>
      <c r="D22" s="51">
        <v>0</v>
      </c>
      <c r="E22" s="51">
        <v>10409</v>
      </c>
      <c r="F22" s="51">
        <v>10409</v>
      </c>
      <c r="G22" s="51">
        <v>0</v>
      </c>
      <c r="H22" s="51">
        <f t="shared" si="0"/>
        <v>10409</v>
      </c>
      <c r="I22" s="59">
        <f t="shared" si="1"/>
        <v>100</v>
      </c>
      <c r="J22" s="59" t="str">
        <f t="shared" si="1"/>
        <v>-</v>
      </c>
      <c r="K22" s="59">
        <f t="shared" si="1"/>
        <v>100</v>
      </c>
      <c r="L22" s="79">
        <v>100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1614</v>
      </c>
      <c r="D23" s="51">
        <v>0</v>
      </c>
      <c r="E23" s="51">
        <v>1614</v>
      </c>
      <c r="F23" s="51">
        <v>1614</v>
      </c>
      <c r="G23" s="51">
        <v>0</v>
      </c>
      <c r="H23" s="51">
        <f t="shared" si="0"/>
        <v>1614</v>
      </c>
      <c r="I23" s="59">
        <f t="shared" si="1"/>
        <v>100</v>
      </c>
      <c r="J23" s="59" t="str">
        <f t="shared" si="1"/>
        <v>-</v>
      </c>
      <c r="K23" s="59">
        <f t="shared" si="1"/>
        <v>100</v>
      </c>
      <c r="L23" s="7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451</v>
      </c>
      <c r="D24" s="73">
        <v>0</v>
      </c>
      <c r="E24" s="73">
        <v>451</v>
      </c>
      <c r="F24" s="73">
        <v>451</v>
      </c>
      <c r="G24" s="73">
        <v>0</v>
      </c>
      <c r="H24" s="73">
        <f t="shared" si="0"/>
        <v>451</v>
      </c>
      <c r="I24" s="74">
        <f t="shared" si="1"/>
        <v>100</v>
      </c>
      <c r="J24" s="74" t="str">
        <f t="shared" si="1"/>
        <v>-</v>
      </c>
      <c r="K24" s="74">
        <f t="shared" si="1"/>
        <v>100</v>
      </c>
      <c r="L24" s="80">
        <v>100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959</v>
      </c>
      <c r="D25" s="51">
        <v>0</v>
      </c>
      <c r="E25" s="51">
        <v>959</v>
      </c>
      <c r="F25" s="51">
        <v>959</v>
      </c>
      <c r="G25" s="51">
        <v>0</v>
      </c>
      <c r="H25" s="51">
        <f t="shared" si="0"/>
        <v>959</v>
      </c>
      <c r="I25" s="59">
        <f t="shared" si="1"/>
        <v>100</v>
      </c>
      <c r="J25" s="59" t="str">
        <f t="shared" si="1"/>
        <v>-</v>
      </c>
      <c r="K25" s="59">
        <f t="shared" si="1"/>
        <v>100</v>
      </c>
      <c r="L25" s="7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5099</v>
      </c>
      <c r="D26" s="51">
        <v>0</v>
      </c>
      <c r="E26" s="51">
        <v>5099</v>
      </c>
      <c r="F26" s="51">
        <v>5099</v>
      </c>
      <c r="G26" s="51">
        <v>0</v>
      </c>
      <c r="H26" s="51">
        <f t="shared" si="0"/>
        <v>5099</v>
      </c>
      <c r="I26" s="59">
        <f t="shared" si="1"/>
        <v>100</v>
      </c>
      <c r="J26" s="59" t="str">
        <f t="shared" si="1"/>
        <v>-</v>
      </c>
      <c r="K26" s="59">
        <f t="shared" si="1"/>
        <v>100</v>
      </c>
      <c r="L26" s="79">
        <v>100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2121</v>
      </c>
      <c r="D27" s="51">
        <v>0</v>
      </c>
      <c r="E27" s="51">
        <v>2121</v>
      </c>
      <c r="F27" s="51">
        <v>2121</v>
      </c>
      <c r="G27" s="51">
        <v>0</v>
      </c>
      <c r="H27" s="51">
        <f t="shared" si="0"/>
        <v>2121</v>
      </c>
      <c r="I27" s="59">
        <f t="shared" si="1"/>
        <v>100</v>
      </c>
      <c r="J27" s="59" t="str">
        <f t="shared" si="1"/>
        <v>-</v>
      </c>
      <c r="K27" s="59">
        <f t="shared" si="1"/>
        <v>100</v>
      </c>
      <c r="L27" s="7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2559</v>
      </c>
      <c r="D28" s="51">
        <v>0</v>
      </c>
      <c r="E28" s="51">
        <v>2559</v>
      </c>
      <c r="F28" s="51">
        <v>2559</v>
      </c>
      <c r="G28" s="51">
        <v>0</v>
      </c>
      <c r="H28" s="51">
        <f t="shared" si="0"/>
        <v>2559</v>
      </c>
      <c r="I28" s="59">
        <f t="shared" si="1"/>
        <v>100</v>
      </c>
      <c r="J28" s="59" t="str">
        <f t="shared" si="1"/>
        <v>-</v>
      </c>
      <c r="K28" s="59">
        <f t="shared" si="1"/>
        <v>100</v>
      </c>
      <c r="L28" s="79">
        <v>100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1959</v>
      </c>
      <c r="D29" s="73">
        <v>0</v>
      </c>
      <c r="E29" s="73">
        <v>1959</v>
      </c>
      <c r="F29" s="73">
        <v>1959</v>
      </c>
      <c r="G29" s="73">
        <v>0</v>
      </c>
      <c r="H29" s="73">
        <f t="shared" si="0"/>
        <v>1959</v>
      </c>
      <c r="I29" s="74">
        <f t="shared" si="1"/>
        <v>100</v>
      </c>
      <c r="J29" s="74" t="str">
        <f t="shared" si="1"/>
        <v>-</v>
      </c>
      <c r="K29" s="74">
        <f t="shared" si="1"/>
        <v>100</v>
      </c>
      <c r="L29" s="80">
        <v>100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1546</v>
      </c>
      <c r="D30" s="51">
        <v>0</v>
      </c>
      <c r="E30" s="51">
        <v>1546</v>
      </c>
      <c r="F30" s="51">
        <v>1546</v>
      </c>
      <c r="G30" s="51">
        <v>0</v>
      </c>
      <c r="H30" s="51">
        <f t="shared" si="0"/>
        <v>1546</v>
      </c>
      <c r="I30" s="59">
        <f t="shared" si="1"/>
        <v>100</v>
      </c>
      <c r="J30" s="59" t="str">
        <f t="shared" si="1"/>
        <v>-</v>
      </c>
      <c r="K30" s="59">
        <f t="shared" si="1"/>
        <v>100</v>
      </c>
      <c r="L30" s="79">
        <v>100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1094</v>
      </c>
      <c r="D31" s="51">
        <v>0</v>
      </c>
      <c r="E31" s="51">
        <v>1094</v>
      </c>
      <c r="F31" s="51">
        <v>1094</v>
      </c>
      <c r="G31" s="51">
        <v>0</v>
      </c>
      <c r="H31" s="51">
        <f t="shared" si="0"/>
        <v>1094</v>
      </c>
      <c r="I31" s="59">
        <f t="shared" si="1"/>
        <v>100</v>
      </c>
      <c r="J31" s="59" t="str">
        <f t="shared" si="1"/>
        <v>-</v>
      </c>
      <c r="K31" s="59">
        <f t="shared" si="1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6076</v>
      </c>
      <c r="D32" s="51">
        <v>0</v>
      </c>
      <c r="E32" s="51">
        <v>6076</v>
      </c>
      <c r="F32" s="51">
        <v>6076</v>
      </c>
      <c r="G32" s="51">
        <v>0</v>
      </c>
      <c r="H32" s="51">
        <f t="shared" si="0"/>
        <v>6076</v>
      </c>
      <c r="I32" s="59">
        <f t="shared" si="1"/>
        <v>100</v>
      </c>
      <c r="J32" s="59" t="str">
        <f t="shared" si="1"/>
        <v>-</v>
      </c>
      <c r="K32" s="59">
        <f t="shared" si="1"/>
        <v>100</v>
      </c>
      <c r="L32" s="79">
        <v>100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4393</v>
      </c>
      <c r="D33" s="51">
        <v>0</v>
      </c>
      <c r="E33" s="51">
        <v>4393</v>
      </c>
      <c r="F33" s="51">
        <v>4393</v>
      </c>
      <c r="G33" s="51">
        <v>0</v>
      </c>
      <c r="H33" s="51">
        <f t="shared" si="0"/>
        <v>4393</v>
      </c>
      <c r="I33" s="59">
        <f t="shared" si="1"/>
        <v>100</v>
      </c>
      <c r="J33" s="59" t="str">
        <f t="shared" si="1"/>
        <v>-</v>
      </c>
      <c r="K33" s="59">
        <f t="shared" si="1"/>
        <v>100</v>
      </c>
      <c r="L33" s="79">
        <v>100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1081</v>
      </c>
      <c r="D34" s="73">
        <v>0</v>
      </c>
      <c r="E34" s="73">
        <v>1081</v>
      </c>
      <c r="F34" s="73">
        <v>1081</v>
      </c>
      <c r="G34" s="73">
        <v>0</v>
      </c>
      <c r="H34" s="73">
        <f t="shared" si="0"/>
        <v>1081</v>
      </c>
      <c r="I34" s="74">
        <f t="shared" si="1"/>
        <v>100</v>
      </c>
      <c r="J34" s="74" t="str">
        <f t="shared" si="1"/>
        <v>-</v>
      </c>
      <c r="K34" s="74">
        <f t="shared" si="1"/>
        <v>100</v>
      </c>
      <c r="L34" s="80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2">SUM(C10:C34)</f>
        <v>312029</v>
      </c>
      <c r="D35" s="54">
        <f t="shared" si="2"/>
        <v>0</v>
      </c>
      <c r="E35" s="54">
        <f t="shared" si="2"/>
        <v>312029</v>
      </c>
      <c r="F35" s="54">
        <f t="shared" si="2"/>
        <v>312029</v>
      </c>
      <c r="G35" s="54">
        <f t="shared" si="2"/>
        <v>0</v>
      </c>
      <c r="H35" s="54">
        <f t="shared" si="2"/>
        <v>312029</v>
      </c>
      <c r="I35" s="61">
        <f t="shared" si="1"/>
        <v>100</v>
      </c>
      <c r="J35" s="61" t="str">
        <f t="shared" si="1"/>
        <v>-</v>
      </c>
      <c r="K35" s="61">
        <f t="shared" si="1"/>
        <v>100</v>
      </c>
      <c r="L35" s="81">
        <v>100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29" orientation="portrait" useFirstPageNumber="1" r:id="rId1"/>
  <headerFooter scaleWithDoc="0" alignWithMargins="0">
    <oddFooter>&amp;C-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M35"/>
  <sheetViews>
    <sheetView view="pageBreakPreview" zoomScaleNormal="85" zoomScaleSheetLayoutView="100" workbookViewId="0">
      <selection activeCell="L38" sqref="L38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164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824376</v>
      </c>
      <c r="D10" s="50">
        <v>24656</v>
      </c>
      <c r="E10" s="50">
        <v>849032</v>
      </c>
      <c r="F10" s="50">
        <v>818128</v>
      </c>
      <c r="G10" s="50">
        <v>5218</v>
      </c>
      <c r="H10" s="50">
        <v>823346</v>
      </c>
      <c r="I10" s="58">
        <f t="shared" ref="I10:K35" si="0">IF(ISERROR(ROUND(F10/C10*100,2)),"-",ROUND(F10/C10*100,2))</f>
        <v>99.24</v>
      </c>
      <c r="J10" s="58">
        <f t="shared" si="0"/>
        <v>21.16</v>
      </c>
      <c r="K10" s="58">
        <f t="shared" si="0"/>
        <v>96.97</v>
      </c>
      <c r="L10" s="78">
        <v>96.64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182338</v>
      </c>
      <c r="D11" s="51">
        <v>10165</v>
      </c>
      <c r="E11" s="51">
        <v>192503</v>
      </c>
      <c r="F11" s="51">
        <v>180176</v>
      </c>
      <c r="G11" s="51">
        <v>1706</v>
      </c>
      <c r="H11" s="51">
        <v>181882</v>
      </c>
      <c r="I11" s="59">
        <f t="shared" si="0"/>
        <v>98.81</v>
      </c>
      <c r="J11" s="59">
        <f t="shared" si="0"/>
        <v>16.78</v>
      </c>
      <c r="K11" s="59">
        <f t="shared" si="0"/>
        <v>94.48</v>
      </c>
      <c r="L11" s="79">
        <v>93.97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338791</v>
      </c>
      <c r="D12" s="51">
        <v>14750</v>
      </c>
      <c r="E12" s="51">
        <v>353541</v>
      </c>
      <c r="F12" s="51">
        <v>334717</v>
      </c>
      <c r="G12" s="51">
        <v>2562</v>
      </c>
      <c r="H12" s="51">
        <v>337279</v>
      </c>
      <c r="I12" s="59">
        <f t="shared" si="0"/>
        <v>98.8</v>
      </c>
      <c r="J12" s="59">
        <f t="shared" si="0"/>
        <v>17.37</v>
      </c>
      <c r="K12" s="59">
        <f t="shared" si="0"/>
        <v>95.4</v>
      </c>
      <c r="L12" s="79">
        <v>95.11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241666</v>
      </c>
      <c r="D13" s="51">
        <v>4080</v>
      </c>
      <c r="E13" s="51">
        <v>245746</v>
      </c>
      <c r="F13" s="51">
        <v>240774</v>
      </c>
      <c r="G13" s="51">
        <v>933</v>
      </c>
      <c r="H13" s="51">
        <v>241707</v>
      </c>
      <c r="I13" s="59">
        <f t="shared" si="0"/>
        <v>99.63</v>
      </c>
      <c r="J13" s="59">
        <f t="shared" si="0"/>
        <v>22.87</v>
      </c>
      <c r="K13" s="59">
        <f t="shared" si="0"/>
        <v>98.36</v>
      </c>
      <c r="L13" s="79">
        <v>97.91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92482</v>
      </c>
      <c r="D14" s="73">
        <v>3428</v>
      </c>
      <c r="E14" s="73">
        <v>95910</v>
      </c>
      <c r="F14" s="73">
        <v>91370</v>
      </c>
      <c r="G14" s="73">
        <v>743</v>
      </c>
      <c r="H14" s="73">
        <v>92113</v>
      </c>
      <c r="I14" s="74">
        <f t="shared" si="0"/>
        <v>98.8</v>
      </c>
      <c r="J14" s="74">
        <f t="shared" si="0"/>
        <v>21.67</v>
      </c>
      <c r="K14" s="74">
        <f t="shared" si="0"/>
        <v>96.04</v>
      </c>
      <c r="L14" s="80">
        <v>95.92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163719</v>
      </c>
      <c r="D15" s="51">
        <v>4575</v>
      </c>
      <c r="E15" s="51">
        <v>168294</v>
      </c>
      <c r="F15" s="51">
        <v>161984</v>
      </c>
      <c r="G15" s="51">
        <v>1225</v>
      </c>
      <c r="H15" s="51">
        <v>163209</v>
      </c>
      <c r="I15" s="59">
        <f t="shared" si="0"/>
        <v>98.94</v>
      </c>
      <c r="J15" s="59">
        <f t="shared" si="0"/>
        <v>26.78</v>
      </c>
      <c r="K15" s="59">
        <f t="shared" si="0"/>
        <v>96.98</v>
      </c>
      <c r="L15" s="79">
        <v>96.99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118289</v>
      </c>
      <c r="D16" s="51">
        <v>2207</v>
      </c>
      <c r="E16" s="51">
        <v>120496</v>
      </c>
      <c r="F16" s="51">
        <v>117641</v>
      </c>
      <c r="G16" s="51">
        <v>741</v>
      </c>
      <c r="H16" s="51">
        <v>118382</v>
      </c>
      <c r="I16" s="59">
        <f t="shared" si="0"/>
        <v>99.45</v>
      </c>
      <c r="J16" s="59">
        <f t="shared" si="0"/>
        <v>33.57</v>
      </c>
      <c r="K16" s="59">
        <f t="shared" si="0"/>
        <v>98.25</v>
      </c>
      <c r="L16" s="79">
        <v>97.89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266236</v>
      </c>
      <c r="D17" s="51">
        <v>4978</v>
      </c>
      <c r="E17" s="51">
        <v>271214</v>
      </c>
      <c r="F17" s="51">
        <v>264473</v>
      </c>
      <c r="G17" s="51">
        <v>1452</v>
      </c>
      <c r="H17" s="51">
        <v>265925</v>
      </c>
      <c r="I17" s="59">
        <f t="shared" si="0"/>
        <v>99.34</v>
      </c>
      <c r="J17" s="59">
        <f t="shared" si="0"/>
        <v>29.17</v>
      </c>
      <c r="K17" s="59">
        <f t="shared" si="0"/>
        <v>98.05</v>
      </c>
      <c r="L17" s="79">
        <v>97.64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110189</v>
      </c>
      <c r="D18" s="51">
        <v>3534</v>
      </c>
      <c r="E18" s="51">
        <v>113723</v>
      </c>
      <c r="F18" s="51">
        <v>108986</v>
      </c>
      <c r="G18" s="51">
        <v>935</v>
      </c>
      <c r="H18" s="51">
        <v>109921</v>
      </c>
      <c r="I18" s="59">
        <f t="shared" si="0"/>
        <v>98.91</v>
      </c>
      <c r="J18" s="59">
        <f t="shared" si="0"/>
        <v>26.46</v>
      </c>
      <c r="K18" s="59">
        <f t="shared" si="0"/>
        <v>96.66</v>
      </c>
      <c r="L18" s="79">
        <v>96.33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295154</v>
      </c>
      <c r="D19" s="73">
        <v>17523</v>
      </c>
      <c r="E19" s="73">
        <v>312677</v>
      </c>
      <c r="F19" s="73">
        <v>290684</v>
      </c>
      <c r="G19" s="73">
        <v>2986</v>
      </c>
      <c r="H19" s="73">
        <v>293670</v>
      </c>
      <c r="I19" s="74">
        <f t="shared" si="0"/>
        <v>98.49</v>
      </c>
      <c r="J19" s="74">
        <f t="shared" si="0"/>
        <v>17.04</v>
      </c>
      <c r="K19" s="74">
        <f t="shared" si="0"/>
        <v>93.92</v>
      </c>
      <c r="L19" s="80">
        <v>93.52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97677</v>
      </c>
      <c r="D20" s="51">
        <v>2186</v>
      </c>
      <c r="E20" s="51">
        <v>99863</v>
      </c>
      <c r="F20" s="51">
        <v>96973</v>
      </c>
      <c r="G20" s="51">
        <v>559</v>
      </c>
      <c r="H20" s="51">
        <v>97532</v>
      </c>
      <c r="I20" s="59">
        <f t="shared" si="0"/>
        <v>99.28</v>
      </c>
      <c r="J20" s="59">
        <f t="shared" si="0"/>
        <v>25.57</v>
      </c>
      <c r="K20" s="59">
        <f t="shared" si="0"/>
        <v>97.67</v>
      </c>
      <c r="L20" s="79">
        <v>97.25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80312</v>
      </c>
      <c r="D21" s="51">
        <v>1495</v>
      </c>
      <c r="E21" s="51">
        <v>81807</v>
      </c>
      <c r="F21" s="51">
        <v>79750</v>
      </c>
      <c r="G21" s="51">
        <v>537</v>
      </c>
      <c r="H21" s="51">
        <v>80287</v>
      </c>
      <c r="I21" s="59">
        <f t="shared" si="0"/>
        <v>99.3</v>
      </c>
      <c r="J21" s="59">
        <f t="shared" si="0"/>
        <v>35.92</v>
      </c>
      <c r="K21" s="59">
        <f t="shared" si="0"/>
        <v>98.14</v>
      </c>
      <c r="L21" s="79">
        <v>97.61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93135</v>
      </c>
      <c r="D22" s="51">
        <v>2577</v>
      </c>
      <c r="E22" s="51">
        <v>95712</v>
      </c>
      <c r="F22" s="51">
        <v>92548</v>
      </c>
      <c r="G22" s="51">
        <v>561</v>
      </c>
      <c r="H22" s="51">
        <v>93109</v>
      </c>
      <c r="I22" s="59">
        <f t="shared" si="0"/>
        <v>99.37</v>
      </c>
      <c r="J22" s="59">
        <f t="shared" si="0"/>
        <v>21.77</v>
      </c>
      <c r="K22" s="59">
        <f t="shared" si="0"/>
        <v>97.28</v>
      </c>
      <c r="L22" s="79">
        <v>96.07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18258</v>
      </c>
      <c r="D23" s="51">
        <v>11</v>
      </c>
      <c r="E23" s="51">
        <v>18269</v>
      </c>
      <c r="F23" s="51">
        <v>18258</v>
      </c>
      <c r="G23" s="51">
        <v>11</v>
      </c>
      <c r="H23" s="51">
        <v>18269</v>
      </c>
      <c r="I23" s="59">
        <f t="shared" si="0"/>
        <v>100</v>
      </c>
      <c r="J23" s="59">
        <f t="shared" si="0"/>
        <v>100</v>
      </c>
      <c r="K23" s="59">
        <f t="shared" si="0"/>
        <v>100</v>
      </c>
      <c r="L23" s="79">
        <v>99.94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6205</v>
      </c>
      <c r="D24" s="73">
        <v>125</v>
      </c>
      <c r="E24" s="73">
        <v>6330</v>
      </c>
      <c r="F24" s="73">
        <v>6165</v>
      </c>
      <c r="G24" s="73">
        <v>9</v>
      </c>
      <c r="H24" s="73">
        <v>6174</v>
      </c>
      <c r="I24" s="74">
        <f t="shared" si="0"/>
        <v>99.36</v>
      </c>
      <c r="J24" s="74">
        <f t="shared" si="0"/>
        <v>7.2</v>
      </c>
      <c r="K24" s="74">
        <f t="shared" si="0"/>
        <v>97.54</v>
      </c>
      <c r="L24" s="80">
        <v>97.9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11775</v>
      </c>
      <c r="D25" s="51">
        <v>206</v>
      </c>
      <c r="E25" s="51">
        <v>11981</v>
      </c>
      <c r="F25" s="51">
        <v>11698</v>
      </c>
      <c r="G25" s="51">
        <v>50</v>
      </c>
      <c r="H25" s="51">
        <v>11748</v>
      </c>
      <c r="I25" s="59">
        <f t="shared" si="0"/>
        <v>99.35</v>
      </c>
      <c r="J25" s="59">
        <f t="shared" si="0"/>
        <v>24.27</v>
      </c>
      <c r="K25" s="59">
        <f t="shared" si="0"/>
        <v>98.06</v>
      </c>
      <c r="L25" s="79">
        <v>98.01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64368</v>
      </c>
      <c r="D26" s="51">
        <v>3186</v>
      </c>
      <c r="E26" s="51">
        <v>67554</v>
      </c>
      <c r="F26" s="51">
        <v>63541</v>
      </c>
      <c r="G26" s="51">
        <v>444</v>
      </c>
      <c r="H26" s="51">
        <v>63985</v>
      </c>
      <c r="I26" s="59">
        <f t="shared" si="0"/>
        <v>98.72</v>
      </c>
      <c r="J26" s="59">
        <f t="shared" si="0"/>
        <v>13.94</v>
      </c>
      <c r="K26" s="59">
        <f t="shared" si="0"/>
        <v>94.72</v>
      </c>
      <c r="L26" s="79">
        <v>94.32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26313</v>
      </c>
      <c r="D27" s="51">
        <v>1402</v>
      </c>
      <c r="E27" s="51">
        <v>27715</v>
      </c>
      <c r="F27" s="51">
        <v>25964</v>
      </c>
      <c r="G27" s="51">
        <v>257</v>
      </c>
      <c r="H27" s="51">
        <v>26221</v>
      </c>
      <c r="I27" s="59">
        <f t="shared" si="0"/>
        <v>98.67</v>
      </c>
      <c r="J27" s="59">
        <f t="shared" si="0"/>
        <v>18.329999999999998</v>
      </c>
      <c r="K27" s="59">
        <f t="shared" si="0"/>
        <v>94.61</v>
      </c>
      <c r="L27" s="79">
        <v>94.07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29930</v>
      </c>
      <c r="D28" s="51">
        <v>1834</v>
      </c>
      <c r="E28" s="51">
        <v>31764</v>
      </c>
      <c r="F28" s="51">
        <v>29466</v>
      </c>
      <c r="G28" s="51">
        <v>222</v>
      </c>
      <c r="H28" s="51">
        <v>29688</v>
      </c>
      <c r="I28" s="59">
        <f t="shared" si="0"/>
        <v>98.45</v>
      </c>
      <c r="J28" s="59">
        <f t="shared" si="0"/>
        <v>12.1</v>
      </c>
      <c r="K28" s="59">
        <f t="shared" si="0"/>
        <v>93.46</v>
      </c>
      <c r="L28" s="79">
        <v>93.08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19575</v>
      </c>
      <c r="D29" s="73">
        <v>841</v>
      </c>
      <c r="E29" s="73">
        <v>20416</v>
      </c>
      <c r="F29" s="73">
        <v>19341</v>
      </c>
      <c r="G29" s="73">
        <v>145</v>
      </c>
      <c r="H29" s="73">
        <v>19486</v>
      </c>
      <c r="I29" s="74">
        <f t="shared" si="0"/>
        <v>98.8</v>
      </c>
      <c r="J29" s="74">
        <f t="shared" si="0"/>
        <v>17.239999999999998</v>
      </c>
      <c r="K29" s="74">
        <f t="shared" si="0"/>
        <v>95.44</v>
      </c>
      <c r="L29" s="80">
        <v>95.23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16972</v>
      </c>
      <c r="D30" s="51">
        <v>558</v>
      </c>
      <c r="E30" s="51">
        <v>17530</v>
      </c>
      <c r="F30" s="51">
        <v>16837</v>
      </c>
      <c r="G30" s="51">
        <v>233</v>
      </c>
      <c r="H30" s="51">
        <v>17070</v>
      </c>
      <c r="I30" s="59">
        <f t="shared" si="0"/>
        <v>99.2</v>
      </c>
      <c r="J30" s="59">
        <f t="shared" si="0"/>
        <v>41.76</v>
      </c>
      <c r="K30" s="59">
        <f t="shared" si="0"/>
        <v>97.38</v>
      </c>
      <c r="L30" s="79">
        <v>96.5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19080</v>
      </c>
      <c r="D31" s="51">
        <v>0</v>
      </c>
      <c r="E31" s="51">
        <v>19080</v>
      </c>
      <c r="F31" s="51">
        <v>19067</v>
      </c>
      <c r="G31" s="51">
        <v>0</v>
      </c>
      <c r="H31" s="51">
        <v>19067</v>
      </c>
      <c r="I31" s="59">
        <f t="shared" si="0"/>
        <v>99.93</v>
      </c>
      <c r="J31" s="59" t="str">
        <f t="shared" si="0"/>
        <v>-</v>
      </c>
      <c r="K31" s="59">
        <f t="shared" si="0"/>
        <v>99.93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77750</v>
      </c>
      <c r="D32" s="51">
        <v>3221</v>
      </c>
      <c r="E32" s="51">
        <v>80971</v>
      </c>
      <c r="F32" s="51">
        <v>77261</v>
      </c>
      <c r="G32" s="51">
        <v>691</v>
      </c>
      <c r="H32" s="51">
        <v>77952</v>
      </c>
      <c r="I32" s="59">
        <f t="shared" si="0"/>
        <v>99.37</v>
      </c>
      <c r="J32" s="59">
        <f t="shared" si="0"/>
        <v>21.45</v>
      </c>
      <c r="K32" s="59">
        <f t="shared" si="0"/>
        <v>96.27</v>
      </c>
      <c r="L32" s="79">
        <v>95.28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56680</v>
      </c>
      <c r="D33" s="51">
        <v>1850</v>
      </c>
      <c r="E33" s="51">
        <v>58530</v>
      </c>
      <c r="F33" s="51">
        <v>56122</v>
      </c>
      <c r="G33" s="51">
        <v>341</v>
      </c>
      <c r="H33" s="51">
        <v>56463</v>
      </c>
      <c r="I33" s="59">
        <f t="shared" si="0"/>
        <v>99.02</v>
      </c>
      <c r="J33" s="59">
        <f t="shared" si="0"/>
        <v>18.43</v>
      </c>
      <c r="K33" s="59">
        <f t="shared" si="0"/>
        <v>96.47</v>
      </c>
      <c r="L33" s="79">
        <v>96.49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9710</v>
      </c>
      <c r="D34" s="73">
        <v>115</v>
      </c>
      <c r="E34" s="73">
        <v>9825</v>
      </c>
      <c r="F34" s="73">
        <v>9664</v>
      </c>
      <c r="G34" s="73">
        <v>16</v>
      </c>
      <c r="H34" s="73">
        <v>9680</v>
      </c>
      <c r="I34" s="74">
        <f t="shared" si="0"/>
        <v>99.53</v>
      </c>
      <c r="J34" s="74">
        <f t="shared" si="0"/>
        <v>13.91</v>
      </c>
      <c r="K34" s="74">
        <f t="shared" si="0"/>
        <v>98.52</v>
      </c>
      <c r="L34" s="80">
        <v>98.82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3260980</v>
      </c>
      <c r="D35" s="54">
        <f t="shared" si="1"/>
        <v>109503</v>
      </c>
      <c r="E35" s="54">
        <f t="shared" si="1"/>
        <v>3370483</v>
      </c>
      <c r="F35" s="54">
        <f t="shared" si="1"/>
        <v>3231588</v>
      </c>
      <c r="G35" s="54">
        <f t="shared" si="1"/>
        <v>22577</v>
      </c>
      <c r="H35" s="54">
        <f t="shared" si="1"/>
        <v>3254165</v>
      </c>
      <c r="I35" s="61">
        <f t="shared" si="0"/>
        <v>99.1</v>
      </c>
      <c r="J35" s="61">
        <f t="shared" si="0"/>
        <v>20.62</v>
      </c>
      <c r="K35" s="61">
        <f t="shared" si="0"/>
        <v>96.55</v>
      </c>
      <c r="L35" s="81">
        <v>96.17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31" orientation="portrait" useFirstPageNumber="1" r:id="rId1"/>
  <headerFooter scaleWithDoc="0" alignWithMargins="0">
    <oddFooter>&amp;C-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M35"/>
  <sheetViews>
    <sheetView view="pageBreakPreview" zoomScaleNormal="85" zoomScaleSheetLayoutView="100" workbookViewId="0">
      <selection activeCell="I29" sqref="I29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103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2196242</v>
      </c>
      <c r="D10" s="50">
        <v>0</v>
      </c>
      <c r="E10" s="50">
        <v>2196242</v>
      </c>
      <c r="F10" s="50">
        <v>2196242</v>
      </c>
      <c r="G10" s="50">
        <v>0</v>
      </c>
      <c r="H10" s="50">
        <v>2196242</v>
      </c>
      <c r="I10" s="58">
        <f t="shared" ref="I10:K35" si="0">IF(ISERROR(ROUND(F10/C10*100,2)),"-",ROUND(F10/C10*100,2))</f>
        <v>100</v>
      </c>
      <c r="J10" s="58" t="str">
        <f t="shared" si="0"/>
        <v>-</v>
      </c>
      <c r="K10" s="58">
        <f t="shared" si="0"/>
        <v>100</v>
      </c>
      <c r="L10" s="78">
        <v>100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475790</v>
      </c>
      <c r="D11" s="51">
        <v>0</v>
      </c>
      <c r="E11" s="51">
        <v>475790</v>
      </c>
      <c r="F11" s="51">
        <v>475790</v>
      </c>
      <c r="G11" s="51">
        <v>0</v>
      </c>
      <c r="H11" s="51">
        <v>475790</v>
      </c>
      <c r="I11" s="59">
        <f t="shared" si="0"/>
        <v>100</v>
      </c>
      <c r="J11" s="59" t="str">
        <f t="shared" si="0"/>
        <v>-</v>
      </c>
      <c r="K11" s="59">
        <f t="shared" si="0"/>
        <v>100</v>
      </c>
      <c r="L11" s="79">
        <v>100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668941</v>
      </c>
      <c r="D12" s="51">
        <v>0</v>
      </c>
      <c r="E12" s="51">
        <v>668941</v>
      </c>
      <c r="F12" s="51">
        <v>668941</v>
      </c>
      <c r="G12" s="51">
        <v>0</v>
      </c>
      <c r="H12" s="51">
        <v>668941</v>
      </c>
      <c r="I12" s="59">
        <f t="shared" si="0"/>
        <v>100</v>
      </c>
      <c r="J12" s="59" t="str">
        <f t="shared" si="0"/>
        <v>-</v>
      </c>
      <c r="K12" s="59">
        <f t="shared" si="0"/>
        <v>100</v>
      </c>
      <c r="L12" s="79">
        <v>100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553680</v>
      </c>
      <c r="D13" s="51">
        <v>0</v>
      </c>
      <c r="E13" s="51">
        <v>553680</v>
      </c>
      <c r="F13" s="51">
        <v>553680</v>
      </c>
      <c r="G13" s="51">
        <v>0</v>
      </c>
      <c r="H13" s="51">
        <v>553680</v>
      </c>
      <c r="I13" s="59">
        <f t="shared" si="0"/>
        <v>100</v>
      </c>
      <c r="J13" s="59" t="str">
        <f t="shared" si="0"/>
        <v>-</v>
      </c>
      <c r="K13" s="59">
        <f t="shared" si="0"/>
        <v>100</v>
      </c>
      <c r="L13" s="79">
        <v>100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198969</v>
      </c>
      <c r="D14" s="73">
        <v>0</v>
      </c>
      <c r="E14" s="73">
        <v>198969</v>
      </c>
      <c r="F14" s="73">
        <v>198969</v>
      </c>
      <c r="G14" s="73">
        <v>0</v>
      </c>
      <c r="H14" s="73">
        <v>198969</v>
      </c>
      <c r="I14" s="74">
        <f t="shared" si="0"/>
        <v>100</v>
      </c>
      <c r="J14" s="74" t="str">
        <f t="shared" si="0"/>
        <v>-</v>
      </c>
      <c r="K14" s="74">
        <f t="shared" si="0"/>
        <v>100</v>
      </c>
      <c r="L14" s="80">
        <v>100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308302</v>
      </c>
      <c r="D15" s="51">
        <v>0</v>
      </c>
      <c r="E15" s="51">
        <v>308302</v>
      </c>
      <c r="F15" s="51">
        <v>308302</v>
      </c>
      <c r="G15" s="51">
        <v>0</v>
      </c>
      <c r="H15" s="51">
        <v>308302</v>
      </c>
      <c r="I15" s="59">
        <f t="shared" si="0"/>
        <v>100</v>
      </c>
      <c r="J15" s="59" t="str">
        <f t="shared" si="0"/>
        <v>-</v>
      </c>
      <c r="K15" s="59">
        <f t="shared" si="0"/>
        <v>100</v>
      </c>
      <c r="L15" s="79">
        <v>100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248685</v>
      </c>
      <c r="D16" s="51">
        <v>0</v>
      </c>
      <c r="E16" s="51">
        <v>248685</v>
      </c>
      <c r="F16" s="51">
        <v>248685</v>
      </c>
      <c r="G16" s="51">
        <v>0</v>
      </c>
      <c r="H16" s="51">
        <v>248685</v>
      </c>
      <c r="I16" s="59">
        <f t="shared" si="0"/>
        <v>100</v>
      </c>
      <c r="J16" s="59" t="str">
        <f t="shared" si="0"/>
        <v>-</v>
      </c>
      <c r="K16" s="59">
        <f t="shared" si="0"/>
        <v>100</v>
      </c>
      <c r="L16" s="79">
        <v>100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585282</v>
      </c>
      <c r="D17" s="51">
        <v>0</v>
      </c>
      <c r="E17" s="51">
        <v>585282</v>
      </c>
      <c r="F17" s="51">
        <v>585282</v>
      </c>
      <c r="G17" s="51">
        <v>0</v>
      </c>
      <c r="H17" s="51">
        <v>585282</v>
      </c>
      <c r="I17" s="59">
        <f t="shared" si="0"/>
        <v>100</v>
      </c>
      <c r="J17" s="59" t="str">
        <f t="shared" si="0"/>
        <v>-</v>
      </c>
      <c r="K17" s="59">
        <f t="shared" si="0"/>
        <v>100</v>
      </c>
      <c r="L17" s="79">
        <v>100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237122</v>
      </c>
      <c r="D18" s="51">
        <v>0</v>
      </c>
      <c r="E18" s="51">
        <v>237122</v>
      </c>
      <c r="F18" s="51">
        <v>237122</v>
      </c>
      <c r="G18" s="51">
        <v>0</v>
      </c>
      <c r="H18" s="51">
        <v>237122</v>
      </c>
      <c r="I18" s="59">
        <f t="shared" si="0"/>
        <v>100</v>
      </c>
      <c r="J18" s="59" t="str">
        <f t="shared" si="0"/>
        <v>-</v>
      </c>
      <c r="K18" s="59">
        <f t="shared" si="0"/>
        <v>100</v>
      </c>
      <c r="L18" s="79">
        <v>100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627109</v>
      </c>
      <c r="D19" s="73">
        <v>0</v>
      </c>
      <c r="E19" s="73">
        <v>627109</v>
      </c>
      <c r="F19" s="73">
        <v>627109</v>
      </c>
      <c r="G19" s="73">
        <v>0</v>
      </c>
      <c r="H19" s="73">
        <v>627109</v>
      </c>
      <c r="I19" s="74">
        <f t="shared" si="0"/>
        <v>100</v>
      </c>
      <c r="J19" s="74" t="str">
        <f t="shared" si="0"/>
        <v>-</v>
      </c>
      <c r="K19" s="74">
        <f t="shared" si="0"/>
        <v>100</v>
      </c>
      <c r="L19" s="80">
        <v>100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224431</v>
      </c>
      <c r="D20" s="51">
        <v>0</v>
      </c>
      <c r="E20" s="51">
        <v>224431</v>
      </c>
      <c r="F20" s="51">
        <v>224431</v>
      </c>
      <c r="G20" s="51">
        <v>0</v>
      </c>
      <c r="H20" s="51">
        <v>224431</v>
      </c>
      <c r="I20" s="59">
        <f t="shared" si="0"/>
        <v>100</v>
      </c>
      <c r="J20" s="59" t="str">
        <f t="shared" si="0"/>
        <v>-</v>
      </c>
      <c r="K20" s="59">
        <f t="shared" si="0"/>
        <v>100</v>
      </c>
      <c r="L20" s="79">
        <v>100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158541</v>
      </c>
      <c r="D21" s="51">
        <v>0</v>
      </c>
      <c r="E21" s="51">
        <v>158541</v>
      </c>
      <c r="F21" s="51">
        <v>158541</v>
      </c>
      <c r="G21" s="51">
        <v>0</v>
      </c>
      <c r="H21" s="51">
        <v>158541</v>
      </c>
      <c r="I21" s="59">
        <f t="shared" si="0"/>
        <v>100</v>
      </c>
      <c r="J21" s="59" t="str">
        <f t="shared" si="0"/>
        <v>-</v>
      </c>
      <c r="K21" s="59">
        <f t="shared" si="0"/>
        <v>100</v>
      </c>
      <c r="L21" s="79">
        <v>100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180124</v>
      </c>
      <c r="D22" s="51">
        <v>0</v>
      </c>
      <c r="E22" s="51">
        <v>180124</v>
      </c>
      <c r="F22" s="51">
        <v>180124</v>
      </c>
      <c r="G22" s="51">
        <v>0</v>
      </c>
      <c r="H22" s="51">
        <v>180124</v>
      </c>
      <c r="I22" s="59">
        <f t="shared" si="0"/>
        <v>100</v>
      </c>
      <c r="J22" s="59" t="str">
        <f t="shared" si="0"/>
        <v>-</v>
      </c>
      <c r="K22" s="59">
        <f t="shared" si="0"/>
        <v>100</v>
      </c>
      <c r="L22" s="79">
        <v>100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37916</v>
      </c>
      <c r="D23" s="51">
        <v>0</v>
      </c>
      <c r="E23" s="51">
        <v>37916</v>
      </c>
      <c r="F23" s="51">
        <v>37916</v>
      </c>
      <c r="G23" s="51">
        <v>0</v>
      </c>
      <c r="H23" s="51">
        <v>37916</v>
      </c>
      <c r="I23" s="59">
        <f t="shared" si="0"/>
        <v>100</v>
      </c>
      <c r="J23" s="59" t="str">
        <f t="shared" si="0"/>
        <v>-</v>
      </c>
      <c r="K23" s="59">
        <f t="shared" si="0"/>
        <v>100</v>
      </c>
      <c r="L23" s="7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12972</v>
      </c>
      <c r="D24" s="73">
        <v>0</v>
      </c>
      <c r="E24" s="73">
        <v>12972</v>
      </c>
      <c r="F24" s="73">
        <v>12972</v>
      </c>
      <c r="G24" s="73">
        <v>0</v>
      </c>
      <c r="H24" s="73">
        <v>12972</v>
      </c>
      <c r="I24" s="74">
        <f t="shared" si="0"/>
        <v>100</v>
      </c>
      <c r="J24" s="74" t="str">
        <f t="shared" si="0"/>
        <v>-</v>
      </c>
      <c r="K24" s="74">
        <f t="shared" si="0"/>
        <v>100</v>
      </c>
      <c r="L24" s="80">
        <v>100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7290</v>
      </c>
      <c r="D25" s="51">
        <v>0</v>
      </c>
      <c r="E25" s="51">
        <v>7290</v>
      </c>
      <c r="F25" s="51">
        <v>7290</v>
      </c>
      <c r="G25" s="51">
        <v>0</v>
      </c>
      <c r="H25" s="51">
        <v>7290</v>
      </c>
      <c r="I25" s="59">
        <f t="shared" si="0"/>
        <v>100</v>
      </c>
      <c r="J25" s="59" t="str">
        <f t="shared" si="0"/>
        <v>-</v>
      </c>
      <c r="K25" s="59">
        <f t="shared" si="0"/>
        <v>100</v>
      </c>
      <c r="L25" s="7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102044</v>
      </c>
      <c r="D26" s="51">
        <v>0</v>
      </c>
      <c r="E26" s="51">
        <v>102044</v>
      </c>
      <c r="F26" s="51">
        <v>102044</v>
      </c>
      <c r="G26" s="51">
        <v>0</v>
      </c>
      <c r="H26" s="51">
        <v>102044</v>
      </c>
      <c r="I26" s="59">
        <f t="shared" si="0"/>
        <v>100</v>
      </c>
      <c r="J26" s="59" t="str">
        <f t="shared" si="0"/>
        <v>-</v>
      </c>
      <c r="K26" s="59">
        <f t="shared" si="0"/>
        <v>100</v>
      </c>
      <c r="L26" s="79">
        <v>100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48236</v>
      </c>
      <c r="D27" s="51">
        <v>0</v>
      </c>
      <c r="E27" s="51">
        <v>48236</v>
      </c>
      <c r="F27" s="51">
        <v>48236</v>
      </c>
      <c r="G27" s="51">
        <v>0</v>
      </c>
      <c r="H27" s="51">
        <v>48236</v>
      </c>
      <c r="I27" s="59">
        <f t="shared" si="0"/>
        <v>100</v>
      </c>
      <c r="J27" s="59" t="str">
        <f t="shared" si="0"/>
        <v>-</v>
      </c>
      <c r="K27" s="59">
        <f t="shared" si="0"/>
        <v>100</v>
      </c>
      <c r="L27" s="7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64008</v>
      </c>
      <c r="D28" s="51">
        <v>0</v>
      </c>
      <c r="E28" s="51">
        <v>64008</v>
      </c>
      <c r="F28" s="51">
        <v>64008</v>
      </c>
      <c r="G28" s="51">
        <v>0</v>
      </c>
      <c r="H28" s="51">
        <v>64008</v>
      </c>
      <c r="I28" s="59">
        <f t="shared" si="0"/>
        <v>100</v>
      </c>
      <c r="J28" s="59" t="str">
        <f t="shared" si="0"/>
        <v>-</v>
      </c>
      <c r="K28" s="59">
        <f t="shared" si="0"/>
        <v>100</v>
      </c>
      <c r="L28" s="79">
        <v>100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44702</v>
      </c>
      <c r="D29" s="73">
        <v>0</v>
      </c>
      <c r="E29" s="73">
        <v>44702</v>
      </c>
      <c r="F29" s="73">
        <v>44702</v>
      </c>
      <c r="G29" s="73">
        <v>0</v>
      </c>
      <c r="H29" s="73">
        <v>44702</v>
      </c>
      <c r="I29" s="74">
        <f t="shared" si="0"/>
        <v>100</v>
      </c>
      <c r="J29" s="74" t="str">
        <f t="shared" si="0"/>
        <v>-</v>
      </c>
      <c r="K29" s="74">
        <f t="shared" si="0"/>
        <v>100</v>
      </c>
      <c r="L29" s="80">
        <v>100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32416</v>
      </c>
      <c r="D30" s="51">
        <v>0</v>
      </c>
      <c r="E30" s="51">
        <v>32416</v>
      </c>
      <c r="F30" s="51">
        <v>32416</v>
      </c>
      <c r="G30" s="51">
        <v>0</v>
      </c>
      <c r="H30" s="51">
        <v>32416</v>
      </c>
      <c r="I30" s="59">
        <f t="shared" si="0"/>
        <v>100</v>
      </c>
      <c r="J30" s="59" t="str">
        <f t="shared" si="0"/>
        <v>-</v>
      </c>
      <c r="K30" s="59">
        <f t="shared" si="0"/>
        <v>100</v>
      </c>
      <c r="L30" s="79">
        <v>100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30049</v>
      </c>
      <c r="D31" s="51">
        <v>0</v>
      </c>
      <c r="E31" s="51">
        <v>30049</v>
      </c>
      <c r="F31" s="51">
        <v>30049</v>
      </c>
      <c r="G31" s="51">
        <v>0</v>
      </c>
      <c r="H31" s="51">
        <v>30049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114326</v>
      </c>
      <c r="D32" s="51">
        <v>0</v>
      </c>
      <c r="E32" s="51">
        <v>114326</v>
      </c>
      <c r="F32" s="51">
        <v>114326</v>
      </c>
      <c r="G32" s="51">
        <v>0</v>
      </c>
      <c r="H32" s="51">
        <v>114326</v>
      </c>
      <c r="I32" s="59">
        <f t="shared" si="0"/>
        <v>100</v>
      </c>
      <c r="J32" s="59" t="str">
        <f t="shared" si="0"/>
        <v>-</v>
      </c>
      <c r="K32" s="59">
        <f t="shared" si="0"/>
        <v>100</v>
      </c>
      <c r="L32" s="79">
        <v>100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75011</v>
      </c>
      <c r="D33" s="51">
        <v>0</v>
      </c>
      <c r="E33" s="51">
        <v>75011</v>
      </c>
      <c r="F33" s="51">
        <v>75011</v>
      </c>
      <c r="G33" s="51">
        <v>0</v>
      </c>
      <c r="H33" s="51">
        <v>75011</v>
      </c>
      <c r="I33" s="59">
        <f t="shared" si="0"/>
        <v>100</v>
      </c>
      <c r="J33" s="59" t="str">
        <f t="shared" si="0"/>
        <v>-</v>
      </c>
      <c r="K33" s="59">
        <f t="shared" si="0"/>
        <v>100</v>
      </c>
      <c r="L33" s="79">
        <v>100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21849</v>
      </c>
      <c r="D34" s="73">
        <v>0</v>
      </c>
      <c r="E34" s="73">
        <v>21849</v>
      </c>
      <c r="F34" s="73">
        <v>21849</v>
      </c>
      <c r="G34" s="73">
        <v>0</v>
      </c>
      <c r="H34" s="73">
        <v>21849</v>
      </c>
      <c r="I34" s="74">
        <f t="shared" si="0"/>
        <v>100</v>
      </c>
      <c r="J34" s="74" t="str">
        <f t="shared" si="0"/>
        <v>-</v>
      </c>
      <c r="K34" s="74">
        <f t="shared" si="0"/>
        <v>100</v>
      </c>
      <c r="L34" s="80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7254037</v>
      </c>
      <c r="D35" s="54">
        <f t="shared" si="1"/>
        <v>0</v>
      </c>
      <c r="E35" s="54">
        <f t="shared" si="1"/>
        <v>7254037</v>
      </c>
      <c r="F35" s="54">
        <f t="shared" si="1"/>
        <v>7254037</v>
      </c>
      <c r="G35" s="54">
        <f t="shared" si="1"/>
        <v>0</v>
      </c>
      <c r="H35" s="54">
        <f t="shared" si="1"/>
        <v>7254037</v>
      </c>
      <c r="I35" s="61">
        <f t="shared" si="0"/>
        <v>100</v>
      </c>
      <c r="J35" s="61" t="str">
        <f t="shared" si="0"/>
        <v>-</v>
      </c>
      <c r="K35" s="61">
        <f t="shared" si="0"/>
        <v>100</v>
      </c>
      <c r="L35" s="81">
        <v>100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43" right="0.74803149606299213" top="0.78740157480314943" bottom="0.74803149606299213" header="0.51181102362204722" footer="0.51181102362204722"/>
  <pageSetup paperSize="9" firstPageNumber="33" orientation="portrait" useFirstPageNumber="1" r:id="rId1"/>
  <headerFooter scaleWithDoc="0" alignWithMargins="0">
    <oddFooter>&amp;C-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M35"/>
  <sheetViews>
    <sheetView view="pageBreakPreview" zoomScaleNormal="85" zoomScaleSheetLayoutView="100" workbookViewId="0">
      <selection activeCell="J22" sqref="J22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154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3321</v>
      </c>
      <c r="D10" s="50">
        <v>0</v>
      </c>
      <c r="E10" s="50">
        <v>3321</v>
      </c>
      <c r="F10" s="50">
        <v>3321</v>
      </c>
      <c r="G10" s="50">
        <v>0</v>
      </c>
      <c r="H10" s="50">
        <v>3321</v>
      </c>
      <c r="I10" s="58">
        <f t="shared" ref="I10:K35" si="0">IF(ISERROR(ROUND(F10/C10*100,2)),"-",ROUND(F10/C10*100,2))</f>
        <v>100</v>
      </c>
      <c r="J10" s="58" t="str">
        <f t="shared" si="0"/>
        <v>-</v>
      </c>
      <c r="K10" s="58">
        <f t="shared" si="0"/>
        <v>100</v>
      </c>
      <c r="L10" s="78">
        <v>100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9" t="str">
        <f t="shared" si="0"/>
        <v>-</v>
      </c>
      <c r="J11" s="59" t="str">
        <f t="shared" si="0"/>
        <v>-</v>
      </c>
      <c r="K11" s="59" t="str">
        <f t="shared" si="0"/>
        <v>-</v>
      </c>
      <c r="L11" s="79" t="s">
        <v>131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9" t="str">
        <f t="shared" si="0"/>
        <v>-</v>
      </c>
      <c r="J12" s="59" t="str">
        <f t="shared" si="0"/>
        <v>-</v>
      </c>
      <c r="K12" s="59" t="str">
        <f t="shared" si="0"/>
        <v>-</v>
      </c>
      <c r="L12" s="79" t="s">
        <v>131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9" t="str">
        <f t="shared" si="0"/>
        <v>-</v>
      </c>
      <c r="J13" s="59" t="str">
        <f t="shared" si="0"/>
        <v>-</v>
      </c>
      <c r="K13" s="59" t="str">
        <f t="shared" si="0"/>
        <v>-</v>
      </c>
      <c r="L13" s="79" t="s">
        <v>131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11792</v>
      </c>
      <c r="D14" s="73">
        <v>0</v>
      </c>
      <c r="E14" s="73">
        <v>11792</v>
      </c>
      <c r="F14" s="73">
        <v>11792</v>
      </c>
      <c r="G14" s="73">
        <v>0</v>
      </c>
      <c r="H14" s="73">
        <v>11792</v>
      </c>
      <c r="I14" s="74">
        <f t="shared" si="0"/>
        <v>100</v>
      </c>
      <c r="J14" s="74" t="str">
        <f t="shared" si="0"/>
        <v>-</v>
      </c>
      <c r="K14" s="74">
        <f t="shared" si="0"/>
        <v>100</v>
      </c>
      <c r="L14" s="80">
        <v>100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9" t="str">
        <f t="shared" si="0"/>
        <v>-</v>
      </c>
      <c r="J15" s="59" t="str">
        <f t="shared" si="0"/>
        <v>-</v>
      </c>
      <c r="K15" s="59" t="str">
        <f t="shared" si="0"/>
        <v>-</v>
      </c>
      <c r="L15" s="79" t="s">
        <v>131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9" t="str">
        <f t="shared" si="0"/>
        <v>-</v>
      </c>
      <c r="J16" s="59" t="str">
        <f t="shared" si="0"/>
        <v>-</v>
      </c>
      <c r="K16" s="59" t="str">
        <f t="shared" si="0"/>
        <v>-</v>
      </c>
      <c r="L16" s="79" t="s">
        <v>131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25373</v>
      </c>
      <c r="D17" s="51">
        <v>0</v>
      </c>
      <c r="E17" s="51">
        <v>25373</v>
      </c>
      <c r="F17" s="51">
        <v>25373</v>
      </c>
      <c r="G17" s="51">
        <v>0</v>
      </c>
      <c r="H17" s="51">
        <v>25373</v>
      </c>
      <c r="I17" s="59">
        <f t="shared" si="0"/>
        <v>100</v>
      </c>
      <c r="J17" s="59" t="str">
        <f t="shared" si="0"/>
        <v>-</v>
      </c>
      <c r="K17" s="59">
        <f t="shared" si="0"/>
        <v>100</v>
      </c>
      <c r="L17" s="79">
        <v>100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79</v>
      </c>
      <c r="D18" s="51">
        <v>0</v>
      </c>
      <c r="E18" s="51">
        <v>79</v>
      </c>
      <c r="F18" s="51">
        <v>79</v>
      </c>
      <c r="G18" s="51">
        <v>0</v>
      </c>
      <c r="H18" s="51">
        <v>79</v>
      </c>
      <c r="I18" s="59">
        <f t="shared" si="0"/>
        <v>100</v>
      </c>
      <c r="J18" s="59" t="str">
        <f t="shared" si="0"/>
        <v>-</v>
      </c>
      <c r="K18" s="59">
        <f t="shared" si="0"/>
        <v>100</v>
      </c>
      <c r="L18" s="79">
        <v>100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4" t="str">
        <f t="shared" si="0"/>
        <v>-</v>
      </c>
      <c r="J19" s="74" t="str">
        <f t="shared" si="0"/>
        <v>-</v>
      </c>
      <c r="K19" s="74" t="str">
        <f t="shared" si="0"/>
        <v>-</v>
      </c>
      <c r="L19" s="80" t="s">
        <v>131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9" t="str">
        <f t="shared" si="0"/>
        <v>-</v>
      </c>
      <c r="J20" s="59" t="str">
        <f t="shared" si="0"/>
        <v>-</v>
      </c>
      <c r="K20" s="59" t="str">
        <f t="shared" si="0"/>
        <v>-</v>
      </c>
      <c r="L20" s="79" t="s">
        <v>131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9" t="str">
        <f t="shared" si="0"/>
        <v>-</v>
      </c>
      <c r="J21" s="59" t="str">
        <f t="shared" si="0"/>
        <v>-</v>
      </c>
      <c r="K21" s="59" t="str">
        <f t="shared" si="0"/>
        <v>-</v>
      </c>
      <c r="L21" s="79" t="s">
        <v>131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9" t="str">
        <f t="shared" si="0"/>
        <v>-</v>
      </c>
      <c r="J22" s="59" t="str">
        <f t="shared" si="0"/>
        <v>-</v>
      </c>
      <c r="K22" s="59" t="str">
        <f t="shared" si="0"/>
        <v>-</v>
      </c>
      <c r="L22" s="79" t="s">
        <v>131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9" t="str">
        <f t="shared" si="0"/>
        <v>-</v>
      </c>
      <c r="J23" s="59" t="str">
        <f t="shared" si="0"/>
        <v>-</v>
      </c>
      <c r="K23" s="59" t="str">
        <f t="shared" si="0"/>
        <v>-</v>
      </c>
      <c r="L23" s="79" t="s">
        <v>131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4" t="str">
        <f t="shared" si="0"/>
        <v>-</v>
      </c>
      <c r="J24" s="74" t="str">
        <f t="shared" si="0"/>
        <v>-</v>
      </c>
      <c r="K24" s="74" t="str">
        <f t="shared" si="0"/>
        <v>-</v>
      </c>
      <c r="L24" s="80" t="s">
        <v>131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9" t="str">
        <f t="shared" si="0"/>
        <v>-</v>
      </c>
      <c r="J25" s="59" t="str">
        <f t="shared" si="0"/>
        <v>-</v>
      </c>
      <c r="K25" s="59" t="str">
        <f t="shared" si="0"/>
        <v>-</v>
      </c>
      <c r="L25" s="79" t="s">
        <v>131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9" t="str">
        <f t="shared" si="0"/>
        <v>-</v>
      </c>
      <c r="J26" s="59" t="str">
        <f t="shared" si="0"/>
        <v>-</v>
      </c>
      <c r="K26" s="59" t="str">
        <f t="shared" si="0"/>
        <v>-</v>
      </c>
      <c r="L26" s="79" t="s">
        <v>131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9" t="str">
        <f t="shared" si="0"/>
        <v>-</v>
      </c>
      <c r="J27" s="59" t="str">
        <f t="shared" si="0"/>
        <v>-</v>
      </c>
      <c r="K27" s="59" t="str">
        <f t="shared" si="0"/>
        <v>-</v>
      </c>
      <c r="L27" s="79" t="s">
        <v>131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9" t="str">
        <f t="shared" si="0"/>
        <v>-</v>
      </c>
      <c r="J28" s="59" t="str">
        <f t="shared" si="0"/>
        <v>-</v>
      </c>
      <c r="K28" s="59" t="str">
        <f t="shared" si="0"/>
        <v>-</v>
      </c>
      <c r="L28" s="79" t="s">
        <v>131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4" t="str">
        <f t="shared" si="0"/>
        <v>-</v>
      </c>
      <c r="J29" s="74" t="str">
        <f t="shared" si="0"/>
        <v>-</v>
      </c>
      <c r="K29" s="74" t="str">
        <f t="shared" si="0"/>
        <v>-</v>
      </c>
      <c r="L29" s="80" t="s">
        <v>131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9" t="str">
        <f t="shared" si="0"/>
        <v>-</v>
      </c>
      <c r="J30" s="59" t="str">
        <f t="shared" si="0"/>
        <v>-</v>
      </c>
      <c r="K30" s="59" t="str">
        <f t="shared" si="0"/>
        <v>-</v>
      </c>
      <c r="L30" s="79" t="s">
        <v>131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9" t="str">
        <f t="shared" si="0"/>
        <v>-</v>
      </c>
      <c r="J31" s="59" t="str">
        <f t="shared" si="0"/>
        <v>-</v>
      </c>
      <c r="K31" s="59" t="str">
        <f t="shared" si="0"/>
        <v>-</v>
      </c>
      <c r="L31" s="79" t="s">
        <v>131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9" t="str">
        <f t="shared" si="0"/>
        <v>-</v>
      </c>
      <c r="J32" s="59" t="str">
        <f t="shared" si="0"/>
        <v>-</v>
      </c>
      <c r="K32" s="59" t="str">
        <f t="shared" si="0"/>
        <v>-</v>
      </c>
      <c r="L32" s="79" t="s">
        <v>131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9" t="str">
        <f t="shared" si="0"/>
        <v>-</v>
      </c>
      <c r="J33" s="59" t="str">
        <f t="shared" si="0"/>
        <v>-</v>
      </c>
      <c r="K33" s="59" t="str">
        <f t="shared" si="0"/>
        <v>-</v>
      </c>
      <c r="L33" s="79" t="s">
        <v>131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4" t="str">
        <f t="shared" si="0"/>
        <v>-</v>
      </c>
      <c r="J34" s="74" t="str">
        <f t="shared" si="0"/>
        <v>-</v>
      </c>
      <c r="K34" s="74" t="str">
        <f t="shared" si="0"/>
        <v>-</v>
      </c>
      <c r="L34" s="80" t="s">
        <v>131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40565</v>
      </c>
      <c r="D35" s="54">
        <f t="shared" si="1"/>
        <v>0</v>
      </c>
      <c r="E35" s="54">
        <f t="shared" si="1"/>
        <v>40565</v>
      </c>
      <c r="F35" s="54">
        <f t="shared" si="1"/>
        <v>40565</v>
      </c>
      <c r="G35" s="54">
        <f t="shared" si="1"/>
        <v>0</v>
      </c>
      <c r="H35" s="54">
        <f t="shared" si="1"/>
        <v>40565</v>
      </c>
      <c r="I35" s="61">
        <f t="shared" si="0"/>
        <v>100</v>
      </c>
      <c r="J35" s="61" t="str">
        <f t="shared" si="0"/>
        <v>-</v>
      </c>
      <c r="K35" s="61">
        <f t="shared" si="0"/>
        <v>100</v>
      </c>
      <c r="L35" s="81">
        <v>100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35" orientation="portrait" useFirstPageNumber="1" r:id="rId1"/>
  <headerFooter scaleWithDoc="0"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view="pageBreakPreview" zoomScaleNormal="85" zoomScaleSheetLayoutView="100" workbookViewId="0">
      <selection activeCell="R31" sqref="R31"/>
    </sheetView>
  </sheetViews>
  <sheetFormatPr defaultColWidth="10.625" defaultRowHeight="15" customHeight="1" x14ac:dyDescent="0.15"/>
  <cols>
    <col min="1" max="1" width="5" style="14" customWidth="1"/>
    <col min="2" max="2" width="21.25" style="14" customWidth="1"/>
    <col min="3" max="3" width="3.5" style="15" bestFit="1" customWidth="1"/>
    <col min="4" max="9" width="16.125" style="14" customWidth="1"/>
    <col min="10" max="13" width="13.625" style="14" customWidth="1"/>
    <col min="14" max="14" width="3.5" style="15" customWidth="1"/>
    <col min="15" max="16384" width="10.625" style="14"/>
  </cols>
  <sheetData>
    <row r="1" spans="1:14" s="16" customFormat="1" ht="15" customHeight="1" x14ac:dyDescent="0.15">
      <c r="A1" s="16" t="str">
        <f>目次!A6</f>
        <v>令和４年度　市町村税の徴収実績調</v>
      </c>
      <c r="C1" s="39"/>
      <c r="N1" s="39"/>
    </row>
    <row r="2" spans="1:14" s="16" customFormat="1" ht="15" customHeight="1" x14ac:dyDescent="0.15">
      <c r="A2" s="16" t="s">
        <v>20</v>
      </c>
      <c r="C2" s="39"/>
      <c r="N2" s="39"/>
    </row>
    <row r="4" spans="1:14" ht="15" customHeight="1" x14ac:dyDescent="0.15">
      <c r="A4" s="14" t="s">
        <v>65</v>
      </c>
    </row>
    <row r="5" spans="1:14" ht="15" customHeight="1" x14ac:dyDescent="0.15">
      <c r="I5" s="57"/>
      <c r="J5" s="57"/>
    </row>
    <row r="6" spans="1:14" ht="20.100000000000001" customHeight="1" x14ac:dyDescent="0.15">
      <c r="A6" s="17"/>
      <c r="B6" s="29" t="s">
        <v>0</v>
      </c>
      <c r="C6" s="94" t="s">
        <v>130</v>
      </c>
      <c r="D6" s="46" t="s">
        <v>53</v>
      </c>
      <c r="E6" s="55"/>
      <c r="F6" s="56"/>
      <c r="G6" s="91" t="s">
        <v>41</v>
      </c>
      <c r="H6" s="92"/>
      <c r="I6" s="93"/>
      <c r="J6" s="46" t="s">
        <v>66</v>
      </c>
      <c r="K6" s="55"/>
      <c r="L6" s="55"/>
      <c r="M6" s="55"/>
      <c r="N6" s="94" t="s">
        <v>130</v>
      </c>
    </row>
    <row r="7" spans="1:14" ht="20.100000000000001" customHeight="1" x14ac:dyDescent="0.15">
      <c r="A7" s="18"/>
      <c r="B7" s="30"/>
      <c r="C7" s="95"/>
      <c r="D7" s="47" t="s">
        <v>5</v>
      </c>
      <c r="E7" s="47" t="s">
        <v>6</v>
      </c>
      <c r="F7" s="47" t="s">
        <v>10</v>
      </c>
      <c r="G7" s="47" t="s">
        <v>5</v>
      </c>
      <c r="H7" s="47" t="s">
        <v>6</v>
      </c>
      <c r="I7" s="47" t="s">
        <v>10</v>
      </c>
      <c r="J7" s="97" t="s">
        <v>108</v>
      </c>
      <c r="K7" s="97" t="s">
        <v>109</v>
      </c>
      <c r="L7" s="97" t="s">
        <v>111</v>
      </c>
      <c r="M7" s="99" t="s">
        <v>3</v>
      </c>
      <c r="N7" s="95"/>
    </row>
    <row r="8" spans="1:14" ht="20.100000000000001" customHeight="1" x14ac:dyDescent="0.15">
      <c r="A8" s="18"/>
      <c r="B8" s="30"/>
      <c r="C8" s="95"/>
      <c r="D8" s="48" t="s">
        <v>112</v>
      </c>
      <c r="E8" s="48" t="s">
        <v>113</v>
      </c>
      <c r="F8" s="48" t="s">
        <v>106</v>
      </c>
      <c r="G8" s="48" t="s">
        <v>37</v>
      </c>
      <c r="H8" s="48" t="s">
        <v>17</v>
      </c>
      <c r="I8" s="48" t="s">
        <v>114</v>
      </c>
      <c r="J8" s="98"/>
      <c r="K8" s="98"/>
      <c r="L8" s="98"/>
      <c r="M8" s="100"/>
      <c r="N8" s="95"/>
    </row>
    <row r="9" spans="1:14" ht="20.100000000000001" customHeight="1" x14ac:dyDescent="0.15">
      <c r="A9" s="19" t="s">
        <v>7</v>
      </c>
      <c r="B9" s="31"/>
      <c r="C9" s="96"/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1</v>
      </c>
      <c r="J9" s="49" t="s">
        <v>67</v>
      </c>
      <c r="K9" s="49" t="s">
        <v>67</v>
      </c>
      <c r="L9" s="49" t="s">
        <v>67</v>
      </c>
      <c r="M9" s="62" t="s">
        <v>67</v>
      </c>
      <c r="N9" s="96"/>
    </row>
    <row r="10" spans="1:14" ht="20.100000000000001" customHeight="1" x14ac:dyDescent="0.15">
      <c r="A10" s="20" t="s">
        <v>104</v>
      </c>
      <c r="B10" s="32"/>
      <c r="C10" s="40">
        <v>1</v>
      </c>
      <c r="D10" s="50">
        <f>+D11</f>
        <v>113060846</v>
      </c>
      <c r="E10" s="50">
        <f>+E11</f>
        <v>4086401</v>
      </c>
      <c r="F10" s="50">
        <f t="shared" ref="F10:F37" si="0">SUM(D10:E10)</f>
        <v>117147247</v>
      </c>
      <c r="G10" s="50">
        <f>+G11</f>
        <v>112139779</v>
      </c>
      <c r="H10" s="50">
        <f>+H11</f>
        <v>672709</v>
      </c>
      <c r="I10" s="50">
        <f t="shared" ref="I10:I37" si="1">SUM(G10:H10)</f>
        <v>112812488</v>
      </c>
      <c r="J10" s="58">
        <f t="shared" ref="J10:L39" si="2">IF(ISERROR(ROUND(G10/D10*100,2)),"-",ROUND(G10/D10*100,2))</f>
        <v>99.19</v>
      </c>
      <c r="K10" s="58">
        <f t="shared" si="2"/>
        <v>16.46</v>
      </c>
      <c r="L10" s="58">
        <f t="shared" si="2"/>
        <v>96.3</v>
      </c>
      <c r="M10" s="58">
        <f>'2(p.3-4)'!L35</f>
        <v>95.94</v>
      </c>
      <c r="N10" s="40">
        <v>1</v>
      </c>
    </row>
    <row r="11" spans="1:14" ht="20.100000000000001" customHeight="1" x14ac:dyDescent="0.15">
      <c r="A11" s="21" t="s">
        <v>14</v>
      </c>
      <c r="B11" s="33"/>
      <c r="C11" s="41">
        <v>2</v>
      </c>
      <c r="D11" s="51">
        <f>+D12+D18+D24+D27+D28+D29</f>
        <v>113060846</v>
      </c>
      <c r="E11" s="51">
        <f>+E12+E18+E24+E27+E28+E29</f>
        <v>4086401</v>
      </c>
      <c r="F11" s="51">
        <f t="shared" si="0"/>
        <v>117147247</v>
      </c>
      <c r="G11" s="51">
        <f>+G12+G18+G24+G27+G28+G29</f>
        <v>112139779</v>
      </c>
      <c r="H11" s="51">
        <f>+H12+H18+H24+H27+H28+H29</f>
        <v>672709</v>
      </c>
      <c r="I11" s="51">
        <f t="shared" si="1"/>
        <v>112812488</v>
      </c>
      <c r="J11" s="59">
        <f t="shared" si="2"/>
        <v>99.19</v>
      </c>
      <c r="K11" s="59">
        <f t="shared" si="2"/>
        <v>16.46</v>
      </c>
      <c r="L11" s="59">
        <f t="shared" si="2"/>
        <v>96.3</v>
      </c>
      <c r="M11" s="59">
        <f>'2(p.3-4)'!L35</f>
        <v>95.94</v>
      </c>
      <c r="N11" s="41">
        <v>2</v>
      </c>
    </row>
    <row r="12" spans="1:14" ht="20.100000000000001" customHeight="1" x14ac:dyDescent="0.15">
      <c r="A12" s="22" t="s">
        <v>64</v>
      </c>
      <c r="B12" s="33"/>
      <c r="C12" s="41">
        <v>3</v>
      </c>
      <c r="D12" s="51">
        <f>+D13+D14+D16+D17</f>
        <v>47045892</v>
      </c>
      <c r="E12" s="51">
        <f>+E13+E14+E16+E17</f>
        <v>1075541</v>
      </c>
      <c r="F12" s="51">
        <f t="shared" si="0"/>
        <v>48121433</v>
      </c>
      <c r="G12" s="51">
        <f>+G13+G14+G16+G17</f>
        <v>46798711</v>
      </c>
      <c r="H12" s="51">
        <f>+H13+H14+H16+H17</f>
        <v>232549</v>
      </c>
      <c r="I12" s="51">
        <f t="shared" si="1"/>
        <v>47031260</v>
      </c>
      <c r="J12" s="59">
        <f t="shared" si="2"/>
        <v>99.47</v>
      </c>
      <c r="K12" s="59">
        <f t="shared" si="2"/>
        <v>21.62</v>
      </c>
      <c r="L12" s="59">
        <f t="shared" si="2"/>
        <v>97.73</v>
      </c>
      <c r="M12" s="59">
        <f>'3(p.5-6)'!L35</f>
        <v>97.45</v>
      </c>
      <c r="N12" s="41">
        <v>3</v>
      </c>
    </row>
    <row r="13" spans="1:14" ht="20.100000000000001" customHeight="1" x14ac:dyDescent="0.15">
      <c r="A13" s="23" t="s">
        <v>115</v>
      </c>
      <c r="B13" s="33"/>
      <c r="C13" s="41">
        <v>4</v>
      </c>
      <c r="D13" s="51">
        <f>'4(p.7-8)'!C35</f>
        <v>1620061</v>
      </c>
      <c r="E13" s="51">
        <f>'4(p.7-8)'!D35</f>
        <v>42853</v>
      </c>
      <c r="F13" s="51">
        <f t="shared" si="0"/>
        <v>1662914</v>
      </c>
      <c r="G13" s="51">
        <f>'4(p.7-8)'!F35</f>
        <v>1608599</v>
      </c>
      <c r="H13" s="51">
        <f>'4(p.7-8)'!G35</f>
        <v>9575</v>
      </c>
      <c r="I13" s="51">
        <f t="shared" si="1"/>
        <v>1618174</v>
      </c>
      <c r="J13" s="59">
        <f t="shared" si="2"/>
        <v>99.29</v>
      </c>
      <c r="K13" s="59">
        <f t="shared" si="2"/>
        <v>22.34</v>
      </c>
      <c r="L13" s="59">
        <f t="shared" si="2"/>
        <v>97.31</v>
      </c>
      <c r="M13" s="59">
        <f>'4(p.7-8)'!L35</f>
        <v>96.97</v>
      </c>
      <c r="N13" s="41">
        <v>4</v>
      </c>
    </row>
    <row r="14" spans="1:14" ht="20.100000000000001" customHeight="1" x14ac:dyDescent="0.15">
      <c r="A14" s="23" t="s">
        <v>116</v>
      </c>
      <c r="B14" s="33"/>
      <c r="C14" s="41">
        <v>5</v>
      </c>
      <c r="D14" s="51">
        <f>'5(p.9-10)'!C35</f>
        <v>37188177</v>
      </c>
      <c r="E14" s="51">
        <f>'5(p.9-10)'!D35</f>
        <v>944979</v>
      </c>
      <c r="F14" s="51">
        <f t="shared" si="0"/>
        <v>38133156</v>
      </c>
      <c r="G14" s="51">
        <f>'5(p.9-10)'!F35</f>
        <v>36976444</v>
      </c>
      <c r="H14" s="51">
        <f>'5(p.9-10)'!G35</f>
        <v>208615</v>
      </c>
      <c r="I14" s="51">
        <f t="shared" si="1"/>
        <v>37185059</v>
      </c>
      <c r="J14" s="59">
        <f t="shared" si="2"/>
        <v>99.43</v>
      </c>
      <c r="K14" s="59">
        <f t="shared" si="2"/>
        <v>22.08</v>
      </c>
      <c r="L14" s="59">
        <f t="shared" si="2"/>
        <v>97.51</v>
      </c>
      <c r="M14" s="59">
        <f>'5(p.9-10)'!L35</f>
        <v>97.17</v>
      </c>
      <c r="N14" s="41">
        <v>5</v>
      </c>
    </row>
    <row r="15" spans="1:14" ht="20.100000000000001" customHeight="1" x14ac:dyDescent="0.15">
      <c r="A15" s="24" t="s">
        <v>12</v>
      </c>
      <c r="B15" s="33"/>
      <c r="C15" s="41">
        <v>6</v>
      </c>
      <c r="D15" s="51">
        <f>'6(p.11-12)'!C35</f>
        <v>350494</v>
      </c>
      <c r="E15" s="51">
        <f>'6(p.11-12)'!D35</f>
        <v>0</v>
      </c>
      <c r="F15" s="51">
        <f t="shared" si="0"/>
        <v>350494</v>
      </c>
      <c r="G15" s="51">
        <f>'6(p.11-12)'!F35</f>
        <v>350494</v>
      </c>
      <c r="H15" s="51">
        <f>'6(p.11-12)'!G35</f>
        <v>0</v>
      </c>
      <c r="I15" s="51">
        <f t="shared" si="1"/>
        <v>350494</v>
      </c>
      <c r="J15" s="59">
        <f t="shared" si="2"/>
        <v>100</v>
      </c>
      <c r="K15" s="59" t="str">
        <f t="shared" si="2"/>
        <v>-</v>
      </c>
      <c r="L15" s="59">
        <f t="shared" si="2"/>
        <v>100</v>
      </c>
      <c r="M15" s="59">
        <f>'6(p.11-12)'!L35</f>
        <v>100</v>
      </c>
      <c r="N15" s="41">
        <v>6</v>
      </c>
    </row>
    <row r="16" spans="1:14" ht="20.100000000000001" customHeight="1" x14ac:dyDescent="0.15">
      <c r="A16" s="23" t="s">
        <v>30</v>
      </c>
      <c r="B16" s="33"/>
      <c r="C16" s="41">
        <v>7</v>
      </c>
      <c r="D16" s="51">
        <f>'7(p.13-14)'!C35</f>
        <v>3020787</v>
      </c>
      <c r="E16" s="51">
        <f>'7(p.13-14)'!D35</f>
        <v>69040</v>
      </c>
      <c r="F16" s="51">
        <f t="shared" si="0"/>
        <v>3089827</v>
      </c>
      <c r="G16" s="51">
        <f>'7(p.13-14)'!F35</f>
        <v>3008289</v>
      </c>
      <c r="H16" s="51">
        <f>'7(p.13-14)'!G35</f>
        <v>10359</v>
      </c>
      <c r="I16" s="51">
        <f t="shared" si="1"/>
        <v>3018648</v>
      </c>
      <c r="J16" s="59">
        <f t="shared" si="2"/>
        <v>99.59</v>
      </c>
      <c r="K16" s="59">
        <f t="shared" si="2"/>
        <v>15</v>
      </c>
      <c r="L16" s="59">
        <f t="shared" si="2"/>
        <v>97.7</v>
      </c>
      <c r="M16" s="59">
        <f>'7(p.13-14)'!L35</f>
        <v>97.86</v>
      </c>
      <c r="N16" s="41">
        <v>7</v>
      </c>
    </row>
    <row r="17" spans="1:14" ht="20.100000000000001" customHeight="1" x14ac:dyDescent="0.15">
      <c r="A17" s="23" t="s">
        <v>117</v>
      </c>
      <c r="B17" s="33"/>
      <c r="C17" s="41">
        <v>8</v>
      </c>
      <c r="D17" s="51">
        <f>'8(p.15-16)'!C35</f>
        <v>5216867</v>
      </c>
      <c r="E17" s="51">
        <f>'8(p.15-16)'!D35</f>
        <v>18669</v>
      </c>
      <c r="F17" s="51">
        <f t="shared" si="0"/>
        <v>5235536</v>
      </c>
      <c r="G17" s="51">
        <f>'8(p.15-16)'!F35</f>
        <v>5205379</v>
      </c>
      <c r="H17" s="51">
        <f>'8(p.15-16)'!G35</f>
        <v>4000</v>
      </c>
      <c r="I17" s="51">
        <f t="shared" si="1"/>
        <v>5209379</v>
      </c>
      <c r="J17" s="59">
        <f t="shared" si="2"/>
        <v>99.78</v>
      </c>
      <c r="K17" s="59">
        <f t="shared" si="2"/>
        <v>21.43</v>
      </c>
      <c r="L17" s="59">
        <f t="shared" si="2"/>
        <v>99.5</v>
      </c>
      <c r="M17" s="59">
        <f>'8(p.15-16)'!L35</f>
        <v>99.41</v>
      </c>
      <c r="N17" s="41">
        <v>8</v>
      </c>
    </row>
    <row r="18" spans="1:14" ht="20.100000000000001" customHeight="1" x14ac:dyDescent="0.15">
      <c r="A18" s="22" t="s">
        <v>22</v>
      </c>
      <c r="B18" s="33"/>
      <c r="C18" s="41">
        <v>9</v>
      </c>
      <c r="D18" s="51">
        <f>+D19+D23</f>
        <v>55147343</v>
      </c>
      <c r="E18" s="51">
        <f>+E19+E23</f>
        <v>2901357</v>
      </c>
      <c r="F18" s="51">
        <f t="shared" si="0"/>
        <v>58048700</v>
      </c>
      <c r="G18" s="51">
        <f>+G19+G23</f>
        <v>54502849</v>
      </c>
      <c r="H18" s="51">
        <f>+H19+H23</f>
        <v>417583</v>
      </c>
      <c r="I18" s="51">
        <f t="shared" si="1"/>
        <v>54920432</v>
      </c>
      <c r="J18" s="59">
        <f t="shared" si="2"/>
        <v>98.83</v>
      </c>
      <c r="K18" s="59">
        <f t="shared" si="2"/>
        <v>14.39</v>
      </c>
      <c r="L18" s="59">
        <f t="shared" si="2"/>
        <v>94.61</v>
      </c>
      <c r="M18" s="59">
        <f>'9(p.17-18)'!L35</f>
        <v>94.14</v>
      </c>
      <c r="N18" s="41">
        <v>9</v>
      </c>
    </row>
    <row r="19" spans="1:14" ht="20.100000000000001" customHeight="1" x14ac:dyDescent="0.15">
      <c r="A19" s="23" t="s">
        <v>118</v>
      </c>
      <c r="B19" s="33"/>
      <c r="C19" s="41">
        <v>10</v>
      </c>
      <c r="D19" s="51">
        <f>+D20+D21+D22</f>
        <v>53588375</v>
      </c>
      <c r="E19" s="51">
        <f>+E20+E21+E22</f>
        <v>2901357</v>
      </c>
      <c r="F19" s="51">
        <f t="shared" si="0"/>
        <v>56489732</v>
      </c>
      <c r="G19" s="51">
        <f>+G20+G21+G22</f>
        <v>52943881</v>
      </c>
      <c r="H19" s="51">
        <f>+H20+H21+H22</f>
        <v>417583</v>
      </c>
      <c r="I19" s="51">
        <f t="shared" si="1"/>
        <v>53361464</v>
      </c>
      <c r="J19" s="59">
        <f t="shared" si="2"/>
        <v>98.8</v>
      </c>
      <c r="K19" s="59">
        <f t="shared" si="2"/>
        <v>14.39</v>
      </c>
      <c r="L19" s="59">
        <f t="shared" si="2"/>
        <v>94.46</v>
      </c>
      <c r="M19" s="59">
        <f>'10(p.19-20)'!L35</f>
        <v>93.98</v>
      </c>
      <c r="N19" s="41">
        <v>10</v>
      </c>
    </row>
    <row r="20" spans="1:14" ht="20.100000000000001" customHeight="1" x14ac:dyDescent="0.15">
      <c r="A20" s="24" t="s">
        <v>119</v>
      </c>
      <c r="B20" s="33"/>
      <c r="C20" s="41">
        <v>11</v>
      </c>
      <c r="D20" s="51">
        <f>'11(p.21-22)'!C35</f>
        <v>13198951</v>
      </c>
      <c r="E20" s="51">
        <f>'11(p.21-22)'!D35</f>
        <v>818284</v>
      </c>
      <c r="F20" s="51">
        <f t="shared" si="0"/>
        <v>14017235</v>
      </c>
      <c r="G20" s="51">
        <f>'11(p.21-22)'!F35</f>
        <v>13020357</v>
      </c>
      <c r="H20" s="51">
        <f>'11(p.21-22)'!G35</f>
        <v>120307</v>
      </c>
      <c r="I20" s="51">
        <f t="shared" si="1"/>
        <v>13140664</v>
      </c>
      <c r="J20" s="59">
        <f t="shared" si="2"/>
        <v>98.65</v>
      </c>
      <c r="K20" s="59">
        <f t="shared" si="2"/>
        <v>14.7</v>
      </c>
      <c r="L20" s="59">
        <f t="shared" si="2"/>
        <v>93.75</v>
      </c>
      <c r="M20" s="59">
        <f>'11(p.21-22)'!L35</f>
        <v>93.18</v>
      </c>
      <c r="N20" s="41">
        <v>11</v>
      </c>
    </row>
    <row r="21" spans="1:14" ht="20.100000000000001" customHeight="1" x14ac:dyDescent="0.15">
      <c r="A21" s="24" t="s">
        <v>120</v>
      </c>
      <c r="B21" s="33"/>
      <c r="C21" s="41">
        <v>12</v>
      </c>
      <c r="D21" s="51">
        <f>'12(p.23-24)'!C35</f>
        <v>26030437</v>
      </c>
      <c r="E21" s="51">
        <f>'12(p.23-24)'!D35</f>
        <v>1611604</v>
      </c>
      <c r="F21" s="51">
        <f t="shared" si="0"/>
        <v>27642041</v>
      </c>
      <c r="G21" s="51">
        <f>'12(p.23-24)'!F35</f>
        <v>25677695</v>
      </c>
      <c r="H21" s="51">
        <f>'12(p.23-24)'!G35</f>
        <v>235667</v>
      </c>
      <c r="I21" s="51">
        <f t="shared" si="1"/>
        <v>25913362</v>
      </c>
      <c r="J21" s="59">
        <f t="shared" si="2"/>
        <v>98.64</v>
      </c>
      <c r="K21" s="59">
        <f t="shared" si="2"/>
        <v>14.62</v>
      </c>
      <c r="L21" s="59">
        <f t="shared" si="2"/>
        <v>93.75</v>
      </c>
      <c r="M21" s="59">
        <f>'12(p.23-24)'!L35</f>
        <v>93.14</v>
      </c>
      <c r="N21" s="41">
        <v>12</v>
      </c>
    </row>
    <row r="22" spans="1:14" ht="20.100000000000001" customHeight="1" x14ac:dyDescent="0.15">
      <c r="A22" s="24" t="s">
        <v>121</v>
      </c>
      <c r="B22" s="33"/>
      <c r="C22" s="41">
        <v>13</v>
      </c>
      <c r="D22" s="51">
        <f>'13(p.25-26)'!C35</f>
        <v>14358987</v>
      </c>
      <c r="E22" s="51">
        <f>'13(p.25-26)'!D35</f>
        <v>471469</v>
      </c>
      <c r="F22" s="51">
        <f t="shared" si="0"/>
        <v>14830456</v>
      </c>
      <c r="G22" s="51">
        <f>'13(p.25-26)'!F35</f>
        <v>14245829</v>
      </c>
      <c r="H22" s="51">
        <f>'13(p.25-26)'!G35</f>
        <v>61609</v>
      </c>
      <c r="I22" s="51">
        <f t="shared" si="1"/>
        <v>14307438</v>
      </c>
      <c r="J22" s="59">
        <f t="shared" si="2"/>
        <v>99.21</v>
      </c>
      <c r="K22" s="59">
        <f t="shared" si="2"/>
        <v>13.07</v>
      </c>
      <c r="L22" s="59">
        <f t="shared" si="2"/>
        <v>96.47</v>
      </c>
      <c r="M22" s="59">
        <f>'13(p.25-26)'!L35</f>
        <v>96.22</v>
      </c>
      <c r="N22" s="41">
        <v>13</v>
      </c>
    </row>
    <row r="23" spans="1:14" ht="20.100000000000001" customHeight="1" x14ac:dyDescent="0.15">
      <c r="A23" s="23" t="s">
        <v>105</v>
      </c>
      <c r="B23" s="33"/>
      <c r="C23" s="41">
        <v>14</v>
      </c>
      <c r="D23" s="51">
        <f>'14(p.27-28)'!C35</f>
        <v>1558968</v>
      </c>
      <c r="E23" s="51">
        <f>'14(p.27-28)'!D35</f>
        <v>0</v>
      </c>
      <c r="F23" s="51">
        <f t="shared" si="0"/>
        <v>1558968</v>
      </c>
      <c r="G23" s="51">
        <f>'14(p.27-28)'!F35</f>
        <v>1558968</v>
      </c>
      <c r="H23" s="51">
        <f>'14(p.27-28)'!G35</f>
        <v>0</v>
      </c>
      <c r="I23" s="51">
        <f t="shared" si="1"/>
        <v>1558968</v>
      </c>
      <c r="J23" s="59">
        <f t="shared" si="2"/>
        <v>100</v>
      </c>
      <c r="K23" s="59" t="str">
        <f t="shared" si="2"/>
        <v>-</v>
      </c>
      <c r="L23" s="59">
        <f t="shared" si="2"/>
        <v>100</v>
      </c>
      <c r="M23" s="59">
        <f>'14(p.27-28)'!L35</f>
        <v>100</v>
      </c>
      <c r="N23" s="41">
        <v>14</v>
      </c>
    </row>
    <row r="24" spans="1:14" ht="20.100000000000001" customHeight="1" x14ac:dyDescent="0.15">
      <c r="A24" s="22" t="s">
        <v>122</v>
      </c>
      <c r="B24" s="33"/>
      <c r="C24" s="41">
        <v>15</v>
      </c>
      <c r="D24" s="51">
        <f>+D25+D26</f>
        <v>3573009</v>
      </c>
      <c r="E24" s="51">
        <f>+E25+E26</f>
        <v>109503</v>
      </c>
      <c r="F24" s="51">
        <f t="shared" si="0"/>
        <v>3682512</v>
      </c>
      <c r="G24" s="51">
        <f>+G25+G26</f>
        <v>3543617</v>
      </c>
      <c r="H24" s="51">
        <f>+H25+H26</f>
        <v>22577</v>
      </c>
      <c r="I24" s="51">
        <f t="shared" si="1"/>
        <v>3566194</v>
      </c>
      <c r="J24" s="59">
        <f t="shared" si="2"/>
        <v>99.18</v>
      </c>
      <c r="K24" s="59">
        <f t="shared" si="2"/>
        <v>20.62</v>
      </c>
      <c r="L24" s="59">
        <f t="shared" si="2"/>
        <v>96.84</v>
      </c>
      <c r="M24" s="59">
        <v>96.37</v>
      </c>
      <c r="N24" s="41">
        <v>15</v>
      </c>
    </row>
    <row r="25" spans="1:14" ht="20.100000000000001" customHeight="1" x14ac:dyDescent="0.15">
      <c r="A25" s="22"/>
      <c r="B25" s="34" t="s">
        <v>162</v>
      </c>
      <c r="C25" s="41">
        <v>16</v>
      </c>
      <c r="D25" s="51">
        <f>'15(p.29-30) '!C35</f>
        <v>312029</v>
      </c>
      <c r="E25" s="51">
        <f>'15(p.29-30) '!D35</f>
        <v>0</v>
      </c>
      <c r="F25" s="51">
        <f t="shared" si="0"/>
        <v>312029</v>
      </c>
      <c r="G25" s="51">
        <f>'15(p.29-30) '!F35</f>
        <v>312029</v>
      </c>
      <c r="H25" s="51">
        <f>'15(p.29-30) '!G35</f>
        <v>0</v>
      </c>
      <c r="I25" s="51">
        <f t="shared" si="1"/>
        <v>312029</v>
      </c>
      <c r="J25" s="59">
        <f t="shared" si="2"/>
        <v>100</v>
      </c>
      <c r="K25" s="59" t="str">
        <f t="shared" si="2"/>
        <v>-</v>
      </c>
      <c r="L25" s="59">
        <f t="shared" si="2"/>
        <v>100</v>
      </c>
      <c r="M25" s="59">
        <f>'15(p.29-30) '!L35</f>
        <v>100</v>
      </c>
      <c r="N25" s="41">
        <v>16</v>
      </c>
    </row>
    <row r="26" spans="1:14" ht="20.100000000000001" customHeight="1" x14ac:dyDescent="0.15">
      <c r="A26" s="22"/>
      <c r="B26" s="34" t="s">
        <v>4</v>
      </c>
      <c r="C26" s="41">
        <v>17</v>
      </c>
      <c r="D26" s="51">
        <f>'16(p.31-32)'!C35</f>
        <v>3260980</v>
      </c>
      <c r="E26" s="51">
        <f>'16(p.31-32)'!D35</f>
        <v>109503</v>
      </c>
      <c r="F26" s="51">
        <f t="shared" si="0"/>
        <v>3370483</v>
      </c>
      <c r="G26" s="51">
        <f>'16(p.31-32)'!F35</f>
        <v>3231588</v>
      </c>
      <c r="H26" s="51">
        <f>'16(p.31-32)'!G35</f>
        <v>22577</v>
      </c>
      <c r="I26" s="51">
        <f t="shared" si="1"/>
        <v>3254165</v>
      </c>
      <c r="J26" s="59">
        <f t="shared" si="2"/>
        <v>99.1</v>
      </c>
      <c r="K26" s="59">
        <f t="shared" si="2"/>
        <v>20.62</v>
      </c>
      <c r="L26" s="59">
        <f t="shared" si="2"/>
        <v>96.55</v>
      </c>
      <c r="M26" s="59">
        <f>'16(p.31-32)'!L35</f>
        <v>96.17</v>
      </c>
      <c r="N26" s="41">
        <v>17</v>
      </c>
    </row>
    <row r="27" spans="1:14" ht="20.100000000000001" customHeight="1" x14ac:dyDescent="0.15">
      <c r="A27" s="22" t="s">
        <v>123</v>
      </c>
      <c r="B27" s="33"/>
      <c r="C27" s="41">
        <v>18</v>
      </c>
      <c r="D27" s="51">
        <f>'17(p.33-34)'!C35</f>
        <v>7254037</v>
      </c>
      <c r="E27" s="51">
        <f>'17(p.33-34)'!D35</f>
        <v>0</v>
      </c>
      <c r="F27" s="51">
        <f t="shared" si="0"/>
        <v>7254037</v>
      </c>
      <c r="G27" s="51">
        <f>'17(p.33-34)'!F35</f>
        <v>7254037</v>
      </c>
      <c r="H27" s="51">
        <f>'17(p.33-34)'!G35</f>
        <v>0</v>
      </c>
      <c r="I27" s="51">
        <f t="shared" si="1"/>
        <v>7254037</v>
      </c>
      <c r="J27" s="59">
        <f t="shared" si="2"/>
        <v>100</v>
      </c>
      <c r="K27" s="59" t="str">
        <f t="shared" si="2"/>
        <v>-</v>
      </c>
      <c r="L27" s="59">
        <f t="shared" si="2"/>
        <v>100</v>
      </c>
      <c r="M27" s="59">
        <f>'17(p.33-34)'!L35</f>
        <v>100</v>
      </c>
      <c r="N27" s="41">
        <v>18</v>
      </c>
    </row>
    <row r="28" spans="1:14" ht="20.100000000000001" customHeight="1" x14ac:dyDescent="0.15">
      <c r="A28" s="22" t="s">
        <v>124</v>
      </c>
      <c r="B28" s="33"/>
      <c r="C28" s="41">
        <v>19</v>
      </c>
      <c r="D28" s="51">
        <f>'18(p.35-36)'!C35</f>
        <v>40565</v>
      </c>
      <c r="E28" s="51">
        <f>'18(p.35-36)'!D35</f>
        <v>0</v>
      </c>
      <c r="F28" s="51">
        <f t="shared" si="0"/>
        <v>40565</v>
      </c>
      <c r="G28" s="51">
        <f>'18(p.35-36)'!F35</f>
        <v>40565</v>
      </c>
      <c r="H28" s="51">
        <f>'18(p.35-36)'!G35</f>
        <v>0</v>
      </c>
      <c r="I28" s="51">
        <f t="shared" si="1"/>
        <v>40565</v>
      </c>
      <c r="J28" s="59">
        <f t="shared" si="2"/>
        <v>100</v>
      </c>
      <c r="K28" s="59" t="str">
        <f t="shared" si="2"/>
        <v>-</v>
      </c>
      <c r="L28" s="59">
        <f t="shared" si="2"/>
        <v>100</v>
      </c>
      <c r="M28" s="59">
        <f>'18(p.35-36)'!L35</f>
        <v>100</v>
      </c>
      <c r="N28" s="41">
        <v>19</v>
      </c>
    </row>
    <row r="29" spans="1:14" ht="20.100000000000001" customHeight="1" x14ac:dyDescent="0.15">
      <c r="A29" s="22" t="s">
        <v>125</v>
      </c>
      <c r="B29" s="33"/>
      <c r="C29" s="41">
        <v>20</v>
      </c>
      <c r="D29" s="51">
        <f>'19(p.37-38)'!C35</f>
        <v>0</v>
      </c>
      <c r="E29" s="51">
        <f>'19(p.37-38)'!D35</f>
        <v>0</v>
      </c>
      <c r="F29" s="51">
        <f t="shared" si="0"/>
        <v>0</v>
      </c>
      <c r="G29" s="51">
        <f>'19(p.37-38)'!F35</f>
        <v>0</v>
      </c>
      <c r="H29" s="51">
        <f>'19(p.37-38)'!G35</f>
        <v>0</v>
      </c>
      <c r="I29" s="51">
        <f t="shared" si="1"/>
        <v>0</v>
      </c>
      <c r="J29" s="59" t="str">
        <f t="shared" si="2"/>
        <v>-</v>
      </c>
      <c r="K29" s="59" t="str">
        <f t="shared" si="2"/>
        <v>-</v>
      </c>
      <c r="L29" s="59" t="str">
        <f t="shared" si="2"/>
        <v>-</v>
      </c>
      <c r="M29" s="59" t="str">
        <f>'19(p.37-38)'!L35</f>
        <v>-</v>
      </c>
      <c r="N29" s="41">
        <v>20</v>
      </c>
    </row>
    <row r="30" spans="1:14" ht="20.100000000000001" customHeight="1" x14ac:dyDescent="0.15">
      <c r="A30" s="25" t="s">
        <v>16</v>
      </c>
      <c r="B30" s="35"/>
      <c r="C30" s="42">
        <v>21</v>
      </c>
      <c r="D30" s="52">
        <v>0</v>
      </c>
      <c r="E30" s="52">
        <v>0</v>
      </c>
      <c r="F30" s="52">
        <f t="shared" si="0"/>
        <v>0</v>
      </c>
      <c r="G30" s="52">
        <v>0</v>
      </c>
      <c r="H30" s="52">
        <v>0</v>
      </c>
      <c r="I30" s="52">
        <f t="shared" si="1"/>
        <v>0</v>
      </c>
      <c r="J30" s="59" t="str">
        <f t="shared" si="2"/>
        <v>-</v>
      </c>
      <c r="K30" s="59" t="str">
        <f t="shared" si="2"/>
        <v>-</v>
      </c>
      <c r="L30" s="59" t="str">
        <f t="shared" si="2"/>
        <v>-</v>
      </c>
      <c r="M30" s="63" t="s">
        <v>131</v>
      </c>
      <c r="N30" s="42">
        <v>21</v>
      </c>
    </row>
    <row r="31" spans="1:14" ht="20.100000000000001" customHeight="1" x14ac:dyDescent="0.15">
      <c r="A31" s="20" t="s">
        <v>18</v>
      </c>
      <c r="B31" s="32"/>
      <c r="C31" s="41">
        <v>22</v>
      </c>
      <c r="D31" s="50">
        <f>+D32</f>
        <v>2003217</v>
      </c>
      <c r="E31" s="50">
        <f>+E32</f>
        <v>67250</v>
      </c>
      <c r="F31" s="50">
        <f t="shared" si="0"/>
        <v>2070467</v>
      </c>
      <c r="G31" s="50">
        <f>+G32</f>
        <v>1989300</v>
      </c>
      <c r="H31" s="50">
        <f>+H32</f>
        <v>9633</v>
      </c>
      <c r="I31" s="50">
        <f t="shared" si="1"/>
        <v>1998933</v>
      </c>
      <c r="J31" s="58">
        <f t="shared" si="2"/>
        <v>99.31</v>
      </c>
      <c r="K31" s="58">
        <f t="shared" si="2"/>
        <v>14.32</v>
      </c>
      <c r="L31" s="58">
        <f t="shared" si="2"/>
        <v>96.55</v>
      </c>
      <c r="M31" s="58">
        <f>'20(p.39-40)'!L35</f>
        <v>96.57</v>
      </c>
      <c r="N31" s="41">
        <v>22</v>
      </c>
    </row>
    <row r="32" spans="1:14" ht="20.100000000000001" customHeight="1" x14ac:dyDescent="0.15">
      <c r="A32" s="21" t="s">
        <v>21</v>
      </c>
      <c r="B32" s="33"/>
      <c r="C32" s="41">
        <v>23</v>
      </c>
      <c r="D32" s="51">
        <f>+D33+D34+D35</f>
        <v>2003217</v>
      </c>
      <c r="E32" s="51">
        <f>+E33+E34+E35</f>
        <v>67250</v>
      </c>
      <c r="F32" s="51">
        <f t="shared" si="0"/>
        <v>2070467</v>
      </c>
      <c r="G32" s="51">
        <f>+G33+G34+G35</f>
        <v>1989300</v>
      </c>
      <c r="H32" s="51">
        <f>+H33+H34+H35</f>
        <v>9633</v>
      </c>
      <c r="I32" s="51">
        <f t="shared" si="1"/>
        <v>1998933</v>
      </c>
      <c r="J32" s="59">
        <f t="shared" si="2"/>
        <v>99.31</v>
      </c>
      <c r="K32" s="59">
        <f t="shared" si="2"/>
        <v>14.32</v>
      </c>
      <c r="L32" s="59">
        <f t="shared" si="2"/>
        <v>96.55</v>
      </c>
      <c r="M32" s="59">
        <f>M31</f>
        <v>96.57</v>
      </c>
      <c r="N32" s="41">
        <v>23</v>
      </c>
    </row>
    <row r="33" spans="1:14" ht="20.100000000000001" customHeight="1" x14ac:dyDescent="0.15">
      <c r="A33" s="22" t="s">
        <v>110</v>
      </c>
      <c r="B33" s="33"/>
      <c r="C33" s="41">
        <v>24</v>
      </c>
      <c r="D33" s="51">
        <f>'21(p.41-42)'!C35</f>
        <v>381202</v>
      </c>
      <c r="E33" s="51">
        <f>'21(p.41-42)'!D35</f>
        <v>7608</v>
      </c>
      <c r="F33" s="51">
        <f t="shared" si="0"/>
        <v>388810</v>
      </c>
      <c r="G33" s="51">
        <f>'21(p.41-42)'!F35</f>
        <v>381202</v>
      </c>
      <c r="H33" s="51">
        <f>'21(p.41-42)'!G35</f>
        <v>0</v>
      </c>
      <c r="I33" s="51">
        <f t="shared" si="1"/>
        <v>381202</v>
      </c>
      <c r="J33" s="59">
        <f t="shared" si="2"/>
        <v>100</v>
      </c>
      <c r="K33" s="59">
        <f t="shared" si="2"/>
        <v>0</v>
      </c>
      <c r="L33" s="59">
        <f t="shared" si="2"/>
        <v>98.04</v>
      </c>
      <c r="M33" s="59">
        <f>'21(p.41-42)'!L35</f>
        <v>97.43</v>
      </c>
      <c r="N33" s="41">
        <v>24</v>
      </c>
    </row>
    <row r="34" spans="1:14" ht="20.100000000000001" customHeight="1" x14ac:dyDescent="0.15">
      <c r="A34" s="22" t="s">
        <v>126</v>
      </c>
      <c r="B34" s="33"/>
      <c r="C34" s="41">
        <v>25</v>
      </c>
      <c r="D34" s="51">
        <f>'22(p.43-44)'!C35</f>
        <v>1511620</v>
      </c>
      <c r="E34" s="51">
        <f>'22(p.43-44)'!D35</f>
        <v>53583</v>
      </c>
      <c r="F34" s="51">
        <f t="shared" si="0"/>
        <v>1565203</v>
      </c>
      <c r="G34" s="51">
        <f>'22(p.43-44)'!F35</f>
        <v>1498857</v>
      </c>
      <c r="H34" s="51">
        <f>'22(p.43-44)'!G35</f>
        <v>8890</v>
      </c>
      <c r="I34" s="51">
        <f t="shared" si="1"/>
        <v>1507747</v>
      </c>
      <c r="J34" s="59">
        <f t="shared" si="2"/>
        <v>99.16</v>
      </c>
      <c r="K34" s="59">
        <f t="shared" si="2"/>
        <v>16.59</v>
      </c>
      <c r="L34" s="59">
        <f t="shared" si="2"/>
        <v>96.33</v>
      </c>
      <c r="M34" s="59">
        <f>'22(p.43-44)'!L35</f>
        <v>96.57</v>
      </c>
      <c r="N34" s="41">
        <v>25</v>
      </c>
    </row>
    <row r="35" spans="1:14" ht="20.100000000000001" customHeight="1" x14ac:dyDescent="0.15">
      <c r="A35" s="22" t="s">
        <v>127</v>
      </c>
      <c r="B35" s="33"/>
      <c r="C35" s="41">
        <v>26</v>
      </c>
      <c r="D35" s="51">
        <f>'23(p.45-46)'!C35</f>
        <v>110395</v>
      </c>
      <c r="E35" s="51">
        <f>'23(p.45-46)'!D35</f>
        <v>6059</v>
      </c>
      <c r="F35" s="51">
        <f t="shared" si="0"/>
        <v>116454</v>
      </c>
      <c r="G35" s="51">
        <f>'23(p.45-46)'!F35</f>
        <v>109241</v>
      </c>
      <c r="H35" s="51">
        <f>'23(p.45-46)'!G35</f>
        <v>743</v>
      </c>
      <c r="I35" s="51">
        <f t="shared" si="1"/>
        <v>109984</v>
      </c>
      <c r="J35" s="59">
        <f t="shared" si="2"/>
        <v>98.95</v>
      </c>
      <c r="K35" s="59">
        <f t="shared" si="2"/>
        <v>12.26</v>
      </c>
      <c r="L35" s="59">
        <f t="shared" si="2"/>
        <v>94.44</v>
      </c>
      <c r="M35" s="59">
        <f>'23(p.45-46)'!L35</f>
        <v>93.8</v>
      </c>
      <c r="N35" s="41">
        <v>26</v>
      </c>
    </row>
    <row r="36" spans="1:14" ht="20.100000000000001" customHeight="1" x14ac:dyDescent="0.15">
      <c r="A36" s="25" t="s">
        <v>11</v>
      </c>
      <c r="B36" s="35"/>
      <c r="C36" s="43">
        <v>27</v>
      </c>
      <c r="D36" s="52">
        <v>0</v>
      </c>
      <c r="E36" s="52">
        <v>0</v>
      </c>
      <c r="F36" s="52">
        <f t="shared" si="0"/>
        <v>0</v>
      </c>
      <c r="G36" s="52">
        <v>0</v>
      </c>
      <c r="H36" s="52">
        <v>0</v>
      </c>
      <c r="I36" s="52">
        <f t="shared" si="1"/>
        <v>0</v>
      </c>
      <c r="J36" s="59" t="str">
        <f t="shared" si="2"/>
        <v>-</v>
      </c>
      <c r="K36" s="59" t="str">
        <f t="shared" si="2"/>
        <v>-</v>
      </c>
      <c r="L36" s="59" t="str">
        <f t="shared" si="2"/>
        <v>-</v>
      </c>
      <c r="M36" s="63" t="s">
        <v>131</v>
      </c>
      <c r="N36" s="43">
        <v>27</v>
      </c>
    </row>
    <row r="37" spans="1:14" ht="20.100000000000001" customHeight="1" x14ac:dyDescent="0.15">
      <c r="A37" s="26" t="s">
        <v>107</v>
      </c>
      <c r="B37" s="36"/>
      <c r="C37" s="44">
        <v>28</v>
      </c>
      <c r="D37" s="53">
        <v>0</v>
      </c>
      <c r="E37" s="53">
        <v>0</v>
      </c>
      <c r="F37" s="53">
        <f t="shared" si="0"/>
        <v>0</v>
      </c>
      <c r="G37" s="53">
        <v>0</v>
      </c>
      <c r="H37" s="53">
        <v>0</v>
      </c>
      <c r="I37" s="53">
        <f t="shared" si="1"/>
        <v>0</v>
      </c>
      <c r="J37" s="60" t="str">
        <f t="shared" si="2"/>
        <v>-</v>
      </c>
      <c r="K37" s="60" t="str">
        <f t="shared" si="2"/>
        <v>-</v>
      </c>
      <c r="L37" s="60" t="str">
        <f t="shared" si="2"/>
        <v>-</v>
      </c>
      <c r="M37" s="60" t="s">
        <v>131</v>
      </c>
      <c r="N37" s="44">
        <v>28</v>
      </c>
    </row>
    <row r="38" spans="1:14" ht="20.100000000000001" customHeight="1" x14ac:dyDescent="0.15">
      <c r="A38" s="27" t="s">
        <v>128</v>
      </c>
      <c r="B38" s="37"/>
      <c r="C38" s="44">
        <v>29</v>
      </c>
      <c r="D38" s="53">
        <f t="shared" ref="D38:I38" si="3">D10+D31+D37</f>
        <v>115064063</v>
      </c>
      <c r="E38" s="53">
        <f t="shared" si="3"/>
        <v>4153651</v>
      </c>
      <c r="F38" s="53">
        <f t="shared" si="3"/>
        <v>119217714</v>
      </c>
      <c r="G38" s="53">
        <f t="shared" si="3"/>
        <v>114129079</v>
      </c>
      <c r="H38" s="53">
        <f t="shared" si="3"/>
        <v>682342</v>
      </c>
      <c r="I38" s="53">
        <f t="shared" si="3"/>
        <v>114811421</v>
      </c>
      <c r="J38" s="60">
        <f t="shared" si="2"/>
        <v>99.19</v>
      </c>
      <c r="K38" s="60">
        <f t="shared" si="2"/>
        <v>16.43</v>
      </c>
      <c r="L38" s="60">
        <f t="shared" si="2"/>
        <v>96.3</v>
      </c>
      <c r="M38" s="60">
        <f>'24(p.47-48)'!L35</f>
        <v>95.95</v>
      </c>
      <c r="N38" s="44">
        <v>29</v>
      </c>
    </row>
    <row r="39" spans="1:14" ht="20.100000000000001" customHeight="1" x14ac:dyDescent="0.15">
      <c r="A39" s="28" t="s">
        <v>129</v>
      </c>
      <c r="B39" s="38"/>
      <c r="C39" s="45">
        <v>30</v>
      </c>
      <c r="D39" s="54">
        <f>'25(p.49-50)'!C35</f>
        <v>16305974</v>
      </c>
      <c r="E39" s="54">
        <f>'25(p.49-50)'!D35</f>
        <v>4289517</v>
      </c>
      <c r="F39" s="54">
        <f>SUM(D39:E39)</f>
        <v>20595491</v>
      </c>
      <c r="G39" s="54">
        <f>'25(p.49-50)'!F35</f>
        <v>15493671</v>
      </c>
      <c r="H39" s="54">
        <f>'25(p.49-50)'!G35</f>
        <v>682602</v>
      </c>
      <c r="I39" s="54">
        <f>SUM(G39:H39)</f>
        <v>16176273</v>
      </c>
      <c r="J39" s="61">
        <f t="shared" si="2"/>
        <v>95.02</v>
      </c>
      <c r="K39" s="61">
        <f t="shared" si="2"/>
        <v>15.91</v>
      </c>
      <c r="L39" s="61">
        <f t="shared" si="2"/>
        <v>78.540000000000006</v>
      </c>
      <c r="M39" s="61">
        <f>'25(p.49-50)'!L35</f>
        <v>78.099999999999994</v>
      </c>
      <c r="N39" s="45">
        <v>30</v>
      </c>
    </row>
  </sheetData>
  <mergeCells count="7">
    <mergeCell ref="G6:I6"/>
    <mergeCell ref="C6:C9"/>
    <mergeCell ref="N6:N9"/>
    <mergeCell ref="J7:J8"/>
    <mergeCell ref="K7:K8"/>
    <mergeCell ref="L7:L8"/>
    <mergeCell ref="M7:M8"/>
  </mergeCells>
  <phoneticPr fontId="2"/>
  <pageMargins left="0.78740157480314965" right="0.74803149606299213" top="0.78740157480314965" bottom="0.74803149606299213" header="0.51181102362204722" footer="0.51181102362204722"/>
  <pageSetup paperSize="9" scale="90" fitToWidth="2" orientation="portrait" useFirstPageNumber="1" r:id="rId1"/>
  <headerFooter scaleWithDoc="0" alignWithMargins="0">
    <oddFooter>&amp;C- &amp;P -</oddFooter>
  </headerFooter>
  <rowBreaks count="1" manualBreakCount="1">
    <brk id="25" max="13" man="1"/>
  </rowBreaks>
  <colBreaks count="1" manualBreakCount="1">
    <brk id="7" max="38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M35"/>
  <sheetViews>
    <sheetView view="pageBreakPreview" zoomScaleNormal="85" zoomScaleSheetLayoutView="100" workbookViewId="0">
      <selection activeCell="E11" sqref="E11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155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0</v>
      </c>
      <c r="D10" s="50">
        <v>0</v>
      </c>
      <c r="E10" s="50">
        <f t="shared" ref="E10:E34" si="0">SUM(C10:D10)</f>
        <v>0</v>
      </c>
      <c r="F10" s="50">
        <v>0</v>
      </c>
      <c r="G10" s="50">
        <v>0</v>
      </c>
      <c r="H10" s="50">
        <f t="shared" ref="H10:H34" si="1">SUM(F10:G10)</f>
        <v>0</v>
      </c>
      <c r="I10" s="58" t="str">
        <f t="shared" ref="I10:K35" si="2">IF(ISERROR(ROUND(F10/C10*100,2)),"-",ROUND(F10/C10*100,2))</f>
        <v>-</v>
      </c>
      <c r="J10" s="58" t="str">
        <f t="shared" si="2"/>
        <v>-</v>
      </c>
      <c r="K10" s="58" t="str">
        <f t="shared" si="2"/>
        <v>-</v>
      </c>
      <c r="L10" s="78" t="s">
        <v>131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0</v>
      </c>
      <c r="D11" s="51">
        <v>0</v>
      </c>
      <c r="E11" s="51">
        <f t="shared" si="0"/>
        <v>0</v>
      </c>
      <c r="F11" s="51">
        <v>0</v>
      </c>
      <c r="G11" s="51">
        <v>0</v>
      </c>
      <c r="H11" s="51">
        <f t="shared" si="1"/>
        <v>0</v>
      </c>
      <c r="I11" s="59" t="str">
        <f t="shared" si="2"/>
        <v>-</v>
      </c>
      <c r="J11" s="59" t="str">
        <f t="shared" si="2"/>
        <v>-</v>
      </c>
      <c r="K11" s="59" t="str">
        <f t="shared" si="2"/>
        <v>-</v>
      </c>
      <c r="L11" s="79" t="s">
        <v>131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0</v>
      </c>
      <c r="D12" s="51">
        <v>0</v>
      </c>
      <c r="E12" s="51">
        <f t="shared" si="0"/>
        <v>0</v>
      </c>
      <c r="F12" s="51">
        <v>0</v>
      </c>
      <c r="G12" s="51">
        <v>0</v>
      </c>
      <c r="H12" s="51">
        <f t="shared" si="1"/>
        <v>0</v>
      </c>
      <c r="I12" s="59" t="str">
        <f t="shared" si="2"/>
        <v>-</v>
      </c>
      <c r="J12" s="59" t="str">
        <f t="shared" si="2"/>
        <v>-</v>
      </c>
      <c r="K12" s="59" t="str">
        <f t="shared" si="2"/>
        <v>-</v>
      </c>
      <c r="L12" s="79" t="s">
        <v>131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0</v>
      </c>
      <c r="D13" s="51">
        <v>0</v>
      </c>
      <c r="E13" s="51">
        <f t="shared" si="0"/>
        <v>0</v>
      </c>
      <c r="F13" s="51">
        <v>0</v>
      </c>
      <c r="G13" s="51">
        <v>0</v>
      </c>
      <c r="H13" s="51">
        <f t="shared" si="1"/>
        <v>0</v>
      </c>
      <c r="I13" s="59" t="str">
        <f t="shared" si="2"/>
        <v>-</v>
      </c>
      <c r="J13" s="59" t="str">
        <f t="shared" si="2"/>
        <v>-</v>
      </c>
      <c r="K13" s="59" t="str">
        <f t="shared" si="2"/>
        <v>-</v>
      </c>
      <c r="L13" s="79" t="s">
        <v>131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0</v>
      </c>
      <c r="D14" s="73">
        <v>0</v>
      </c>
      <c r="E14" s="73">
        <f t="shared" si="0"/>
        <v>0</v>
      </c>
      <c r="F14" s="73">
        <v>0</v>
      </c>
      <c r="G14" s="73">
        <v>0</v>
      </c>
      <c r="H14" s="73">
        <f t="shared" si="1"/>
        <v>0</v>
      </c>
      <c r="I14" s="74" t="str">
        <f t="shared" si="2"/>
        <v>-</v>
      </c>
      <c r="J14" s="74" t="str">
        <f t="shared" si="2"/>
        <v>-</v>
      </c>
      <c r="K14" s="74" t="str">
        <f t="shared" si="2"/>
        <v>-</v>
      </c>
      <c r="L14" s="80" t="s">
        <v>131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0</v>
      </c>
      <c r="D15" s="51">
        <v>0</v>
      </c>
      <c r="E15" s="51">
        <f t="shared" si="0"/>
        <v>0</v>
      </c>
      <c r="F15" s="51">
        <v>0</v>
      </c>
      <c r="G15" s="51">
        <v>0</v>
      </c>
      <c r="H15" s="51">
        <f t="shared" si="1"/>
        <v>0</v>
      </c>
      <c r="I15" s="59" t="str">
        <f t="shared" si="2"/>
        <v>-</v>
      </c>
      <c r="J15" s="59" t="str">
        <f t="shared" si="2"/>
        <v>-</v>
      </c>
      <c r="K15" s="59" t="str">
        <f t="shared" si="2"/>
        <v>-</v>
      </c>
      <c r="L15" s="79" t="s">
        <v>131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0</v>
      </c>
      <c r="D16" s="51">
        <v>0</v>
      </c>
      <c r="E16" s="51">
        <f t="shared" si="0"/>
        <v>0</v>
      </c>
      <c r="F16" s="51">
        <v>0</v>
      </c>
      <c r="G16" s="51">
        <v>0</v>
      </c>
      <c r="H16" s="51">
        <f t="shared" si="1"/>
        <v>0</v>
      </c>
      <c r="I16" s="59" t="str">
        <f t="shared" si="2"/>
        <v>-</v>
      </c>
      <c r="J16" s="59" t="str">
        <f t="shared" si="2"/>
        <v>-</v>
      </c>
      <c r="K16" s="59" t="str">
        <f t="shared" si="2"/>
        <v>-</v>
      </c>
      <c r="L16" s="79" t="s">
        <v>131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0</v>
      </c>
      <c r="D17" s="51">
        <v>0</v>
      </c>
      <c r="E17" s="51">
        <f t="shared" si="0"/>
        <v>0</v>
      </c>
      <c r="F17" s="51">
        <v>0</v>
      </c>
      <c r="G17" s="51">
        <v>0</v>
      </c>
      <c r="H17" s="51">
        <f t="shared" si="1"/>
        <v>0</v>
      </c>
      <c r="I17" s="59" t="str">
        <f t="shared" si="2"/>
        <v>-</v>
      </c>
      <c r="J17" s="59" t="str">
        <f t="shared" si="2"/>
        <v>-</v>
      </c>
      <c r="K17" s="59" t="str">
        <f t="shared" si="2"/>
        <v>-</v>
      </c>
      <c r="L17" s="79" t="s">
        <v>131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0</v>
      </c>
      <c r="D18" s="51">
        <v>0</v>
      </c>
      <c r="E18" s="51">
        <f t="shared" si="0"/>
        <v>0</v>
      </c>
      <c r="F18" s="51">
        <v>0</v>
      </c>
      <c r="G18" s="51">
        <v>0</v>
      </c>
      <c r="H18" s="51">
        <f t="shared" si="1"/>
        <v>0</v>
      </c>
      <c r="I18" s="59" t="str">
        <f t="shared" si="2"/>
        <v>-</v>
      </c>
      <c r="J18" s="59" t="str">
        <f t="shared" si="2"/>
        <v>-</v>
      </c>
      <c r="K18" s="59" t="str">
        <f t="shared" si="2"/>
        <v>-</v>
      </c>
      <c r="L18" s="79" t="s">
        <v>131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0</v>
      </c>
      <c r="D19" s="73">
        <v>0</v>
      </c>
      <c r="E19" s="73">
        <f t="shared" si="0"/>
        <v>0</v>
      </c>
      <c r="F19" s="73">
        <v>0</v>
      </c>
      <c r="G19" s="73">
        <v>0</v>
      </c>
      <c r="H19" s="73">
        <f t="shared" si="1"/>
        <v>0</v>
      </c>
      <c r="I19" s="74" t="str">
        <f t="shared" si="2"/>
        <v>-</v>
      </c>
      <c r="J19" s="74" t="str">
        <f t="shared" si="2"/>
        <v>-</v>
      </c>
      <c r="K19" s="74" t="str">
        <f t="shared" si="2"/>
        <v>-</v>
      </c>
      <c r="L19" s="80" t="s">
        <v>131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0</v>
      </c>
      <c r="D20" s="51">
        <v>0</v>
      </c>
      <c r="E20" s="51">
        <f t="shared" si="0"/>
        <v>0</v>
      </c>
      <c r="F20" s="51">
        <v>0</v>
      </c>
      <c r="G20" s="51">
        <v>0</v>
      </c>
      <c r="H20" s="51">
        <f t="shared" si="1"/>
        <v>0</v>
      </c>
      <c r="I20" s="59" t="str">
        <f t="shared" si="2"/>
        <v>-</v>
      </c>
      <c r="J20" s="59" t="str">
        <f t="shared" si="2"/>
        <v>-</v>
      </c>
      <c r="K20" s="59" t="str">
        <f t="shared" si="2"/>
        <v>-</v>
      </c>
      <c r="L20" s="79" t="s">
        <v>131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0</v>
      </c>
      <c r="D21" s="51">
        <v>0</v>
      </c>
      <c r="E21" s="51">
        <f t="shared" si="0"/>
        <v>0</v>
      </c>
      <c r="F21" s="51">
        <v>0</v>
      </c>
      <c r="G21" s="51">
        <v>0</v>
      </c>
      <c r="H21" s="51">
        <f t="shared" si="1"/>
        <v>0</v>
      </c>
      <c r="I21" s="59" t="str">
        <f t="shared" si="2"/>
        <v>-</v>
      </c>
      <c r="J21" s="59" t="str">
        <f t="shared" si="2"/>
        <v>-</v>
      </c>
      <c r="K21" s="59" t="str">
        <f t="shared" si="2"/>
        <v>-</v>
      </c>
      <c r="L21" s="79" t="s">
        <v>131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0</v>
      </c>
      <c r="D22" s="51">
        <v>0</v>
      </c>
      <c r="E22" s="51">
        <f t="shared" si="0"/>
        <v>0</v>
      </c>
      <c r="F22" s="51">
        <v>0</v>
      </c>
      <c r="G22" s="51">
        <v>0</v>
      </c>
      <c r="H22" s="51">
        <f t="shared" si="1"/>
        <v>0</v>
      </c>
      <c r="I22" s="59" t="str">
        <f t="shared" si="2"/>
        <v>-</v>
      </c>
      <c r="J22" s="59" t="str">
        <f t="shared" si="2"/>
        <v>-</v>
      </c>
      <c r="K22" s="59" t="str">
        <f t="shared" si="2"/>
        <v>-</v>
      </c>
      <c r="L22" s="79" t="s">
        <v>131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0</v>
      </c>
      <c r="D23" s="51">
        <v>0</v>
      </c>
      <c r="E23" s="51">
        <f t="shared" si="0"/>
        <v>0</v>
      </c>
      <c r="F23" s="51">
        <v>0</v>
      </c>
      <c r="G23" s="51">
        <v>0</v>
      </c>
      <c r="H23" s="51">
        <f t="shared" si="1"/>
        <v>0</v>
      </c>
      <c r="I23" s="59" t="str">
        <f t="shared" si="2"/>
        <v>-</v>
      </c>
      <c r="J23" s="59" t="str">
        <f t="shared" si="2"/>
        <v>-</v>
      </c>
      <c r="K23" s="59" t="str">
        <f t="shared" si="2"/>
        <v>-</v>
      </c>
      <c r="L23" s="79" t="s">
        <v>131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0</v>
      </c>
      <c r="D24" s="73">
        <v>0</v>
      </c>
      <c r="E24" s="73">
        <f t="shared" si="0"/>
        <v>0</v>
      </c>
      <c r="F24" s="73">
        <v>0</v>
      </c>
      <c r="G24" s="73">
        <v>0</v>
      </c>
      <c r="H24" s="73">
        <f t="shared" si="1"/>
        <v>0</v>
      </c>
      <c r="I24" s="74" t="str">
        <f t="shared" si="2"/>
        <v>-</v>
      </c>
      <c r="J24" s="74" t="str">
        <f t="shared" si="2"/>
        <v>-</v>
      </c>
      <c r="K24" s="74" t="str">
        <f t="shared" si="2"/>
        <v>-</v>
      </c>
      <c r="L24" s="80" t="s">
        <v>131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0</v>
      </c>
      <c r="D25" s="51">
        <v>0</v>
      </c>
      <c r="E25" s="51">
        <f t="shared" si="0"/>
        <v>0</v>
      </c>
      <c r="F25" s="51">
        <v>0</v>
      </c>
      <c r="G25" s="51">
        <v>0</v>
      </c>
      <c r="H25" s="51">
        <f t="shared" si="1"/>
        <v>0</v>
      </c>
      <c r="I25" s="59" t="str">
        <f t="shared" si="2"/>
        <v>-</v>
      </c>
      <c r="J25" s="59" t="str">
        <f t="shared" si="2"/>
        <v>-</v>
      </c>
      <c r="K25" s="59" t="str">
        <f t="shared" si="2"/>
        <v>-</v>
      </c>
      <c r="L25" s="79" t="s">
        <v>131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0</v>
      </c>
      <c r="D26" s="51">
        <v>0</v>
      </c>
      <c r="E26" s="51">
        <f t="shared" si="0"/>
        <v>0</v>
      </c>
      <c r="F26" s="51">
        <v>0</v>
      </c>
      <c r="G26" s="51">
        <v>0</v>
      </c>
      <c r="H26" s="51">
        <f t="shared" si="1"/>
        <v>0</v>
      </c>
      <c r="I26" s="59" t="str">
        <f t="shared" si="2"/>
        <v>-</v>
      </c>
      <c r="J26" s="59" t="str">
        <f t="shared" si="2"/>
        <v>-</v>
      </c>
      <c r="K26" s="59" t="str">
        <f t="shared" si="2"/>
        <v>-</v>
      </c>
      <c r="L26" s="79" t="s">
        <v>131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0</v>
      </c>
      <c r="D27" s="51">
        <v>0</v>
      </c>
      <c r="E27" s="51">
        <f t="shared" si="0"/>
        <v>0</v>
      </c>
      <c r="F27" s="51">
        <v>0</v>
      </c>
      <c r="G27" s="51">
        <v>0</v>
      </c>
      <c r="H27" s="51">
        <f t="shared" si="1"/>
        <v>0</v>
      </c>
      <c r="I27" s="59" t="str">
        <f t="shared" si="2"/>
        <v>-</v>
      </c>
      <c r="J27" s="59" t="str">
        <f t="shared" si="2"/>
        <v>-</v>
      </c>
      <c r="K27" s="59" t="str">
        <f t="shared" si="2"/>
        <v>-</v>
      </c>
      <c r="L27" s="79" t="s">
        <v>131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0</v>
      </c>
      <c r="D28" s="51">
        <v>0</v>
      </c>
      <c r="E28" s="51">
        <f t="shared" si="0"/>
        <v>0</v>
      </c>
      <c r="F28" s="51">
        <v>0</v>
      </c>
      <c r="G28" s="51">
        <v>0</v>
      </c>
      <c r="H28" s="51">
        <f t="shared" si="1"/>
        <v>0</v>
      </c>
      <c r="I28" s="59" t="str">
        <f t="shared" si="2"/>
        <v>-</v>
      </c>
      <c r="J28" s="59" t="str">
        <f t="shared" si="2"/>
        <v>-</v>
      </c>
      <c r="K28" s="59" t="str">
        <f t="shared" si="2"/>
        <v>-</v>
      </c>
      <c r="L28" s="79" t="s">
        <v>131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0</v>
      </c>
      <c r="D29" s="73">
        <v>0</v>
      </c>
      <c r="E29" s="73">
        <f t="shared" si="0"/>
        <v>0</v>
      </c>
      <c r="F29" s="73">
        <v>0</v>
      </c>
      <c r="G29" s="73">
        <v>0</v>
      </c>
      <c r="H29" s="73">
        <f t="shared" si="1"/>
        <v>0</v>
      </c>
      <c r="I29" s="74" t="str">
        <f t="shared" si="2"/>
        <v>-</v>
      </c>
      <c r="J29" s="74" t="str">
        <f t="shared" si="2"/>
        <v>-</v>
      </c>
      <c r="K29" s="74" t="str">
        <f t="shared" si="2"/>
        <v>-</v>
      </c>
      <c r="L29" s="80" t="s">
        <v>131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0</v>
      </c>
      <c r="D30" s="51">
        <v>0</v>
      </c>
      <c r="E30" s="51">
        <f t="shared" si="0"/>
        <v>0</v>
      </c>
      <c r="F30" s="51">
        <v>0</v>
      </c>
      <c r="G30" s="51">
        <v>0</v>
      </c>
      <c r="H30" s="51">
        <f t="shared" si="1"/>
        <v>0</v>
      </c>
      <c r="I30" s="59" t="str">
        <f t="shared" si="2"/>
        <v>-</v>
      </c>
      <c r="J30" s="59" t="str">
        <f t="shared" si="2"/>
        <v>-</v>
      </c>
      <c r="K30" s="59" t="str">
        <f t="shared" si="2"/>
        <v>-</v>
      </c>
      <c r="L30" s="79" t="s">
        <v>131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0</v>
      </c>
      <c r="D31" s="51">
        <v>0</v>
      </c>
      <c r="E31" s="51">
        <f t="shared" si="0"/>
        <v>0</v>
      </c>
      <c r="F31" s="51">
        <v>0</v>
      </c>
      <c r="G31" s="51">
        <v>0</v>
      </c>
      <c r="H31" s="51">
        <f t="shared" si="1"/>
        <v>0</v>
      </c>
      <c r="I31" s="59" t="str">
        <f t="shared" si="2"/>
        <v>-</v>
      </c>
      <c r="J31" s="59" t="str">
        <f t="shared" si="2"/>
        <v>-</v>
      </c>
      <c r="K31" s="59" t="str">
        <f t="shared" si="2"/>
        <v>-</v>
      </c>
      <c r="L31" s="79" t="s">
        <v>131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0</v>
      </c>
      <c r="D32" s="51">
        <v>0</v>
      </c>
      <c r="E32" s="51">
        <f t="shared" si="0"/>
        <v>0</v>
      </c>
      <c r="F32" s="51">
        <v>0</v>
      </c>
      <c r="G32" s="51">
        <v>0</v>
      </c>
      <c r="H32" s="51">
        <f t="shared" si="1"/>
        <v>0</v>
      </c>
      <c r="I32" s="59" t="str">
        <f t="shared" si="2"/>
        <v>-</v>
      </c>
      <c r="J32" s="59" t="str">
        <f t="shared" si="2"/>
        <v>-</v>
      </c>
      <c r="K32" s="59" t="str">
        <f t="shared" si="2"/>
        <v>-</v>
      </c>
      <c r="L32" s="79" t="s">
        <v>131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0</v>
      </c>
      <c r="D33" s="51">
        <v>0</v>
      </c>
      <c r="E33" s="51">
        <f t="shared" si="0"/>
        <v>0</v>
      </c>
      <c r="F33" s="51">
        <v>0</v>
      </c>
      <c r="G33" s="51">
        <v>0</v>
      </c>
      <c r="H33" s="51">
        <f t="shared" si="1"/>
        <v>0</v>
      </c>
      <c r="I33" s="59" t="str">
        <f t="shared" si="2"/>
        <v>-</v>
      </c>
      <c r="J33" s="59" t="str">
        <f t="shared" si="2"/>
        <v>-</v>
      </c>
      <c r="K33" s="59" t="str">
        <f t="shared" si="2"/>
        <v>-</v>
      </c>
      <c r="L33" s="79" t="s">
        <v>131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0</v>
      </c>
      <c r="D34" s="73">
        <v>0</v>
      </c>
      <c r="E34" s="73">
        <f t="shared" si="0"/>
        <v>0</v>
      </c>
      <c r="F34" s="73">
        <v>0</v>
      </c>
      <c r="G34" s="73">
        <v>0</v>
      </c>
      <c r="H34" s="73">
        <f t="shared" si="1"/>
        <v>0</v>
      </c>
      <c r="I34" s="74" t="str">
        <f t="shared" si="2"/>
        <v>-</v>
      </c>
      <c r="J34" s="74" t="str">
        <f t="shared" si="2"/>
        <v>-</v>
      </c>
      <c r="K34" s="74" t="str">
        <f t="shared" si="2"/>
        <v>-</v>
      </c>
      <c r="L34" s="80" t="s">
        <v>131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3">SUM(C10:C34)</f>
        <v>0</v>
      </c>
      <c r="D35" s="54">
        <f t="shared" si="3"/>
        <v>0</v>
      </c>
      <c r="E35" s="54">
        <f t="shared" si="3"/>
        <v>0</v>
      </c>
      <c r="F35" s="54">
        <f t="shared" si="3"/>
        <v>0</v>
      </c>
      <c r="G35" s="54">
        <f t="shared" si="3"/>
        <v>0</v>
      </c>
      <c r="H35" s="54">
        <f t="shared" si="3"/>
        <v>0</v>
      </c>
      <c r="I35" s="61" t="str">
        <f t="shared" si="2"/>
        <v>-</v>
      </c>
      <c r="J35" s="61" t="str">
        <f t="shared" si="2"/>
        <v>-</v>
      </c>
      <c r="K35" s="61" t="str">
        <f t="shared" si="2"/>
        <v>-</v>
      </c>
      <c r="L35" s="81" t="s">
        <v>131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37" orientation="portrait" useFirstPageNumber="1" r:id="rId1"/>
  <headerFooter scaleWithDoc="0" alignWithMargins="0">
    <oddFooter>&amp;C- &amp;P -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M35"/>
  <sheetViews>
    <sheetView view="pageBreakPreview" zoomScaleNormal="85" zoomScaleSheetLayoutView="100" workbookViewId="0">
      <selection activeCell="N39" sqref="N39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>
      <c r="F3" s="86"/>
    </row>
    <row r="4" spans="1:13" ht="20.100000000000001" customHeight="1" x14ac:dyDescent="0.15">
      <c r="A4" s="14" t="s">
        <v>79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1556172</v>
      </c>
      <c r="D10" s="50">
        <v>53583</v>
      </c>
      <c r="E10" s="50">
        <v>1609755</v>
      </c>
      <c r="F10" s="50">
        <v>1543409</v>
      </c>
      <c r="G10" s="50">
        <v>8890</v>
      </c>
      <c r="H10" s="50">
        <v>1552299</v>
      </c>
      <c r="I10" s="58">
        <f t="shared" ref="I10:K35" si="0">IF(ISERROR(ROUND(F10/C10*100,2)),"-",ROUND(F10/C10*100,2))</f>
        <v>99.18</v>
      </c>
      <c r="J10" s="58">
        <f t="shared" si="0"/>
        <v>16.59</v>
      </c>
      <c r="K10" s="58">
        <f t="shared" si="0"/>
        <v>96.43</v>
      </c>
      <c r="L10" s="78">
        <v>96.64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1649</v>
      </c>
      <c r="D11" s="51">
        <v>0</v>
      </c>
      <c r="E11" s="51">
        <v>1649</v>
      </c>
      <c r="F11" s="51">
        <v>1649</v>
      </c>
      <c r="G11" s="51">
        <v>0</v>
      </c>
      <c r="H11" s="51">
        <v>1649</v>
      </c>
      <c r="I11" s="59">
        <f t="shared" si="0"/>
        <v>100</v>
      </c>
      <c r="J11" s="59" t="str">
        <f t="shared" si="0"/>
        <v>-</v>
      </c>
      <c r="K11" s="59">
        <f t="shared" si="0"/>
        <v>100</v>
      </c>
      <c r="L11" s="79">
        <v>100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40193</v>
      </c>
      <c r="D12" s="51">
        <v>3</v>
      </c>
      <c r="E12" s="51">
        <v>40196</v>
      </c>
      <c r="F12" s="51">
        <v>40193</v>
      </c>
      <c r="G12" s="51">
        <v>0</v>
      </c>
      <c r="H12" s="51">
        <v>40193</v>
      </c>
      <c r="I12" s="59">
        <f t="shared" si="0"/>
        <v>100</v>
      </c>
      <c r="J12" s="59">
        <f t="shared" si="0"/>
        <v>0</v>
      </c>
      <c r="K12" s="59">
        <f t="shared" si="0"/>
        <v>99.99</v>
      </c>
      <c r="L12" s="79">
        <v>99.88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3453</v>
      </c>
      <c r="D13" s="51">
        <v>2623</v>
      </c>
      <c r="E13" s="51">
        <v>6076</v>
      </c>
      <c r="F13" s="51">
        <v>3453</v>
      </c>
      <c r="G13" s="51">
        <v>250</v>
      </c>
      <c r="H13" s="51">
        <v>3703</v>
      </c>
      <c r="I13" s="59">
        <f t="shared" si="0"/>
        <v>100</v>
      </c>
      <c r="J13" s="59">
        <f t="shared" si="0"/>
        <v>9.5299999999999994</v>
      </c>
      <c r="K13" s="59">
        <f t="shared" si="0"/>
        <v>60.94</v>
      </c>
      <c r="L13" s="79">
        <v>48.29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22361</v>
      </c>
      <c r="D14" s="73">
        <v>0</v>
      </c>
      <c r="E14" s="73">
        <v>22361</v>
      </c>
      <c r="F14" s="73">
        <v>22361</v>
      </c>
      <c r="G14" s="73">
        <v>0</v>
      </c>
      <c r="H14" s="73">
        <v>22361</v>
      </c>
      <c r="I14" s="74">
        <f t="shared" si="0"/>
        <v>100</v>
      </c>
      <c r="J14" s="74" t="str">
        <f t="shared" si="0"/>
        <v>-</v>
      </c>
      <c r="K14" s="74">
        <f t="shared" si="0"/>
        <v>100</v>
      </c>
      <c r="L14" s="80">
        <v>100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24241</v>
      </c>
      <c r="D15" s="51">
        <v>0</v>
      </c>
      <c r="E15" s="51">
        <v>24241</v>
      </c>
      <c r="F15" s="51">
        <v>24241</v>
      </c>
      <c r="G15" s="51">
        <v>0</v>
      </c>
      <c r="H15" s="51">
        <v>24241</v>
      </c>
      <c r="I15" s="59">
        <f t="shared" si="0"/>
        <v>100</v>
      </c>
      <c r="J15" s="59" t="str">
        <f t="shared" si="0"/>
        <v>-</v>
      </c>
      <c r="K15" s="59">
        <f t="shared" si="0"/>
        <v>100</v>
      </c>
      <c r="L15" s="79">
        <v>100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24366</v>
      </c>
      <c r="D16" s="51">
        <v>0</v>
      </c>
      <c r="E16" s="51">
        <v>24366</v>
      </c>
      <c r="F16" s="51">
        <v>24366</v>
      </c>
      <c r="G16" s="51">
        <v>0</v>
      </c>
      <c r="H16" s="51">
        <v>24366</v>
      </c>
      <c r="I16" s="59">
        <f t="shared" si="0"/>
        <v>100</v>
      </c>
      <c r="J16" s="59" t="str">
        <f t="shared" si="0"/>
        <v>-</v>
      </c>
      <c r="K16" s="59">
        <f t="shared" si="0"/>
        <v>100</v>
      </c>
      <c r="L16" s="79">
        <v>96.96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116050</v>
      </c>
      <c r="D17" s="51">
        <v>3369</v>
      </c>
      <c r="E17" s="51">
        <v>119419</v>
      </c>
      <c r="F17" s="51">
        <v>114896</v>
      </c>
      <c r="G17" s="51">
        <v>493</v>
      </c>
      <c r="H17" s="51">
        <v>115389</v>
      </c>
      <c r="I17" s="59">
        <f t="shared" si="0"/>
        <v>99.01</v>
      </c>
      <c r="J17" s="59">
        <f t="shared" si="0"/>
        <v>14.63</v>
      </c>
      <c r="K17" s="59">
        <f t="shared" si="0"/>
        <v>96.63</v>
      </c>
      <c r="L17" s="79">
        <v>96.58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9" t="str">
        <f t="shared" si="0"/>
        <v>-</v>
      </c>
      <c r="J18" s="59" t="str">
        <f t="shared" si="0"/>
        <v>-</v>
      </c>
      <c r="K18" s="59" t="str">
        <f t="shared" si="0"/>
        <v>-</v>
      </c>
      <c r="L18" s="79">
        <v>100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3004</v>
      </c>
      <c r="D19" s="73">
        <v>7608</v>
      </c>
      <c r="E19" s="73">
        <v>10612</v>
      </c>
      <c r="F19" s="73">
        <v>3004</v>
      </c>
      <c r="G19" s="73">
        <v>0</v>
      </c>
      <c r="H19" s="73">
        <v>3004</v>
      </c>
      <c r="I19" s="74">
        <f t="shared" si="0"/>
        <v>100</v>
      </c>
      <c r="J19" s="74">
        <f t="shared" si="0"/>
        <v>0</v>
      </c>
      <c r="K19" s="74">
        <f t="shared" si="0"/>
        <v>28.31</v>
      </c>
      <c r="L19" s="80">
        <v>20.65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2630</v>
      </c>
      <c r="D20" s="51">
        <v>0</v>
      </c>
      <c r="E20" s="51">
        <v>2630</v>
      </c>
      <c r="F20" s="51">
        <v>2630</v>
      </c>
      <c r="G20" s="51">
        <v>0</v>
      </c>
      <c r="H20" s="51">
        <v>2630</v>
      </c>
      <c r="I20" s="59">
        <f t="shared" si="0"/>
        <v>100</v>
      </c>
      <c r="J20" s="59" t="str">
        <f t="shared" si="0"/>
        <v>-</v>
      </c>
      <c r="K20" s="59">
        <f t="shared" si="0"/>
        <v>100</v>
      </c>
      <c r="L20" s="79">
        <v>100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4898</v>
      </c>
      <c r="D21" s="51">
        <v>0</v>
      </c>
      <c r="E21" s="51">
        <v>4898</v>
      </c>
      <c r="F21" s="51">
        <v>4898</v>
      </c>
      <c r="G21" s="51">
        <v>0</v>
      </c>
      <c r="H21" s="51">
        <v>4898</v>
      </c>
      <c r="I21" s="59">
        <f t="shared" si="0"/>
        <v>100</v>
      </c>
      <c r="J21" s="59" t="str">
        <f t="shared" si="0"/>
        <v>-</v>
      </c>
      <c r="K21" s="59">
        <f t="shared" si="0"/>
        <v>100</v>
      </c>
      <c r="L21" s="79">
        <v>100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97643</v>
      </c>
      <c r="D22" s="51">
        <v>0</v>
      </c>
      <c r="E22" s="51">
        <v>97643</v>
      </c>
      <c r="F22" s="51">
        <v>97643</v>
      </c>
      <c r="G22" s="51">
        <v>0</v>
      </c>
      <c r="H22" s="51">
        <v>97643</v>
      </c>
      <c r="I22" s="59">
        <f t="shared" si="0"/>
        <v>100</v>
      </c>
      <c r="J22" s="59" t="str">
        <f t="shared" si="0"/>
        <v>-</v>
      </c>
      <c r="K22" s="59">
        <f t="shared" si="0"/>
        <v>100</v>
      </c>
      <c r="L22" s="79">
        <v>100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6093</v>
      </c>
      <c r="D23" s="51">
        <v>0</v>
      </c>
      <c r="E23" s="51">
        <v>6093</v>
      </c>
      <c r="F23" s="51">
        <v>6093</v>
      </c>
      <c r="G23" s="51">
        <v>0</v>
      </c>
      <c r="H23" s="51">
        <v>6093</v>
      </c>
      <c r="I23" s="59">
        <f t="shared" si="0"/>
        <v>100</v>
      </c>
      <c r="J23" s="59" t="str">
        <f t="shared" si="0"/>
        <v>-</v>
      </c>
      <c r="K23" s="59">
        <f t="shared" si="0"/>
        <v>100</v>
      </c>
      <c r="L23" s="7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4" t="str">
        <f t="shared" si="0"/>
        <v>-</v>
      </c>
      <c r="J24" s="74" t="str">
        <f t="shared" si="0"/>
        <v>-</v>
      </c>
      <c r="K24" s="74" t="str">
        <f t="shared" si="0"/>
        <v>-</v>
      </c>
      <c r="L24" s="80" t="s">
        <v>131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7790</v>
      </c>
      <c r="D25" s="51">
        <v>0</v>
      </c>
      <c r="E25" s="51">
        <v>7790</v>
      </c>
      <c r="F25" s="51">
        <v>7790</v>
      </c>
      <c r="G25" s="51">
        <v>0</v>
      </c>
      <c r="H25" s="51">
        <v>7790</v>
      </c>
      <c r="I25" s="59">
        <f t="shared" si="0"/>
        <v>100</v>
      </c>
      <c r="J25" s="59" t="str">
        <f t="shared" si="0"/>
        <v>-</v>
      </c>
      <c r="K25" s="59">
        <f t="shared" si="0"/>
        <v>100</v>
      </c>
      <c r="L25" s="7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36280</v>
      </c>
      <c r="D26" s="51">
        <v>0</v>
      </c>
      <c r="E26" s="51">
        <v>36280</v>
      </c>
      <c r="F26" s="51">
        <v>36280</v>
      </c>
      <c r="G26" s="51">
        <v>0</v>
      </c>
      <c r="H26" s="51">
        <v>36280</v>
      </c>
      <c r="I26" s="59">
        <f t="shared" si="0"/>
        <v>100</v>
      </c>
      <c r="J26" s="59" t="str">
        <f t="shared" si="0"/>
        <v>-</v>
      </c>
      <c r="K26" s="59">
        <f t="shared" si="0"/>
        <v>100</v>
      </c>
      <c r="L26" s="79">
        <v>100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13561</v>
      </c>
      <c r="D27" s="51">
        <v>0</v>
      </c>
      <c r="E27" s="51">
        <v>13561</v>
      </c>
      <c r="F27" s="51">
        <v>13561</v>
      </c>
      <c r="G27" s="51">
        <v>0</v>
      </c>
      <c r="H27" s="51">
        <v>13561</v>
      </c>
      <c r="I27" s="59">
        <f t="shared" si="0"/>
        <v>100</v>
      </c>
      <c r="J27" s="59" t="str">
        <f t="shared" si="0"/>
        <v>-</v>
      </c>
      <c r="K27" s="59">
        <f t="shared" si="0"/>
        <v>100</v>
      </c>
      <c r="L27" s="7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2127</v>
      </c>
      <c r="D28" s="51">
        <v>64</v>
      </c>
      <c r="E28" s="51">
        <v>2191</v>
      </c>
      <c r="F28" s="51">
        <v>2127</v>
      </c>
      <c r="G28" s="51">
        <v>0</v>
      </c>
      <c r="H28" s="51">
        <v>2127</v>
      </c>
      <c r="I28" s="59">
        <f t="shared" si="0"/>
        <v>100</v>
      </c>
      <c r="J28" s="59">
        <f t="shared" si="0"/>
        <v>0</v>
      </c>
      <c r="K28" s="59">
        <f t="shared" si="0"/>
        <v>97.08</v>
      </c>
      <c r="L28" s="79">
        <v>95.55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4" t="str">
        <f t="shared" si="0"/>
        <v>-</v>
      </c>
      <c r="J29" s="74" t="str">
        <f t="shared" si="0"/>
        <v>-</v>
      </c>
      <c r="K29" s="74" t="str">
        <f t="shared" si="0"/>
        <v>-</v>
      </c>
      <c r="L29" s="80" t="s">
        <v>131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9" t="str">
        <f t="shared" si="0"/>
        <v>-</v>
      </c>
      <c r="J30" s="59" t="str">
        <f t="shared" si="0"/>
        <v>-</v>
      </c>
      <c r="K30" s="59" t="str">
        <f t="shared" si="0"/>
        <v>-</v>
      </c>
      <c r="L30" s="79" t="s">
        <v>131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29459</v>
      </c>
      <c r="D31" s="51">
        <v>0</v>
      </c>
      <c r="E31" s="51">
        <v>29459</v>
      </c>
      <c r="F31" s="51">
        <v>29459</v>
      </c>
      <c r="G31" s="51">
        <v>0</v>
      </c>
      <c r="H31" s="51">
        <v>29459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672</v>
      </c>
      <c r="D32" s="51">
        <v>0</v>
      </c>
      <c r="E32" s="51">
        <v>672</v>
      </c>
      <c r="F32" s="51">
        <v>672</v>
      </c>
      <c r="G32" s="51">
        <v>0</v>
      </c>
      <c r="H32" s="51">
        <v>672</v>
      </c>
      <c r="I32" s="59">
        <f t="shared" si="0"/>
        <v>100</v>
      </c>
      <c r="J32" s="59" t="str">
        <f t="shared" si="0"/>
        <v>-</v>
      </c>
      <c r="K32" s="59">
        <f t="shared" si="0"/>
        <v>100</v>
      </c>
      <c r="L32" s="79">
        <v>100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9" t="str">
        <f t="shared" si="0"/>
        <v>-</v>
      </c>
      <c r="J33" s="59" t="str">
        <f t="shared" si="0"/>
        <v>-</v>
      </c>
      <c r="K33" s="59" t="str">
        <f t="shared" si="0"/>
        <v>-</v>
      </c>
      <c r="L33" s="79" t="s">
        <v>131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10575</v>
      </c>
      <c r="D34" s="73">
        <v>0</v>
      </c>
      <c r="E34" s="73">
        <v>10575</v>
      </c>
      <c r="F34" s="73">
        <v>10575</v>
      </c>
      <c r="G34" s="73">
        <v>0</v>
      </c>
      <c r="H34" s="73">
        <v>10575</v>
      </c>
      <c r="I34" s="74">
        <f t="shared" si="0"/>
        <v>100</v>
      </c>
      <c r="J34" s="74" t="str">
        <f t="shared" si="0"/>
        <v>-</v>
      </c>
      <c r="K34" s="74">
        <f t="shared" si="0"/>
        <v>100</v>
      </c>
      <c r="L34" s="80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2003217</v>
      </c>
      <c r="D35" s="54">
        <f t="shared" si="1"/>
        <v>67250</v>
      </c>
      <c r="E35" s="54">
        <f t="shared" si="1"/>
        <v>2070467</v>
      </c>
      <c r="F35" s="54">
        <f t="shared" si="1"/>
        <v>1989300</v>
      </c>
      <c r="G35" s="54">
        <f t="shared" si="1"/>
        <v>9633</v>
      </c>
      <c r="H35" s="54">
        <f t="shared" si="1"/>
        <v>1998933</v>
      </c>
      <c r="I35" s="61">
        <f t="shared" si="0"/>
        <v>99.31</v>
      </c>
      <c r="J35" s="61">
        <f t="shared" si="0"/>
        <v>14.32</v>
      </c>
      <c r="K35" s="61">
        <f t="shared" si="0"/>
        <v>96.55</v>
      </c>
      <c r="L35" s="81">
        <v>96.57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39" orientation="portrait" useFirstPageNumber="1" r:id="rId1"/>
  <headerFooter scaleWithDoc="0" alignWithMargins="0">
    <oddFooter>&amp;C- &amp;P -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M35"/>
  <sheetViews>
    <sheetView view="pageBreakPreview" zoomScaleNormal="85" zoomScaleSheetLayoutView="100" workbookViewId="0">
      <selection activeCell="S18" sqref="S18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156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44552</v>
      </c>
      <c r="D10" s="50">
        <v>0</v>
      </c>
      <c r="E10" s="50">
        <v>44552</v>
      </c>
      <c r="F10" s="50">
        <v>44552</v>
      </c>
      <c r="G10" s="50">
        <v>0</v>
      </c>
      <c r="H10" s="50">
        <v>44552</v>
      </c>
      <c r="I10" s="58">
        <f t="shared" ref="I10:K35" si="0">IF(ISERROR(ROUND(F10/C10*100,2)),"-",ROUND(F10/C10*100,2))</f>
        <v>100</v>
      </c>
      <c r="J10" s="58" t="str">
        <f t="shared" si="0"/>
        <v>-</v>
      </c>
      <c r="K10" s="58">
        <f t="shared" si="0"/>
        <v>100</v>
      </c>
      <c r="L10" s="78">
        <v>100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1649</v>
      </c>
      <c r="D11" s="51">
        <v>0</v>
      </c>
      <c r="E11" s="51">
        <v>1649</v>
      </c>
      <c r="F11" s="51">
        <v>1649</v>
      </c>
      <c r="G11" s="51">
        <v>0</v>
      </c>
      <c r="H11" s="51">
        <v>1649</v>
      </c>
      <c r="I11" s="59">
        <f t="shared" si="0"/>
        <v>100</v>
      </c>
      <c r="J11" s="59" t="str">
        <f t="shared" si="0"/>
        <v>-</v>
      </c>
      <c r="K11" s="59">
        <f t="shared" si="0"/>
        <v>100</v>
      </c>
      <c r="L11" s="79">
        <v>100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40193</v>
      </c>
      <c r="D12" s="51">
        <v>0</v>
      </c>
      <c r="E12" s="51">
        <v>40193</v>
      </c>
      <c r="F12" s="51">
        <v>40193</v>
      </c>
      <c r="G12" s="51">
        <v>0</v>
      </c>
      <c r="H12" s="51">
        <v>40193</v>
      </c>
      <c r="I12" s="59">
        <f t="shared" si="0"/>
        <v>100</v>
      </c>
      <c r="J12" s="59" t="str">
        <f t="shared" si="0"/>
        <v>-</v>
      </c>
      <c r="K12" s="59">
        <f t="shared" si="0"/>
        <v>100</v>
      </c>
      <c r="L12" s="79">
        <v>100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3453</v>
      </c>
      <c r="D13" s="51">
        <v>0</v>
      </c>
      <c r="E13" s="51">
        <v>3453</v>
      </c>
      <c r="F13" s="51">
        <v>3453</v>
      </c>
      <c r="G13" s="51">
        <v>0</v>
      </c>
      <c r="H13" s="51">
        <v>3453</v>
      </c>
      <c r="I13" s="59">
        <f t="shared" si="0"/>
        <v>100</v>
      </c>
      <c r="J13" s="59" t="str">
        <f t="shared" si="0"/>
        <v>-</v>
      </c>
      <c r="K13" s="59">
        <f t="shared" si="0"/>
        <v>100</v>
      </c>
      <c r="L13" s="79">
        <v>72.06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22361</v>
      </c>
      <c r="D14" s="73">
        <v>0</v>
      </c>
      <c r="E14" s="73">
        <v>22361</v>
      </c>
      <c r="F14" s="73">
        <v>22361</v>
      </c>
      <c r="G14" s="73">
        <v>0</v>
      </c>
      <c r="H14" s="73">
        <v>22361</v>
      </c>
      <c r="I14" s="74">
        <f t="shared" si="0"/>
        <v>100</v>
      </c>
      <c r="J14" s="74" t="str">
        <f t="shared" si="0"/>
        <v>-</v>
      </c>
      <c r="K14" s="74">
        <f t="shared" si="0"/>
        <v>100</v>
      </c>
      <c r="L14" s="80">
        <v>100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24241</v>
      </c>
      <c r="D15" s="51">
        <v>0</v>
      </c>
      <c r="E15" s="51">
        <v>24241</v>
      </c>
      <c r="F15" s="51">
        <v>24241</v>
      </c>
      <c r="G15" s="51">
        <v>0</v>
      </c>
      <c r="H15" s="51">
        <v>24241</v>
      </c>
      <c r="I15" s="59">
        <f t="shared" si="0"/>
        <v>100</v>
      </c>
      <c r="J15" s="59" t="str">
        <f t="shared" si="0"/>
        <v>-</v>
      </c>
      <c r="K15" s="59">
        <f t="shared" si="0"/>
        <v>100</v>
      </c>
      <c r="L15" s="79">
        <v>100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24366</v>
      </c>
      <c r="D16" s="51">
        <v>0</v>
      </c>
      <c r="E16" s="51">
        <v>24366</v>
      </c>
      <c r="F16" s="51">
        <v>24366</v>
      </c>
      <c r="G16" s="51">
        <v>0</v>
      </c>
      <c r="H16" s="51">
        <v>24366</v>
      </c>
      <c r="I16" s="59">
        <f t="shared" si="0"/>
        <v>100</v>
      </c>
      <c r="J16" s="59" t="str">
        <f t="shared" si="0"/>
        <v>-</v>
      </c>
      <c r="K16" s="59">
        <f t="shared" si="0"/>
        <v>100</v>
      </c>
      <c r="L16" s="79">
        <v>96.96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5655</v>
      </c>
      <c r="D17" s="51">
        <v>0</v>
      </c>
      <c r="E17" s="51">
        <v>5655</v>
      </c>
      <c r="F17" s="51">
        <v>5655</v>
      </c>
      <c r="G17" s="51">
        <v>0</v>
      </c>
      <c r="H17" s="51">
        <v>5655</v>
      </c>
      <c r="I17" s="59">
        <f t="shared" si="0"/>
        <v>100</v>
      </c>
      <c r="J17" s="59" t="str">
        <f t="shared" si="0"/>
        <v>-</v>
      </c>
      <c r="K17" s="59">
        <f t="shared" si="0"/>
        <v>100</v>
      </c>
      <c r="L17" s="79">
        <v>100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9" t="str">
        <f t="shared" si="0"/>
        <v>-</v>
      </c>
      <c r="J18" s="59" t="str">
        <f t="shared" si="0"/>
        <v>-</v>
      </c>
      <c r="K18" s="59" t="str">
        <f t="shared" si="0"/>
        <v>-</v>
      </c>
      <c r="L18" s="79">
        <v>100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3004</v>
      </c>
      <c r="D19" s="73">
        <v>7608</v>
      </c>
      <c r="E19" s="73">
        <v>10612</v>
      </c>
      <c r="F19" s="73">
        <v>3004</v>
      </c>
      <c r="G19" s="73">
        <v>0</v>
      </c>
      <c r="H19" s="73">
        <v>3004</v>
      </c>
      <c r="I19" s="74">
        <f t="shared" si="0"/>
        <v>100</v>
      </c>
      <c r="J19" s="74">
        <f t="shared" si="0"/>
        <v>0</v>
      </c>
      <c r="K19" s="74">
        <f t="shared" si="0"/>
        <v>28.31</v>
      </c>
      <c r="L19" s="80">
        <v>20.65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2630</v>
      </c>
      <c r="D20" s="51">
        <v>0</v>
      </c>
      <c r="E20" s="51">
        <v>2630</v>
      </c>
      <c r="F20" s="51">
        <v>2630</v>
      </c>
      <c r="G20" s="51">
        <v>0</v>
      </c>
      <c r="H20" s="51">
        <v>2630</v>
      </c>
      <c r="I20" s="59">
        <f t="shared" si="0"/>
        <v>100</v>
      </c>
      <c r="J20" s="59" t="str">
        <f t="shared" si="0"/>
        <v>-</v>
      </c>
      <c r="K20" s="59">
        <f t="shared" si="0"/>
        <v>100</v>
      </c>
      <c r="L20" s="79">
        <v>100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4898</v>
      </c>
      <c r="D21" s="51">
        <v>0</v>
      </c>
      <c r="E21" s="51">
        <v>4898</v>
      </c>
      <c r="F21" s="51">
        <v>4898</v>
      </c>
      <c r="G21" s="51">
        <v>0</v>
      </c>
      <c r="H21" s="51">
        <v>4898</v>
      </c>
      <c r="I21" s="59">
        <f t="shared" si="0"/>
        <v>100</v>
      </c>
      <c r="J21" s="59" t="str">
        <f t="shared" si="0"/>
        <v>-</v>
      </c>
      <c r="K21" s="59">
        <f t="shared" si="0"/>
        <v>100</v>
      </c>
      <c r="L21" s="79">
        <v>100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97643</v>
      </c>
      <c r="D22" s="51">
        <v>0</v>
      </c>
      <c r="E22" s="51">
        <v>97643</v>
      </c>
      <c r="F22" s="51">
        <v>97643</v>
      </c>
      <c r="G22" s="51">
        <v>0</v>
      </c>
      <c r="H22" s="51">
        <v>97643</v>
      </c>
      <c r="I22" s="59">
        <f t="shared" si="0"/>
        <v>100</v>
      </c>
      <c r="J22" s="59" t="str">
        <f t="shared" si="0"/>
        <v>-</v>
      </c>
      <c r="K22" s="59">
        <f t="shared" si="0"/>
        <v>100</v>
      </c>
      <c r="L22" s="79">
        <v>100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6093</v>
      </c>
      <c r="D23" s="51">
        <v>0</v>
      </c>
      <c r="E23" s="51">
        <v>6093</v>
      </c>
      <c r="F23" s="51">
        <v>6093</v>
      </c>
      <c r="G23" s="51">
        <v>0</v>
      </c>
      <c r="H23" s="51">
        <v>6093</v>
      </c>
      <c r="I23" s="59">
        <f t="shared" si="0"/>
        <v>100</v>
      </c>
      <c r="J23" s="59" t="str">
        <f t="shared" si="0"/>
        <v>-</v>
      </c>
      <c r="K23" s="59">
        <f t="shared" si="0"/>
        <v>100</v>
      </c>
      <c r="L23" s="7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4" t="str">
        <f t="shared" si="0"/>
        <v>-</v>
      </c>
      <c r="J24" s="74" t="str">
        <f t="shared" si="0"/>
        <v>-</v>
      </c>
      <c r="K24" s="74" t="str">
        <f t="shared" si="0"/>
        <v>-</v>
      </c>
      <c r="L24" s="80" t="s">
        <v>131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7790</v>
      </c>
      <c r="D25" s="51">
        <v>0</v>
      </c>
      <c r="E25" s="51">
        <v>7790</v>
      </c>
      <c r="F25" s="51">
        <v>7790</v>
      </c>
      <c r="G25" s="51">
        <v>0</v>
      </c>
      <c r="H25" s="51">
        <v>7790</v>
      </c>
      <c r="I25" s="59">
        <f t="shared" si="0"/>
        <v>100</v>
      </c>
      <c r="J25" s="59" t="str">
        <f t="shared" si="0"/>
        <v>-</v>
      </c>
      <c r="K25" s="59">
        <f t="shared" si="0"/>
        <v>100</v>
      </c>
      <c r="L25" s="7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36280</v>
      </c>
      <c r="D26" s="51">
        <v>0</v>
      </c>
      <c r="E26" s="51">
        <v>36280</v>
      </c>
      <c r="F26" s="51">
        <v>36280</v>
      </c>
      <c r="G26" s="51">
        <v>0</v>
      </c>
      <c r="H26" s="51">
        <v>36280</v>
      </c>
      <c r="I26" s="59">
        <f t="shared" si="0"/>
        <v>100</v>
      </c>
      <c r="J26" s="59" t="str">
        <f t="shared" si="0"/>
        <v>-</v>
      </c>
      <c r="K26" s="59">
        <f t="shared" si="0"/>
        <v>100</v>
      </c>
      <c r="L26" s="79">
        <v>100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13561</v>
      </c>
      <c r="D27" s="51">
        <v>0</v>
      </c>
      <c r="E27" s="51">
        <v>13561</v>
      </c>
      <c r="F27" s="51">
        <v>13561</v>
      </c>
      <c r="G27" s="51">
        <v>0</v>
      </c>
      <c r="H27" s="51">
        <v>13561</v>
      </c>
      <c r="I27" s="59">
        <f t="shared" si="0"/>
        <v>100</v>
      </c>
      <c r="J27" s="59" t="str">
        <f t="shared" si="0"/>
        <v>-</v>
      </c>
      <c r="K27" s="59">
        <f t="shared" si="0"/>
        <v>100</v>
      </c>
      <c r="L27" s="7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2127</v>
      </c>
      <c r="D28" s="51">
        <v>0</v>
      </c>
      <c r="E28" s="51">
        <v>2127</v>
      </c>
      <c r="F28" s="51">
        <v>2127</v>
      </c>
      <c r="G28" s="51">
        <v>0</v>
      </c>
      <c r="H28" s="51">
        <v>2127</v>
      </c>
      <c r="I28" s="59">
        <f t="shared" si="0"/>
        <v>100</v>
      </c>
      <c r="J28" s="59" t="str">
        <f t="shared" si="0"/>
        <v>-</v>
      </c>
      <c r="K28" s="59">
        <f t="shared" si="0"/>
        <v>100</v>
      </c>
      <c r="L28" s="79">
        <v>100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4" t="str">
        <f t="shared" si="0"/>
        <v>-</v>
      </c>
      <c r="J29" s="74" t="str">
        <f t="shared" si="0"/>
        <v>-</v>
      </c>
      <c r="K29" s="74" t="str">
        <f t="shared" si="0"/>
        <v>-</v>
      </c>
      <c r="L29" s="80" t="s">
        <v>131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9" t="str">
        <f t="shared" si="0"/>
        <v>-</v>
      </c>
      <c r="J30" s="59" t="str">
        <f t="shared" si="0"/>
        <v>-</v>
      </c>
      <c r="K30" s="59" t="str">
        <f t="shared" si="0"/>
        <v>-</v>
      </c>
      <c r="L30" s="79" t="s">
        <v>131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29459</v>
      </c>
      <c r="D31" s="51">
        <v>0</v>
      </c>
      <c r="E31" s="51">
        <v>29459</v>
      </c>
      <c r="F31" s="51">
        <v>29459</v>
      </c>
      <c r="G31" s="51">
        <v>0</v>
      </c>
      <c r="H31" s="51">
        <v>29459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672</v>
      </c>
      <c r="D32" s="51">
        <v>0</v>
      </c>
      <c r="E32" s="51">
        <v>672</v>
      </c>
      <c r="F32" s="51">
        <v>672</v>
      </c>
      <c r="G32" s="51">
        <v>0</v>
      </c>
      <c r="H32" s="51">
        <v>672</v>
      </c>
      <c r="I32" s="59">
        <f t="shared" si="0"/>
        <v>100</v>
      </c>
      <c r="J32" s="59" t="str">
        <f t="shared" si="0"/>
        <v>-</v>
      </c>
      <c r="K32" s="59">
        <f t="shared" si="0"/>
        <v>100</v>
      </c>
      <c r="L32" s="79">
        <v>100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9" t="str">
        <f t="shared" si="0"/>
        <v>-</v>
      </c>
      <c r="J33" s="59" t="str">
        <f t="shared" si="0"/>
        <v>-</v>
      </c>
      <c r="K33" s="59" t="str">
        <f t="shared" si="0"/>
        <v>-</v>
      </c>
      <c r="L33" s="79" t="s">
        <v>131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10575</v>
      </c>
      <c r="D34" s="73">
        <v>0</v>
      </c>
      <c r="E34" s="73">
        <v>10575</v>
      </c>
      <c r="F34" s="73">
        <v>10575</v>
      </c>
      <c r="G34" s="73">
        <v>0</v>
      </c>
      <c r="H34" s="73">
        <v>10575</v>
      </c>
      <c r="I34" s="74">
        <f t="shared" si="0"/>
        <v>100</v>
      </c>
      <c r="J34" s="74" t="str">
        <f t="shared" si="0"/>
        <v>-</v>
      </c>
      <c r="K34" s="74">
        <f t="shared" si="0"/>
        <v>100</v>
      </c>
      <c r="L34" s="80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381202</v>
      </c>
      <c r="D35" s="54">
        <f t="shared" si="1"/>
        <v>7608</v>
      </c>
      <c r="E35" s="54">
        <f t="shared" si="1"/>
        <v>388810</v>
      </c>
      <c r="F35" s="54">
        <f t="shared" si="1"/>
        <v>381202</v>
      </c>
      <c r="G35" s="54">
        <f t="shared" si="1"/>
        <v>0</v>
      </c>
      <c r="H35" s="54">
        <f t="shared" si="1"/>
        <v>381202</v>
      </c>
      <c r="I35" s="61">
        <f t="shared" si="0"/>
        <v>100</v>
      </c>
      <c r="J35" s="61">
        <f t="shared" si="0"/>
        <v>0</v>
      </c>
      <c r="K35" s="61">
        <f t="shared" si="0"/>
        <v>98.04</v>
      </c>
      <c r="L35" s="81">
        <v>97.43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41" orientation="portrait" useFirstPageNumber="1" r:id="rId1"/>
  <headerFooter scaleWithDoc="0" alignWithMargins="0">
    <oddFooter>&amp;C- &amp;P -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M35"/>
  <sheetViews>
    <sheetView view="pageBreakPreview" zoomScaleNormal="85" zoomScaleSheetLayoutView="100" workbookViewId="0">
      <selection activeCell="L35" sqref="L35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157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1511620</v>
      </c>
      <c r="D10" s="50">
        <v>53583</v>
      </c>
      <c r="E10" s="50">
        <v>1565203</v>
      </c>
      <c r="F10" s="50">
        <v>1498857</v>
      </c>
      <c r="G10" s="50">
        <v>8890</v>
      </c>
      <c r="H10" s="50">
        <v>1507747</v>
      </c>
      <c r="I10" s="58">
        <f t="shared" ref="I10:K35" si="0">IF(ISERROR(ROUND(F10/C10*100,2)),"-",ROUND(F10/C10*100,2))</f>
        <v>99.16</v>
      </c>
      <c r="J10" s="58">
        <f t="shared" si="0"/>
        <v>16.59</v>
      </c>
      <c r="K10" s="58">
        <f t="shared" si="0"/>
        <v>96.33</v>
      </c>
      <c r="L10" s="78">
        <v>96.57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0</v>
      </c>
      <c r="D11" s="51">
        <v>0</v>
      </c>
      <c r="E11" s="51">
        <f t="shared" ref="E11:E34" si="1">SUM(C11:D11)</f>
        <v>0</v>
      </c>
      <c r="F11" s="51">
        <v>0</v>
      </c>
      <c r="G11" s="51">
        <v>0</v>
      </c>
      <c r="H11" s="51">
        <f t="shared" ref="H11:H34" si="2">SUM(F11:G11)</f>
        <v>0</v>
      </c>
      <c r="I11" s="59" t="str">
        <f t="shared" si="0"/>
        <v>-</v>
      </c>
      <c r="J11" s="59" t="str">
        <f t="shared" si="0"/>
        <v>-</v>
      </c>
      <c r="K11" s="59" t="str">
        <f t="shared" si="0"/>
        <v>-</v>
      </c>
      <c r="L11" s="79" t="s">
        <v>131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0</v>
      </c>
      <c r="D12" s="51">
        <v>0</v>
      </c>
      <c r="E12" s="51">
        <f t="shared" si="1"/>
        <v>0</v>
      </c>
      <c r="F12" s="51">
        <v>0</v>
      </c>
      <c r="G12" s="51">
        <v>0</v>
      </c>
      <c r="H12" s="51">
        <f t="shared" si="2"/>
        <v>0</v>
      </c>
      <c r="I12" s="59" t="str">
        <f t="shared" si="0"/>
        <v>-</v>
      </c>
      <c r="J12" s="59" t="str">
        <f t="shared" si="0"/>
        <v>-</v>
      </c>
      <c r="K12" s="59" t="str">
        <f t="shared" si="0"/>
        <v>-</v>
      </c>
      <c r="L12" s="79" t="s">
        <v>131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0</v>
      </c>
      <c r="D13" s="51">
        <v>0</v>
      </c>
      <c r="E13" s="51">
        <f t="shared" si="1"/>
        <v>0</v>
      </c>
      <c r="F13" s="51">
        <v>0</v>
      </c>
      <c r="G13" s="51">
        <v>0</v>
      </c>
      <c r="H13" s="51">
        <f t="shared" si="2"/>
        <v>0</v>
      </c>
      <c r="I13" s="59" t="str">
        <f t="shared" si="0"/>
        <v>-</v>
      </c>
      <c r="J13" s="59" t="str">
        <f t="shared" si="0"/>
        <v>-</v>
      </c>
      <c r="K13" s="59" t="str">
        <f t="shared" si="0"/>
        <v>-</v>
      </c>
      <c r="L13" s="79" t="s">
        <v>131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0</v>
      </c>
      <c r="D14" s="73">
        <v>0</v>
      </c>
      <c r="E14" s="73">
        <f t="shared" si="1"/>
        <v>0</v>
      </c>
      <c r="F14" s="73">
        <v>0</v>
      </c>
      <c r="G14" s="73">
        <v>0</v>
      </c>
      <c r="H14" s="73">
        <f t="shared" si="2"/>
        <v>0</v>
      </c>
      <c r="I14" s="74" t="str">
        <f t="shared" si="0"/>
        <v>-</v>
      </c>
      <c r="J14" s="74" t="str">
        <f t="shared" si="0"/>
        <v>-</v>
      </c>
      <c r="K14" s="74" t="str">
        <f t="shared" si="0"/>
        <v>-</v>
      </c>
      <c r="L14" s="80" t="s">
        <v>131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0</v>
      </c>
      <c r="D15" s="51">
        <v>0</v>
      </c>
      <c r="E15" s="51">
        <f t="shared" si="1"/>
        <v>0</v>
      </c>
      <c r="F15" s="51">
        <v>0</v>
      </c>
      <c r="G15" s="51">
        <v>0</v>
      </c>
      <c r="H15" s="51">
        <f t="shared" si="2"/>
        <v>0</v>
      </c>
      <c r="I15" s="59" t="str">
        <f t="shared" si="0"/>
        <v>-</v>
      </c>
      <c r="J15" s="59" t="str">
        <f t="shared" si="0"/>
        <v>-</v>
      </c>
      <c r="K15" s="59" t="str">
        <f t="shared" si="0"/>
        <v>-</v>
      </c>
      <c r="L15" s="79" t="s">
        <v>131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0</v>
      </c>
      <c r="D16" s="51">
        <v>0</v>
      </c>
      <c r="E16" s="51">
        <f t="shared" si="1"/>
        <v>0</v>
      </c>
      <c r="F16" s="51">
        <v>0</v>
      </c>
      <c r="G16" s="51">
        <v>0</v>
      </c>
      <c r="H16" s="51">
        <f t="shared" si="2"/>
        <v>0</v>
      </c>
      <c r="I16" s="59" t="str">
        <f t="shared" si="0"/>
        <v>-</v>
      </c>
      <c r="J16" s="59" t="str">
        <f t="shared" si="0"/>
        <v>-</v>
      </c>
      <c r="K16" s="59" t="str">
        <f t="shared" si="0"/>
        <v>-</v>
      </c>
      <c r="L16" s="79" t="s">
        <v>131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0</v>
      </c>
      <c r="D17" s="51">
        <v>0</v>
      </c>
      <c r="E17" s="51">
        <f t="shared" si="1"/>
        <v>0</v>
      </c>
      <c r="F17" s="51">
        <v>0</v>
      </c>
      <c r="G17" s="51">
        <v>0</v>
      </c>
      <c r="H17" s="51">
        <f t="shared" si="2"/>
        <v>0</v>
      </c>
      <c r="I17" s="59" t="str">
        <f t="shared" si="0"/>
        <v>-</v>
      </c>
      <c r="J17" s="59" t="str">
        <f t="shared" si="0"/>
        <v>-</v>
      </c>
      <c r="K17" s="59" t="str">
        <f t="shared" si="0"/>
        <v>-</v>
      </c>
      <c r="L17" s="79" t="s">
        <v>131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0</v>
      </c>
      <c r="D18" s="51">
        <v>0</v>
      </c>
      <c r="E18" s="51">
        <f t="shared" si="1"/>
        <v>0</v>
      </c>
      <c r="F18" s="51">
        <v>0</v>
      </c>
      <c r="G18" s="51">
        <v>0</v>
      </c>
      <c r="H18" s="51">
        <f t="shared" si="2"/>
        <v>0</v>
      </c>
      <c r="I18" s="59" t="str">
        <f t="shared" si="0"/>
        <v>-</v>
      </c>
      <c r="J18" s="59" t="str">
        <f t="shared" si="0"/>
        <v>-</v>
      </c>
      <c r="K18" s="59" t="str">
        <f t="shared" si="0"/>
        <v>-</v>
      </c>
      <c r="L18" s="79" t="s">
        <v>131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0</v>
      </c>
      <c r="D19" s="73">
        <v>0</v>
      </c>
      <c r="E19" s="73">
        <f t="shared" si="1"/>
        <v>0</v>
      </c>
      <c r="F19" s="73">
        <v>0</v>
      </c>
      <c r="G19" s="73">
        <v>0</v>
      </c>
      <c r="H19" s="73">
        <f t="shared" si="2"/>
        <v>0</v>
      </c>
      <c r="I19" s="74" t="str">
        <f t="shared" si="0"/>
        <v>-</v>
      </c>
      <c r="J19" s="74" t="str">
        <f t="shared" si="0"/>
        <v>-</v>
      </c>
      <c r="K19" s="74" t="str">
        <f t="shared" si="0"/>
        <v>-</v>
      </c>
      <c r="L19" s="80" t="s">
        <v>131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0</v>
      </c>
      <c r="D20" s="51">
        <v>0</v>
      </c>
      <c r="E20" s="51">
        <f t="shared" si="1"/>
        <v>0</v>
      </c>
      <c r="F20" s="51">
        <v>0</v>
      </c>
      <c r="G20" s="51">
        <v>0</v>
      </c>
      <c r="H20" s="51">
        <f t="shared" si="2"/>
        <v>0</v>
      </c>
      <c r="I20" s="59" t="str">
        <f t="shared" si="0"/>
        <v>-</v>
      </c>
      <c r="J20" s="59" t="str">
        <f t="shared" si="0"/>
        <v>-</v>
      </c>
      <c r="K20" s="59" t="str">
        <f t="shared" si="0"/>
        <v>-</v>
      </c>
      <c r="L20" s="79" t="s">
        <v>131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0</v>
      </c>
      <c r="D21" s="51">
        <v>0</v>
      </c>
      <c r="E21" s="51">
        <f t="shared" si="1"/>
        <v>0</v>
      </c>
      <c r="F21" s="51">
        <v>0</v>
      </c>
      <c r="G21" s="51">
        <v>0</v>
      </c>
      <c r="H21" s="51">
        <f t="shared" si="2"/>
        <v>0</v>
      </c>
      <c r="I21" s="59" t="str">
        <f t="shared" si="0"/>
        <v>-</v>
      </c>
      <c r="J21" s="59" t="str">
        <f t="shared" si="0"/>
        <v>-</v>
      </c>
      <c r="K21" s="59" t="str">
        <f t="shared" si="0"/>
        <v>-</v>
      </c>
      <c r="L21" s="79" t="s">
        <v>131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0</v>
      </c>
      <c r="D22" s="51">
        <v>0</v>
      </c>
      <c r="E22" s="51">
        <f t="shared" si="1"/>
        <v>0</v>
      </c>
      <c r="F22" s="51">
        <v>0</v>
      </c>
      <c r="G22" s="51">
        <v>0</v>
      </c>
      <c r="H22" s="51">
        <f t="shared" si="2"/>
        <v>0</v>
      </c>
      <c r="I22" s="59" t="str">
        <f t="shared" si="0"/>
        <v>-</v>
      </c>
      <c r="J22" s="59" t="str">
        <f t="shared" si="0"/>
        <v>-</v>
      </c>
      <c r="K22" s="59" t="str">
        <f t="shared" si="0"/>
        <v>-</v>
      </c>
      <c r="L22" s="79" t="s">
        <v>131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0</v>
      </c>
      <c r="D23" s="51">
        <v>0</v>
      </c>
      <c r="E23" s="51">
        <f t="shared" si="1"/>
        <v>0</v>
      </c>
      <c r="F23" s="51">
        <v>0</v>
      </c>
      <c r="G23" s="51">
        <v>0</v>
      </c>
      <c r="H23" s="51">
        <f t="shared" si="2"/>
        <v>0</v>
      </c>
      <c r="I23" s="59" t="str">
        <f t="shared" si="0"/>
        <v>-</v>
      </c>
      <c r="J23" s="59" t="str">
        <f t="shared" si="0"/>
        <v>-</v>
      </c>
      <c r="K23" s="59" t="str">
        <f t="shared" si="0"/>
        <v>-</v>
      </c>
      <c r="L23" s="79" t="s">
        <v>131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0</v>
      </c>
      <c r="D24" s="73">
        <v>0</v>
      </c>
      <c r="E24" s="73">
        <f t="shared" si="1"/>
        <v>0</v>
      </c>
      <c r="F24" s="73">
        <v>0</v>
      </c>
      <c r="G24" s="73">
        <v>0</v>
      </c>
      <c r="H24" s="73">
        <f t="shared" si="2"/>
        <v>0</v>
      </c>
      <c r="I24" s="74" t="str">
        <f t="shared" si="0"/>
        <v>-</v>
      </c>
      <c r="J24" s="74" t="str">
        <f t="shared" si="0"/>
        <v>-</v>
      </c>
      <c r="K24" s="74" t="str">
        <f t="shared" si="0"/>
        <v>-</v>
      </c>
      <c r="L24" s="80" t="s">
        <v>131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0</v>
      </c>
      <c r="D25" s="51">
        <v>0</v>
      </c>
      <c r="E25" s="51">
        <f t="shared" si="1"/>
        <v>0</v>
      </c>
      <c r="F25" s="51">
        <v>0</v>
      </c>
      <c r="G25" s="51">
        <v>0</v>
      </c>
      <c r="H25" s="51">
        <f t="shared" si="2"/>
        <v>0</v>
      </c>
      <c r="I25" s="59" t="str">
        <f t="shared" si="0"/>
        <v>-</v>
      </c>
      <c r="J25" s="59" t="str">
        <f t="shared" si="0"/>
        <v>-</v>
      </c>
      <c r="K25" s="59" t="str">
        <f t="shared" si="0"/>
        <v>-</v>
      </c>
      <c r="L25" s="79" t="s">
        <v>131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0</v>
      </c>
      <c r="D26" s="51">
        <v>0</v>
      </c>
      <c r="E26" s="51">
        <f t="shared" si="1"/>
        <v>0</v>
      </c>
      <c r="F26" s="51">
        <v>0</v>
      </c>
      <c r="G26" s="51">
        <v>0</v>
      </c>
      <c r="H26" s="51">
        <f t="shared" si="2"/>
        <v>0</v>
      </c>
      <c r="I26" s="59" t="str">
        <f t="shared" si="0"/>
        <v>-</v>
      </c>
      <c r="J26" s="59" t="str">
        <f t="shared" si="0"/>
        <v>-</v>
      </c>
      <c r="K26" s="59" t="str">
        <f t="shared" si="0"/>
        <v>-</v>
      </c>
      <c r="L26" s="79" t="s">
        <v>131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0</v>
      </c>
      <c r="D27" s="51">
        <v>0</v>
      </c>
      <c r="E27" s="51">
        <f t="shared" si="1"/>
        <v>0</v>
      </c>
      <c r="F27" s="51">
        <v>0</v>
      </c>
      <c r="G27" s="51">
        <v>0</v>
      </c>
      <c r="H27" s="51">
        <f t="shared" si="2"/>
        <v>0</v>
      </c>
      <c r="I27" s="59" t="str">
        <f t="shared" si="0"/>
        <v>-</v>
      </c>
      <c r="J27" s="59" t="str">
        <f t="shared" si="0"/>
        <v>-</v>
      </c>
      <c r="K27" s="59" t="str">
        <f t="shared" si="0"/>
        <v>-</v>
      </c>
      <c r="L27" s="79" t="s">
        <v>131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0</v>
      </c>
      <c r="D28" s="51">
        <v>0</v>
      </c>
      <c r="E28" s="51">
        <f t="shared" si="1"/>
        <v>0</v>
      </c>
      <c r="F28" s="51">
        <v>0</v>
      </c>
      <c r="G28" s="51">
        <v>0</v>
      </c>
      <c r="H28" s="51">
        <f t="shared" si="2"/>
        <v>0</v>
      </c>
      <c r="I28" s="59" t="str">
        <f t="shared" si="0"/>
        <v>-</v>
      </c>
      <c r="J28" s="59" t="str">
        <f t="shared" si="0"/>
        <v>-</v>
      </c>
      <c r="K28" s="59" t="str">
        <f t="shared" si="0"/>
        <v>-</v>
      </c>
      <c r="L28" s="79" t="s">
        <v>131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0</v>
      </c>
      <c r="D29" s="73">
        <v>0</v>
      </c>
      <c r="E29" s="73">
        <f t="shared" si="1"/>
        <v>0</v>
      </c>
      <c r="F29" s="73">
        <v>0</v>
      </c>
      <c r="G29" s="73">
        <v>0</v>
      </c>
      <c r="H29" s="73">
        <f t="shared" si="2"/>
        <v>0</v>
      </c>
      <c r="I29" s="74" t="str">
        <f t="shared" si="0"/>
        <v>-</v>
      </c>
      <c r="J29" s="74" t="str">
        <f t="shared" si="0"/>
        <v>-</v>
      </c>
      <c r="K29" s="74" t="str">
        <f t="shared" si="0"/>
        <v>-</v>
      </c>
      <c r="L29" s="80" t="s">
        <v>131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0</v>
      </c>
      <c r="D30" s="51">
        <v>0</v>
      </c>
      <c r="E30" s="51">
        <f t="shared" si="1"/>
        <v>0</v>
      </c>
      <c r="F30" s="51">
        <v>0</v>
      </c>
      <c r="G30" s="51">
        <v>0</v>
      </c>
      <c r="H30" s="51">
        <f t="shared" si="2"/>
        <v>0</v>
      </c>
      <c r="I30" s="59" t="str">
        <f t="shared" si="0"/>
        <v>-</v>
      </c>
      <c r="J30" s="59" t="str">
        <f t="shared" si="0"/>
        <v>-</v>
      </c>
      <c r="K30" s="59" t="str">
        <f t="shared" si="0"/>
        <v>-</v>
      </c>
      <c r="L30" s="79" t="s">
        <v>131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0</v>
      </c>
      <c r="D31" s="51">
        <v>0</v>
      </c>
      <c r="E31" s="51">
        <f t="shared" si="1"/>
        <v>0</v>
      </c>
      <c r="F31" s="51">
        <v>0</v>
      </c>
      <c r="G31" s="51">
        <v>0</v>
      </c>
      <c r="H31" s="51">
        <f t="shared" si="2"/>
        <v>0</v>
      </c>
      <c r="I31" s="59" t="str">
        <f t="shared" si="0"/>
        <v>-</v>
      </c>
      <c r="J31" s="59" t="str">
        <f t="shared" si="0"/>
        <v>-</v>
      </c>
      <c r="K31" s="59" t="str">
        <f t="shared" si="0"/>
        <v>-</v>
      </c>
      <c r="L31" s="79" t="s">
        <v>131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0</v>
      </c>
      <c r="D32" s="51">
        <v>0</v>
      </c>
      <c r="E32" s="51">
        <f t="shared" si="1"/>
        <v>0</v>
      </c>
      <c r="F32" s="51">
        <v>0</v>
      </c>
      <c r="G32" s="51">
        <v>0</v>
      </c>
      <c r="H32" s="51">
        <f t="shared" si="2"/>
        <v>0</v>
      </c>
      <c r="I32" s="59" t="str">
        <f t="shared" si="0"/>
        <v>-</v>
      </c>
      <c r="J32" s="59" t="str">
        <f t="shared" si="0"/>
        <v>-</v>
      </c>
      <c r="K32" s="59" t="str">
        <f t="shared" si="0"/>
        <v>-</v>
      </c>
      <c r="L32" s="79" t="s">
        <v>131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0</v>
      </c>
      <c r="D33" s="51">
        <v>0</v>
      </c>
      <c r="E33" s="51">
        <f t="shared" si="1"/>
        <v>0</v>
      </c>
      <c r="F33" s="51">
        <v>0</v>
      </c>
      <c r="G33" s="51">
        <v>0</v>
      </c>
      <c r="H33" s="51">
        <f t="shared" si="2"/>
        <v>0</v>
      </c>
      <c r="I33" s="59" t="str">
        <f t="shared" si="0"/>
        <v>-</v>
      </c>
      <c r="J33" s="59" t="str">
        <f t="shared" si="0"/>
        <v>-</v>
      </c>
      <c r="K33" s="59" t="str">
        <f t="shared" si="0"/>
        <v>-</v>
      </c>
      <c r="L33" s="79" t="s">
        <v>131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0</v>
      </c>
      <c r="D34" s="73">
        <v>0</v>
      </c>
      <c r="E34" s="73">
        <f t="shared" si="1"/>
        <v>0</v>
      </c>
      <c r="F34" s="73">
        <v>0</v>
      </c>
      <c r="G34" s="73">
        <v>0</v>
      </c>
      <c r="H34" s="73">
        <f t="shared" si="2"/>
        <v>0</v>
      </c>
      <c r="I34" s="74" t="str">
        <f t="shared" si="0"/>
        <v>-</v>
      </c>
      <c r="J34" s="74" t="str">
        <f t="shared" si="0"/>
        <v>-</v>
      </c>
      <c r="K34" s="74" t="str">
        <f t="shared" si="0"/>
        <v>-</v>
      </c>
      <c r="L34" s="80" t="s">
        <v>131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3">SUM(C10:C34)</f>
        <v>1511620</v>
      </c>
      <c r="D35" s="54">
        <f t="shared" si="3"/>
        <v>53583</v>
      </c>
      <c r="E35" s="54">
        <f t="shared" si="3"/>
        <v>1565203</v>
      </c>
      <c r="F35" s="54">
        <f t="shared" si="3"/>
        <v>1498857</v>
      </c>
      <c r="G35" s="54">
        <f t="shared" si="3"/>
        <v>8890</v>
      </c>
      <c r="H35" s="54">
        <f t="shared" si="3"/>
        <v>1507747</v>
      </c>
      <c r="I35" s="61">
        <f t="shared" si="0"/>
        <v>99.16</v>
      </c>
      <c r="J35" s="61">
        <f t="shared" si="0"/>
        <v>16.59</v>
      </c>
      <c r="K35" s="61">
        <f t="shared" si="0"/>
        <v>96.33</v>
      </c>
      <c r="L35" s="81">
        <v>96.57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43" orientation="portrait" useFirstPageNumber="1" r:id="rId1"/>
  <headerFooter scaleWithDoc="0" alignWithMargins="0">
    <oddFooter>&amp;C- &amp;P -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</sheetPr>
  <dimension ref="A1:M35"/>
  <sheetViews>
    <sheetView view="pageBreakPreview" zoomScaleNormal="85" zoomScaleSheetLayoutView="100" workbookViewId="0">
      <selection activeCell="R19" sqref="R19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158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8" t="str">
        <f t="shared" ref="I10:K35" si="0">IF(ISERROR(ROUND(F10/C10*100,2)),"-",ROUND(F10/C10*100,2))</f>
        <v>-</v>
      </c>
      <c r="J10" s="58" t="str">
        <f t="shared" si="0"/>
        <v>-</v>
      </c>
      <c r="K10" s="58" t="str">
        <f t="shared" si="0"/>
        <v>-</v>
      </c>
      <c r="L10" s="78" t="s">
        <v>131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9" t="str">
        <f t="shared" si="0"/>
        <v>-</v>
      </c>
      <c r="J11" s="59" t="str">
        <f t="shared" si="0"/>
        <v>-</v>
      </c>
      <c r="K11" s="59" t="str">
        <f t="shared" si="0"/>
        <v>-</v>
      </c>
      <c r="L11" s="79" t="s">
        <v>131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0</v>
      </c>
      <c r="D12" s="51">
        <v>3</v>
      </c>
      <c r="E12" s="51">
        <v>3</v>
      </c>
      <c r="F12" s="51">
        <v>0</v>
      </c>
      <c r="G12" s="51">
        <v>0</v>
      </c>
      <c r="H12" s="51">
        <v>0</v>
      </c>
      <c r="I12" s="59" t="str">
        <f t="shared" si="0"/>
        <v>-</v>
      </c>
      <c r="J12" s="59">
        <f t="shared" si="0"/>
        <v>0</v>
      </c>
      <c r="K12" s="59">
        <f t="shared" si="0"/>
        <v>0</v>
      </c>
      <c r="L12" s="79">
        <v>11.32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0</v>
      </c>
      <c r="D13" s="51">
        <v>2623</v>
      </c>
      <c r="E13" s="51">
        <v>2623</v>
      </c>
      <c r="F13" s="51">
        <v>0</v>
      </c>
      <c r="G13" s="51">
        <v>250</v>
      </c>
      <c r="H13" s="51">
        <v>250</v>
      </c>
      <c r="I13" s="59" t="str">
        <f t="shared" si="0"/>
        <v>-</v>
      </c>
      <c r="J13" s="59">
        <f t="shared" si="0"/>
        <v>9.5299999999999994</v>
      </c>
      <c r="K13" s="59">
        <f t="shared" si="0"/>
        <v>9.5299999999999994</v>
      </c>
      <c r="L13" s="79">
        <v>22.88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4" t="str">
        <f t="shared" si="0"/>
        <v>-</v>
      </c>
      <c r="J14" s="74" t="str">
        <f t="shared" si="0"/>
        <v>-</v>
      </c>
      <c r="K14" s="74" t="str">
        <f t="shared" si="0"/>
        <v>-</v>
      </c>
      <c r="L14" s="80" t="s">
        <v>131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9" t="str">
        <f t="shared" si="0"/>
        <v>-</v>
      </c>
      <c r="J15" s="59" t="str">
        <f t="shared" si="0"/>
        <v>-</v>
      </c>
      <c r="K15" s="59" t="str">
        <f t="shared" si="0"/>
        <v>-</v>
      </c>
      <c r="L15" s="79" t="s">
        <v>131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9" t="str">
        <f t="shared" si="0"/>
        <v>-</v>
      </c>
      <c r="J16" s="59" t="str">
        <f t="shared" si="0"/>
        <v>-</v>
      </c>
      <c r="K16" s="59" t="str">
        <f t="shared" si="0"/>
        <v>-</v>
      </c>
      <c r="L16" s="79" t="s">
        <v>131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110395</v>
      </c>
      <c r="D17" s="51">
        <v>3369</v>
      </c>
      <c r="E17" s="51">
        <v>113764</v>
      </c>
      <c r="F17" s="51">
        <v>109241</v>
      </c>
      <c r="G17" s="51">
        <v>493</v>
      </c>
      <c r="H17" s="51">
        <v>109734</v>
      </c>
      <c r="I17" s="59">
        <f t="shared" si="0"/>
        <v>98.95</v>
      </c>
      <c r="J17" s="59">
        <f t="shared" si="0"/>
        <v>14.63</v>
      </c>
      <c r="K17" s="59">
        <f t="shared" si="0"/>
        <v>96.46</v>
      </c>
      <c r="L17" s="79">
        <v>96.41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9" t="str">
        <f t="shared" si="0"/>
        <v>-</v>
      </c>
      <c r="J18" s="59" t="str">
        <f t="shared" si="0"/>
        <v>-</v>
      </c>
      <c r="K18" s="59" t="str">
        <f t="shared" si="0"/>
        <v>-</v>
      </c>
      <c r="L18" s="79" t="s">
        <v>131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4" t="str">
        <f t="shared" si="0"/>
        <v>-</v>
      </c>
      <c r="J19" s="74" t="str">
        <f t="shared" si="0"/>
        <v>-</v>
      </c>
      <c r="K19" s="74" t="str">
        <f t="shared" si="0"/>
        <v>-</v>
      </c>
      <c r="L19" s="80" t="s">
        <v>131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9" t="str">
        <f t="shared" si="0"/>
        <v>-</v>
      </c>
      <c r="J20" s="59" t="str">
        <f t="shared" si="0"/>
        <v>-</v>
      </c>
      <c r="K20" s="59" t="str">
        <f t="shared" si="0"/>
        <v>-</v>
      </c>
      <c r="L20" s="79" t="s">
        <v>131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9" t="str">
        <f t="shared" si="0"/>
        <v>-</v>
      </c>
      <c r="J21" s="59" t="str">
        <f t="shared" si="0"/>
        <v>-</v>
      </c>
      <c r="K21" s="59" t="str">
        <f t="shared" si="0"/>
        <v>-</v>
      </c>
      <c r="L21" s="79" t="s">
        <v>131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9" t="str">
        <f t="shared" si="0"/>
        <v>-</v>
      </c>
      <c r="J22" s="59" t="str">
        <f t="shared" si="0"/>
        <v>-</v>
      </c>
      <c r="K22" s="59" t="str">
        <f t="shared" si="0"/>
        <v>-</v>
      </c>
      <c r="L22" s="79" t="s">
        <v>131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9" t="str">
        <f t="shared" si="0"/>
        <v>-</v>
      </c>
      <c r="J23" s="59" t="str">
        <f t="shared" si="0"/>
        <v>-</v>
      </c>
      <c r="K23" s="59" t="str">
        <f t="shared" si="0"/>
        <v>-</v>
      </c>
      <c r="L23" s="79" t="s">
        <v>131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4" t="str">
        <f t="shared" si="0"/>
        <v>-</v>
      </c>
      <c r="J24" s="74" t="str">
        <f t="shared" si="0"/>
        <v>-</v>
      </c>
      <c r="K24" s="74" t="str">
        <f t="shared" si="0"/>
        <v>-</v>
      </c>
      <c r="L24" s="80" t="s">
        <v>131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9" t="str">
        <f t="shared" si="0"/>
        <v>-</v>
      </c>
      <c r="J25" s="59" t="str">
        <f t="shared" si="0"/>
        <v>-</v>
      </c>
      <c r="K25" s="59" t="str">
        <f t="shared" si="0"/>
        <v>-</v>
      </c>
      <c r="L25" s="79" t="s">
        <v>131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9" t="str">
        <f t="shared" si="0"/>
        <v>-</v>
      </c>
      <c r="J26" s="59" t="str">
        <f t="shared" si="0"/>
        <v>-</v>
      </c>
      <c r="K26" s="59" t="str">
        <f t="shared" si="0"/>
        <v>-</v>
      </c>
      <c r="L26" s="79" t="s">
        <v>131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9" t="str">
        <f t="shared" si="0"/>
        <v>-</v>
      </c>
      <c r="J27" s="59" t="str">
        <f t="shared" si="0"/>
        <v>-</v>
      </c>
      <c r="K27" s="59" t="str">
        <f t="shared" si="0"/>
        <v>-</v>
      </c>
      <c r="L27" s="79" t="s">
        <v>131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0</v>
      </c>
      <c r="D28" s="51">
        <v>64</v>
      </c>
      <c r="E28" s="51">
        <v>64</v>
      </c>
      <c r="F28" s="51">
        <v>0</v>
      </c>
      <c r="G28" s="51">
        <v>0</v>
      </c>
      <c r="H28" s="51">
        <v>0</v>
      </c>
      <c r="I28" s="59" t="str">
        <f t="shared" si="0"/>
        <v>-</v>
      </c>
      <c r="J28" s="59">
        <f t="shared" si="0"/>
        <v>0</v>
      </c>
      <c r="K28" s="59">
        <f t="shared" si="0"/>
        <v>0</v>
      </c>
      <c r="L28" s="79">
        <v>0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4" t="str">
        <f t="shared" si="0"/>
        <v>-</v>
      </c>
      <c r="J29" s="74" t="str">
        <f t="shared" si="0"/>
        <v>-</v>
      </c>
      <c r="K29" s="74" t="str">
        <f t="shared" si="0"/>
        <v>-</v>
      </c>
      <c r="L29" s="80" t="s">
        <v>131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9" t="str">
        <f t="shared" si="0"/>
        <v>-</v>
      </c>
      <c r="J30" s="59" t="str">
        <f t="shared" si="0"/>
        <v>-</v>
      </c>
      <c r="K30" s="59" t="str">
        <f t="shared" si="0"/>
        <v>-</v>
      </c>
      <c r="L30" s="79" t="s">
        <v>131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9" t="str">
        <f t="shared" si="0"/>
        <v>-</v>
      </c>
      <c r="J31" s="59" t="str">
        <f t="shared" si="0"/>
        <v>-</v>
      </c>
      <c r="K31" s="59" t="str">
        <f t="shared" si="0"/>
        <v>-</v>
      </c>
      <c r="L31" s="79" t="s">
        <v>131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9" t="str">
        <f t="shared" si="0"/>
        <v>-</v>
      </c>
      <c r="J32" s="59" t="str">
        <f t="shared" si="0"/>
        <v>-</v>
      </c>
      <c r="K32" s="59" t="str">
        <f t="shared" si="0"/>
        <v>-</v>
      </c>
      <c r="L32" s="79" t="s">
        <v>131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9" t="str">
        <f t="shared" si="0"/>
        <v>-</v>
      </c>
      <c r="J33" s="59" t="str">
        <f t="shared" si="0"/>
        <v>-</v>
      </c>
      <c r="K33" s="59" t="str">
        <f t="shared" si="0"/>
        <v>-</v>
      </c>
      <c r="L33" s="79" t="s">
        <v>131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4" t="str">
        <f t="shared" si="0"/>
        <v>-</v>
      </c>
      <c r="J34" s="74" t="str">
        <f t="shared" si="0"/>
        <v>-</v>
      </c>
      <c r="K34" s="74" t="str">
        <f t="shared" si="0"/>
        <v>-</v>
      </c>
      <c r="L34" s="80" t="s">
        <v>131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110395</v>
      </c>
      <c r="D35" s="54">
        <f t="shared" si="1"/>
        <v>6059</v>
      </c>
      <c r="E35" s="54">
        <f t="shared" si="1"/>
        <v>116454</v>
      </c>
      <c r="F35" s="54">
        <f t="shared" si="1"/>
        <v>109241</v>
      </c>
      <c r="G35" s="54">
        <f t="shared" si="1"/>
        <v>743</v>
      </c>
      <c r="H35" s="54">
        <f t="shared" si="1"/>
        <v>109984</v>
      </c>
      <c r="I35" s="61">
        <f t="shared" si="0"/>
        <v>98.95</v>
      </c>
      <c r="J35" s="61">
        <f t="shared" si="0"/>
        <v>12.26</v>
      </c>
      <c r="K35" s="61">
        <f t="shared" si="0"/>
        <v>94.44</v>
      </c>
      <c r="L35" s="81">
        <v>93.8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45" orientation="portrait" useFirstPageNumber="1" r:id="rId1"/>
  <headerFooter scaleWithDoc="0" alignWithMargins="0">
    <oddFooter>&amp;C- &amp;P -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A1:M35"/>
  <sheetViews>
    <sheetView view="pageBreakPreview" zoomScaleNormal="85" zoomScaleSheetLayoutView="100" workbookViewId="0">
      <selection activeCell="M32" sqref="M32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159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43310150</v>
      </c>
      <c r="D10" s="50">
        <v>1453993</v>
      </c>
      <c r="E10" s="50">
        <v>44764143</v>
      </c>
      <c r="F10" s="50">
        <v>43001032</v>
      </c>
      <c r="G10" s="50">
        <v>280759</v>
      </c>
      <c r="H10" s="50">
        <v>43281791</v>
      </c>
      <c r="I10" s="58">
        <f t="shared" ref="I10:K35" si="0">IF(ISERROR(ROUND(F10/C10*100,2)),"-",ROUND(F10/C10*100,2))</f>
        <v>99.29</v>
      </c>
      <c r="J10" s="58">
        <f t="shared" si="0"/>
        <v>19.309999999999999</v>
      </c>
      <c r="K10" s="58">
        <f t="shared" si="0"/>
        <v>96.69</v>
      </c>
      <c r="L10" s="78">
        <v>96.38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7358477</v>
      </c>
      <c r="D11" s="51">
        <v>379245</v>
      </c>
      <c r="E11" s="51">
        <v>7737722</v>
      </c>
      <c r="F11" s="51">
        <v>7298807</v>
      </c>
      <c r="G11" s="51">
        <v>42636</v>
      </c>
      <c r="H11" s="51">
        <v>7341443</v>
      </c>
      <c r="I11" s="59">
        <f t="shared" si="0"/>
        <v>99.19</v>
      </c>
      <c r="J11" s="59">
        <f t="shared" si="0"/>
        <v>11.24</v>
      </c>
      <c r="K11" s="59">
        <f t="shared" si="0"/>
        <v>94.88</v>
      </c>
      <c r="L11" s="79">
        <v>94.3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8598661</v>
      </c>
      <c r="D12" s="51">
        <v>408508</v>
      </c>
      <c r="E12" s="51">
        <v>9007169</v>
      </c>
      <c r="F12" s="51">
        <v>8506338</v>
      </c>
      <c r="G12" s="51">
        <v>51431</v>
      </c>
      <c r="H12" s="51">
        <v>8557769</v>
      </c>
      <c r="I12" s="59">
        <f t="shared" si="0"/>
        <v>98.93</v>
      </c>
      <c r="J12" s="59">
        <f t="shared" si="0"/>
        <v>12.59</v>
      </c>
      <c r="K12" s="59">
        <f t="shared" si="0"/>
        <v>95.01</v>
      </c>
      <c r="L12" s="79">
        <v>94.67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8086253</v>
      </c>
      <c r="D13" s="51">
        <v>191729</v>
      </c>
      <c r="E13" s="51">
        <v>8277982</v>
      </c>
      <c r="F13" s="51">
        <v>8051619</v>
      </c>
      <c r="G13" s="51">
        <v>21419</v>
      </c>
      <c r="H13" s="51">
        <v>8073038</v>
      </c>
      <c r="I13" s="59">
        <f t="shared" si="0"/>
        <v>99.57</v>
      </c>
      <c r="J13" s="59">
        <f t="shared" si="0"/>
        <v>11.17</v>
      </c>
      <c r="K13" s="59">
        <f t="shared" si="0"/>
        <v>97.52</v>
      </c>
      <c r="L13" s="79">
        <v>97.37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3212738</v>
      </c>
      <c r="D14" s="73">
        <v>114891</v>
      </c>
      <c r="E14" s="73">
        <v>3327629</v>
      </c>
      <c r="F14" s="73">
        <v>3181359</v>
      </c>
      <c r="G14" s="73">
        <v>12020</v>
      </c>
      <c r="H14" s="73">
        <v>3193379</v>
      </c>
      <c r="I14" s="74">
        <f t="shared" si="0"/>
        <v>99.02</v>
      </c>
      <c r="J14" s="74">
        <f t="shared" si="0"/>
        <v>10.46</v>
      </c>
      <c r="K14" s="74">
        <f t="shared" si="0"/>
        <v>95.97</v>
      </c>
      <c r="L14" s="80">
        <v>95.89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4184037</v>
      </c>
      <c r="D15" s="51">
        <v>159326</v>
      </c>
      <c r="E15" s="51">
        <v>4343363</v>
      </c>
      <c r="F15" s="51">
        <v>4151704</v>
      </c>
      <c r="G15" s="51">
        <v>27310</v>
      </c>
      <c r="H15" s="51">
        <v>4179014</v>
      </c>
      <c r="I15" s="59">
        <f t="shared" si="0"/>
        <v>99.23</v>
      </c>
      <c r="J15" s="59">
        <f t="shared" si="0"/>
        <v>17.14</v>
      </c>
      <c r="K15" s="59">
        <f t="shared" si="0"/>
        <v>96.22</v>
      </c>
      <c r="L15" s="79">
        <v>96.02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3254673</v>
      </c>
      <c r="D16" s="51">
        <v>169605</v>
      </c>
      <c r="E16" s="51">
        <v>3424278</v>
      </c>
      <c r="F16" s="51">
        <v>3216684</v>
      </c>
      <c r="G16" s="51">
        <v>27274</v>
      </c>
      <c r="H16" s="51">
        <v>3243958</v>
      </c>
      <c r="I16" s="59">
        <f t="shared" si="0"/>
        <v>98.83</v>
      </c>
      <c r="J16" s="59">
        <f t="shared" si="0"/>
        <v>16.079999999999998</v>
      </c>
      <c r="K16" s="59">
        <f t="shared" si="0"/>
        <v>94.73</v>
      </c>
      <c r="L16" s="79">
        <v>92.47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8442618</v>
      </c>
      <c r="D17" s="51">
        <v>179771</v>
      </c>
      <c r="E17" s="51">
        <v>8622389</v>
      </c>
      <c r="F17" s="51">
        <v>8382193</v>
      </c>
      <c r="G17" s="51">
        <v>37089</v>
      </c>
      <c r="H17" s="51">
        <v>8419282</v>
      </c>
      <c r="I17" s="59">
        <f t="shared" si="0"/>
        <v>99.28</v>
      </c>
      <c r="J17" s="59">
        <f t="shared" si="0"/>
        <v>20.63</v>
      </c>
      <c r="K17" s="59">
        <f t="shared" si="0"/>
        <v>97.64</v>
      </c>
      <c r="L17" s="79">
        <v>97.55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2909988</v>
      </c>
      <c r="D18" s="51">
        <v>99394</v>
      </c>
      <c r="E18" s="51">
        <v>3009382</v>
      </c>
      <c r="F18" s="51">
        <v>2886971</v>
      </c>
      <c r="G18" s="51">
        <v>22498</v>
      </c>
      <c r="H18" s="51">
        <v>2909469</v>
      </c>
      <c r="I18" s="59">
        <f t="shared" si="0"/>
        <v>99.21</v>
      </c>
      <c r="J18" s="59">
        <f t="shared" si="0"/>
        <v>22.64</v>
      </c>
      <c r="K18" s="59">
        <f t="shared" si="0"/>
        <v>96.68</v>
      </c>
      <c r="L18" s="79">
        <v>96.27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8205684</v>
      </c>
      <c r="D19" s="73">
        <v>342060</v>
      </c>
      <c r="E19" s="73">
        <v>8547744</v>
      </c>
      <c r="F19" s="73">
        <v>8121282</v>
      </c>
      <c r="G19" s="73">
        <v>59850</v>
      </c>
      <c r="H19" s="73">
        <v>8181132</v>
      </c>
      <c r="I19" s="74">
        <f t="shared" si="0"/>
        <v>98.97</v>
      </c>
      <c r="J19" s="74">
        <f t="shared" si="0"/>
        <v>17.5</v>
      </c>
      <c r="K19" s="74">
        <f t="shared" si="0"/>
        <v>95.71</v>
      </c>
      <c r="L19" s="80">
        <v>95.29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2994521</v>
      </c>
      <c r="D20" s="51">
        <v>106365</v>
      </c>
      <c r="E20" s="51">
        <v>3100886</v>
      </c>
      <c r="F20" s="51">
        <v>2972595</v>
      </c>
      <c r="G20" s="51">
        <v>16980</v>
      </c>
      <c r="H20" s="51">
        <v>2989575</v>
      </c>
      <c r="I20" s="59">
        <f t="shared" si="0"/>
        <v>99.27</v>
      </c>
      <c r="J20" s="59">
        <f t="shared" si="0"/>
        <v>15.96</v>
      </c>
      <c r="K20" s="59">
        <f t="shared" si="0"/>
        <v>96.41</v>
      </c>
      <c r="L20" s="79">
        <v>96.21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2854515</v>
      </c>
      <c r="D21" s="51">
        <v>63785</v>
      </c>
      <c r="E21" s="51">
        <v>2918300</v>
      </c>
      <c r="F21" s="51">
        <v>2828178</v>
      </c>
      <c r="G21" s="51">
        <v>18114</v>
      </c>
      <c r="H21" s="51">
        <v>2846292</v>
      </c>
      <c r="I21" s="59">
        <f t="shared" si="0"/>
        <v>99.08</v>
      </c>
      <c r="J21" s="59">
        <f t="shared" si="0"/>
        <v>28.4</v>
      </c>
      <c r="K21" s="59">
        <f t="shared" si="0"/>
        <v>97.53</v>
      </c>
      <c r="L21" s="79">
        <v>97.17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2739275</v>
      </c>
      <c r="D22" s="51">
        <v>107017</v>
      </c>
      <c r="E22" s="51">
        <v>2846292</v>
      </c>
      <c r="F22" s="51">
        <v>2717627</v>
      </c>
      <c r="G22" s="51">
        <v>12545</v>
      </c>
      <c r="H22" s="51">
        <v>2730172</v>
      </c>
      <c r="I22" s="59">
        <f t="shared" si="0"/>
        <v>99.21</v>
      </c>
      <c r="J22" s="59">
        <f t="shared" si="0"/>
        <v>11.72</v>
      </c>
      <c r="K22" s="59">
        <f t="shared" si="0"/>
        <v>95.92</v>
      </c>
      <c r="L22" s="79">
        <v>95.43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1183700</v>
      </c>
      <c r="D23" s="51">
        <v>13988</v>
      </c>
      <c r="E23" s="51">
        <v>1197688</v>
      </c>
      <c r="F23" s="51">
        <v>1171675</v>
      </c>
      <c r="G23" s="51">
        <v>2179</v>
      </c>
      <c r="H23" s="51">
        <v>1173854</v>
      </c>
      <c r="I23" s="59">
        <f t="shared" si="0"/>
        <v>98.98</v>
      </c>
      <c r="J23" s="59">
        <f t="shared" si="0"/>
        <v>15.58</v>
      </c>
      <c r="K23" s="59">
        <f t="shared" si="0"/>
        <v>98.01</v>
      </c>
      <c r="L23" s="79">
        <v>98.26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169027</v>
      </c>
      <c r="D24" s="73">
        <v>5805</v>
      </c>
      <c r="E24" s="73">
        <v>174832</v>
      </c>
      <c r="F24" s="73">
        <v>167416</v>
      </c>
      <c r="G24" s="73">
        <v>642</v>
      </c>
      <c r="H24" s="73">
        <v>168058</v>
      </c>
      <c r="I24" s="74">
        <f t="shared" si="0"/>
        <v>99.05</v>
      </c>
      <c r="J24" s="74">
        <f t="shared" si="0"/>
        <v>11.06</v>
      </c>
      <c r="K24" s="74">
        <f t="shared" si="0"/>
        <v>96.13</v>
      </c>
      <c r="L24" s="80">
        <v>95.73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228860</v>
      </c>
      <c r="D25" s="51">
        <v>8054</v>
      </c>
      <c r="E25" s="51">
        <v>236914</v>
      </c>
      <c r="F25" s="51">
        <v>225854</v>
      </c>
      <c r="G25" s="51">
        <v>879</v>
      </c>
      <c r="H25" s="51">
        <v>226733</v>
      </c>
      <c r="I25" s="59">
        <f t="shared" si="0"/>
        <v>98.69</v>
      </c>
      <c r="J25" s="59">
        <f t="shared" si="0"/>
        <v>10.91</v>
      </c>
      <c r="K25" s="59">
        <f t="shared" si="0"/>
        <v>95.7</v>
      </c>
      <c r="L25" s="79">
        <v>95.78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1477943</v>
      </c>
      <c r="D26" s="51">
        <v>107139</v>
      </c>
      <c r="E26" s="51">
        <v>1585082</v>
      </c>
      <c r="F26" s="51">
        <v>1454199</v>
      </c>
      <c r="G26" s="51">
        <v>14292</v>
      </c>
      <c r="H26" s="51">
        <v>1468491</v>
      </c>
      <c r="I26" s="59">
        <f t="shared" si="0"/>
        <v>98.39</v>
      </c>
      <c r="J26" s="59">
        <f t="shared" si="0"/>
        <v>13.34</v>
      </c>
      <c r="K26" s="59">
        <f t="shared" si="0"/>
        <v>92.64</v>
      </c>
      <c r="L26" s="79">
        <v>92.22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621012</v>
      </c>
      <c r="D27" s="51">
        <v>28401</v>
      </c>
      <c r="E27" s="51">
        <v>649413</v>
      </c>
      <c r="F27" s="51">
        <v>614236</v>
      </c>
      <c r="G27" s="51">
        <v>2476</v>
      </c>
      <c r="H27" s="51">
        <v>616712</v>
      </c>
      <c r="I27" s="59">
        <f t="shared" si="0"/>
        <v>98.91</v>
      </c>
      <c r="J27" s="59">
        <f t="shared" si="0"/>
        <v>8.7200000000000006</v>
      </c>
      <c r="K27" s="59">
        <f t="shared" si="0"/>
        <v>94.96</v>
      </c>
      <c r="L27" s="79">
        <v>94.95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767528</v>
      </c>
      <c r="D28" s="51">
        <v>58677</v>
      </c>
      <c r="E28" s="51">
        <v>826205</v>
      </c>
      <c r="F28" s="51">
        <v>753995</v>
      </c>
      <c r="G28" s="51">
        <v>3244</v>
      </c>
      <c r="H28" s="51">
        <v>757239</v>
      </c>
      <c r="I28" s="59">
        <f t="shared" si="0"/>
        <v>98.24</v>
      </c>
      <c r="J28" s="59">
        <f t="shared" si="0"/>
        <v>5.53</v>
      </c>
      <c r="K28" s="59">
        <f t="shared" si="0"/>
        <v>91.65</v>
      </c>
      <c r="L28" s="79">
        <v>91.47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465632</v>
      </c>
      <c r="D29" s="73">
        <v>23030</v>
      </c>
      <c r="E29" s="73">
        <v>488662</v>
      </c>
      <c r="F29" s="73">
        <v>458051</v>
      </c>
      <c r="G29" s="73">
        <v>2156</v>
      </c>
      <c r="H29" s="73">
        <v>460207</v>
      </c>
      <c r="I29" s="74">
        <f t="shared" si="0"/>
        <v>98.37</v>
      </c>
      <c r="J29" s="74">
        <f t="shared" si="0"/>
        <v>9.36</v>
      </c>
      <c r="K29" s="74">
        <f t="shared" si="0"/>
        <v>94.18</v>
      </c>
      <c r="L29" s="80">
        <v>94.76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418337</v>
      </c>
      <c r="D30" s="51">
        <v>13905</v>
      </c>
      <c r="E30" s="51">
        <v>432242</v>
      </c>
      <c r="F30" s="51">
        <v>415994</v>
      </c>
      <c r="G30" s="51">
        <v>3823</v>
      </c>
      <c r="H30" s="51">
        <v>419817</v>
      </c>
      <c r="I30" s="59">
        <f t="shared" si="0"/>
        <v>99.44</v>
      </c>
      <c r="J30" s="59">
        <f t="shared" si="0"/>
        <v>27.49</v>
      </c>
      <c r="K30" s="59">
        <f t="shared" si="0"/>
        <v>97.13</v>
      </c>
      <c r="L30" s="79">
        <v>96.4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738233</v>
      </c>
      <c r="D31" s="51">
        <v>4070</v>
      </c>
      <c r="E31" s="51">
        <v>742303</v>
      </c>
      <c r="F31" s="51">
        <v>737751</v>
      </c>
      <c r="G31" s="51">
        <v>2150</v>
      </c>
      <c r="H31" s="51">
        <v>739901</v>
      </c>
      <c r="I31" s="59">
        <f t="shared" si="0"/>
        <v>99.93</v>
      </c>
      <c r="J31" s="59">
        <f t="shared" si="0"/>
        <v>52.83</v>
      </c>
      <c r="K31" s="59">
        <f t="shared" si="0"/>
        <v>99.68</v>
      </c>
      <c r="L31" s="79">
        <v>99.46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1494679</v>
      </c>
      <c r="D32" s="51">
        <v>70029</v>
      </c>
      <c r="E32" s="51">
        <v>1564708</v>
      </c>
      <c r="F32" s="51">
        <v>1480799</v>
      </c>
      <c r="G32" s="51">
        <v>13975</v>
      </c>
      <c r="H32" s="51">
        <v>1494774</v>
      </c>
      <c r="I32" s="59">
        <f t="shared" si="0"/>
        <v>99.07</v>
      </c>
      <c r="J32" s="59">
        <f t="shared" si="0"/>
        <v>19.96</v>
      </c>
      <c r="K32" s="59">
        <f t="shared" si="0"/>
        <v>95.53</v>
      </c>
      <c r="L32" s="79">
        <v>95.15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1119130</v>
      </c>
      <c r="D33" s="51">
        <v>41163</v>
      </c>
      <c r="E33" s="51">
        <v>1160293</v>
      </c>
      <c r="F33" s="51">
        <v>1105731</v>
      </c>
      <c r="G33" s="51">
        <v>5717</v>
      </c>
      <c r="H33" s="51">
        <v>1111448</v>
      </c>
      <c r="I33" s="59">
        <f t="shared" si="0"/>
        <v>98.8</v>
      </c>
      <c r="J33" s="59">
        <f t="shared" si="0"/>
        <v>13.89</v>
      </c>
      <c r="K33" s="59">
        <f t="shared" si="0"/>
        <v>95.79</v>
      </c>
      <c r="L33" s="79">
        <v>95.88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228392</v>
      </c>
      <c r="D34" s="73">
        <v>3701</v>
      </c>
      <c r="E34" s="73">
        <v>232093</v>
      </c>
      <c r="F34" s="73">
        <v>226989</v>
      </c>
      <c r="G34" s="73">
        <v>884</v>
      </c>
      <c r="H34" s="73">
        <v>227873</v>
      </c>
      <c r="I34" s="74">
        <f t="shared" si="0"/>
        <v>99.39</v>
      </c>
      <c r="J34" s="74">
        <f t="shared" si="0"/>
        <v>23.89</v>
      </c>
      <c r="K34" s="74">
        <f t="shared" si="0"/>
        <v>98.18</v>
      </c>
      <c r="L34" s="80">
        <v>98.32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115064063</v>
      </c>
      <c r="D35" s="54">
        <f t="shared" si="1"/>
        <v>4153651</v>
      </c>
      <c r="E35" s="54">
        <f t="shared" si="1"/>
        <v>119217714</v>
      </c>
      <c r="F35" s="54">
        <f t="shared" si="1"/>
        <v>114129079</v>
      </c>
      <c r="G35" s="54">
        <f t="shared" si="1"/>
        <v>682342</v>
      </c>
      <c r="H35" s="54">
        <f t="shared" si="1"/>
        <v>114811421</v>
      </c>
      <c r="I35" s="61">
        <f t="shared" si="0"/>
        <v>99.19</v>
      </c>
      <c r="J35" s="61">
        <f t="shared" si="0"/>
        <v>16.43</v>
      </c>
      <c r="K35" s="61">
        <f t="shared" si="0"/>
        <v>96.3</v>
      </c>
      <c r="L35" s="81">
        <v>95.95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47" orientation="portrait" useFirstPageNumber="1" r:id="rId1"/>
  <headerFooter scaleWithDoc="0" alignWithMargins="0">
    <oddFooter>&amp;C- &amp;P -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A1:M35"/>
  <sheetViews>
    <sheetView view="pageBreakPreview" zoomScaleNormal="85" zoomScaleSheetLayoutView="100" workbookViewId="0">
      <selection activeCell="P29" sqref="P29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160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4889074</v>
      </c>
      <c r="D10" s="50">
        <v>2155578</v>
      </c>
      <c r="E10" s="50">
        <v>7044652</v>
      </c>
      <c r="F10" s="50">
        <v>4492460</v>
      </c>
      <c r="G10" s="50">
        <v>267991</v>
      </c>
      <c r="H10" s="50">
        <v>4760451</v>
      </c>
      <c r="I10" s="58">
        <f t="shared" ref="I10:K35" si="0">IF(ISERROR(ROUND(F10/C10*100,2)),"-",ROUND(F10/C10*100,2))</f>
        <v>91.89</v>
      </c>
      <c r="J10" s="58">
        <f t="shared" si="0"/>
        <v>12.43</v>
      </c>
      <c r="K10" s="58">
        <f t="shared" si="0"/>
        <v>67.58</v>
      </c>
      <c r="L10" s="78">
        <v>67.37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748181</v>
      </c>
      <c r="D11" s="51">
        <v>338693</v>
      </c>
      <c r="E11" s="51">
        <v>1086874</v>
      </c>
      <c r="F11" s="51">
        <v>717861</v>
      </c>
      <c r="G11" s="51">
        <v>44746</v>
      </c>
      <c r="H11" s="51">
        <v>762607</v>
      </c>
      <c r="I11" s="59">
        <f t="shared" si="0"/>
        <v>95.95</v>
      </c>
      <c r="J11" s="59">
        <f t="shared" si="0"/>
        <v>13.21</v>
      </c>
      <c r="K11" s="59">
        <f t="shared" si="0"/>
        <v>70.17</v>
      </c>
      <c r="L11" s="79">
        <v>69.739999999999995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1544498</v>
      </c>
      <c r="D12" s="51">
        <v>264841</v>
      </c>
      <c r="E12" s="51">
        <v>1809339</v>
      </c>
      <c r="F12" s="51">
        <v>1483299</v>
      </c>
      <c r="G12" s="51">
        <v>59580</v>
      </c>
      <c r="H12" s="51">
        <v>1542879</v>
      </c>
      <c r="I12" s="59">
        <f t="shared" si="0"/>
        <v>96.04</v>
      </c>
      <c r="J12" s="59">
        <f t="shared" si="0"/>
        <v>22.5</v>
      </c>
      <c r="K12" s="59">
        <f t="shared" si="0"/>
        <v>85.27</v>
      </c>
      <c r="L12" s="79">
        <v>84.93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1047413</v>
      </c>
      <c r="D13" s="51">
        <v>139346</v>
      </c>
      <c r="E13" s="51">
        <v>1186759</v>
      </c>
      <c r="F13" s="51">
        <v>1022353</v>
      </c>
      <c r="G13" s="51">
        <v>18016</v>
      </c>
      <c r="H13" s="51">
        <v>1040369</v>
      </c>
      <c r="I13" s="59">
        <f t="shared" si="0"/>
        <v>97.61</v>
      </c>
      <c r="J13" s="59">
        <f t="shared" si="0"/>
        <v>12.93</v>
      </c>
      <c r="K13" s="59">
        <f t="shared" si="0"/>
        <v>87.66</v>
      </c>
      <c r="L13" s="79">
        <v>87.48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497100</v>
      </c>
      <c r="D14" s="73">
        <v>101954</v>
      </c>
      <c r="E14" s="73">
        <v>599054</v>
      </c>
      <c r="F14" s="73">
        <v>479651</v>
      </c>
      <c r="G14" s="73">
        <v>13374</v>
      </c>
      <c r="H14" s="73">
        <v>493025</v>
      </c>
      <c r="I14" s="74">
        <f t="shared" si="0"/>
        <v>96.49</v>
      </c>
      <c r="J14" s="74">
        <f t="shared" si="0"/>
        <v>13.12</v>
      </c>
      <c r="K14" s="74">
        <f t="shared" si="0"/>
        <v>82.3</v>
      </c>
      <c r="L14" s="80">
        <v>74.37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722266</v>
      </c>
      <c r="D15" s="51">
        <v>154274</v>
      </c>
      <c r="E15" s="51">
        <v>876540</v>
      </c>
      <c r="F15" s="51">
        <v>695435</v>
      </c>
      <c r="G15" s="51">
        <v>32893</v>
      </c>
      <c r="H15" s="51">
        <v>728328</v>
      </c>
      <c r="I15" s="59">
        <f t="shared" si="0"/>
        <v>96.29</v>
      </c>
      <c r="J15" s="59">
        <f t="shared" si="0"/>
        <v>21.32</v>
      </c>
      <c r="K15" s="59">
        <f t="shared" si="0"/>
        <v>83.09</v>
      </c>
      <c r="L15" s="79">
        <v>82.71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491521</v>
      </c>
      <c r="D16" s="51">
        <v>106039</v>
      </c>
      <c r="E16" s="51">
        <v>597560</v>
      </c>
      <c r="F16" s="51">
        <v>477317</v>
      </c>
      <c r="G16" s="51">
        <v>20676</v>
      </c>
      <c r="H16" s="51">
        <v>497993</v>
      </c>
      <c r="I16" s="59">
        <f t="shared" si="0"/>
        <v>97.11</v>
      </c>
      <c r="J16" s="59">
        <f t="shared" si="0"/>
        <v>19.5</v>
      </c>
      <c r="K16" s="59">
        <f t="shared" si="0"/>
        <v>83.34</v>
      </c>
      <c r="L16" s="79">
        <v>82.6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1324595</v>
      </c>
      <c r="D17" s="51">
        <v>142320</v>
      </c>
      <c r="E17" s="51">
        <v>1466915</v>
      </c>
      <c r="F17" s="51">
        <v>1280086</v>
      </c>
      <c r="G17" s="51">
        <v>38892</v>
      </c>
      <c r="H17" s="51">
        <v>1318978</v>
      </c>
      <c r="I17" s="59">
        <f t="shared" si="0"/>
        <v>96.64</v>
      </c>
      <c r="J17" s="59">
        <f t="shared" si="0"/>
        <v>27.33</v>
      </c>
      <c r="K17" s="59">
        <f t="shared" si="0"/>
        <v>89.92</v>
      </c>
      <c r="L17" s="79">
        <v>89.59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493238</v>
      </c>
      <c r="D18" s="51">
        <v>161484</v>
      </c>
      <c r="E18" s="51">
        <v>654722</v>
      </c>
      <c r="F18" s="51">
        <v>465829</v>
      </c>
      <c r="G18" s="51">
        <v>33103</v>
      </c>
      <c r="H18" s="51">
        <v>498932</v>
      </c>
      <c r="I18" s="59">
        <f t="shared" si="0"/>
        <v>94.44</v>
      </c>
      <c r="J18" s="59">
        <f t="shared" si="0"/>
        <v>20.5</v>
      </c>
      <c r="K18" s="59">
        <f t="shared" si="0"/>
        <v>76.209999999999994</v>
      </c>
      <c r="L18" s="79">
        <v>75.05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1324865</v>
      </c>
      <c r="D19" s="73">
        <v>297644</v>
      </c>
      <c r="E19" s="73">
        <v>1622509</v>
      </c>
      <c r="F19" s="73">
        <v>1252812</v>
      </c>
      <c r="G19" s="73">
        <v>52682</v>
      </c>
      <c r="H19" s="73">
        <v>1305494</v>
      </c>
      <c r="I19" s="74">
        <f t="shared" si="0"/>
        <v>94.56</v>
      </c>
      <c r="J19" s="74">
        <f t="shared" si="0"/>
        <v>17.7</v>
      </c>
      <c r="K19" s="74">
        <f t="shared" si="0"/>
        <v>80.459999999999994</v>
      </c>
      <c r="L19" s="80">
        <v>80.150000000000006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469544</v>
      </c>
      <c r="D20" s="51">
        <v>65159</v>
      </c>
      <c r="E20" s="51">
        <v>534703</v>
      </c>
      <c r="F20" s="51">
        <v>455706</v>
      </c>
      <c r="G20" s="51">
        <v>17376</v>
      </c>
      <c r="H20" s="51">
        <v>473082</v>
      </c>
      <c r="I20" s="59">
        <f t="shared" si="0"/>
        <v>97.05</v>
      </c>
      <c r="J20" s="59">
        <f t="shared" si="0"/>
        <v>26.67</v>
      </c>
      <c r="K20" s="59">
        <f t="shared" si="0"/>
        <v>88.48</v>
      </c>
      <c r="L20" s="79">
        <v>88.06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466790</v>
      </c>
      <c r="D21" s="51">
        <v>50962</v>
      </c>
      <c r="E21" s="51">
        <v>517752</v>
      </c>
      <c r="F21" s="51">
        <v>455032</v>
      </c>
      <c r="G21" s="51">
        <v>17725</v>
      </c>
      <c r="H21" s="51">
        <v>472757</v>
      </c>
      <c r="I21" s="59">
        <f t="shared" si="0"/>
        <v>97.48</v>
      </c>
      <c r="J21" s="59">
        <f t="shared" si="0"/>
        <v>34.78</v>
      </c>
      <c r="K21" s="59">
        <f t="shared" si="0"/>
        <v>91.31</v>
      </c>
      <c r="L21" s="79">
        <v>88.91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370105</v>
      </c>
      <c r="D22" s="51">
        <v>55182</v>
      </c>
      <c r="E22" s="51">
        <v>425287</v>
      </c>
      <c r="F22" s="51">
        <v>358100</v>
      </c>
      <c r="G22" s="51">
        <v>13379</v>
      </c>
      <c r="H22" s="51">
        <v>371479</v>
      </c>
      <c r="I22" s="59">
        <f t="shared" si="0"/>
        <v>96.76</v>
      </c>
      <c r="J22" s="59">
        <f t="shared" si="0"/>
        <v>24.25</v>
      </c>
      <c r="K22" s="59">
        <f t="shared" si="0"/>
        <v>87.35</v>
      </c>
      <c r="L22" s="79">
        <v>86.73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71686</v>
      </c>
      <c r="D23" s="51">
        <v>5046</v>
      </c>
      <c r="E23" s="51">
        <v>76732</v>
      </c>
      <c r="F23" s="51">
        <v>71425</v>
      </c>
      <c r="G23" s="51">
        <v>1241</v>
      </c>
      <c r="H23" s="51">
        <v>72666</v>
      </c>
      <c r="I23" s="59">
        <f t="shared" si="0"/>
        <v>99.64</v>
      </c>
      <c r="J23" s="59">
        <f t="shared" si="0"/>
        <v>24.59</v>
      </c>
      <c r="K23" s="59">
        <f t="shared" si="0"/>
        <v>94.7</v>
      </c>
      <c r="L23" s="79">
        <v>92.76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37460</v>
      </c>
      <c r="D24" s="73">
        <v>4509</v>
      </c>
      <c r="E24" s="73">
        <v>41969</v>
      </c>
      <c r="F24" s="73">
        <v>36654</v>
      </c>
      <c r="G24" s="73">
        <v>868</v>
      </c>
      <c r="H24" s="73">
        <v>37522</v>
      </c>
      <c r="I24" s="74">
        <f t="shared" si="0"/>
        <v>97.85</v>
      </c>
      <c r="J24" s="74">
        <f t="shared" si="0"/>
        <v>19.25</v>
      </c>
      <c r="K24" s="74">
        <f t="shared" si="0"/>
        <v>89.4</v>
      </c>
      <c r="L24" s="80">
        <v>89.71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63952</v>
      </c>
      <c r="D25" s="51">
        <v>9366</v>
      </c>
      <c r="E25" s="51">
        <v>73318</v>
      </c>
      <c r="F25" s="51">
        <v>62044</v>
      </c>
      <c r="G25" s="51">
        <v>1218</v>
      </c>
      <c r="H25" s="51">
        <v>63262</v>
      </c>
      <c r="I25" s="59">
        <f t="shared" si="0"/>
        <v>97.02</v>
      </c>
      <c r="J25" s="59">
        <f t="shared" si="0"/>
        <v>13</v>
      </c>
      <c r="K25" s="59">
        <f t="shared" si="0"/>
        <v>86.28</v>
      </c>
      <c r="L25" s="79">
        <v>86.66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295537</v>
      </c>
      <c r="D26" s="51">
        <v>37112</v>
      </c>
      <c r="E26" s="51">
        <v>332649</v>
      </c>
      <c r="F26" s="51">
        <v>286877</v>
      </c>
      <c r="G26" s="51">
        <v>8086</v>
      </c>
      <c r="H26" s="51">
        <v>294963</v>
      </c>
      <c r="I26" s="59">
        <f t="shared" si="0"/>
        <v>97.07</v>
      </c>
      <c r="J26" s="59">
        <f t="shared" si="0"/>
        <v>21.79</v>
      </c>
      <c r="K26" s="59">
        <f t="shared" si="0"/>
        <v>88.67</v>
      </c>
      <c r="L26" s="79">
        <v>89.35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151218</v>
      </c>
      <c r="D27" s="51">
        <v>36423</v>
      </c>
      <c r="E27" s="51">
        <v>187641</v>
      </c>
      <c r="F27" s="51">
        <v>143079</v>
      </c>
      <c r="G27" s="51">
        <v>5345</v>
      </c>
      <c r="H27" s="51">
        <v>148424</v>
      </c>
      <c r="I27" s="59">
        <f t="shared" si="0"/>
        <v>94.62</v>
      </c>
      <c r="J27" s="59">
        <f t="shared" si="0"/>
        <v>14.67</v>
      </c>
      <c r="K27" s="59">
        <f t="shared" si="0"/>
        <v>79.099999999999994</v>
      </c>
      <c r="L27" s="79">
        <v>79.400000000000006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143872</v>
      </c>
      <c r="D28" s="51">
        <v>27506</v>
      </c>
      <c r="E28" s="51">
        <v>171378</v>
      </c>
      <c r="F28" s="51">
        <v>137995</v>
      </c>
      <c r="G28" s="51">
        <v>2991</v>
      </c>
      <c r="H28" s="51">
        <v>140986</v>
      </c>
      <c r="I28" s="59">
        <f t="shared" si="0"/>
        <v>95.92</v>
      </c>
      <c r="J28" s="59">
        <f t="shared" si="0"/>
        <v>10.87</v>
      </c>
      <c r="K28" s="59">
        <f t="shared" si="0"/>
        <v>82.27</v>
      </c>
      <c r="L28" s="79">
        <v>81.849999999999994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92579</v>
      </c>
      <c r="D29" s="73">
        <v>18982</v>
      </c>
      <c r="E29" s="73">
        <v>111561</v>
      </c>
      <c r="F29" s="73">
        <v>85784</v>
      </c>
      <c r="G29" s="73">
        <v>2435</v>
      </c>
      <c r="H29" s="73">
        <v>88219</v>
      </c>
      <c r="I29" s="74">
        <f t="shared" si="0"/>
        <v>92.66</v>
      </c>
      <c r="J29" s="74">
        <f t="shared" si="0"/>
        <v>12.83</v>
      </c>
      <c r="K29" s="74">
        <f t="shared" si="0"/>
        <v>79.08</v>
      </c>
      <c r="L29" s="80">
        <v>82.97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66881</v>
      </c>
      <c r="D30" s="51">
        <v>15360</v>
      </c>
      <c r="E30" s="51">
        <v>82241</v>
      </c>
      <c r="F30" s="51">
        <v>64393</v>
      </c>
      <c r="G30" s="51">
        <v>3178</v>
      </c>
      <c r="H30" s="51">
        <v>67571</v>
      </c>
      <c r="I30" s="59">
        <f t="shared" si="0"/>
        <v>96.28</v>
      </c>
      <c r="J30" s="59">
        <f t="shared" si="0"/>
        <v>20.69</v>
      </c>
      <c r="K30" s="59">
        <f t="shared" si="0"/>
        <v>82.16</v>
      </c>
      <c r="L30" s="79">
        <v>79.66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379839</v>
      </c>
      <c r="D31" s="51">
        <v>2766</v>
      </c>
      <c r="E31" s="51">
        <v>382605</v>
      </c>
      <c r="F31" s="51">
        <v>379181</v>
      </c>
      <c r="G31" s="51">
        <v>977</v>
      </c>
      <c r="H31" s="51">
        <v>380158</v>
      </c>
      <c r="I31" s="59">
        <f t="shared" si="0"/>
        <v>99.83</v>
      </c>
      <c r="J31" s="59">
        <f t="shared" si="0"/>
        <v>35.32</v>
      </c>
      <c r="K31" s="59">
        <f t="shared" si="0"/>
        <v>99.36</v>
      </c>
      <c r="L31" s="79">
        <v>99.29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316069</v>
      </c>
      <c r="D32" s="51">
        <v>60427</v>
      </c>
      <c r="E32" s="51">
        <v>376496</v>
      </c>
      <c r="F32" s="51">
        <v>304505</v>
      </c>
      <c r="G32" s="51">
        <v>15563</v>
      </c>
      <c r="H32" s="51">
        <v>320068</v>
      </c>
      <c r="I32" s="59">
        <f t="shared" si="0"/>
        <v>96.34</v>
      </c>
      <c r="J32" s="59">
        <f t="shared" si="0"/>
        <v>25.76</v>
      </c>
      <c r="K32" s="59">
        <f t="shared" si="0"/>
        <v>85.01</v>
      </c>
      <c r="L32" s="79">
        <v>84.72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258416</v>
      </c>
      <c r="D33" s="51">
        <v>34020</v>
      </c>
      <c r="E33" s="51">
        <v>292436</v>
      </c>
      <c r="F33" s="51">
        <v>247529</v>
      </c>
      <c r="G33" s="51">
        <v>8800</v>
      </c>
      <c r="H33" s="51">
        <v>256329</v>
      </c>
      <c r="I33" s="59">
        <f t="shared" si="0"/>
        <v>95.79</v>
      </c>
      <c r="J33" s="59">
        <f t="shared" si="0"/>
        <v>25.87</v>
      </c>
      <c r="K33" s="59">
        <f t="shared" si="0"/>
        <v>87.65</v>
      </c>
      <c r="L33" s="79">
        <v>87.57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39275</v>
      </c>
      <c r="D34" s="73">
        <v>4524</v>
      </c>
      <c r="E34" s="73">
        <v>43799</v>
      </c>
      <c r="F34" s="73">
        <v>38264</v>
      </c>
      <c r="G34" s="73">
        <v>1467</v>
      </c>
      <c r="H34" s="73">
        <v>39731</v>
      </c>
      <c r="I34" s="74">
        <f t="shared" si="0"/>
        <v>97.43</v>
      </c>
      <c r="J34" s="74">
        <f t="shared" si="0"/>
        <v>32.43</v>
      </c>
      <c r="K34" s="74">
        <f t="shared" si="0"/>
        <v>90.71</v>
      </c>
      <c r="L34" s="80">
        <v>89.89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16305974</v>
      </c>
      <c r="D35" s="54">
        <f t="shared" si="1"/>
        <v>4289517</v>
      </c>
      <c r="E35" s="54">
        <f t="shared" si="1"/>
        <v>20595491</v>
      </c>
      <c r="F35" s="54">
        <f t="shared" si="1"/>
        <v>15493671</v>
      </c>
      <c r="G35" s="54">
        <f t="shared" si="1"/>
        <v>682602</v>
      </c>
      <c r="H35" s="54">
        <f t="shared" si="1"/>
        <v>16176273</v>
      </c>
      <c r="I35" s="61">
        <f t="shared" si="0"/>
        <v>95.02</v>
      </c>
      <c r="J35" s="61">
        <f t="shared" si="0"/>
        <v>15.91</v>
      </c>
      <c r="K35" s="61">
        <f t="shared" si="0"/>
        <v>78.540000000000006</v>
      </c>
      <c r="L35" s="81">
        <v>78.099999999999994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49" orientation="portrait" useFirstPageNumber="1" r:id="rId1"/>
  <headerFooter scaleWithDoc="0"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view="pageBreakPreview" zoomScaleNormal="85" zoomScaleSheetLayoutView="100" workbookViewId="0">
      <selection activeCell="C15" sqref="C15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50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41753978</v>
      </c>
      <c r="D10" s="50">
        <v>1400410</v>
      </c>
      <c r="E10" s="50">
        <v>43154388</v>
      </c>
      <c r="F10" s="50">
        <v>41457623</v>
      </c>
      <c r="G10" s="50">
        <v>271869</v>
      </c>
      <c r="H10" s="50">
        <v>41729492</v>
      </c>
      <c r="I10" s="58">
        <f t="shared" ref="I10:K35" si="0">IF(ISERROR(ROUND(F10/C10*100,2)),"-",ROUND(F10/C10*100,2))</f>
        <v>99.29</v>
      </c>
      <c r="J10" s="58">
        <f t="shared" si="0"/>
        <v>19.41</v>
      </c>
      <c r="K10" s="58">
        <f t="shared" si="0"/>
        <v>96.7</v>
      </c>
      <c r="L10" s="78">
        <v>96.37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7356828</v>
      </c>
      <c r="D11" s="51">
        <v>379245</v>
      </c>
      <c r="E11" s="51">
        <v>7736073</v>
      </c>
      <c r="F11" s="51">
        <v>7297158</v>
      </c>
      <c r="G11" s="51">
        <v>42636</v>
      </c>
      <c r="H11" s="51">
        <v>7339794</v>
      </c>
      <c r="I11" s="59">
        <f t="shared" si="0"/>
        <v>99.19</v>
      </c>
      <c r="J11" s="59">
        <f t="shared" si="0"/>
        <v>11.24</v>
      </c>
      <c r="K11" s="59">
        <f t="shared" si="0"/>
        <v>94.88</v>
      </c>
      <c r="L11" s="79">
        <v>94.3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8558468</v>
      </c>
      <c r="D12" s="51">
        <v>408505</v>
      </c>
      <c r="E12" s="51">
        <v>8966973</v>
      </c>
      <c r="F12" s="51">
        <v>8466145</v>
      </c>
      <c r="G12" s="51">
        <v>51431</v>
      </c>
      <c r="H12" s="51">
        <v>8517576</v>
      </c>
      <c r="I12" s="59">
        <f t="shared" si="0"/>
        <v>98.92</v>
      </c>
      <c r="J12" s="59">
        <f t="shared" si="0"/>
        <v>12.59</v>
      </c>
      <c r="K12" s="59">
        <f t="shared" si="0"/>
        <v>94.99</v>
      </c>
      <c r="L12" s="79">
        <v>94.64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8082800</v>
      </c>
      <c r="D13" s="51">
        <v>189106</v>
      </c>
      <c r="E13" s="51">
        <v>8271906</v>
      </c>
      <c r="F13" s="51">
        <v>8048166</v>
      </c>
      <c r="G13" s="51">
        <v>21169</v>
      </c>
      <c r="H13" s="51">
        <v>8069335</v>
      </c>
      <c r="I13" s="59">
        <f t="shared" si="0"/>
        <v>99.57</v>
      </c>
      <c r="J13" s="59">
        <f t="shared" si="0"/>
        <v>11.19</v>
      </c>
      <c r="K13" s="59">
        <f t="shared" si="0"/>
        <v>97.55</v>
      </c>
      <c r="L13" s="79">
        <v>97.42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3190377</v>
      </c>
      <c r="D14" s="73">
        <v>114891</v>
      </c>
      <c r="E14" s="73">
        <v>3305268</v>
      </c>
      <c r="F14" s="73">
        <v>3158998</v>
      </c>
      <c r="G14" s="73">
        <v>12020</v>
      </c>
      <c r="H14" s="73">
        <v>3171018</v>
      </c>
      <c r="I14" s="74">
        <f t="shared" si="0"/>
        <v>99.02</v>
      </c>
      <c r="J14" s="74">
        <f t="shared" si="0"/>
        <v>10.46</v>
      </c>
      <c r="K14" s="74">
        <f t="shared" si="0"/>
        <v>95.94</v>
      </c>
      <c r="L14" s="80">
        <v>95.87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4159796</v>
      </c>
      <c r="D15" s="51">
        <v>159326</v>
      </c>
      <c r="E15" s="51">
        <v>4319122</v>
      </c>
      <c r="F15" s="51">
        <v>4127463</v>
      </c>
      <c r="G15" s="51">
        <v>27310</v>
      </c>
      <c r="H15" s="51">
        <v>4154773</v>
      </c>
      <c r="I15" s="59">
        <f t="shared" si="0"/>
        <v>99.22</v>
      </c>
      <c r="J15" s="59">
        <f t="shared" si="0"/>
        <v>17.14</v>
      </c>
      <c r="K15" s="59">
        <f t="shared" si="0"/>
        <v>96.19</v>
      </c>
      <c r="L15" s="79">
        <v>96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3230307</v>
      </c>
      <c r="D16" s="51">
        <v>169605</v>
      </c>
      <c r="E16" s="51">
        <v>3399912</v>
      </c>
      <c r="F16" s="51">
        <v>3192318</v>
      </c>
      <c r="G16" s="51">
        <v>27274</v>
      </c>
      <c r="H16" s="51">
        <v>3219592</v>
      </c>
      <c r="I16" s="59">
        <f t="shared" si="0"/>
        <v>98.82</v>
      </c>
      <c r="J16" s="59">
        <f t="shared" si="0"/>
        <v>16.079999999999998</v>
      </c>
      <c r="K16" s="59">
        <f t="shared" si="0"/>
        <v>94.7</v>
      </c>
      <c r="L16" s="79">
        <v>92.44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8326568</v>
      </c>
      <c r="D17" s="51">
        <v>176402</v>
      </c>
      <c r="E17" s="51">
        <v>8502970</v>
      </c>
      <c r="F17" s="51">
        <v>8267297</v>
      </c>
      <c r="G17" s="51">
        <v>36596</v>
      </c>
      <c r="H17" s="51">
        <v>8303893</v>
      </c>
      <c r="I17" s="59">
        <f t="shared" si="0"/>
        <v>99.29</v>
      </c>
      <c r="J17" s="59">
        <f t="shared" si="0"/>
        <v>20.75</v>
      </c>
      <c r="K17" s="59">
        <f t="shared" si="0"/>
        <v>97.66</v>
      </c>
      <c r="L17" s="79">
        <v>97.56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2909988</v>
      </c>
      <c r="D18" s="51">
        <v>99394</v>
      </c>
      <c r="E18" s="51">
        <v>3009382</v>
      </c>
      <c r="F18" s="51">
        <v>2886971</v>
      </c>
      <c r="G18" s="51">
        <v>22498</v>
      </c>
      <c r="H18" s="51">
        <v>2909469</v>
      </c>
      <c r="I18" s="59">
        <f t="shared" si="0"/>
        <v>99.21</v>
      </c>
      <c r="J18" s="59">
        <f t="shared" si="0"/>
        <v>22.64</v>
      </c>
      <c r="K18" s="59">
        <f t="shared" si="0"/>
        <v>96.68</v>
      </c>
      <c r="L18" s="79">
        <v>96.25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8202680</v>
      </c>
      <c r="D19" s="73">
        <v>334452</v>
      </c>
      <c r="E19" s="73">
        <v>8537132</v>
      </c>
      <c r="F19" s="73">
        <v>8118278</v>
      </c>
      <c r="G19" s="73">
        <v>59850</v>
      </c>
      <c r="H19" s="73">
        <v>8178128</v>
      </c>
      <c r="I19" s="74">
        <f t="shared" si="0"/>
        <v>98.97</v>
      </c>
      <c r="J19" s="74">
        <f t="shared" si="0"/>
        <v>17.89</v>
      </c>
      <c r="K19" s="74">
        <f t="shared" si="0"/>
        <v>95.79</v>
      </c>
      <c r="L19" s="80">
        <v>95.37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2991891</v>
      </c>
      <c r="D20" s="51">
        <v>106365</v>
      </c>
      <c r="E20" s="51">
        <v>3098256</v>
      </c>
      <c r="F20" s="51">
        <v>2969877</v>
      </c>
      <c r="G20" s="51">
        <v>17068</v>
      </c>
      <c r="H20" s="51">
        <v>2986945</v>
      </c>
      <c r="I20" s="59">
        <f t="shared" si="0"/>
        <v>99.26</v>
      </c>
      <c r="J20" s="59">
        <f t="shared" si="0"/>
        <v>16.05</v>
      </c>
      <c r="K20" s="59">
        <f t="shared" si="0"/>
        <v>96.41</v>
      </c>
      <c r="L20" s="79">
        <v>96.21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2849617</v>
      </c>
      <c r="D21" s="51">
        <v>63785</v>
      </c>
      <c r="E21" s="51">
        <v>2913402</v>
      </c>
      <c r="F21" s="51">
        <v>2823280</v>
      </c>
      <c r="G21" s="51">
        <v>18114</v>
      </c>
      <c r="H21" s="51">
        <v>2841394</v>
      </c>
      <c r="I21" s="59">
        <f t="shared" si="0"/>
        <v>99.08</v>
      </c>
      <c r="J21" s="59">
        <f t="shared" si="0"/>
        <v>28.4</v>
      </c>
      <c r="K21" s="59">
        <f t="shared" si="0"/>
        <v>97.53</v>
      </c>
      <c r="L21" s="79">
        <v>97.17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2641632</v>
      </c>
      <c r="D22" s="51">
        <v>107017</v>
      </c>
      <c r="E22" s="51">
        <v>2748649</v>
      </c>
      <c r="F22" s="51">
        <v>2619984</v>
      </c>
      <c r="G22" s="51">
        <v>12545</v>
      </c>
      <c r="H22" s="51">
        <v>2632529</v>
      </c>
      <c r="I22" s="59">
        <f t="shared" si="0"/>
        <v>99.18</v>
      </c>
      <c r="J22" s="59">
        <f t="shared" si="0"/>
        <v>11.72</v>
      </c>
      <c r="K22" s="59">
        <f t="shared" si="0"/>
        <v>95.78</v>
      </c>
      <c r="L22" s="79">
        <v>95.29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1177607</v>
      </c>
      <c r="D23" s="51">
        <v>13988</v>
      </c>
      <c r="E23" s="51">
        <v>1191595</v>
      </c>
      <c r="F23" s="51">
        <v>1165582</v>
      </c>
      <c r="G23" s="51">
        <v>2179</v>
      </c>
      <c r="H23" s="51">
        <v>1167761</v>
      </c>
      <c r="I23" s="59">
        <f t="shared" si="0"/>
        <v>98.98</v>
      </c>
      <c r="J23" s="59">
        <f t="shared" si="0"/>
        <v>15.58</v>
      </c>
      <c r="K23" s="59">
        <f t="shared" si="0"/>
        <v>98</v>
      </c>
      <c r="L23" s="79">
        <v>98.26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169027</v>
      </c>
      <c r="D24" s="73">
        <v>5805</v>
      </c>
      <c r="E24" s="73">
        <v>174832</v>
      </c>
      <c r="F24" s="73">
        <v>167416</v>
      </c>
      <c r="G24" s="73">
        <v>642</v>
      </c>
      <c r="H24" s="73">
        <v>168058</v>
      </c>
      <c r="I24" s="74">
        <f t="shared" si="0"/>
        <v>99.05</v>
      </c>
      <c r="J24" s="74">
        <f t="shared" si="0"/>
        <v>11.06</v>
      </c>
      <c r="K24" s="74">
        <f t="shared" si="0"/>
        <v>96.13</v>
      </c>
      <c r="L24" s="80">
        <v>95.73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221070</v>
      </c>
      <c r="D25" s="51">
        <v>8054</v>
      </c>
      <c r="E25" s="51">
        <v>229124</v>
      </c>
      <c r="F25" s="51">
        <v>218064</v>
      </c>
      <c r="G25" s="51">
        <v>879</v>
      </c>
      <c r="H25" s="51">
        <v>218943</v>
      </c>
      <c r="I25" s="59">
        <f t="shared" si="0"/>
        <v>98.64</v>
      </c>
      <c r="J25" s="59">
        <f t="shared" si="0"/>
        <v>10.91</v>
      </c>
      <c r="K25" s="59">
        <f t="shared" si="0"/>
        <v>95.56</v>
      </c>
      <c r="L25" s="79">
        <v>95.63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1441663</v>
      </c>
      <c r="D26" s="51">
        <v>107139</v>
      </c>
      <c r="E26" s="51">
        <v>1548802</v>
      </c>
      <c r="F26" s="51">
        <v>1417919</v>
      </c>
      <c r="G26" s="51">
        <v>14292</v>
      </c>
      <c r="H26" s="51">
        <v>1432211</v>
      </c>
      <c r="I26" s="59">
        <f t="shared" si="0"/>
        <v>98.35</v>
      </c>
      <c r="J26" s="59">
        <f t="shared" si="0"/>
        <v>13.34</v>
      </c>
      <c r="K26" s="59">
        <f t="shared" si="0"/>
        <v>92.47</v>
      </c>
      <c r="L26" s="79">
        <v>92.04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607451</v>
      </c>
      <c r="D27" s="51">
        <v>28401</v>
      </c>
      <c r="E27" s="51">
        <v>635852</v>
      </c>
      <c r="F27" s="51">
        <v>600675</v>
      </c>
      <c r="G27" s="51">
        <v>2476</v>
      </c>
      <c r="H27" s="51">
        <v>603151</v>
      </c>
      <c r="I27" s="59">
        <f t="shared" si="0"/>
        <v>98.88</v>
      </c>
      <c r="J27" s="59">
        <f t="shared" si="0"/>
        <v>8.7200000000000006</v>
      </c>
      <c r="K27" s="59">
        <f t="shared" si="0"/>
        <v>94.86</v>
      </c>
      <c r="L27" s="79">
        <v>94.85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765401</v>
      </c>
      <c r="D28" s="51">
        <v>58613</v>
      </c>
      <c r="E28" s="51">
        <v>824014</v>
      </c>
      <c r="F28" s="51">
        <v>751868</v>
      </c>
      <c r="G28" s="51">
        <v>3244</v>
      </c>
      <c r="H28" s="51">
        <v>755112</v>
      </c>
      <c r="I28" s="59">
        <f t="shared" si="0"/>
        <v>98.23</v>
      </c>
      <c r="J28" s="59">
        <f t="shared" si="0"/>
        <v>5.53</v>
      </c>
      <c r="K28" s="59">
        <f t="shared" si="0"/>
        <v>91.64</v>
      </c>
      <c r="L28" s="79">
        <v>91.47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465632</v>
      </c>
      <c r="D29" s="73">
        <v>23030</v>
      </c>
      <c r="E29" s="73">
        <v>488662</v>
      </c>
      <c r="F29" s="73">
        <v>458051</v>
      </c>
      <c r="G29" s="73">
        <v>2156</v>
      </c>
      <c r="H29" s="73">
        <v>460207</v>
      </c>
      <c r="I29" s="74">
        <f t="shared" si="0"/>
        <v>98.37</v>
      </c>
      <c r="J29" s="74">
        <f t="shared" si="0"/>
        <v>9.36</v>
      </c>
      <c r="K29" s="74">
        <f t="shared" si="0"/>
        <v>94.18</v>
      </c>
      <c r="L29" s="80">
        <v>94.76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418337</v>
      </c>
      <c r="D30" s="51">
        <v>13905</v>
      </c>
      <c r="E30" s="51">
        <v>432242</v>
      </c>
      <c r="F30" s="51">
        <v>415994</v>
      </c>
      <c r="G30" s="51">
        <v>3823</v>
      </c>
      <c r="H30" s="51">
        <v>419817</v>
      </c>
      <c r="I30" s="59">
        <f t="shared" si="0"/>
        <v>99.44</v>
      </c>
      <c r="J30" s="59">
        <f t="shared" si="0"/>
        <v>27.49</v>
      </c>
      <c r="K30" s="59">
        <f t="shared" si="0"/>
        <v>97.13</v>
      </c>
      <c r="L30" s="79">
        <v>96.4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708774</v>
      </c>
      <c r="D31" s="51">
        <v>4070</v>
      </c>
      <c r="E31" s="51">
        <v>712844</v>
      </c>
      <c r="F31" s="51">
        <v>708292</v>
      </c>
      <c r="G31" s="51">
        <v>2150</v>
      </c>
      <c r="H31" s="51">
        <v>710442</v>
      </c>
      <c r="I31" s="59">
        <f t="shared" si="0"/>
        <v>99.93</v>
      </c>
      <c r="J31" s="59">
        <f t="shared" si="0"/>
        <v>52.83</v>
      </c>
      <c r="K31" s="59">
        <f t="shared" si="0"/>
        <v>99.66</v>
      </c>
      <c r="L31" s="79">
        <v>99.44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1494007</v>
      </c>
      <c r="D32" s="51">
        <v>70029</v>
      </c>
      <c r="E32" s="51">
        <v>1564036</v>
      </c>
      <c r="F32" s="51">
        <v>1480127</v>
      </c>
      <c r="G32" s="51">
        <v>13975</v>
      </c>
      <c r="H32" s="51">
        <v>1494102</v>
      </c>
      <c r="I32" s="59">
        <f t="shared" si="0"/>
        <v>99.07</v>
      </c>
      <c r="J32" s="59">
        <f t="shared" si="0"/>
        <v>19.96</v>
      </c>
      <c r="K32" s="59">
        <f t="shared" si="0"/>
        <v>95.53</v>
      </c>
      <c r="L32" s="79">
        <v>95.15</v>
      </c>
      <c r="M32" s="83">
        <v>23</v>
      </c>
    </row>
    <row r="33" spans="1:14" ht="20.100000000000001" customHeight="1" x14ac:dyDescent="0.15">
      <c r="A33" s="64">
        <v>24</v>
      </c>
      <c r="B33" s="70" t="s">
        <v>57</v>
      </c>
      <c r="C33" s="51">
        <v>1119130</v>
      </c>
      <c r="D33" s="51">
        <v>41163</v>
      </c>
      <c r="E33" s="51">
        <v>1160293</v>
      </c>
      <c r="F33" s="51">
        <v>1105731</v>
      </c>
      <c r="G33" s="51">
        <v>5717</v>
      </c>
      <c r="H33" s="51">
        <v>1111448</v>
      </c>
      <c r="I33" s="59">
        <f t="shared" si="0"/>
        <v>98.8</v>
      </c>
      <c r="J33" s="59">
        <f t="shared" si="0"/>
        <v>13.89</v>
      </c>
      <c r="K33" s="59">
        <f t="shared" si="0"/>
        <v>95.79</v>
      </c>
      <c r="L33" s="79">
        <v>95.88</v>
      </c>
      <c r="M33" s="83">
        <v>24</v>
      </c>
    </row>
    <row r="34" spans="1:14" ht="20.100000000000001" customHeight="1" x14ac:dyDescent="0.15">
      <c r="A34" s="65">
        <v>25</v>
      </c>
      <c r="B34" s="71" t="s">
        <v>60</v>
      </c>
      <c r="C34" s="73">
        <v>217817</v>
      </c>
      <c r="D34" s="73">
        <v>3701</v>
      </c>
      <c r="E34" s="73">
        <v>221518</v>
      </c>
      <c r="F34" s="73">
        <v>216414</v>
      </c>
      <c r="G34" s="73">
        <v>884</v>
      </c>
      <c r="H34" s="73">
        <v>217298</v>
      </c>
      <c r="I34" s="74">
        <f t="shared" si="0"/>
        <v>99.36</v>
      </c>
      <c r="J34" s="74">
        <f t="shared" si="0"/>
        <v>23.89</v>
      </c>
      <c r="K34" s="74">
        <f t="shared" si="0"/>
        <v>98.09</v>
      </c>
      <c r="L34" s="80">
        <v>98.24</v>
      </c>
      <c r="M34" s="84">
        <v>25</v>
      </c>
    </row>
    <row r="35" spans="1:14" ht="20.100000000000001" customHeight="1" x14ac:dyDescent="0.15">
      <c r="A35" s="28" t="s">
        <v>61</v>
      </c>
      <c r="B35" s="72"/>
      <c r="C35" s="54">
        <f t="shared" ref="C35:H35" si="1">SUM(C10:C34)</f>
        <v>113060846</v>
      </c>
      <c r="D35" s="54">
        <f t="shared" si="1"/>
        <v>4086401</v>
      </c>
      <c r="E35" s="54">
        <f t="shared" si="1"/>
        <v>117147247</v>
      </c>
      <c r="F35" s="54">
        <f t="shared" si="1"/>
        <v>112139691</v>
      </c>
      <c r="G35" s="54">
        <f t="shared" si="1"/>
        <v>672797</v>
      </c>
      <c r="H35" s="54">
        <f t="shared" si="1"/>
        <v>112812488</v>
      </c>
      <c r="I35" s="61">
        <f t="shared" si="0"/>
        <v>99.19</v>
      </c>
      <c r="J35" s="61">
        <f t="shared" si="0"/>
        <v>16.46</v>
      </c>
      <c r="K35" s="61">
        <f t="shared" si="0"/>
        <v>96.3</v>
      </c>
      <c r="L35" s="81">
        <v>95.94</v>
      </c>
      <c r="M35" s="85"/>
    </row>
    <row r="36" spans="1:14" ht="15" customHeight="1" x14ac:dyDescent="0.15">
      <c r="I36" s="75"/>
      <c r="J36" s="75"/>
      <c r="K36" s="75"/>
      <c r="L36" s="75"/>
      <c r="N36" s="75"/>
    </row>
    <row r="37" spans="1:14" ht="15" customHeight="1" x14ac:dyDescent="0.15">
      <c r="I37" s="75"/>
      <c r="J37" s="75"/>
      <c r="K37" s="75"/>
      <c r="L37" s="75"/>
      <c r="N37" s="7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3" orientation="portrait" useFirstPageNumber="1" r:id="rId1"/>
  <headerFooter scaleWithDoc="0"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37"/>
  <sheetViews>
    <sheetView view="pageBreakPreview" zoomScaleNormal="85" zoomScaleSheetLayoutView="100" workbookViewId="0">
      <selection activeCell="L49" sqref="L49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56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19205462</v>
      </c>
      <c r="D10" s="50">
        <v>374422</v>
      </c>
      <c r="E10" s="50">
        <v>19579884</v>
      </c>
      <c r="F10" s="50">
        <v>19117282</v>
      </c>
      <c r="G10" s="50">
        <v>91306</v>
      </c>
      <c r="H10" s="50">
        <v>19208588</v>
      </c>
      <c r="I10" s="58">
        <f t="shared" ref="I10:K35" si="0">IF(ISERROR(ROUND(F10/C10*100,2)),"-",ROUND(F10/C10*100,2))</f>
        <v>99.54</v>
      </c>
      <c r="J10" s="58">
        <f t="shared" si="0"/>
        <v>24.39</v>
      </c>
      <c r="K10" s="58">
        <f t="shared" si="0"/>
        <v>98.1</v>
      </c>
      <c r="L10" s="78">
        <v>97.72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2382414</v>
      </c>
      <c r="D11" s="51">
        <v>130240</v>
      </c>
      <c r="E11" s="51">
        <v>2512654</v>
      </c>
      <c r="F11" s="51">
        <v>2365865</v>
      </c>
      <c r="G11" s="51">
        <v>15026</v>
      </c>
      <c r="H11" s="51">
        <v>2380891</v>
      </c>
      <c r="I11" s="59">
        <f t="shared" si="0"/>
        <v>99.31</v>
      </c>
      <c r="J11" s="59">
        <f t="shared" si="0"/>
        <v>11.54</v>
      </c>
      <c r="K11" s="59">
        <f t="shared" si="0"/>
        <v>94.76</v>
      </c>
      <c r="L11" s="79">
        <v>94.43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3654571</v>
      </c>
      <c r="D12" s="51">
        <v>98527</v>
      </c>
      <c r="E12" s="51">
        <v>3753098</v>
      </c>
      <c r="F12" s="51">
        <v>3633844</v>
      </c>
      <c r="G12" s="51">
        <v>15122</v>
      </c>
      <c r="H12" s="51">
        <v>3648966</v>
      </c>
      <c r="I12" s="59">
        <f t="shared" si="0"/>
        <v>99.43</v>
      </c>
      <c r="J12" s="59">
        <f t="shared" si="0"/>
        <v>15.35</v>
      </c>
      <c r="K12" s="59">
        <f t="shared" si="0"/>
        <v>97.23</v>
      </c>
      <c r="L12" s="79">
        <v>97.07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3379770</v>
      </c>
      <c r="D13" s="51">
        <v>53214</v>
      </c>
      <c r="E13" s="51">
        <v>3432984</v>
      </c>
      <c r="F13" s="51">
        <v>3368369</v>
      </c>
      <c r="G13" s="51">
        <v>7660</v>
      </c>
      <c r="H13" s="51">
        <v>3376029</v>
      </c>
      <c r="I13" s="59">
        <f t="shared" si="0"/>
        <v>99.66</v>
      </c>
      <c r="J13" s="59">
        <f t="shared" si="0"/>
        <v>14.39</v>
      </c>
      <c r="K13" s="59">
        <f t="shared" si="0"/>
        <v>98.34</v>
      </c>
      <c r="L13" s="79">
        <v>98.32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984781</v>
      </c>
      <c r="D14" s="73">
        <v>26306</v>
      </c>
      <c r="E14" s="73">
        <v>1011087</v>
      </c>
      <c r="F14" s="73">
        <v>978833</v>
      </c>
      <c r="G14" s="73">
        <v>3756</v>
      </c>
      <c r="H14" s="73">
        <v>982589</v>
      </c>
      <c r="I14" s="74">
        <f t="shared" si="0"/>
        <v>99.4</v>
      </c>
      <c r="J14" s="74">
        <f t="shared" si="0"/>
        <v>14.28</v>
      </c>
      <c r="K14" s="74">
        <f t="shared" si="0"/>
        <v>97.18</v>
      </c>
      <c r="L14" s="80">
        <v>97.19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1552262</v>
      </c>
      <c r="D15" s="51">
        <v>41568</v>
      </c>
      <c r="E15" s="51">
        <v>1593830</v>
      </c>
      <c r="F15" s="51">
        <v>1541850</v>
      </c>
      <c r="G15" s="51">
        <v>10298</v>
      </c>
      <c r="H15" s="51">
        <v>1552148</v>
      </c>
      <c r="I15" s="59">
        <f t="shared" si="0"/>
        <v>99.33</v>
      </c>
      <c r="J15" s="59">
        <f t="shared" si="0"/>
        <v>24.77</v>
      </c>
      <c r="K15" s="59">
        <f t="shared" si="0"/>
        <v>97.38</v>
      </c>
      <c r="L15" s="79">
        <v>97.22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1180355</v>
      </c>
      <c r="D16" s="51">
        <v>36536</v>
      </c>
      <c r="E16" s="51">
        <v>1216891</v>
      </c>
      <c r="F16" s="51">
        <v>1174154</v>
      </c>
      <c r="G16" s="51">
        <v>8652</v>
      </c>
      <c r="H16" s="51">
        <v>1182806</v>
      </c>
      <c r="I16" s="59">
        <f t="shared" si="0"/>
        <v>99.47</v>
      </c>
      <c r="J16" s="59">
        <f t="shared" si="0"/>
        <v>23.68</v>
      </c>
      <c r="K16" s="59">
        <f t="shared" si="0"/>
        <v>97.2</v>
      </c>
      <c r="L16" s="79">
        <v>96.69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3276492</v>
      </c>
      <c r="D17" s="51">
        <v>44897</v>
      </c>
      <c r="E17" s="51">
        <v>3321389</v>
      </c>
      <c r="F17" s="51">
        <v>3261979</v>
      </c>
      <c r="G17" s="51">
        <v>16511</v>
      </c>
      <c r="H17" s="51">
        <v>3278490</v>
      </c>
      <c r="I17" s="59">
        <f t="shared" si="0"/>
        <v>99.56</v>
      </c>
      <c r="J17" s="59">
        <f t="shared" si="0"/>
        <v>36.78</v>
      </c>
      <c r="K17" s="59">
        <f t="shared" si="0"/>
        <v>98.71</v>
      </c>
      <c r="L17" s="79">
        <v>98.48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1285649</v>
      </c>
      <c r="D18" s="51">
        <v>40875</v>
      </c>
      <c r="E18" s="51">
        <v>1326524</v>
      </c>
      <c r="F18" s="51">
        <v>1274465</v>
      </c>
      <c r="G18" s="51">
        <v>10363</v>
      </c>
      <c r="H18" s="51">
        <v>1284828</v>
      </c>
      <c r="I18" s="59">
        <f t="shared" si="0"/>
        <v>99.13</v>
      </c>
      <c r="J18" s="59">
        <f t="shared" si="0"/>
        <v>25.35</v>
      </c>
      <c r="K18" s="59">
        <f t="shared" si="0"/>
        <v>96.86</v>
      </c>
      <c r="L18" s="79">
        <v>96.59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3435448</v>
      </c>
      <c r="D19" s="73">
        <v>84445</v>
      </c>
      <c r="E19" s="73">
        <v>3519893</v>
      </c>
      <c r="F19" s="73">
        <v>3408194</v>
      </c>
      <c r="G19" s="73">
        <v>18466</v>
      </c>
      <c r="H19" s="73">
        <v>3426660</v>
      </c>
      <c r="I19" s="74">
        <f t="shared" si="0"/>
        <v>99.21</v>
      </c>
      <c r="J19" s="74">
        <f t="shared" si="0"/>
        <v>21.87</v>
      </c>
      <c r="K19" s="74">
        <f t="shared" si="0"/>
        <v>97.35</v>
      </c>
      <c r="L19" s="80">
        <v>97.25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1138426</v>
      </c>
      <c r="D20" s="51">
        <v>23252</v>
      </c>
      <c r="E20" s="51">
        <v>1161678</v>
      </c>
      <c r="F20" s="51">
        <v>1133214</v>
      </c>
      <c r="G20" s="51">
        <v>5057</v>
      </c>
      <c r="H20" s="51">
        <v>1138271</v>
      </c>
      <c r="I20" s="59">
        <f t="shared" si="0"/>
        <v>99.54</v>
      </c>
      <c r="J20" s="59">
        <f t="shared" si="0"/>
        <v>21.75</v>
      </c>
      <c r="K20" s="59">
        <f t="shared" si="0"/>
        <v>97.99</v>
      </c>
      <c r="L20" s="79">
        <v>97.88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1129074</v>
      </c>
      <c r="D21" s="51">
        <v>14883</v>
      </c>
      <c r="E21" s="51">
        <v>1143957</v>
      </c>
      <c r="F21" s="51">
        <v>1125442</v>
      </c>
      <c r="G21" s="51">
        <v>6111</v>
      </c>
      <c r="H21" s="51">
        <v>1131553</v>
      </c>
      <c r="I21" s="59">
        <f t="shared" si="0"/>
        <v>99.68</v>
      </c>
      <c r="J21" s="59">
        <f t="shared" si="0"/>
        <v>41.06</v>
      </c>
      <c r="K21" s="59">
        <f t="shared" si="0"/>
        <v>98.92</v>
      </c>
      <c r="L21" s="79">
        <v>98.28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864881</v>
      </c>
      <c r="D22" s="51">
        <v>12226</v>
      </c>
      <c r="E22" s="51">
        <v>877107</v>
      </c>
      <c r="F22" s="51">
        <v>860349</v>
      </c>
      <c r="G22" s="51">
        <v>3813</v>
      </c>
      <c r="H22" s="51">
        <v>864162</v>
      </c>
      <c r="I22" s="59">
        <f t="shared" si="0"/>
        <v>99.48</v>
      </c>
      <c r="J22" s="59">
        <f t="shared" si="0"/>
        <v>31.19</v>
      </c>
      <c r="K22" s="59">
        <f t="shared" si="0"/>
        <v>98.52</v>
      </c>
      <c r="L22" s="79">
        <v>98.14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698884</v>
      </c>
      <c r="D23" s="51">
        <v>2404</v>
      </c>
      <c r="E23" s="51">
        <v>701288</v>
      </c>
      <c r="F23" s="51">
        <v>698622</v>
      </c>
      <c r="G23" s="51">
        <v>801</v>
      </c>
      <c r="H23" s="51">
        <v>699423</v>
      </c>
      <c r="I23" s="59">
        <f t="shared" si="0"/>
        <v>99.96</v>
      </c>
      <c r="J23" s="59">
        <f t="shared" si="0"/>
        <v>33.32</v>
      </c>
      <c r="K23" s="59">
        <f t="shared" si="0"/>
        <v>99.73</v>
      </c>
      <c r="L23" s="79">
        <v>99.43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57134</v>
      </c>
      <c r="D24" s="73">
        <v>1596</v>
      </c>
      <c r="E24" s="73">
        <v>58730</v>
      </c>
      <c r="F24" s="73">
        <v>56975</v>
      </c>
      <c r="G24" s="73">
        <v>269</v>
      </c>
      <c r="H24" s="73">
        <v>57244</v>
      </c>
      <c r="I24" s="74">
        <f t="shared" si="0"/>
        <v>99.72</v>
      </c>
      <c r="J24" s="74">
        <f t="shared" si="0"/>
        <v>16.850000000000001</v>
      </c>
      <c r="K24" s="74">
        <f t="shared" si="0"/>
        <v>97.47</v>
      </c>
      <c r="L24" s="80">
        <v>97.06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75974</v>
      </c>
      <c r="D25" s="51">
        <v>3053</v>
      </c>
      <c r="E25" s="51">
        <v>79027</v>
      </c>
      <c r="F25" s="51">
        <v>75565</v>
      </c>
      <c r="G25" s="51">
        <v>366</v>
      </c>
      <c r="H25" s="51">
        <v>75931</v>
      </c>
      <c r="I25" s="59">
        <f t="shared" si="0"/>
        <v>99.46</v>
      </c>
      <c r="J25" s="59">
        <f t="shared" si="0"/>
        <v>11.99</v>
      </c>
      <c r="K25" s="59">
        <f t="shared" si="0"/>
        <v>96.08</v>
      </c>
      <c r="L25" s="79">
        <v>96.03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502804</v>
      </c>
      <c r="D26" s="51">
        <v>26205</v>
      </c>
      <c r="E26" s="51">
        <v>529009</v>
      </c>
      <c r="F26" s="51">
        <v>497731</v>
      </c>
      <c r="G26" s="51">
        <v>8502</v>
      </c>
      <c r="H26" s="51">
        <v>506233</v>
      </c>
      <c r="I26" s="59">
        <f t="shared" si="0"/>
        <v>98.99</v>
      </c>
      <c r="J26" s="59">
        <f t="shared" si="0"/>
        <v>32.44</v>
      </c>
      <c r="K26" s="59">
        <f t="shared" si="0"/>
        <v>95.69</v>
      </c>
      <c r="L26" s="79">
        <v>95.04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218036</v>
      </c>
      <c r="D27" s="51">
        <v>9505</v>
      </c>
      <c r="E27" s="51">
        <v>227541</v>
      </c>
      <c r="F27" s="51">
        <v>215851</v>
      </c>
      <c r="G27" s="51">
        <v>732</v>
      </c>
      <c r="H27" s="51">
        <v>216583</v>
      </c>
      <c r="I27" s="59">
        <f t="shared" si="0"/>
        <v>99</v>
      </c>
      <c r="J27" s="59">
        <f t="shared" si="0"/>
        <v>7.7</v>
      </c>
      <c r="K27" s="59">
        <f t="shared" si="0"/>
        <v>95.18</v>
      </c>
      <c r="L27" s="79">
        <v>95.43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287711</v>
      </c>
      <c r="D28" s="51">
        <v>12598</v>
      </c>
      <c r="E28" s="51">
        <v>300309</v>
      </c>
      <c r="F28" s="51">
        <v>285087</v>
      </c>
      <c r="G28" s="51">
        <v>818</v>
      </c>
      <c r="H28" s="51">
        <v>285905</v>
      </c>
      <c r="I28" s="59">
        <f t="shared" si="0"/>
        <v>99.09</v>
      </c>
      <c r="J28" s="59">
        <f t="shared" si="0"/>
        <v>6.49</v>
      </c>
      <c r="K28" s="59">
        <f t="shared" si="0"/>
        <v>95.2</v>
      </c>
      <c r="L28" s="79">
        <v>95.38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185213</v>
      </c>
      <c r="D29" s="73">
        <v>5650</v>
      </c>
      <c r="E29" s="73">
        <v>190863</v>
      </c>
      <c r="F29" s="73">
        <v>181378</v>
      </c>
      <c r="G29" s="73">
        <v>734</v>
      </c>
      <c r="H29" s="73">
        <v>182112</v>
      </c>
      <c r="I29" s="74">
        <f t="shared" si="0"/>
        <v>97.93</v>
      </c>
      <c r="J29" s="74">
        <f t="shared" si="0"/>
        <v>12.99</v>
      </c>
      <c r="K29" s="74">
        <f t="shared" si="0"/>
        <v>95.42</v>
      </c>
      <c r="L29" s="80">
        <v>96.76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144620</v>
      </c>
      <c r="D30" s="51">
        <v>3917</v>
      </c>
      <c r="E30" s="51">
        <v>148537</v>
      </c>
      <c r="F30" s="51">
        <v>143835</v>
      </c>
      <c r="G30" s="51">
        <v>1007</v>
      </c>
      <c r="H30" s="51">
        <v>144842</v>
      </c>
      <c r="I30" s="59">
        <f t="shared" si="0"/>
        <v>99.46</v>
      </c>
      <c r="J30" s="59">
        <f t="shared" si="0"/>
        <v>25.71</v>
      </c>
      <c r="K30" s="59">
        <f t="shared" si="0"/>
        <v>97.51</v>
      </c>
      <c r="L30" s="79">
        <v>96.98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267583</v>
      </c>
      <c r="D31" s="51">
        <v>2695</v>
      </c>
      <c r="E31" s="51">
        <v>270278</v>
      </c>
      <c r="F31" s="51">
        <v>267519</v>
      </c>
      <c r="G31" s="51">
        <v>1384</v>
      </c>
      <c r="H31" s="51">
        <v>268903</v>
      </c>
      <c r="I31" s="59">
        <f t="shared" si="0"/>
        <v>99.98</v>
      </c>
      <c r="J31" s="59">
        <f t="shared" si="0"/>
        <v>51.35</v>
      </c>
      <c r="K31" s="59">
        <f t="shared" si="0"/>
        <v>99.49</v>
      </c>
      <c r="L31" s="79">
        <v>99.08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621349</v>
      </c>
      <c r="D32" s="51">
        <v>15683</v>
      </c>
      <c r="E32" s="51">
        <v>637032</v>
      </c>
      <c r="F32" s="51">
        <v>618839</v>
      </c>
      <c r="G32" s="51">
        <v>4093</v>
      </c>
      <c r="H32" s="51">
        <v>622932</v>
      </c>
      <c r="I32" s="59">
        <f t="shared" si="0"/>
        <v>99.6</v>
      </c>
      <c r="J32" s="59">
        <f t="shared" si="0"/>
        <v>26.1</v>
      </c>
      <c r="K32" s="59">
        <f t="shared" si="0"/>
        <v>97.79</v>
      </c>
      <c r="L32" s="79">
        <v>97.4</v>
      </c>
      <c r="M32" s="83">
        <v>23</v>
      </c>
    </row>
    <row r="33" spans="1:14" ht="20.100000000000001" customHeight="1" x14ac:dyDescent="0.15">
      <c r="A33" s="64">
        <v>24</v>
      </c>
      <c r="B33" s="70" t="s">
        <v>57</v>
      </c>
      <c r="C33" s="51">
        <v>431580</v>
      </c>
      <c r="D33" s="51">
        <v>9716</v>
      </c>
      <c r="E33" s="51">
        <v>441296</v>
      </c>
      <c r="F33" s="51">
        <v>428341</v>
      </c>
      <c r="G33" s="51">
        <v>1590</v>
      </c>
      <c r="H33" s="51">
        <v>429931</v>
      </c>
      <c r="I33" s="59">
        <f t="shared" si="0"/>
        <v>99.25</v>
      </c>
      <c r="J33" s="59">
        <f t="shared" si="0"/>
        <v>16.36</v>
      </c>
      <c r="K33" s="59">
        <f t="shared" si="0"/>
        <v>97.42</v>
      </c>
      <c r="L33" s="79">
        <v>97.67</v>
      </c>
      <c r="M33" s="83">
        <v>24</v>
      </c>
    </row>
    <row r="34" spans="1:14" ht="20.100000000000001" customHeight="1" x14ac:dyDescent="0.15">
      <c r="A34" s="65">
        <v>25</v>
      </c>
      <c r="B34" s="71" t="s">
        <v>60</v>
      </c>
      <c r="C34" s="73">
        <v>85419</v>
      </c>
      <c r="D34" s="73">
        <v>1128</v>
      </c>
      <c r="E34" s="73">
        <v>86547</v>
      </c>
      <c r="F34" s="73">
        <v>85040</v>
      </c>
      <c r="G34" s="73">
        <v>200</v>
      </c>
      <c r="H34" s="73">
        <v>85240</v>
      </c>
      <c r="I34" s="74">
        <f t="shared" si="0"/>
        <v>99.56</v>
      </c>
      <c r="J34" s="74">
        <f t="shared" si="0"/>
        <v>17.73</v>
      </c>
      <c r="K34" s="74">
        <f t="shared" si="0"/>
        <v>98.49</v>
      </c>
      <c r="L34" s="80">
        <v>98.72</v>
      </c>
      <c r="M34" s="84">
        <v>25</v>
      </c>
    </row>
    <row r="35" spans="1:14" ht="20.100000000000001" customHeight="1" x14ac:dyDescent="0.15">
      <c r="A35" s="28" t="s">
        <v>61</v>
      </c>
      <c r="B35" s="72"/>
      <c r="C35" s="54">
        <f t="shared" ref="C35:H35" si="1">SUM(C10:C34)</f>
        <v>47045892</v>
      </c>
      <c r="D35" s="54">
        <f t="shared" si="1"/>
        <v>1075541</v>
      </c>
      <c r="E35" s="54">
        <f t="shared" si="1"/>
        <v>48121433</v>
      </c>
      <c r="F35" s="54">
        <f t="shared" si="1"/>
        <v>46798623</v>
      </c>
      <c r="G35" s="54">
        <f t="shared" si="1"/>
        <v>232637</v>
      </c>
      <c r="H35" s="54">
        <f t="shared" si="1"/>
        <v>47031260</v>
      </c>
      <c r="I35" s="61">
        <f t="shared" si="0"/>
        <v>99.47</v>
      </c>
      <c r="J35" s="61">
        <f t="shared" si="0"/>
        <v>21.63</v>
      </c>
      <c r="K35" s="61">
        <f t="shared" si="0"/>
        <v>97.73</v>
      </c>
      <c r="L35" s="81">
        <v>97.45</v>
      </c>
      <c r="M35" s="85"/>
    </row>
    <row r="36" spans="1:14" ht="15" customHeight="1" x14ac:dyDescent="0.15">
      <c r="I36" s="75"/>
      <c r="J36" s="75"/>
      <c r="K36" s="75"/>
      <c r="L36" s="75"/>
      <c r="N36" s="75"/>
    </row>
    <row r="37" spans="1:14" ht="15" customHeight="1" x14ac:dyDescent="0.15">
      <c r="I37" s="75"/>
      <c r="J37" s="75"/>
      <c r="K37" s="75"/>
      <c r="L37" s="75"/>
      <c r="N37" s="7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5" orientation="portrait" useFirstPageNumber="1" r:id="rId1"/>
  <headerFooter scaleWithDoc="0" alignWithMargins="0">
    <oddFooter>&amp;C-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M37"/>
  <sheetViews>
    <sheetView view="pageBreakPreview" zoomScaleNormal="85" zoomScaleSheetLayoutView="100" workbookViewId="0">
      <selection activeCell="J39" sqref="J39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68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531255</v>
      </c>
      <c r="D10" s="50">
        <v>11773</v>
      </c>
      <c r="E10" s="50">
        <v>543028</v>
      </c>
      <c r="F10" s="50">
        <v>528573</v>
      </c>
      <c r="G10" s="50">
        <v>2912</v>
      </c>
      <c r="H10" s="50">
        <v>531485</v>
      </c>
      <c r="I10" s="58">
        <f t="shared" ref="I10:K35" si="0">IF(ISERROR(ROUND(F10/C10*100,2)),"-",ROUND(F10/C10*100,2))</f>
        <v>99.5</v>
      </c>
      <c r="J10" s="58">
        <f t="shared" si="0"/>
        <v>24.73</v>
      </c>
      <c r="K10" s="58">
        <f t="shared" si="0"/>
        <v>97.87</v>
      </c>
      <c r="L10" s="78">
        <v>97.37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83408</v>
      </c>
      <c r="D11" s="51">
        <v>4950</v>
      </c>
      <c r="E11" s="51">
        <v>88358</v>
      </c>
      <c r="F11" s="51">
        <v>80922</v>
      </c>
      <c r="G11" s="51">
        <v>578</v>
      </c>
      <c r="H11" s="51">
        <v>81500</v>
      </c>
      <c r="I11" s="59">
        <f t="shared" si="0"/>
        <v>97.02</v>
      </c>
      <c r="J11" s="59">
        <f t="shared" si="0"/>
        <v>11.68</v>
      </c>
      <c r="K11" s="59">
        <f t="shared" si="0"/>
        <v>92.24</v>
      </c>
      <c r="L11" s="79">
        <v>93.03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141926</v>
      </c>
      <c r="D12" s="51">
        <v>4164</v>
      </c>
      <c r="E12" s="51">
        <v>146090</v>
      </c>
      <c r="F12" s="51">
        <v>141079</v>
      </c>
      <c r="G12" s="51">
        <v>609</v>
      </c>
      <c r="H12" s="51">
        <v>141688</v>
      </c>
      <c r="I12" s="59">
        <f t="shared" si="0"/>
        <v>99.4</v>
      </c>
      <c r="J12" s="59">
        <f t="shared" si="0"/>
        <v>14.63</v>
      </c>
      <c r="K12" s="59">
        <f t="shared" si="0"/>
        <v>96.99</v>
      </c>
      <c r="L12" s="79">
        <v>96.79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119550</v>
      </c>
      <c r="D13" s="51">
        <v>2040</v>
      </c>
      <c r="E13" s="51">
        <v>121590</v>
      </c>
      <c r="F13" s="51">
        <v>119098</v>
      </c>
      <c r="G13" s="51">
        <v>289</v>
      </c>
      <c r="H13" s="51">
        <v>119387</v>
      </c>
      <c r="I13" s="59">
        <f t="shared" si="0"/>
        <v>99.62</v>
      </c>
      <c r="J13" s="59">
        <f t="shared" si="0"/>
        <v>14.17</v>
      </c>
      <c r="K13" s="59">
        <f t="shared" si="0"/>
        <v>98.19</v>
      </c>
      <c r="L13" s="79">
        <v>98.17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39209</v>
      </c>
      <c r="D14" s="73">
        <v>1364</v>
      </c>
      <c r="E14" s="73">
        <v>40573</v>
      </c>
      <c r="F14" s="73">
        <v>38935</v>
      </c>
      <c r="G14" s="73">
        <v>199</v>
      </c>
      <c r="H14" s="73">
        <v>39134</v>
      </c>
      <c r="I14" s="74">
        <f t="shared" si="0"/>
        <v>99.3</v>
      </c>
      <c r="J14" s="74">
        <f t="shared" si="0"/>
        <v>14.59</v>
      </c>
      <c r="K14" s="74">
        <f t="shared" si="0"/>
        <v>96.45</v>
      </c>
      <c r="L14" s="80">
        <v>96.58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68901</v>
      </c>
      <c r="D15" s="51">
        <v>1904</v>
      </c>
      <c r="E15" s="51">
        <v>70805</v>
      </c>
      <c r="F15" s="51">
        <v>68419</v>
      </c>
      <c r="G15" s="51">
        <v>498</v>
      </c>
      <c r="H15" s="51">
        <v>68917</v>
      </c>
      <c r="I15" s="59">
        <f t="shared" si="0"/>
        <v>99.3</v>
      </c>
      <c r="J15" s="59">
        <f t="shared" si="0"/>
        <v>26.16</v>
      </c>
      <c r="K15" s="59">
        <f t="shared" si="0"/>
        <v>97.33</v>
      </c>
      <c r="L15" s="79">
        <v>97.21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50872</v>
      </c>
      <c r="D16" s="51">
        <v>1591</v>
      </c>
      <c r="E16" s="51">
        <v>52463</v>
      </c>
      <c r="F16" s="51">
        <v>50594</v>
      </c>
      <c r="G16" s="51">
        <v>439</v>
      </c>
      <c r="H16" s="51">
        <v>51033</v>
      </c>
      <c r="I16" s="59">
        <f t="shared" si="0"/>
        <v>99.45</v>
      </c>
      <c r="J16" s="59">
        <f t="shared" si="0"/>
        <v>27.59</v>
      </c>
      <c r="K16" s="59">
        <f t="shared" si="0"/>
        <v>97.27</v>
      </c>
      <c r="L16" s="79">
        <v>96.6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126788</v>
      </c>
      <c r="D17" s="51">
        <v>1831</v>
      </c>
      <c r="E17" s="51">
        <v>128619</v>
      </c>
      <c r="F17" s="51">
        <v>126187</v>
      </c>
      <c r="G17" s="51">
        <v>687</v>
      </c>
      <c r="H17" s="51">
        <v>126874</v>
      </c>
      <c r="I17" s="59">
        <f t="shared" si="0"/>
        <v>99.53</v>
      </c>
      <c r="J17" s="59">
        <f t="shared" si="0"/>
        <v>37.520000000000003</v>
      </c>
      <c r="K17" s="59">
        <f t="shared" si="0"/>
        <v>98.64</v>
      </c>
      <c r="L17" s="79">
        <v>98.38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54105</v>
      </c>
      <c r="D18" s="51">
        <v>1851</v>
      </c>
      <c r="E18" s="51">
        <v>55956</v>
      </c>
      <c r="F18" s="51">
        <v>53597</v>
      </c>
      <c r="G18" s="51">
        <v>488</v>
      </c>
      <c r="H18" s="51">
        <v>54085</v>
      </c>
      <c r="I18" s="59">
        <f t="shared" si="0"/>
        <v>99.06</v>
      </c>
      <c r="J18" s="59">
        <f t="shared" si="0"/>
        <v>26.36</v>
      </c>
      <c r="K18" s="59">
        <f t="shared" si="0"/>
        <v>96.66</v>
      </c>
      <c r="L18" s="79">
        <v>96.32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130507</v>
      </c>
      <c r="D19" s="73">
        <v>3648</v>
      </c>
      <c r="E19" s="73">
        <v>134155</v>
      </c>
      <c r="F19" s="73">
        <v>129459</v>
      </c>
      <c r="G19" s="73">
        <v>790</v>
      </c>
      <c r="H19" s="73">
        <v>130249</v>
      </c>
      <c r="I19" s="74">
        <f t="shared" si="0"/>
        <v>99.2</v>
      </c>
      <c r="J19" s="74">
        <f t="shared" si="0"/>
        <v>21.66</v>
      </c>
      <c r="K19" s="74">
        <f t="shared" si="0"/>
        <v>97.09</v>
      </c>
      <c r="L19" s="80">
        <v>96.96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48095</v>
      </c>
      <c r="D20" s="51">
        <v>1729</v>
      </c>
      <c r="E20" s="51">
        <v>49824</v>
      </c>
      <c r="F20" s="51">
        <v>47922</v>
      </c>
      <c r="G20" s="51">
        <v>605</v>
      </c>
      <c r="H20" s="51">
        <v>48527</v>
      </c>
      <c r="I20" s="59">
        <f t="shared" si="0"/>
        <v>99.64</v>
      </c>
      <c r="J20" s="59">
        <f t="shared" si="0"/>
        <v>34.99</v>
      </c>
      <c r="K20" s="59">
        <f t="shared" si="0"/>
        <v>97.4</v>
      </c>
      <c r="L20" s="79">
        <v>96.72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40913</v>
      </c>
      <c r="D21" s="51">
        <v>547</v>
      </c>
      <c r="E21" s="51">
        <v>41460</v>
      </c>
      <c r="F21" s="51">
        <v>40769</v>
      </c>
      <c r="G21" s="51">
        <v>231</v>
      </c>
      <c r="H21" s="51">
        <v>41000</v>
      </c>
      <c r="I21" s="59">
        <f t="shared" si="0"/>
        <v>99.65</v>
      </c>
      <c r="J21" s="59">
        <f t="shared" si="0"/>
        <v>42.23</v>
      </c>
      <c r="K21" s="59">
        <f t="shared" si="0"/>
        <v>98.89</v>
      </c>
      <c r="L21" s="79">
        <v>98.27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39476</v>
      </c>
      <c r="D22" s="51">
        <v>559</v>
      </c>
      <c r="E22" s="51">
        <v>40035</v>
      </c>
      <c r="F22" s="51">
        <v>39279</v>
      </c>
      <c r="G22" s="51">
        <v>186</v>
      </c>
      <c r="H22" s="51">
        <v>39465</v>
      </c>
      <c r="I22" s="59">
        <f t="shared" si="0"/>
        <v>99.5</v>
      </c>
      <c r="J22" s="59">
        <f t="shared" si="0"/>
        <v>33.270000000000003</v>
      </c>
      <c r="K22" s="59">
        <f t="shared" si="0"/>
        <v>98.58</v>
      </c>
      <c r="L22" s="79">
        <v>95.82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7802</v>
      </c>
      <c r="D23" s="51">
        <v>110</v>
      </c>
      <c r="E23" s="51">
        <v>7912</v>
      </c>
      <c r="F23" s="51">
        <v>7790</v>
      </c>
      <c r="G23" s="51">
        <v>36</v>
      </c>
      <c r="H23" s="51">
        <v>7826</v>
      </c>
      <c r="I23" s="59">
        <f t="shared" si="0"/>
        <v>99.85</v>
      </c>
      <c r="J23" s="59">
        <f t="shared" si="0"/>
        <v>32.729999999999997</v>
      </c>
      <c r="K23" s="59">
        <f t="shared" si="0"/>
        <v>98.91</v>
      </c>
      <c r="L23" s="79">
        <v>98.56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3290</v>
      </c>
      <c r="D24" s="73">
        <v>98</v>
      </c>
      <c r="E24" s="73">
        <v>3388</v>
      </c>
      <c r="F24" s="73">
        <v>3282</v>
      </c>
      <c r="G24" s="73">
        <v>17</v>
      </c>
      <c r="H24" s="73">
        <v>3299</v>
      </c>
      <c r="I24" s="74">
        <f t="shared" si="0"/>
        <v>99.76</v>
      </c>
      <c r="J24" s="74">
        <f t="shared" si="0"/>
        <v>17.350000000000001</v>
      </c>
      <c r="K24" s="74">
        <f t="shared" si="0"/>
        <v>97.37</v>
      </c>
      <c r="L24" s="80">
        <v>96.97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4564</v>
      </c>
      <c r="D25" s="51">
        <v>105</v>
      </c>
      <c r="E25" s="51">
        <v>4669</v>
      </c>
      <c r="F25" s="51">
        <v>4554</v>
      </c>
      <c r="G25" s="51">
        <v>14</v>
      </c>
      <c r="H25" s="51">
        <v>4568</v>
      </c>
      <c r="I25" s="59">
        <f t="shared" si="0"/>
        <v>99.78</v>
      </c>
      <c r="J25" s="59">
        <f t="shared" si="0"/>
        <v>13.33</v>
      </c>
      <c r="K25" s="59">
        <f t="shared" si="0"/>
        <v>97.84</v>
      </c>
      <c r="L25" s="79">
        <v>97.61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24253</v>
      </c>
      <c r="D26" s="51">
        <v>1346</v>
      </c>
      <c r="E26" s="51">
        <v>25599</v>
      </c>
      <c r="F26" s="51">
        <v>23976</v>
      </c>
      <c r="G26" s="51">
        <v>450</v>
      </c>
      <c r="H26" s="51">
        <v>24426</v>
      </c>
      <c r="I26" s="59">
        <f t="shared" si="0"/>
        <v>98.86</v>
      </c>
      <c r="J26" s="59">
        <f t="shared" si="0"/>
        <v>33.43</v>
      </c>
      <c r="K26" s="59">
        <f t="shared" si="0"/>
        <v>95.42</v>
      </c>
      <c r="L26" s="79">
        <v>94.82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10409</v>
      </c>
      <c r="D27" s="51">
        <v>455</v>
      </c>
      <c r="E27" s="51">
        <v>10864</v>
      </c>
      <c r="F27" s="51">
        <v>10329</v>
      </c>
      <c r="G27" s="51">
        <v>42</v>
      </c>
      <c r="H27" s="51">
        <v>10371</v>
      </c>
      <c r="I27" s="59">
        <f t="shared" si="0"/>
        <v>99.23</v>
      </c>
      <c r="J27" s="59">
        <f t="shared" si="0"/>
        <v>9.23</v>
      </c>
      <c r="K27" s="59">
        <f t="shared" si="0"/>
        <v>95.46</v>
      </c>
      <c r="L27" s="79">
        <v>95.32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13262</v>
      </c>
      <c r="D28" s="51">
        <v>672</v>
      </c>
      <c r="E28" s="51">
        <v>13934</v>
      </c>
      <c r="F28" s="51">
        <v>13261</v>
      </c>
      <c r="G28" s="51">
        <v>45</v>
      </c>
      <c r="H28" s="51">
        <v>13306</v>
      </c>
      <c r="I28" s="59">
        <f t="shared" si="0"/>
        <v>99.99</v>
      </c>
      <c r="J28" s="59">
        <f t="shared" si="0"/>
        <v>6.7</v>
      </c>
      <c r="K28" s="59">
        <f t="shared" si="0"/>
        <v>95.49</v>
      </c>
      <c r="L28" s="79">
        <v>94.92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8841</v>
      </c>
      <c r="D29" s="73">
        <v>403</v>
      </c>
      <c r="E29" s="73">
        <v>9244</v>
      </c>
      <c r="F29" s="73">
        <v>8353</v>
      </c>
      <c r="G29" s="73">
        <v>51</v>
      </c>
      <c r="H29" s="73">
        <v>8404</v>
      </c>
      <c r="I29" s="74">
        <f t="shared" si="0"/>
        <v>94.48</v>
      </c>
      <c r="J29" s="74">
        <f t="shared" si="0"/>
        <v>12.66</v>
      </c>
      <c r="K29" s="74">
        <f t="shared" si="0"/>
        <v>90.91</v>
      </c>
      <c r="L29" s="80">
        <v>90.64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7102</v>
      </c>
      <c r="D30" s="51">
        <v>161</v>
      </c>
      <c r="E30" s="51">
        <v>7263</v>
      </c>
      <c r="F30" s="51">
        <v>7063</v>
      </c>
      <c r="G30" s="51">
        <v>56</v>
      </c>
      <c r="H30" s="51">
        <v>7119</v>
      </c>
      <c r="I30" s="59">
        <f t="shared" si="0"/>
        <v>99.45</v>
      </c>
      <c r="J30" s="59">
        <f t="shared" si="0"/>
        <v>34.78</v>
      </c>
      <c r="K30" s="59">
        <f t="shared" si="0"/>
        <v>98.02</v>
      </c>
      <c r="L30" s="79">
        <v>98.23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6416</v>
      </c>
      <c r="D31" s="51">
        <v>0</v>
      </c>
      <c r="E31" s="51">
        <v>6416</v>
      </c>
      <c r="F31" s="51">
        <v>6416</v>
      </c>
      <c r="G31" s="51">
        <v>0</v>
      </c>
      <c r="H31" s="51">
        <v>6416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30370</v>
      </c>
      <c r="D32" s="51">
        <v>904</v>
      </c>
      <c r="E32" s="51">
        <v>31274</v>
      </c>
      <c r="F32" s="51">
        <v>30208</v>
      </c>
      <c r="G32" s="51">
        <v>244</v>
      </c>
      <c r="H32" s="51">
        <v>30452</v>
      </c>
      <c r="I32" s="59">
        <f t="shared" si="0"/>
        <v>99.47</v>
      </c>
      <c r="J32" s="59">
        <f t="shared" si="0"/>
        <v>26.99</v>
      </c>
      <c r="K32" s="59">
        <f t="shared" si="0"/>
        <v>97.37</v>
      </c>
      <c r="L32" s="79">
        <v>97.07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24711</v>
      </c>
      <c r="D33" s="51">
        <v>598</v>
      </c>
      <c r="E33" s="51">
        <v>25309</v>
      </c>
      <c r="F33" s="51">
        <v>24516</v>
      </c>
      <c r="G33" s="51">
        <v>99</v>
      </c>
      <c r="H33" s="51">
        <v>24615</v>
      </c>
      <c r="I33" s="59">
        <f t="shared" si="0"/>
        <v>99.21</v>
      </c>
      <c r="J33" s="59">
        <f t="shared" si="0"/>
        <v>16.559999999999999</v>
      </c>
      <c r="K33" s="59">
        <f t="shared" si="0"/>
        <v>97.26</v>
      </c>
      <c r="L33" s="79">
        <v>97.47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4036</v>
      </c>
      <c r="D34" s="73">
        <v>50</v>
      </c>
      <c r="E34" s="73">
        <v>4086</v>
      </c>
      <c r="F34" s="73">
        <v>4018</v>
      </c>
      <c r="G34" s="73">
        <v>10</v>
      </c>
      <c r="H34" s="73">
        <v>4028</v>
      </c>
      <c r="I34" s="74">
        <f t="shared" si="0"/>
        <v>99.55</v>
      </c>
      <c r="J34" s="74">
        <f t="shared" si="0"/>
        <v>20</v>
      </c>
      <c r="K34" s="74">
        <f t="shared" si="0"/>
        <v>98.58</v>
      </c>
      <c r="L34" s="80">
        <v>98.81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1620061</v>
      </c>
      <c r="D35" s="54">
        <f t="shared" si="1"/>
        <v>42853</v>
      </c>
      <c r="E35" s="54">
        <f t="shared" si="1"/>
        <v>1662914</v>
      </c>
      <c r="F35" s="54">
        <f t="shared" si="1"/>
        <v>1608599</v>
      </c>
      <c r="G35" s="54">
        <f t="shared" si="1"/>
        <v>9575</v>
      </c>
      <c r="H35" s="54">
        <f t="shared" si="1"/>
        <v>1618174</v>
      </c>
      <c r="I35" s="61">
        <f t="shared" si="0"/>
        <v>99.29</v>
      </c>
      <c r="J35" s="61">
        <f t="shared" si="0"/>
        <v>22.34</v>
      </c>
      <c r="K35" s="61">
        <f t="shared" si="0"/>
        <v>97.31</v>
      </c>
      <c r="L35" s="81">
        <v>96.97</v>
      </c>
      <c r="M35" s="85"/>
    </row>
    <row r="36" spans="1:13" ht="15" customHeight="1" x14ac:dyDescent="0.15">
      <c r="I36" s="75"/>
      <c r="J36" s="75"/>
      <c r="K36" s="75"/>
      <c r="L36" s="75"/>
    </row>
    <row r="37" spans="1:13" ht="15" customHeight="1" x14ac:dyDescent="0.15">
      <c r="I37" s="75"/>
      <c r="J37" s="75"/>
      <c r="K37" s="75"/>
      <c r="L37" s="7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7" orientation="portrait" useFirstPageNumber="1" r:id="rId1"/>
  <headerFooter scaleWithDoc="0" alignWithMargins="0"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M37"/>
  <sheetViews>
    <sheetView view="pageBreakPreview" zoomScaleNormal="85" zoomScaleSheetLayoutView="100" workbookViewId="0">
      <selection activeCell="O42" sqref="O42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42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15010398</v>
      </c>
      <c r="D10" s="50">
        <v>332628</v>
      </c>
      <c r="E10" s="50">
        <v>15343026</v>
      </c>
      <c r="F10" s="50">
        <v>14934621</v>
      </c>
      <c r="G10" s="50">
        <v>82284</v>
      </c>
      <c r="H10" s="50">
        <v>15016905</v>
      </c>
      <c r="I10" s="58">
        <f t="shared" ref="I10:K35" si="0">IF(ISERROR(ROUND(F10/C10*100,2)),"-",ROUND(F10/C10*100,2))</f>
        <v>99.5</v>
      </c>
      <c r="J10" s="58">
        <f t="shared" si="0"/>
        <v>24.74</v>
      </c>
      <c r="K10" s="58">
        <f t="shared" si="0"/>
        <v>97.87</v>
      </c>
      <c r="L10" s="78">
        <v>97.37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1904702</v>
      </c>
      <c r="D11" s="51">
        <v>112731</v>
      </c>
      <c r="E11" s="51">
        <v>2017433</v>
      </c>
      <c r="F11" s="51">
        <v>1891599</v>
      </c>
      <c r="G11" s="51">
        <v>13159</v>
      </c>
      <c r="H11" s="51">
        <v>1904758</v>
      </c>
      <c r="I11" s="59">
        <f t="shared" si="0"/>
        <v>99.31</v>
      </c>
      <c r="J11" s="59">
        <f t="shared" si="0"/>
        <v>11.67</v>
      </c>
      <c r="K11" s="59">
        <f t="shared" si="0"/>
        <v>94.41</v>
      </c>
      <c r="L11" s="79">
        <v>93.95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2910326</v>
      </c>
      <c r="D12" s="51">
        <v>85383</v>
      </c>
      <c r="E12" s="51">
        <v>2995709</v>
      </c>
      <c r="F12" s="51">
        <v>2892937</v>
      </c>
      <c r="G12" s="51">
        <v>12487</v>
      </c>
      <c r="H12" s="51">
        <v>2905424</v>
      </c>
      <c r="I12" s="59">
        <f t="shared" si="0"/>
        <v>99.4</v>
      </c>
      <c r="J12" s="59">
        <f t="shared" si="0"/>
        <v>14.62</v>
      </c>
      <c r="K12" s="59">
        <f t="shared" si="0"/>
        <v>96.99</v>
      </c>
      <c r="L12" s="79">
        <v>96.78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2638979</v>
      </c>
      <c r="D13" s="51">
        <v>45037</v>
      </c>
      <c r="E13" s="51">
        <v>2684016</v>
      </c>
      <c r="F13" s="51">
        <v>2629000</v>
      </c>
      <c r="G13" s="51">
        <v>6381</v>
      </c>
      <c r="H13" s="51">
        <v>2635381</v>
      </c>
      <c r="I13" s="59">
        <f t="shared" si="0"/>
        <v>99.62</v>
      </c>
      <c r="J13" s="59">
        <f t="shared" si="0"/>
        <v>14.17</v>
      </c>
      <c r="K13" s="59">
        <f t="shared" si="0"/>
        <v>98.19</v>
      </c>
      <c r="L13" s="79">
        <v>98.17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751490</v>
      </c>
      <c r="D14" s="73">
        <v>22742</v>
      </c>
      <c r="E14" s="73">
        <v>774232</v>
      </c>
      <c r="F14" s="73">
        <v>746316</v>
      </c>
      <c r="G14" s="73">
        <v>3326</v>
      </c>
      <c r="H14" s="73">
        <v>749642</v>
      </c>
      <c r="I14" s="74">
        <f t="shared" si="0"/>
        <v>99.31</v>
      </c>
      <c r="J14" s="74">
        <f t="shared" si="0"/>
        <v>14.62</v>
      </c>
      <c r="K14" s="74">
        <f t="shared" si="0"/>
        <v>96.82</v>
      </c>
      <c r="L14" s="80">
        <v>96.91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1268679</v>
      </c>
      <c r="D15" s="51">
        <v>36550</v>
      </c>
      <c r="E15" s="51">
        <v>1305229</v>
      </c>
      <c r="F15" s="51">
        <v>1259392</v>
      </c>
      <c r="G15" s="51">
        <v>9566</v>
      </c>
      <c r="H15" s="51">
        <v>1268958</v>
      </c>
      <c r="I15" s="59">
        <f t="shared" si="0"/>
        <v>99.27</v>
      </c>
      <c r="J15" s="59">
        <f t="shared" si="0"/>
        <v>26.17</v>
      </c>
      <c r="K15" s="59">
        <f t="shared" si="0"/>
        <v>97.22</v>
      </c>
      <c r="L15" s="79">
        <v>96.97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944960</v>
      </c>
      <c r="D16" s="51">
        <v>29560</v>
      </c>
      <c r="E16" s="51">
        <v>974520</v>
      </c>
      <c r="F16" s="51">
        <v>939811</v>
      </c>
      <c r="G16" s="51">
        <v>8143</v>
      </c>
      <c r="H16" s="51">
        <v>947954</v>
      </c>
      <c r="I16" s="59">
        <f t="shared" si="0"/>
        <v>99.46</v>
      </c>
      <c r="J16" s="59">
        <f t="shared" si="0"/>
        <v>27.55</v>
      </c>
      <c r="K16" s="59">
        <f t="shared" si="0"/>
        <v>97.27</v>
      </c>
      <c r="L16" s="79">
        <v>96.6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2770933</v>
      </c>
      <c r="D17" s="51">
        <v>40014</v>
      </c>
      <c r="E17" s="51">
        <v>2810947</v>
      </c>
      <c r="F17" s="51">
        <v>2757787</v>
      </c>
      <c r="G17" s="51">
        <v>15009</v>
      </c>
      <c r="H17" s="51">
        <v>2772796</v>
      </c>
      <c r="I17" s="59">
        <f t="shared" si="0"/>
        <v>99.53</v>
      </c>
      <c r="J17" s="59">
        <f t="shared" si="0"/>
        <v>37.51</v>
      </c>
      <c r="K17" s="59">
        <f t="shared" si="0"/>
        <v>98.64</v>
      </c>
      <c r="L17" s="79">
        <v>98.38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1097751</v>
      </c>
      <c r="D18" s="51">
        <v>37089</v>
      </c>
      <c r="E18" s="51">
        <v>1134840</v>
      </c>
      <c r="F18" s="51">
        <v>1087459</v>
      </c>
      <c r="G18" s="51">
        <v>9775</v>
      </c>
      <c r="H18" s="51">
        <v>1097234</v>
      </c>
      <c r="I18" s="59">
        <f t="shared" si="0"/>
        <v>99.06</v>
      </c>
      <c r="J18" s="59">
        <f t="shared" si="0"/>
        <v>26.36</v>
      </c>
      <c r="K18" s="59">
        <f t="shared" si="0"/>
        <v>96.69</v>
      </c>
      <c r="L18" s="79">
        <v>96.34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2666229</v>
      </c>
      <c r="D19" s="73">
        <v>74532</v>
      </c>
      <c r="E19" s="73">
        <v>2740761</v>
      </c>
      <c r="F19" s="73">
        <v>2644828</v>
      </c>
      <c r="G19" s="73">
        <v>16145</v>
      </c>
      <c r="H19" s="73">
        <v>2660973</v>
      </c>
      <c r="I19" s="74">
        <f t="shared" si="0"/>
        <v>99.2</v>
      </c>
      <c r="J19" s="74">
        <f t="shared" si="0"/>
        <v>21.66</v>
      </c>
      <c r="K19" s="74">
        <f t="shared" si="0"/>
        <v>97.09</v>
      </c>
      <c r="L19" s="80">
        <v>96.96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945325</v>
      </c>
      <c r="D20" s="51">
        <v>18550</v>
      </c>
      <c r="E20" s="51">
        <v>963875</v>
      </c>
      <c r="F20" s="51">
        <v>940733</v>
      </c>
      <c r="G20" s="51">
        <v>4162</v>
      </c>
      <c r="H20" s="51">
        <v>944895</v>
      </c>
      <c r="I20" s="59">
        <f t="shared" si="0"/>
        <v>99.51</v>
      </c>
      <c r="J20" s="59">
        <f t="shared" si="0"/>
        <v>22.44</v>
      </c>
      <c r="K20" s="59">
        <f t="shared" si="0"/>
        <v>98.03</v>
      </c>
      <c r="L20" s="79">
        <v>97.92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955478</v>
      </c>
      <c r="D21" s="51">
        <v>12761</v>
      </c>
      <c r="E21" s="51">
        <v>968239</v>
      </c>
      <c r="F21" s="51">
        <v>952109</v>
      </c>
      <c r="G21" s="51">
        <v>5410</v>
      </c>
      <c r="H21" s="51">
        <v>957519</v>
      </c>
      <c r="I21" s="59">
        <f t="shared" si="0"/>
        <v>99.65</v>
      </c>
      <c r="J21" s="59">
        <f t="shared" si="0"/>
        <v>42.39</v>
      </c>
      <c r="K21" s="59">
        <f t="shared" si="0"/>
        <v>98.89</v>
      </c>
      <c r="L21" s="79">
        <v>98.28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709524</v>
      </c>
      <c r="D22" s="51">
        <v>10369</v>
      </c>
      <c r="E22" s="51">
        <v>719893</v>
      </c>
      <c r="F22" s="51">
        <v>705980</v>
      </c>
      <c r="G22" s="51">
        <v>3450</v>
      </c>
      <c r="H22" s="51">
        <v>709430</v>
      </c>
      <c r="I22" s="59">
        <f t="shared" si="0"/>
        <v>99.5</v>
      </c>
      <c r="J22" s="59">
        <f t="shared" si="0"/>
        <v>33.270000000000003</v>
      </c>
      <c r="K22" s="59">
        <f t="shared" si="0"/>
        <v>98.55</v>
      </c>
      <c r="L22" s="79">
        <v>98.18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163260</v>
      </c>
      <c r="D23" s="51">
        <v>2294</v>
      </c>
      <c r="E23" s="51">
        <v>165554</v>
      </c>
      <c r="F23" s="51">
        <v>163010</v>
      </c>
      <c r="G23" s="51">
        <v>765</v>
      </c>
      <c r="H23" s="51">
        <v>163775</v>
      </c>
      <c r="I23" s="59">
        <f t="shared" si="0"/>
        <v>99.85</v>
      </c>
      <c r="J23" s="59">
        <f t="shared" si="0"/>
        <v>33.35</v>
      </c>
      <c r="K23" s="59">
        <f t="shared" si="0"/>
        <v>98.93</v>
      </c>
      <c r="L23" s="79">
        <v>98.56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50259</v>
      </c>
      <c r="D24" s="73">
        <v>1498</v>
      </c>
      <c r="E24" s="73">
        <v>51757</v>
      </c>
      <c r="F24" s="73">
        <v>50154</v>
      </c>
      <c r="G24" s="73">
        <v>252</v>
      </c>
      <c r="H24" s="73">
        <v>50406</v>
      </c>
      <c r="I24" s="74">
        <f t="shared" si="0"/>
        <v>99.79</v>
      </c>
      <c r="J24" s="74">
        <f t="shared" si="0"/>
        <v>16.82</v>
      </c>
      <c r="K24" s="74">
        <f t="shared" si="0"/>
        <v>97.39</v>
      </c>
      <c r="L24" s="80">
        <v>96.97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63311</v>
      </c>
      <c r="D25" s="51">
        <v>2948</v>
      </c>
      <c r="E25" s="51">
        <v>66259</v>
      </c>
      <c r="F25" s="51">
        <v>62912</v>
      </c>
      <c r="G25" s="51">
        <v>352</v>
      </c>
      <c r="H25" s="51">
        <v>63264</v>
      </c>
      <c r="I25" s="59">
        <f t="shared" si="0"/>
        <v>99.37</v>
      </c>
      <c r="J25" s="59">
        <f t="shared" si="0"/>
        <v>11.94</v>
      </c>
      <c r="K25" s="59">
        <f t="shared" si="0"/>
        <v>95.48</v>
      </c>
      <c r="L25" s="79">
        <v>95.57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429601</v>
      </c>
      <c r="D26" s="51">
        <v>23862</v>
      </c>
      <c r="E26" s="51">
        <v>453463</v>
      </c>
      <c r="F26" s="51">
        <v>425005</v>
      </c>
      <c r="G26" s="51">
        <v>7973</v>
      </c>
      <c r="H26" s="51">
        <v>432978</v>
      </c>
      <c r="I26" s="59">
        <f t="shared" si="0"/>
        <v>98.93</v>
      </c>
      <c r="J26" s="59">
        <f t="shared" si="0"/>
        <v>33.409999999999997</v>
      </c>
      <c r="K26" s="59">
        <f t="shared" si="0"/>
        <v>95.48</v>
      </c>
      <c r="L26" s="79">
        <v>94.77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185405</v>
      </c>
      <c r="D27" s="51">
        <v>9050</v>
      </c>
      <c r="E27" s="51">
        <v>194455</v>
      </c>
      <c r="F27" s="51">
        <v>183300</v>
      </c>
      <c r="G27" s="51">
        <v>690</v>
      </c>
      <c r="H27" s="51">
        <v>183990</v>
      </c>
      <c r="I27" s="59">
        <f t="shared" si="0"/>
        <v>98.86</v>
      </c>
      <c r="J27" s="59">
        <f t="shared" si="0"/>
        <v>7.62</v>
      </c>
      <c r="K27" s="59">
        <f t="shared" si="0"/>
        <v>94.62</v>
      </c>
      <c r="L27" s="79">
        <v>94.83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237810</v>
      </c>
      <c r="D28" s="51">
        <v>11782</v>
      </c>
      <c r="E28" s="51">
        <v>249592</v>
      </c>
      <c r="F28" s="51">
        <v>235187</v>
      </c>
      <c r="G28" s="51">
        <v>773</v>
      </c>
      <c r="H28" s="51">
        <v>235960</v>
      </c>
      <c r="I28" s="59">
        <f t="shared" si="0"/>
        <v>98.9</v>
      </c>
      <c r="J28" s="59">
        <f t="shared" si="0"/>
        <v>6.56</v>
      </c>
      <c r="K28" s="59">
        <f t="shared" si="0"/>
        <v>94.54</v>
      </c>
      <c r="L28" s="79">
        <v>95.02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162052</v>
      </c>
      <c r="D29" s="73">
        <v>5247</v>
      </c>
      <c r="E29" s="73">
        <v>167299</v>
      </c>
      <c r="F29" s="73">
        <v>158705</v>
      </c>
      <c r="G29" s="73">
        <v>683</v>
      </c>
      <c r="H29" s="73">
        <v>159388</v>
      </c>
      <c r="I29" s="74">
        <f t="shared" si="0"/>
        <v>97.93</v>
      </c>
      <c r="J29" s="74">
        <f t="shared" si="0"/>
        <v>13.02</v>
      </c>
      <c r="K29" s="74">
        <f t="shared" si="0"/>
        <v>95.27</v>
      </c>
      <c r="L29" s="80">
        <v>96.94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125480</v>
      </c>
      <c r="D30" s="51">
        <v>3606</v>
      </c>
      <c r="E30" s="51">
        <v>129086</v>
      </c>
      <c r="F30" s="51">
        <v>124888</v>
      </c>
      <c r="G30" s="51">
        <v>951</v>
      </c>
      <c r="H30" s="51">
        <v>125839</v>
      </c>
      <c r="I30" s="59">
        <f t="shared" si="0"/>
        <v>99.53</v>
      </c>
      <c r="J30" s="59">
        <f t="shared" si="0"/>
        <v>26.37</v>
      </c>
      <c r="K30" s="59">
        <f t="shared" si="0"/>
        <v>97.48</v>
      </c>
      <c r="L30" s="79">
        <v>96.72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245091</v>
      </c>
      <c r="D31" s="51">
        <v>2695</v>
      </c>
      <c r="E31" s="51">
        <v>247786</v>
      </c>
      <c r="F31" s="51">
        <v>245027</v>
      </c>
      <c r="G31" s="51">
        <v>1384</v>
      </c>
      <c r="H31" s="51">
        <v>246411</v>
      </c>
      <c r="I31" s="59">
        <f t="shared" si="0"/>
        <v>99.97</v>
      </c>
      <c r="J31" s="59">
        <f t="shared" si="0"/>
        <v>51.35</v>
      </c>
      <c r="K31" s="59">
        <f t="shared" si="0"/>
        <v>99.45</v>
      </c>
      <c r="L31" s="79">
        <v>99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524287</v>
      </c>
      <c r="D32" s="51">
        <v>14235</v>
      </c>
      <c r="E32" s="51">
        <v>538522</v>
      </c>
      <c r="F32" s="51">
        <v>521939</v>
      </c>
      <c r="G32" s="51">
        <v>3849</v>
      </c>
      <c r="H32" s="51">
        <v>525788</v>
      </c>
      <c r="I32" s="59">
        <f t="shared" si="0"/>
        <v>99.55</v>
      </c>
      <c r="J32" s="59">
        <f t="shared" si="0"/>
        <v>27.04</v>
      </c>
      <c r="K32" s="59">
        <f t="shared" si="0"/>
        <v>97.64</v>
      </c>
      <c r="L32" s="79">
        <v>97.22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366280</v>
      </c>
      <c r="D33" s="51">
        <v>8868</v>
      </c>
      <c r="E33" s="51">
        <v>375148</v>
      </c>
      <c r="F33" s="51">
        <v>363398</v>
      </c>
      <c r="G33" s="51">
        <v>1466</v>
      </c>
      <c r="H33" s="51">
        <v>364864</v>
      </c>
      <c r="I33" s="59">
        <f t="shared" si="0"/>
        <v>99.21</v>
      </c>
      <c r="J33" s="59">
        <f t="shared" si="0"/>
        <v>16.53</v>
      </c>
      <c r="K33" s="59">
        <f t="shared" si="0"/>
        <v>97.26</v>
      </c>
      <c r="L33" s="79">
        <v>97.46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60567</v>
      </c>
      <c r="D34" s="73">
        <v>948</v>
      </c>
      <c r="E34" s="73">
        <v>61515</v>
      </c>
      <c r="F34" s="73">
        <v>60347</v>
      </c>
      <c r="G34" s="73">
        <v>180</v>
      </c>
      <c r="H34" s="73">
        <v>60527</v>
      </c>
      <c r="I34" s="74">
        <f t="shared" si="0"/>
        <v>99.64</v>
      </c>
      <c r="J34" s="74">
        <f t="shared" si="0"/>
        <v>18.989999999999998</v>
      </c>
      <c r="K34" s="74">
        <f t="shared" si="0"/>
        <v>98.39</v>
      </c>
      <c r="L34" s="80">
        <v>98.42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37188177</v>
      </c>
      <c r="D35" s="54">
        <f t="shared" si="1"/>
        <v>944979</v>
      </c>
      <c r="E35" s="54">
        <f t="shared" si="1"/>
        <v>38133156</v>
      </c>
      <c r="F35" s="54">
        <f t="shared" si="1"/>
        <v>36976444</v>
      </c>
      <c r="G35" s="54">
        <f t="shared" si="1"/>
        <v>208615</v>
      </c>
      <c r="H35" s="54">
        <f t="shared" si="1"/>
        <v>37185059</v>
      </c>
      <c r="I35" s="61">
        <f t="shared" si="0"/>
        <v>99.43</v>
      </c>
      <c r="J35" s="61">
        <f t="shared" si="0"/>
        <v>22.08</v>
      </c>
      <c r="K35" s="61">
        <f t="shared" si="0"/>
        <v>97.51</v>
      </c>
      <c r="L35" s="81">
        <v>97.17</v>
      </c>
      <c r="M35" s="85"/>
    </row>
    <row r="36" spans="1:13" ht="15" customHeight="1" x14ac:dyDescent="0.15">
      <c r="I36" s="75"/>
      <c r="J36" s="75"/>
      <c r="K36" s="75"/>
      <c r="L36" s="75"/>
    </row>
    <row r="37" spans="1:13" ht="15" customHeight="1" x14ac:dyDescent="0.15">
      <c r="I37" s="75"/>
      <c r="J37" s="75"/>
      <c r="K37" s="75"/>
      <c r="L37" s="7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9" orientation="portrait" useFirstPageNumber="1" r:id="rId1"/>
  <headerFooter scaleWithDoc="0" alignWithMargins="0">
    <oddFooter>&amp;C-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M37"/>
  <sheetViews>
    <sheetView view="pageBreakPreview" zoomScaleNormal="85" zoomScaleSheetLayoutView="100" workbookViewId="0">
      <selection activeCell="O30" sqref="O29:O30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63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149617</v>
      </c>
      <c r="D10" s="50">
        <v>0</v>
      </c>
      <c r="E10" s="50">
        <v>149617</v>
      </c>
      <c r="F10" s="50">
        <v>149617</v>
      </c>
      <c r="G10" s="50">
        <v>0</v>
      </c>
      <c r="H10" s="50">
        <v>149617</v>
      </c>
      <c r="I10" s="58">
        <f t="shared" ref="I10:K35" si="0">IF(ISERROR(ROUND(F10/C10*100,2)),"-",ROUND(F10/C10*100,2))</f>
        <v>100</v>
      </c>
      <c r="J10" s="58" t="str">
        <f t="shared" si="0"/>
        <v>-</v>
      </c>
      <c r="K10" s="58">
        <f t="shared" si="0"/>
        <v>100</v>
      </c>
      <c r="L10" s="78">
        <v>100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38999</v>
      </c>
      <c r="D11" s="51">
        <v>0</v>
      </c>
      <c r="E11" s="51">
        <v>38999</v>
      </c>
      <c r="F11" s="51">
        <v>38999</v>
      </c>
      <c r="G11" s="51">
        <v>0</v>
      </c>
      <c r="H11" s="51">
        <v>38999</v>
      </c>
      <c r="I11" s="59">
        <f t="shared" si="0"/>
        <v>100</v>
      </c>
      <c r="J11" s="59" t="str">
        <f t="shared" si="0"/>
        <v>-</v>
      </c>
      <c r="K11" s="59">
        <f t="shared" si="0"/>
        <v>100</v>
      </c>
      <c r="L11" s="79">
        <v>100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27442</v>
      </c>
      <c r="D12" s="51">
        <v>0</v>
      </c>
      <c r="E12" s="51">
        <v>27442</v>
      </c>
      <c r="F12" s="51">
        <v>27442</v>
      </c>
      <c r="G12" s="51">
        <v>0</v>
      </c>
      <c r="H12" s="51">
        <v>27442</v>
      </c>
      <c r="I12" s="59">
        <f t="shared" si="0"/>
        <v>100</v>
      </c>
      <c r="J12" s="59" t="str">
        <f t="shared" si="0"/>
        <v>-</v>
      </c>
      <c r="K12" s="59">
        <f t="shared" si="0"/>
        <v>100</v>
      </c>
      <c r="L12" s="79">
        <v>100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16290</v>
      </c>
      <c r="D13" s="51">
        <v>0</v>
      </c>
      <c r="E13" s="51">
        <v>16290</v>
      </c>
      <c r="F13" s="51">
        <v>16290</v>
      </c>
      <c r="G13" s="51">
        <v>0</v>
      </c>
      <c r="H13" s="51">
        <v>16290</v>
      </c>
      <c r="I13" s="59">
        <f t="shared" si="0"/>
        <v>100</v>
      </c>
      <c r="J13" s="59" t="str">
        <f t="shared" si="0"/>
        <v>-</v>
      </c>
      <c r="K13" s="59">
        <f t="shared" si="0"/>
        <v>100</v>
      </c>
      <c r="L13" s="79">
        <v>100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3738</v>
      </c>
      <c r="D14" s="73">
        <v>0</v>
      </c>
      <c r="E14" s="73">
        <v>3738</v>
      </c>
      <c r="F14" s="73">
        <v>3738</v>
      </c>
      <c r="G14" s="73">
        <v>0</v>
      </c>
      <c r="H14" s="73">
        <v>3738</v>
      </c>
      <c r="I14" s="74">
        <f t="shared" si="0"/>
        <v>100</v>
      </c>
      <c r="J14" s="74" t="str">
        <f t="shared" si="0"/>
        <v>-</v>
      </c>
      <c r="K14" s="74">
        <f t="shared" si="0"/>
        <v>100</v>
      </c>
      <c r="L14" s="80">
        <v>100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10558</v>
      </c>
      <c r="D15" s="51">
        <v>0</v>
      </c>
      <c r="E15" s="51">
        <v>10558</v>
      </c>
      <c r="F15" s="51">
        <v>10558</v>
      </c>
      <c r="G15" s="51">
        <v>0</v>
      </c>
      <c r="H15" s="51">
        <v>10558</v>
      </c>
      <c r="I15" s="59">
        <f t="shared" si="0"/>
        <v>100</v>
      </c>
      <c r="J15" s="59" t="str">
        <f t="shared" si="0"/>
        <v>-</v>
      </c>
      <c r="K15" s="59">
        <f t="shared" si="0"/>
        <v>100</v>
      </c>
      <c r="L15" s="79">
        <v>100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12545</v>
      </c>
      <c r="D16" s="51">
        <v>0</v>
      </c>
      <c r="E16" s="51">
        <v>12545</v>
      </c>
      <c r="F16" s="51">
        <v>12545</v>
      </c>
      <c r="G16" s="51">
        <v>0</v>
      </c>
      <c r="H16" s="51">
        <v>12545</v>
      </c>
      <c r="I16" s="59">
        <f t="shared" si="0"/>
        <v>100</v>
      </c>
      <c r="J16" s="59" t="str">
        <f t="shared" si="0"/>
        <v>-</v>
      </c>
      <c r="K16" s="59">
        <f t="shared" si="0"/>
        <v>100</v>
      </c>
      <c r="L16" s="79">
        <v>100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16957</v>
      </c>
      <c r="D17" s="51">
        <v>0</v>
      </c>
      <c r="E17" s="51">
        <v>16957</v>
      </c>
      <c r="F17" s="51">
        <v>16957</v>
      </c>
      <c r="G17" s="51">
        <v>0</v>
      </c>
      <c r="H17" s="51">
        <v>16957</v>
      </c>
      <c r="I17" s="59">
        <f t="shared" si="0"/>
        <v>100</v>
      </c>
      <c r="J17" s="59" t="str">
        <f t="shared" si="0"/>
        <v>-</v>
      </c>
      <c r="K17" s="59">
        <f t="shared" si="0"/>
        <v>100</v>
      </c>
      <c r="L17" s="79">
        <v>100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13727</v>
      </c>
      <c r="D18" s="51">
        <v>0</v>
      </c>
      <c r="E18" s="51">
        <v>13727</v>
      </c>
      <c r="F18" s="51">
        <v>13727</v>
      </c>
      <c r="G18" s="51">
        <v>0</v>
      </c>
      <c r="H18" s="51">
        <v>13727</v>
      </c>
      <c r="I18" s="59">
        <f t="shared" si="0"/>
        <v>100</v>
      </c>
      <c r="J18" s="59" t="str">
        <f t="shared" si="0"/>
        <v>-</v>
      </c>
      <c r="K18" s="59">
        <f t="shared" si="0"/>
        <v>100</v>
      </c>
      <c r="L18" s="79">
        <v>100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23236</v>
      </c>
      <c r="D19" s="73">
        <v>0</v>
      </c>
      <c r="E19" s="73">
        <v>23236</v>
      </c>
      <c r="F19" s="73">
        <v>23236</v>
      </c>
      <c r="G19" s="73">
        <v>0</v>
      </c>
      <c r="H19" s="73">
        <v>23236</v>
      </c>
      <c r="I19" s="74">
        <f t="shared" si="0"/>
        <v>100</v>
      </c>
      <c r="J19" s="74" t="str">
        <f t="shared" si="0"/>
        <v>-</v>
      </c>
      <c r="K19" s="74">
        <f t="shared" si="0"/>
        <v>100</v>
      </c>
      <c r="L19" s="80">
        <v>100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5481</v>
      </c>
      <c r="D20" s="51">
        <v>0</v>
      </c>
      <c r="E20" s="51">
        <v>5481</v>
      </c>
      <c r="F20" s="51">
        <v>5481</v>
      </c>
      <c r="G20" s="51">
        <v>0</v>
      </c>
      <c r="H20" s="51">
        <v>5481</v>
      </c>
      <c r="I20" s="59">
        <f t="shared" si="0"/>
        <v>100</v>
      </c>
      <c r="J20" s="59" t="str">
        <f t="shared" si="0"/>
        <v>-</v>
      </c>
      <c r="K20" s="59">
        <f t="shared" si="0"/>
        <v>100</v>
      </c>
      <c r="L20" s="79">
        <v>100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5730</v>
      </c>
      <c r="D21" s="51">
        <v>0</v>
      </c>
      <c r="E21" s="51">
        <v>5730</v>
      </c>
      <c r="F21" s="51">
        <v>5730</v>
      </c>
      <c r="G21" s="51">
        <v>0</v>
      </c>
      <c r="H21" s="51">
        <v>5730</v>
      </c>
      <c r="I21" s="59">
        <f t="shared" si="0"/>
        <v>100</v>
      </c>
      <c r="J21" s="59" t="str">
        <f t="shared" si="0"/>
        <v>-</v>
      </c>
      <c r="K21" s="59">
        <f t="shared" si="0"/>
        <v>100</v>
      </c>
      <c r="L21" s="79">
        <v>100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6206</v>
      </c>
      <c r="D22" s="51">
        <v>0</v>
      </c>
      <c r="E22" s="51">
        <v>6206</v>
      </c>
      <c r="F22" s="51">
        <v>6206</v>
      </c>
      <c r="G22" s="51">
        <v>0</v>
      </c>
      <c r="H22" s="51">
        <v>6206</v>
      </c>
      <c r="I22" s="59">
        <f t="shared" si="0"/>
        <v>100</v>
      </c>
      <c r="J22" s="59" t="str">
        <f t="shared" si="0"/>
        <v>-</v>
      </c>
      <c r="K22" s="59">
        <f t="shared" si="0"/>
        <v>100</v>
      </c>
      <c r="L22" s="79">
        <v>100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516</v>
      </c>
      <c r="D23" s="51">
        <v>0</v>
      </c>
      <c r="E23" s="51">
        <v>516</v>
      </c>
      <c r="F23" s="51">
        <v>516</v>
      </c>
      <c r="G23" s="51">
        <v>0</v>
      </c>
      <c r="H23" s="51">
        <v>516</v>
      </c>
      <c r="I23" s="59">
        <f t="shared" si="0"/>
        <v>100</v>
      </c>
      <c r="J23" s="59" t="str">
        <f t="shared" si="0"/>
        <v>-</v>
      </c>
      <c r="K23" s="59">
        <f t="shared" si="0"/>
        <v>100</v>
      </c>
      <c r="L23" s="7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364</v>
      </c>
      <c r="D24" s="73">
        <v>0</v>
      </c>
      <c r="E24" s="73">
        <v>364</v>
      </c>
      <c r="F24" s="73">
        <v>364</v>
      </c>
      <c r="G24" s="73">
        <v>0</v>
      </c>
      <c r="H24" s="73">
        <v>364</v>
      </c>
      <c r="I24" s="74">
        <f t="shared" si="0"/>
        <v>100</v>
      </c>
      <c r="J24" s="74" t="str">
        <f t="shared" si="0"/>
        <v>-</v>
      </c>
      <c r="K24" s="74">
        <f t="shared" si="0"/>
        <v>100</v>
      </c>
      <c r="L24" s="80">
        <v>100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584</v>
      </c>
      <c r="D25" s="51">
        <v>0</v>
      </c>
      <c r="E25" s="51">
        <v>584</v>
      </c>
      <c r="F25" s="51">
        <v>584</v>
      </c>
      <c r="G25" s="51">
        <v>0</v>
      </c>
      <c r="H25" s="51">
        <v>584</v>
      </c>
      <c r="I25" s="59">
        <f t="shared" si="0"/>
        <v>100</v>
      </c>
      <c r="J25" s="59" t="str">
        <f t="shared" si="0"/>
        <v>-</v>
      </c>
      <c r="K25" s="59">
        <f t="shared" si="0"/>
        <v>100</v>
      </c>
      <c r="L25" s="7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3104</v>
      </c>
      <c r="D26" s="51">
        <v>0</v>
      </c>
      <c r="E26" s="51">
        <v>3104</v>
      </c>
      <c r="F26" s="51">
        <v>3104</v>
      </c>
      <c r="G26" s="51">
        <v>0</v>
      </c>
      <c r="H26" s="51">
        <v>3104</v>
      </c>
      <c r="I26" s="59">
        <f t="shared" si="0"/>
        <v>100</v>
      </c>
      <c r="J26" s="59" t="str">
        <f t="shared" si="0"/>
        <v>-</v>
      </c>
      <c r="K26" s="59">
        <f t="shared" si="0"/>
        <v>100</v>
      </c>
      <c r="L26" s="79">
        <v>100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2150</v>
      </c>
      <c r="D27" s="51">
        <v>0</v>
      </c>
      <c r="E27" s="51">
        <v>2150</v>
      </c>
      <c r="F27" s="51">
        <v>2150</v>
      </c>
      <c r="G27" s="51">
        <v>0</v>
      </c>
      <c r="H27" s="51">
        <v>2150</v>
      </c>
      <c r="I27" s="59">
        <f t="shared" si="0"/>
        <v>100</v>
      </c>
      <c r="J27" s="59" t="str">
        <f t="shared" si="0"/>
        <v>-</v>
      </c>
      <c r="K27" s="59">
        <f t="shared" si="0"/>
        <v>100</v>
      </c>
      <c r="L27" s="7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1253</v>
      </c>
      <c r="D28" s="51">
        <v>0</v>
      </c>
      <c r="E28" s="51">
        <v>1253</v>
      </c>
      <c r="F28" s="51">
        <v>1253</v>
      </c>
      <c r="G28" s="51">
        <v>0</v>
      </c>
      <c r="H28" s="51">
        <v>1253</v>
      </c>
      <c r="I28" s="59">
        <f t="shared" si="0"/>
        <v>100</v>
      </c>
      <c r="J28" s="59" t="str">
        <f t="shared" si="0"/>
        <v>-</v>
      </c>
      <c r="K28" s="59">
        <f t="shared" si="0"/>
        <v>100</v>
      </c>
      <c r="L28" s="79">
        <v>100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1060</v>
      </c>
      <c r="D29" s="73">
        <v>0</v>
      </c>
      <c r="E29" s="73">
        <v>1060</v>
      </c>
      <c r="F29" s="73">
        <v>1060</v>
      </c>
      <c r="G29" s="73">
        <v>0</v>
      </c>
      <c r="H29" s="73">
        <v>1060</v>
      </c>
      <c r="I29" s="74">
        <f t="shared" si="0"/>
        <v>100</v>
      </c>
      <c r="J29" s="74" t="str">
        <f t="shared" si="0"/>
        <v>-</v>
      </c>
      <c r="K29" s="74">
        <f t="shared" si="0"/>
        <v>100</v>
      </c>
      <c r="L29" s="80">
        <v>100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310</v>
      </c>
      <c r="D30" s="51">
        <v>0</v>
      </c>
      <c r="E30" s="51">
        <v>310</v>
      </c>
      <c r="F30" s="51">
        <v>310</v>
      </c>
      <c r="G30" s="51">
        <v>0</v>
      </c>
      <c r="H30" s="51">
        <v>310</v>
      </c>
      <c r="I30" s="59">
        <f t="shared" si="0"/>
        <v>100</v>
      </c>
      <c r="J30" s="59" t="str">
        <f t="shared" si="0"/>
        <v>-</v>
      </c>
      <c r="K30" s="59">
        <f t="shared" si="0"/>
        <v>100</v>
      </c>
      <c r="L30" s="79">
        <v>100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154</v>
      </c>
      <c r="D31" s="51">
        <v>0</v>
      </c>
      <c r="E31" s="51">
        <v>154</v>
      </c>
      <c r="F31" s="51">
        <v>154</v>
      </c>
      <c r="G31" s="51">
        <v>0</v>
      </c>
      <c r="H31" s="51">
        <v>154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6333</v>
      </c>
      <c r="D32" s="51">
        <v>0</v>
      </c>
      <c r="E32" s="51">
        <v>6333</v>
      </c>
      <c r="F32" s="51">
        <v>6333</v>
      </c>
      <c r="G32" s="51">
        <v>0</v>
      </c>
      <c r="H32" s="51">
        <v>6333</v>
      </c>
      <c r="I32" s="59">
        <f t="shared" si="0"/>
        <v>100</v>
      </c>
      <c r="J32" s="59" t="str">
        <f t="shared" si="0"/>
        <v>-</v>
      </c>
      <c r="K32" s="59">
        <f t="shared" si="0"/>
        <v>100</v>
      </c>
      <c r="L32" s="79">
        <v>100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3226</v>
      </c>
      <c r="D33" s="51">
        <v>0</v>
      </c>
      <c r="E33" s="51">
        <v>3226</v>
      </c>
      <c r="F33" s="51">
        <v>3226</v>
      </c>
      <c r="G33" s="51">
        <v>0</v>
      </c>
      <c r="H33" s="51">
        <v>3226</v>
      </c>
      <c r="I33" s="59">
        <f t="shared" si="0"/>
        <v>100</v>
      </c>
      <c r="J33" s="59" t="str">
        <f t="shared" si="0"/>
        <v>-</v>
      </c>
      <c r="K33" s="59">
        <f t="shared" si="0"/>
        <v>100</v>
      </c>
      <c r="L33" s="79">
        <v>100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914</v>
      </c>
      <c r="D34" s="73">
        <v>0</v>
      </c>
      <c r="E34" s="73">
        <v>914</v>
      </c>
      <c r="F34" s="73">
        <v>914</v>
      </c>
      <c r="G34" s="73">
        <v>0</v>
      </c>
      <c r="H34" s="73">
        <v>914</v>
      </c>
      <c r="I34" s="74">
        <f t="shared" si="0"/>
        <v>100</v>
      </c>
      <c r="J34" s="74" t="str">
        <f t="shared" si="0"/>
        <v>-</v>
      </c>
      <c r="K34" s="74">
        <f t="shared" si="0"/>
        <v>100</v>
      </c>
      <c r="L34" s="80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350494</v>
      </c>
      <c r="D35" s="54">
        <f t="shared" si="1"/>
        <v>0</v>
      </c>
      <c r="E35" s="54">
        <f t="shared" si="1"/>
        <v>350494</v>
      </c>
      <c r="F35" s="54">
        <f t="shared" si="1"/>
        <v>350494</v>
      </c>
      <c r="G35" s="54">
        <f t="shared" si="1"/>
        <v>0</v>
      </c>
      <c r="H35" s="54">
        <f t="shared" si="1"/>
        <v>350494</v>
      </c>
      <c r="I35" s="61">
        <f t="shared" si="0"/>
        <v>100</v>
      </c>
      <c r="J35" s="61" t="str">
        <f t="shared" si="0"/>
        <v>-</v>
      </c>
      <c r="K35" s="61">
        <f t="shared" si="0"/>
        <v>100</v>
      </c>
      <c r="L35" s="81">
        <v>100</v>
      </c>
      <c r="M35" s="85"/>
    </row>
    <row r="36" spans="1:13" ht="15" customHeight="1" x14ac:dyDescent="0.15">
      <c r="I36" s="75"/>
      <c r="J36" s="75"/>
      <c r="K36" s="75"/>
      <c r="L36" s="75"/>
    </row>
    <row r="37" spans="1:13" ht="15" customHeight="1" x14ac:dyDescent="0.15">
      <c r="I37" s="75"/>
      <c r="J37" s="75"/>
      <c r="K37" s="75"/>
      <c r="L37" s="7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11" orientation="portrait" useFirstPageNumber="1" r:id="rId1"/>
  <headerFooter scaleWithDoc="0" alignWithMargins="0">
    <oddFooter>&amp;C-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M35"/>
  <sheetViews>
    <sheetView view="pageBreakPreview" zoomScaleNormal="85" zoomScaleSheetLayoutView="100" workbookViewId="0">
      <selection activeCell="Q20" sqref="Q20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35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1238828</v>
      </c>
      <c r="D10" s="50">
        <v>27191</v>
      </c>
      <c r="E10" s="50">
        <v>1266019</v>
      </c>
      <c r="F10" s="50">
        <v>1234955</v>
      </c>
      <c r="G10" s="50">
        <v>5423</v>
      </c>
      <c r="H10" s="50">
        <v>1240378</v>
      </c>
      <c r="I10" s="58">
        <f t="shared" ref="I10:K35" si="0">IF(ISERROR(ROUND(F10/C10*100,2)),"-",ROUND(F10/C10*100,2))</f>
        <v>99.69</v>
      </c>
      <c r="J10" s="58">
        <f t="shared" si="0"/>
        <v>19.940000000000001</v>
      </c>
      <c r="K10" s="58">
        <f t="shared" si="0"/>
        <v>97.97</v>
      </c>
      <c r="L10" s="78">
        <v>98.5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189304</v>
      </c>
      <c r="D11" s="51">
        <v>8158</v>
      </c>
      <c r="E11" s="51">
        <v>197462</v>
      </c>
      <c r="F11" s="51">
        <v>188484</v>
      </c>
      <c r="G11" s="51">
        <v>995</v>
      </c>
      <c r="H11" s="51">
        <v>189479</v>
      </c>
      <c r="I11" s="59">
        <f t="shared" si="0"/>
        <v>99.57</v>
      </c>
      <c r="J11" s="59">
        <f t="shared" si="0"/>
        <v>12.2</v>
      </c>
      <c r="K11" s="59">
        <f t="shared" si="0"/>
        <v>95.96</v>
      </c>
      <c r="L11" s="79">
        <v>94.46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262625</v>
      </c>
      <c r="D12" s="51">
        <v>7743</v>
      </c>
      <c r="E12" s="51">
        <v>270368</v>
      </c>
      <c r="F12" s="51">
        <v>261537</v>
      </c>
      <c r="G12" s="51">
        <v>1052</v>
      </c>
      <c r="H12" s="51">
        <v>262589</v>
      </c>
      <c r="I12" s="59">
        <f t="shared" si="0"/>
        <v>99.59</v>
      </c>
      <c r="J12" s="59">
        <f t="shared" si="0"/>
        <v>13.59</v>
      </c>
      <c r="K12" s="59">
        <f t="shared" si="0"/>
        <v>97.12</v>
      </c>
      <c r="L12" s="79">
        <v>97.25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236712</v>
      </c>
      <c r="D13" s="51">
        <v>2338</v>
      </c>
      <c r="E13" s="51">
        <v>239050</v>
      </c>
      <c r="F13" s="51">
        <v>236342</v>
      </c>
      <c r="G13" s="51">
        <v>377</v>
      </c>
      <c r="H13" s="51">
        <v>236719</v>
      </c>
      <c r="I13" s="59">
        <f t="shared" si="0"/>
        <v>99.84</v>
      </c>
      <c r="J13" s="59">
        <f t="shared" si="0"/>
        <v>16.12</v>
      </c>
      <c r="K13" s="59">
        <f t="shared" si="0"/>
        <v>99.02</v>
      </c>
      <c r="L13" s="79">
        <v>98.97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61675</v>
      </c>
      <c r="D14" s="73">
        <v>1791</v>
      </c>
      <c r="E14" s="73">
        <v>63466</v>
      </c>
      <c r="F14" s="73">
        <v>61175</v>
      </c>
      <c r="G14" s="73">
        <v>231</v>
      </c>
      <c r="H14" s="73">
        <v>61406</v>
      </c>
      <c r="I14" s="74">
        <f t="shared" si="0"/>
        <v>99.19</v>
      </c>
      <c r="J14" s="74">
        <f t="shared" si="0"/>
        <v>12.9</v>
      </c>
      <c r="K14" s="74">
        <f t="shared" si="0"/>
        <v>96.75</v>
      </c>
      <c r="L14" s="80">
        <v>96.52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93501</v>
      </c>
      <c r="D15" s="51">
        <v>3093</v>
      </c>
      <c r="E15" s="51">
        <v>96594</v>
      </c>
      <c r="F15" s="51">
        <v>92872</v>
      </c>
      <c r="G15" s="51">
        <v>215</v>
      </c>
      <c r="H15" s="51">
        <v>93087</v>
      </c>
      <c r="I15" s="59">
        <f t="shared" si="0"/>
        <v>99.33</v>
      </c>
      <c r="J15" s="59">
        <f t="shared" si="0"/>
        <v>6.95</v>
      </c>
      <c r="K15" s="59">
        <f t="shared" si="0"/>
        <v>96.37</v>
      </c>
      <c r="L15" s="79">
        <v>96.63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87756</v>
      </c>
      <c r="D16" s="51">
        <v>5236</v>
      </c>
      <c r="E16" s="51">
        <v>92992</v>
      </c>
      <c r="F16" s="51">
        <v>87014</v>
      </c>
      <c r="G16" s="51">
        <v>70</v>
      </c>
      <c r="H16" s="51">
        <v>87084</v>
      </c>
      <c r="I16" s="59">
        <f t="shared" si="0"/>
        <v>99.15</v>
      </c>
      <c r="J16" s="59">
        <f t="shared" si="0"/>
        <v>1.34</v>
      </c>
      <c r="K16" s="59">
        <f t="shared" si="0"/>
        <v>93.65</v>
      </c>
      <c r="L16" s="79">
        <v>93.57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161152</v>
      </c>
      <c r="D17" s="51">
        <v>1298</v>
      </c>
      <c r="E17" s="51">
        <v>162450</v>
      </c>
      <c r="F17" s="51">
        <v>160826</v>
      </c>
      <c r="G17" s="51">
        <v>347</v>
      </c>
      <c r="H17" s="51">
        <v>161173</v>
      </c>
      <c r="I17" s="59">
        <f t="shared" si="0"/>
        <v>99.8</v>
      </c>
      <c r="J17" s="59">
        <f t="shared" si="0"/>
        <v>26.73</v>
      </c>
      <c r="K17" s="59">
        <f t="shared" si="0"/>
        <v>99.21</v>
      </c>
      <c r="L17" s="79">
        <v>99.22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60298</v>
      </c>
      <c r="D18" s="51">
        <v>1930</v>
      </c>
      <c r="E18" s="51">
        <v>62228</v>
      </c>
      <c r="F18" s="51">
        <v>59914</v>
      </c>
      <c r="G18" s="51">
        <v>100</v>
      </c>
      <c r="H18" s="51">
        <v>60014</v>
      </c>
      <c r="I18" s="59">
        <f t="shared" si="0"/>
        <v>99.36</v>
      </c>
      <c r="J18" s="59">
        <f t="shared" si="0"/>
        <v>5.18</v>
      </c>
      <c r="K18" s="59">
        <f t="shared" si="0"/>
        <v>96.44</v>
      </c>
      <c r="L18" s="79">
        <v>96.77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247296</v>
      </c>
      <c r="D19" s="73">
        <v>2425</v>
      </c>
      <c r="E19" s="73">
        <v>249721</v>
      </c>
      <c r="F19" s="73">
        <v>245449</v>
      </c>
      <c r="G19" s="73">
        <v>593</v>
      </c>
      <c r="H19" s="73">
        <v>246042</v>
      </c>
      <c r="I19" s="74">
        <f t="shared" si="0"/>
        <v>99.25</v>
      </c>
      <c r="J19" s="74">
        <f t="shared" si="0"/>
        <v>24.45</v>
      </c>
      <c r="K19" s="74">
        <f t="shared" si="0"/>
        <v>98.53</v>
      </c>
      <c r="L19" s="80">
        <v>98.75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71763</v>
      </c>
      <c r="D20" s="51">
        <v>2971</v>
      </c>
      <c r="E20" s="51">
        <v>74734</v>
      </c>
      <c r="F20" s="51">
        <v>71413</v>
      </c>
      <c r="G20" s="51">
        <v>200</v>
      </c>
      <c r="H20" s="51">
        <v>71613</v>
      </c>
      <c r="I20" s="59">
        <f t="shared" si="0"/>
        <v>99.51</v>
      </c>
      <c r="J20" s="59">
        <f t="shared" si="0"/>
        <v>6.73</v>
      </c>
      <c r="K20" s="59">
        <f t="shared" si="0"/>
        <v>95.82</v>
      </c>
      <c r="L20" s="79">
        <v>95.62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59008</v>
      </c>
      <c r="D21" s="51">
        <v>1570</v>
      </c>
      <c r="E21" s="51">
        <v>60578</v>
      </c>
      <c r="F21" s="51">
        <v>58889</v>
      </c>
      <c r="G21" s="51">
        <v>465</v>
      </c>
      <c r="H21" s="51">
        <v>59354</v>
      </c>
      <c r="I21" s="59">
        <f t="shared" si="0"/>
        <v>99.8</v>
      </c>
      <c r="J21" s="59">
        <f t="shared" si="0"/>
        <v>29.62</v>
      </c>
      <c r="K21" s="59">
        <f t="shared" si="0"/>
        <v>97.98</v>
      </c>
      <c r="L21" s="79">
        <v>97.29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66084</v>
      </c>
      <c r="D22" s="51">
        <v>1226</v>
      </c>
      <c r="E22" s="51">
        <v>67310</v>
      </c>
      <c r="F22" s="51">
        <v>65305</v>
      </c>
      <c r="G22" s="51">
        <v>177</v>
      </c>
      <c r="H22" s="51">
        <v>65482</v>
      </c>
      <c r="I22" s="59">
        <f t="shared" si="0"/>
        <v>98.82</v>
      </c>
      <c r="J22" s="59">
        <f t="shared" si="0"/>
        <v>14.44</v>
      </c>
      <c r="K22" s="59">
        <f t="shared" si="0"/>
        <v>97.28</v>
      </c>
      <c r="L22" s="79">
        <v>98.1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17591</v>
      </c>
      <c r="D23" s="51">
        <v>0</v>
      </c>
      <c r="E23" s="51">
        <v>17591</v>
      </c>
      <c r="F23" s="51">
        <v>17591</v>
      </c>
      <c r="G23" s="51">
        <v>0</v>
      </c>
      <c r="H23" s="51">
        <v>17591</v>
      </c>
      <c r="I23" s="59">
        <f t="shared" si="0"/>
        <v>100</v>
      </c>
      <c r="J23" s="59" t="str">
        <f t="shared" si="0"/>
        <v>-</v>
      </c>
      <c r="K23" s="59">
        <f t="shared" si="0"/>
        <v>100</v>
      </c>
      <c r="L23" s="7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3179</v>
      </c>
      <c r="D24" s="73">
        <v>0</v>
      </c>
      <c r="E24" s="73">
        <v>3179</v>
      </c>
      <c r="F24" s="73">
        <v>3133</v>
      </c>
      <c r="G24" s="73">
        <v>0</v>
      </c>
      <c r="H24" s="73">
        <v>3133</v>
      </c>
      <c r="I24" s="74">
        <f t="shared" si="0"/>
        <v>98.55</v>
      </c>
      <c r="J24" s="74" t="str">
        <f t="shared" si="0"/>
        <v>-</v>
      </c>
      <c r="K24" s="74">
        <f t="shared" si="0"/>
        <v>98.55</v>
      </c>
      <c r="L24" s="80">
        <v>98.23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5157</v>
      </c>
      <c r="D25" s="51">
        <v>0</v>
      </c>
      <c r="E25" s="51">
        <v>5157</v>
      </c>
      <c r="F25" s="51">
        <v>5157</v>
      </c>
      <c r="G25" s="51">
        <v>0</v>
      </c>
      <c r="H25" s="51">
        <v>5157</v>
      </c>
      <c r="I25" s="59">
        <f t="shared" si="0"/>
        <v>100</v>
      </c>
      <c r="J25" s="59" t="str">
        <f t="shared" si="0"/>
        <v>-</v>
      </c>
      <c r="K25" s="59">
        <f t="shared" si="0"/>
        <v>100</v>
      </c>
      <c r="L25" s="7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27094</v>
      </c>
      <c r="D26" s="51">
        <v>950</v>
      </c>
      <c r="E26" s="51">
        <v>28044</v>
      </c>
      <c r="F26" s="51">
        <v>26894</v>
      </c>
      <c r="G26" s="51">
        <v>79</v>
      </c>
      <c r="H26" s="51">
        <v>26973</v>
      </c>
      <c r="I26" s="59">
        <f t="shared" si="0"/>
        <v>99.26</v>
      </c>
      <c r="J26" s="59">
        <f t="shared" si="0"/>
        <v>8.32</v>
      </c>
      <c r="K26" s="59">
        <f t="shared" si="0"/>
        <v>96.18</v>
      </c>
      <c r="L26" s="79">
        <v>96.44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10428</v>
      </c>
      <c r="D27" s="51">
        <v>0</v>
      </c>
      <c r="E27" s="51">
        <v>10428</v>
      </c>
      <c r="F27" s="51">
        <v>10428</v>
      </c>
      <c r="G27" s="51">
        <v>0</v>
      </c>
      <c r="H27" s="51">
        <v>10428</v>
      </c>
      <c r="I27" s="59">
        <f t="shared" si="0"/>
        <v>100</v>
      </c>
      <c r="J27" s="59" t="str">
        <f t="shared" si="0"/>
        <v>-</v>
      </c>
      <c r="K27" s="59">
        <f t="shared" si="0"/>
        <v>100</v>
      </c>
      <c r="L27" s="7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17860</v>
      </c>
      <c r="D28" s="51">
        <v>50</v>
      </c>
      <c r="E28" s="51">
        <v>17910</v>
      </c>
      <c r="F28" s="51">
        <v>17860</v>
      </c>
      <c r="G28" s="51">
        <v>0</v>
      </c>
      <c r="H28" s="51">
        <v>17860</v>
      </c>
      <c r="I28" s="59">
        <f t="shared" si="0"/>
        <v>100</v>
      </c>
      <c r="J28" s="59">
        <f t="shared" si="0"/>
        <v>0</v>
      </c>
      <c r="K28" s="59">
        <f t="shared" si="0"/>
        <v>99.72</v>
      </c>
      <c r="L28" s="79">
        <v>99.21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10579</v>
      </c>
      <c r="D29" s="73">
        <v>0</v>
      </c>
      <c r="E29" s="73">
        <v>10579</v>
      </c>
      <c r="F29" s="73">
        <v>10579</v>
      </c>
      <c r="G29" s="73">
        <v>0</v>
      </c>
      <c r="H29" s="73">
        <v>10579</v>
      </c>
      <c r="I29" s="74">
        <f t="shared" si="0"/>
        <v>100</v>
      </c>
      <c r="J29" s="74" t="str">
        <f t="shared" si="0"/>
        <v>-</v>
      </c>
      <c r="K29" s="74">
        <f t="shared" si="0"/>
        <v>100</v>
      </c>
      <c r="L29" s="80">
        <v>98.46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8492</v>
      </c>
      <c r="D30" s="51">
        <v>150</v>
      </c>
      <c r="E30" s="51">
        <v>8642</v>
      </c>
      <c r="F30" s="51">
        <v>8338</v>
      </c>
      <c r="G30" s="51">
        <v>0</v>
      </c>
      <c r="H30" s="51">
        <v>8338</v>
      </c>
      <c r="I30" s="59">
        <f t="shared" si="0"/>
        <v>98.19</v>
      </c>
      <c r="J30" s="59">
        <f t="shared" si="0"/>
        <v>0</v>
      </c>
      <c r="K30" s="59">
        <f t="shared" si="0"/>
        <v>96.48</v>
      </c>
      <c r="L30" s="79">
        <v>98.28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10717</v>
      </c>
      <c r="D31" s="51">
        <v>0</v>
      </c>
      <c r="E31" s="51">
        <v>10717</v>
      </c>
      <c r="F31" s="51">
        <v>10717</v>
      </c>
      <c r="G31" s="51">
        <v>0</v>
      </c>
      <c r="H31" s="51">
        <v>10717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7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39016</v>
      </c>
      <c r="D32" s="51">
        <v>540</v>
      </c>
      <c r="E32" s="51">
        <v>39556</v>
      </c>
      <c r="F32" s="51">
        <v>39016</v>
      </c>
      <c r="G32" s="51">
        <v>0</v>
      </c>
      <c r="H32" s="51">
        <v>39016</v>
      </c>
      <c r="I32" s="59">
        <f t="shared" si="0"/>
        <v>100</v>
      </c>
      <c r="J32" s="59">
        <f t="shared" si="0"/>
        <v>0</v>
      </c>
      <c r="K32" s="59">
        <f t="shared" si="0"/>
        <v>98.63</v>
      </c>
      <c r="L32" s="79">
        <v>98.52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23981</v>
      </c>
      <c r="D33" s="51">
        <v>250</v>
      </c>
      <c r="E33" s="51">
        <v>24231</v>
      </c>
      <c r="F33" s="51">
        <v>23851</v>
      </c>
      <c r="G33" s="51">
        <v>25</v>
      </c>
      <c r="H33" s="51">
        <v>23876</v>
      </c>
      <c r="I33" s="59">
        <f t="shared" si="0"/>
        <v>99.46</v>
      </c>
      <c r="J33" s="59">
        <f t="shared" si="0"/>
        <v>10</v>
      </c>
      <c r="K33" s="59">
        <f t="shared" si="0"/>
        <v>98.53</v>
      </c>
      <c r="L33" s="79">
        <v>99.05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10691</v>
      </c>
      <c r="D34" s="73">
        <v>130</v>
      </c>
      <c r="E34" s="73">
        <v>10821</v>
      </c>
      <c r="F34" s="73">
        <v>10550</v>
      </c>
      <c r="G34" s="73">
        <v>10</v>
      </c>
      <c r="H34" s="73">
        <v>10560</v>
      </c>
      <c r="I34" s="74">
        <f t="shared" si="0"/>
        <v>98.68</v>
      </c>
      <c r="J34" s="74">
        <f t="shared" si="0"/>
        <v>7.69</v>
      </c>
      <c r="K34" s="74">
        <f t="shared" si="0"/>
        <v>97.59</v>
      </c>
      <c r="L34" s="80">
        <v>98.82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3020787</v>
      </c>
      <c r="D35" s="54">
        <f t="shared" si="1"/>
        <v>69040</v>
      </c>
      <c r="E35" s="54">
        <f t="shared" si="1"/>
        <v>3089827</v>
      </c>
      <c r="F35" s="54">
        <f t="shared" si="1"/>
        <v>3008289</v>
      </c>
      <c r="G35" s="54">
        <f t="shared" si="1"/>
        <v>10359</v>
      </c>
      <c r="H35" s="54">
        <f t="shared" si="1"/>
        <v>3018648</v>
      </c>
      <c r="I35" s="61">
        <f t="shared" si="0"/>
        <v>99.59</v>
      </c>
      <c r="J35" s="61">
        <f t="shared" si="0"/>
        <v>15</v>
      </c>
      <c r="K35" s="61">
        <f t="shared" si="0"/>
        <v>97.7</v>
      </c>
      <c r="L35" s="81">
        <v>97.86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13" orientation="portrait" useFirstPageNumber="1" r:id="rId1"/>
  <headerFooter scaleWithDoc="0" alignWithMargins="0">
    <oddFooter>&amp;C-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M35"/>
  <sheetViews>
    <sheetView view="pageBreakPreview" zoomScaleNormal="85" zoomScaleSheetLayoutView="100" workbookViewId="0">
      <selection activeCell="P32" sqref="P32"/>
    </sheetView>
  </sheetViews>
  <sheetFormatPr defaultColWidth="10.625" defaultRowHeight="15" customHeight="1" x14ac:dyDescent="0.15"/>
  <cols>
    <col min="1" max="1" width="5.625" style="14" customWidth="1"/>
    <col min="2" max="2" width="14.625" style="14" customWidth="1"/>
    <col min="3" max="8" width="16.625" style="14" customWidth="1"/>
    <col min="9" max="12" width="12.125" style="14" customWidth="1"/>
    <col min="13" max="13" width="5.625" style="15" customWidth="1"/>
    <col min="14" max="16384" width="10.625" style="14"/>
  </cols>
  <sheetData>
    <row r="1" spans="1:13" ht="20.100000000000001" customHeight="1" x14ac:dyDescent="0.15">
      <c r="A1" s="16" t="str">
        <f>目次!A6</f>
        <v>令和４年度　市町村税の徴収実績調</v>
      </c>
    </row>
    <row r="2" spans="1:13" ht="20.100000000000001" customHeight="1" x14ac:dyDescent="0.15">
      <c r="A2" s="14" t="s">
        <v>100</v>
      </c>
    </row>
    <row r="3" spans="1:13" ht="20.100000000000001" customHeight="1" x14ac:dyDescent="0.15"/>
    <row r="4" spans="1:13" ht="20.100000000000001" customHeight="1" x14ac:dyDescent="0.15">
      <c r="A4" s="14" t="s">
        <v>19</v>
      </c>
    </row>
    <row r="5" spans="1:13" ht="20.100000000000001" customHeight="1" x14ac:dyDescent="0.15">
      <c r="H5" s="57"/>
      <c r="I5" s="57"/>
    </row>
    <row r="6" spans="1:13" ht="20.100000000000001" customHeight="1" x14ac:dyDescent="0.15">
      <c r="A6" s="17"/>
      <c r="B6" s="66" t="s">
        <v>0</v>
      </c>
      <c r="C6" s="46" t="s">
        <v>43</v>
      </c>
      <c r="D6" s="55"/>
      <c r="E6" s="56"/>
      <c r="F6" s="91" t="s">
        <v>62</v>
      </c>
      <c r="G6" s="92"/>
      <c r="H6" s="93"/>
      <c r="I6" s="46" t="s">
        <v>66</v>
      </c>
      <c r="J6" s="55"/>
      <c r="K6" s="55"/>
      <c r="L6" s="76"/>
      <c r="M6" s="101" t="s">
        <v>130</v>
      </c>
    </row>
    <row r="7" spans="1:13" ht="20.100000000000001" customHeight="1" x14ac:dyDescent="0.15">
      <c r="A7" s="18"/>
      <c r="B7" s="67"/>
      <c r="C7" s="47" t="s">
        <v>5</v>
      </c>
      <c r="D7" s="47" t="s">
        <v>6</v>
      </c>
      <c r="E7" s="47" t="s">
        <v>10</v>
      </c>
      <c r="F7" s="47" t="s">
        <v>5</v>
      </c>
      <c r="G7" s="47" t="s">
        <v>6</v>
      </c>
      <c r="H7" s="47" t="s">
        <v>10</v>
      </c>
      <c r="I7" s="97" t="s">
        <v>108</v>
      </c>
      <c r="J7" s="97" t="s">
        <v>109</v>
      </c>
      <c r="K7" s="97" t="s">
        <v>111</v>
      </c>
      <c r="L7" s="104" t="s">
        <v>3</v>
      </c>
      <c r="M7" s="102"/>
    </row>
    <row r="8" spans="1:13" ht="20.100000000000001" customHeight="1" x14ac:dyDescent="0.15">
      <c r="A8" s="18"/>
      <c r="B8" s="67"/>
      <c r="C8" s="48" t="s">
        <v>112</v>
      </c>
      <c r="D8" s="48" t="s">
        <v>113</v>
      </c>
      <c r="E8" s="48" t="s">
        <v>106</v>
      </c>
      <c r="F8" s="48" t="s">
        <v>37</v>
      </c>
      <c r="G8" s="48" t="s">
        <v>17</v>
      </c>
      <c r="H8" s="48" t="s">
        <v>114</v>
      </c>
      <c r="I8" s="98"/>
      <c r="J8" s="98"/>
      <c r="K8" s="98"/>
      <c r="L8" s="105"/>
      <c r="M8" s="102"/>
    </row>
    <row r="9" spans="1:13" ht="20.100000000000001" customHeight="1" x14ac:dyDescent="0.15">
      <c r="A9" s="19" t="s">
        <v>24</v>
      </c>
      <c r="B9" s="68"/>
      <c r="C9" s="49" t="s">
        <v>1</v>
      </c>
      <c r="D9" s="49" t="s">
        <v>1</v>
      </c>
      <c r="E9" s="49" t="s">
        <v>1</v>
      </c>
      <c r="F9" s="49" t="s">
        <v>1</v>
      </c>
      <c r="G9" s="49" t="s">
        <v>1</v>
      </c>
      <c r="H9" s="49" t="s">
        <v>1</v>
      </c>
      <c r="I9" s="49" t="s">
        <v>67</v>
      </c>
      <c r="J9" s="49" t="s">
        <v>67</v>
      </c>
      <c r="K9" s="49" t="s">
        <v>67</v>
      </c>
      <c r="L9" s="77" t="s">
        <v>67</v>
      </c>
      <c r="M9" s="103"/>
    </row>
    <row r="10" spans="1:13" ht="20.100000000000001" customHeight="1" x14ac:dyDescent="0.15">
      <c r="A10" s="64">
        <v>1</v>
      </c>
      <c r="B10" s="69" t="s">
        <v>59</v>
      </c>
      <c r="C10" s="50">
        <v>2424981</v>
      </c>
      <c r="D10" s="50">
        <v>2830</v>
      </c>
      <c r="E10" s="50">
        <v>2427811</v>
      </c>
      <c r="F10" s="50">
        <v>2419133</v>
      </c>
      <c r="G10" s="50">
        <v>687</v>
      </c>
      <c r="H10" s="50">
        <v>2419820</v>
      </c>
      <c r="I10" s="58">
        <f t="shared" ref="I10:K35" si="0">IF(ISERROR(ROUND(F10/C10*100,2)),"-",ROUND(F10/C10*100,2))</f>
        <v>99.76</v>
      </c>
      <c r="J10" s="58">
        <f t="shared" si="0"/>
        <v>24.28</v>
      </c>
      <c r="K10" s="58">
        <f t="shared" si="0"/>
        <v>99.67</v>
      </c>
      <c r="L10" s="58">
        <v>99.47</v>
      </c>
      <c r="M10" s="82">
        <v>1</v>
      </c>
    </row>
    <row r="11" spans="1:13" ht="20.100000000000001" customHeight="1" x14ac:dyDescent="0.15">
      <c r="A11" s="64">
        <v>2</v>
      </c>
      <c r="B11" s="70" t="s">
        <v>31</v>
      </c>
      <c r="C11" s="51">
        <v>205000</v>
      </c>
      <c r="D11" s="51">
        <v>4401</v>
      </c>
      <c r="E11" s="51">
        <v>209401</v>
      </c>
      <c r="F11" s="51">
        <v>204860</v>
      </c>
      <c r="G11" s="51">
        <v>294</v>
      </c>
      <c r="H11" s="51">
        <v>205154</v>
      </c>
      <c r="I11" s="59">
        <f t="shared" si="0"/>
        <v>99.93</v>
      </c>
      <c r="J11" s="59">
        <f t="shared" si="0"/>
        <v>6.68</v>
      </c>
      <c r="K11" s="59">
        <f t="shared" si="0"/>
        <v>97.97</v>
      </c>
      <c r="L11" s="59">
        <v>98.37</v>
      </c>
      <c r="M11" s="83">
        <v>2</v>
      </c>
    </row>
    <row r="12" spans="1:13" ht="20.100000000000001" customHeight="1" x14ac:dyDescent="0.15">
      <c r="A12" s="64">
        <v>3</v>
      </c>
      <c r="B12" s="70" t="s">
        <v>32</v>
      </c>
      <c r="C12" s="51">
        <v>339694</v>
      </c>
      <c r="D12" s="51">
        <v>1237</v>
      </c>
      <c r="E12" s="51">
        <v>340931</v>
      </c>
      <c r="F12" s="51">
        <v>338291</v>
      </c>
      <c r="G12" s="51">
        <v>974</v>
      </c>
      <c r="H12" s="51">
        <v>339265</v>
      </c>
      <c r="I12" s="59">
        <f t="shared" si="0"/>
        <v>99.59</v>
      </c>
      <c r="J12" s="59">
        <f t="shared" si="0"/>
        <v>78.739999999999995</v>
      </c>
      <c r="K12" s="59">
        <f t="shared" si="0"/>
        <v>99.51</v>
      </c>
      <c r="L12" s="59">
        <v>99.51</v>
      </c>
      <c r="M12" s="83">
        <v>3</v>
      </c>
    </row>
    <row r="13" spans="1:13" ht="20.100000000000001" customHeight="1" x14ac:dyDescent="0.15">
      <c r="A13" s="64">
        <v>4</v>
      </c>
      <c r="B13" s="70" t="s">
        <v>2</v>
      </c>
      <c r="C13" s="51">
        <v>384529</v>
      </c>
      <c r="D13" s="51">
        <v>3799</v>
      </c>
      <c r="E13" s="51">
        <v>388328</v>
      </c>
      <c r="F13" s="51">
        <v>383929</v>
      </c>
      <c r="G13" s="51">
        <v>613</v>
      </c>
      <c r="H13" s="51">
        <v>384542</v>
      </c>
      <c r="I13" s="59">
        <f t="shared" si="0"/>
        <v>99.84</v>
      </c>
      <c r="J13" s="59">
        <f t="shared" si="0"/>
        <v>16.14</v>
      </c>
      <c r="K13" s="59">
        <f t="shared" si="0"/>
        <v>99.03</v>
      </c>
      <c r="L13" s="59">
        <v>98.97</v>
      </c>
      <c r="M13" s="83">
        <v>4</v>
      </c>
    </row>
    <row r="14" spans="1:13" ht="20.100000000000001" customHeight="1" x14ac:dyDescent="0.15">
      <c r="A14" s="65">
        <v>5</v>
      </c>
      <c r="B14" s="71" t="s">
        <v>13</v>
      </c>
      <c r="C14" s="73">
        <v>132407</v>
      </c>
      <c r="D14" s="73">
        <v>409</v>
      </c>
      <c r="E14" s="73">
        <v>132816</v>
      </c>
      <c r="F14" s="73">
        <v>132407</v>
      </c>
      <c r="G14" s="73">
        <v>0</v>
      </c>
      <c r="H14" s="73">
        <v>132407</v>
      </c>
      <c r="I14" s="74">
        <f t="shared" si="0"/>
        <v>100</v>
      </c>
      <c r="J14" s="74">
        <f t="shared" si="0"/>
        <v>0</v>
      </c>
      <c r="K14" s="74">
        <f t="shared" si="0"/>
        <v>99.69</v>
      </c>
      <c r="L14" s="74">
        <v>99.64</v>
      </c>
      <c r="M14" s="84">
        <v>5</v>
      </c>
    </row>
    <row r="15" spans="1:13" ht="20.100000000000001" customHeight="1" x14ac:dyDescent="0.15">
      <c r="A15" s="64">
        <v>6</v>
      </c>
      <c r="B15" s="70" t="s">
        <v>33</v>
      </c>
      <c r="C15" s="51">
        <v>121181</v>
      </c>
      <c r="D15" s="51">
        <v>21</v>
      </c>
      <c r="E15" s="51">
        <v>121202</v>
      </c>
      <c r="F15" s="51">
        <v>121167</v>
      </c>
      <c r="G15" s="51">
        <v>19</v>
      </c>
      <c r="H15" s="51">
        <v>121186</v>
      </c>
      <c r="I15" s="59">
        <f t="shared" si="0"/>
        <v>99.99</v>
      </c>
      <c r="J15" s="59">
        <f t="shared" si="0"/>
        <v>90.48</v>
      </c>
      <c r="K15" s="59">
        <f t="shared" si="0"/>
        <v>99.99</v>
      </c>
      <c r="L15" s="59">
        <v>99.98</v>
      </c>
      <c r="M15" s="83">
        <v>6</v>
      </c>
    </row>
    <row r="16" spans="1:13" ht="20.100000000000001" customHeight="1" x14ac:dyDescent="0.15">
      <c r="A16" s="64">
        <v>7</v>
      </c>
      <c r="B16" s="70" t="s">
        <v>34</v>
      </c>
      <c r="C16" s="51">
        <v>96767</v>
      </c>
      <c r="D16" s="51">
        <v>149</v>
      </c>
      <c r="E16" s="51">
        <v>96916</v>
      </c>
      <c r="F16" s="51">
        <v>96735</v>
      </c>
      <c r="G16" s="51">
        <v>0</v>
      </c>
      <c r="H16" s="51">
        <v>96735</v>
      </c>
      <c r="I16" s="59">
        <f t="shared" si="0"/>
        <v>99.97</v>
      </c>
      <c r="J16" s="59">
        <f t="shared" si="0"/>
        <v>0</v>
      </c>
      <c r="K16" s="59">
        <f t="shared" si="0"/>
        <v>99.81</v>
      </c>
      <c r="L16" s="59">
        <v>99.87</v>
      </c>
      <c r="M16" s="83">
        <v>7</v>
      </c>
    </row>
    <row r="17" spans="1:13" ht="20.100000000000001" customHeight="1" x14ac:dyDescent="0.15">
      <c r="A17" s="64">
        <v>8</v>
      </c>
      <c r="B17" s="70" t="s">
        <v>28</v>
      </c>
      <c r="C17" s="51">
        <v>217619</v>
      </c>
      <c r="D17" s="51">
        <v>1754</v>
      </c>
      <c r="E17" s="51">
        <v>219373</v>
      </c>
      <c r="F17" s="51">
        <v>217179</v>
      </c>
      <c r="G17" s="51">
        <v>468</v>
      </c>
      <c r="H17" s="51">
        <v>217647</v>
      </c>
      <c r="I17" s="59">
        <f t="shared" si="0"/>
        <v>99.8</v>
      </c>
      <c r="J17" s="59">
        <f t="shared" si="0"/>
        <v>26.68</v>
      </c>
      <c r="K17" s="59">
        <f t="shared" si="0"/>
        <v>99.21</v>
      </c>
      <c r="L17" s="59">
        <v>99.22</v>
      </c>
      <c r="M17" s="83">
        <v>8</v>
      </c>
    </row>
    <row r="18" spans="1:13" ht="20.100000000000001" customHeight="1" x14ac:dyDescent="0.15">
      <c r="A18" s="64">
        <v>9</v>
      </c>
      <c r="B18" s="70" t="s">
        <v>36</v>
      </c>
      <c r="C18" s="51">
        <v>73495</v>
      </c>
      <c r="D18" s="51">
        <v>5</v>
      </c>
      <c r="E18" s="51">
        <v>73500</v>
      </c>
      <c r="F18" s="51">
        <v>73495</v>
      </c>
      <c r="G18" s="51">
        <v>0</v>
      </c>
      <c r="H18" s="51">
        <v>73495</v>
      </c>
      <c r="I18" s="59">
        <f t="shared" si="0"/>
        <v>100</v>
      </c>
      <c r="J18" s="59">
        <f t="shared" si="0"/>
        <v>0</v>
      </c>
      <c r="K18" s="59">
        <f t="shared" si="0"/>
        <v>99.99</v>
      </c>
      <c r="L18" s="59">
        <v>99.99</v>
      </c>
      <c r="M18" s="83">
        <v>9</v>
      </c>
    </row>
    <row r="19" spans="1:13" ht="20.100000000000001" customHeight="1" x14ac:dyDescent="0.15">
      <c r="A19" s="65">
        <v>10</v>
      </c>
      <c r="B19" s="71" t="s">
        <v>38</v>
      </c>
      <c r="C19" s="73">
        <v>391416</v>
      </c>
      <c r="D19" s="73">
        <v>3840</v>
      </c>
      <c r="E19" s="73">
        <v>395256</v>
      </c>
      <c r="F19" s="73">
        <v>388458</v>
      </c>
      <c r="G19" s="73">
        <v>938</v>
      </c>
      <c r="H19" s="73">
        <v>389396</v>
      </c>
      <c r="I19" s="74">
        <f t="shared" si="0"/>
        <v>99.24</v>
      </c>
      <c r="J19" s="74">
        <f t="shared" si="0"/>
        <v>24.43</v>
      </c>
      <c r="K19" s="74">
        <f t="shared" si="0"/>
        <v>98.52</v>
      </c>
      <c r="L19" s="74">
        <v>98.75</v>
      </c>
      <c r="M19" s="84">
        <v>10</v>
      </c>
    </row>
    <row r="20" spans="1:13" ht="20.100000000000001" customHeight="1" x14ac:dyDescent="0.15">
      <c r="A20" s="64">
        <v>11</v>
      </c>
      <c r="B20" s="70" t="s">
        <v>39</v>
      </c>
      <c r="C20" s="51">
        <v>73243</v>
      </c>
      <c r="D20" s="51">
        <v>2</v>
      </c>
      <c r="E20" s="51">
        <v>73245</v>
      </c>
      <c r="F20" s="51">
        <v>73234</v>
      </c>
      <c r="G20" s="51">
        <v>2</v>
      </c>
      <c r="H20" s="51">
        <v>73236</v>
      </c>
      <c r="I20" s="59">
        <f t="shared" si="0"/>
        <v>99.99</v>
      </c>
      <c r="J20" s="59">
        <f t="shared" si="0"/>
        <v>100</v>
      </c>
      <c r="K20" s="59">
        <f t="shared" si="0"/>
        <v>99.99</v>
      </c>
      <c r="L20" s="59">
        <v>99.95</v>
      </c>
      <c r="M20" s="83">
        <v>11</v>
      </c>
    </row>
    <row r="21" spans="1:13" ht="20.100000000000001" customHeight="1" x14ac:dyDescent="0.15">
      <c r="A21" s="64">
        <v>12</v>
      </c>
      <c r="B21" s="70" t="s">
        <v>97</v>
      </c>
      <c r="C21" s="51">
        <v>73675</v>
      </c>
      <c r="D21" s="51">
        <v>5</v>
      </c>
      <c r="E21" s="51">
        <v>73680</v>
      </c>
      <c r="F21" s="51">
        <v>73675</v>
      </c>
      <c r="G21" s="51">
        <v>5</v>
      </c>
      <c r="H21" s="51">
        <v>73680</v>
      </c>
      <c r="I21" s="59">
        <f t="shared" si="0"/>
        <v>100</v>
      </c>
      <c r="J21" s="59">
        <f t="shared" si="0"/>
        <v>100</v>
      </c>
      <c r="K21" s="59">
        <f t="shared" si="0"/>
        <v>100</v>
      </c>
      <c r="L21" s="59">
        <v>99.98</v>
      </c>
      <c r="M21" s="83">
        <v>12</v>
      </c>
    </row>
    <row r="22" spans="1:13" ht="20.100000000000001" customHeight="1" x14ac:dyDescent="0.15">
      <c r="A22" s="64">
        <v>13</v>
      </c>
      <c r="B22" s="70" t="s">
        <v>98</v>
      </c>
      <c r="C22" s="51">
        <v>49797</v>
      </c>
      <c r="D22" s="51">
        <v>72</v>
      </c>
      <c r="E22" s="51">
        <v>49869</v>
      </c>
      <c r="F22" s="51">
        <v>49785</v>
      </c>
      <c r="G22" s="51">
        <v>0</v>
      </c>
      <c r="H22" s="51">
        <v>49785</v>
      </c>
      <c r="I22" s="59">
        <f t="shared" si="0"/>
        <v>99.98</v>
      </c>
      <c r="J22" s="59">
        <f t="shared" si="0"/>
        <v>0</v>
      </c>
      <c r="K22" s="59">
        <f t="shared" si="0"/>
        <v>99.83</v>
      </c>
      <c r="L22" s="59">
        <v>99.82</v>
      </c>
      <c r="M22" s="83">
        <v>13</v>
      </c>
    </row>
    <row r="23" spans="1:13" ht="20.100000000000001" customHeight="1" x14ac:dyDescent="0.15">
      <c r="A23" s="64">
        <v>14</v>
      </c>
      <c r="B23" s="70" t="s">
        <v>40</v>
      </c>
      <c r="C23" s="51">
        <v>510231</v>
      </c>
      <c r="D23" s="51">
        <v>0</v>
      </c>
      <c r="E23" s="51">
        <v>510231</v>
      </c>
      <c r="F23" s="51">
        <v>510231</v>
      </c>
      <c r="G23" s="51">
        <v>0</v>
      </c>
      <c r="H23" s="51">
        <v>510231</v>
      </c>
      <c r="I23" s="59">
        <f t="shared" si="0"/>
        <v>100</v>
      </c>
      <c r="J23" s="59" t="str">
        <f t="shared" si="0"/>
        <v>-</v>
      </c>
      <c r="K23" s="59">
        <f t="shared" si="0"/>
        <v>100</v>
      </c>
      <c r="L23" s="59">
        <v>100</v>
      </c>
      <c r="M23" s="83">
        <v>14</v>
      </c>
    </row>
    <row r="24" spans="1:13" ht="20.100000000000001" customHeight="1" x14ac:dyDescent="0.15">
      <c r="A24" s="65">
        <v>15</v>
      </c>
      <c r="B24" s="71" t="s">
        <v>26</v>
      </c>
      <c r="C24" s="73">
        <v>406</v>
      </c>
      <c r="D24" s="73">
        <v>0</v>
      </c>
      <c r="E24" s="73">
        <v>406</v>
      </c>
      <c r="F24" s="73">
        <v>406</v>
      </c>
      <c r="G24" s="73">
        <v>0</v>
      </c>
      <c r="H24" s="73">
        <v>406</v>
      </c>
      <c r="I24" s="74">
        <f t="shared" si="0"/>
        <v>100</v>
      </c>
      <c r="J24" s="74" t="str">
        <f t="shared" si="0"/>
        <v>-</v>
      </c>
      <c r="K24" s="74">
        <f t="shared" si="0"/>
        <v>100</v>
      </c>
      <c r="L24" s="74">
        <v>100</v>
      </c>
      <c r="M24" s="84">
        <v>15</v>
      </c>
    </row>
    <row r="25" spans="1:13" ht="20.100000000000001" customHeight="1" x14ac:dyDescent="0.15">
      <c r="A25" s="64">
        <v>16</v>
      </c>
      <c r="B25" s="70" t="s">
        <v>44</v>
      </c>
      <c r="C25" s="51">
        <v>2942</v>
      </c>
      <c r="D25" s="51">
        <v>0</v>
      </c>
      <c r="E25" s="51">
        <v>2942</v>
      </c>
      <c r="F25" s="51">
        <v>2942</v>
      </c>
      <c r="G25" s="51">
        <v>0</v>
      </c>
      <c r="H25" s="51">
        <v>2942</v>
      </c>
      <c r="I25" s="59">
        <f t="shared" si="0"/>
        <v>100</v>
      </c>
      <c r="J25" s="59" t="str">
        <f t="shared" si="0"/>
        <v>-</v>
      </c>
      <c r="K25" s="59">
        <f t="shared" si="0"/>
        <v>100</v>
      </c>
      <c r="L25" s="59">
        <v>100</v>
      </c>
      <c r="M25" s="83">
        <v>16</v>
      </c>
    </row>
    <row r="26" spans="1:13" ht="20.100000000000001" customHeight="1" x14ac:dyDescent="0.15">
      <c r="A26" s="64">
        <v>17</v>
      </c>
      <c r="B26" s="70" t="s">
        <v>99</v>
      </c>
      <c r="C26" s="51">
        <v>21856</v>
      </c>
      <c r="D26" s="51">
        <v>47</v>
      </c>
      <c r="E26" s="51">
        <v>21903</v>
      </c>
      <c r="F26" s="51">
        <v>21856</v>
      </c>
      <c r="G26" s="51">
        <v>0</v>
      </c>
      <c r="H26" s="51">
        <v>21856</v>
      </c>
      <c r="I26" s="59">
        <f t="shared" si="0"/>
        <v>100</v>
      </c>
      <c r="J26" s="59">
        <f t="shared" si="0"/>
        <v>0</v>
      </c>
      <c r="K26" s="59">
        <f t="shared" si="0"/>
        <v>99.79</v>
      </c>
      <c r="L26" s="59">
        <v>99.78</v>
      </c>
      <c r="M26" s="83">
        <v>17</v>
      </c>
    </row>
    <row r="27" spans="1:13" ht="20.100000000000001" customHeight="1" x14ac:dyDescent="0.15">
      <c r="A27" s="64">
        <v>18</v>
      </c>
      <c r="B27" s="70" t="s">
        <v>101</v>
      </c>
      <c r="C27" s="51">
        <v>11794</v>
      </c>
      <c r="D27" s="51">
        <v>0</v>
      </c>
      <c r="E27" s="51">
        <v>11794</v>
      </c>
      <c r="F27" s="51">
        <v>11794</v>
      </c>
      <c r="G27" s="51">
        <v>0</v>
      </c>
      <c r="H27" s="51">
        <v>11794</v>
      </c>
      <c r="I27" s="59">
        <f t="shared" si="0"/>
        <v>100</v>
      </c>
      <c r="J27" s="59" t="str">
        <f t="shared" si="0"/>
        <v>-</v>
      </c>
      <c r="K27" s="59">
        <f t="shared" si="0"/>
        <v>100</v>
      </c>
      <c r="L27" s="59">
        <v>100</v>
      </c>
      <c r="M27" s="83">
        <v>18</v>
      </c>
    </row>
    <row r="28" spans="1:13" ht="20.100000000000001" customHeight="1" x14ac:dyDescent="0.15">
      <c r="A28" s="64">
        <v>19</v>
      </c>
      <c r="B28" s="70" t="s">
        <v>46</v>
      </c>
      <c r="C28" s="51">
        <v>18779</v>
      </c>
      <c r="D28" s="51">
        <v>94</v>
      </c>
      <c r="E28" s="51">
        <v>18873</v>
      </c>
      <c r="F28" s="51">
        <v>18779</v>
      </c>
      <c r="G28" s="51">
        <v>0</v>
      </c>
      <c r="H28" s="51">
        <v>18779</v>
      </c>
      <c r="I28" s="59">
        <f t="shared" si="0"/>
        <v>100</v>
      </c>
      <c r="J28" s="59">
        <f t="shared" si="0"/>
        <v>0</v>
      </c>
      <c r="K28" s="59">
        <f t="shared" si="0"/>
        <v>99.5</v>
      </c>
      <c r="L28" s="59">
        <v>98.77</v>
      </c>
      <c r="M28" s="83">
        <v>19</v>
      </c>
    </row>
    <row r="29" spans="1:13" ht="20.100000000000001" customHeight="1" x14ac:dyDescent="0.15">
      <c r="A29" s="65">
        <v>20</v>
      </c>
      <c r="B29" s="71" t="s">
        <v>47</v>
      </c>
      <c r="C29" s="73">
        <v>3741</v>
      </c>
      <c r="D29" s="73">
        <v>0</v>
      </c>
      <c r="E29" s="73">
        <v>3741</v>
      </c>
      <c r="F29" s="73">
        <v>3741</v>
      </c>
      <c r="G29" s="73">
        <v>0</v>
      </c>
      <c r="H29" s="73">
        <v>3741</v>
      </c>
      <c r="I29" s="74">
        <f t="shared" si="0"/>
        <v>100</v>
      </c>
      <c r="J29" s="74" t="str">
        <f t="shared" si="0"/>
        <v>-</v>
      </c>
      <c r="K29" s="74">
        <f t="shared" si="0"/>
        <v>100</v>
      </c>
      <c r="L29" s="74">
        <v>100</v>
      </c>
      <c r="M29" s="84">
        <v>20</v>
      </c>
    </row>
    <row r="30" spans="1:13" ht="20.100000000000001" customHeight="1" x14ac:dyDescent="0.15">
      <c r="A30" s="64">
        <v>21</v>
      </c>
      <c r="B30" s="70" t="s">
        <v>51</v>
      </c>
      <c r="C30" s="51">
        <v>3546</v>
      </c>
      <c r="D30" s="51">
        <v>0</v>
      </c>
      <c r="E30" s="51">
        <v>3546</v>
      </c>
      <c r="F30" s="51">
        <v>3546</v>
      </c>
      <c r="G30" s="51">
        <v>0</v>
      </c>
      <c r="H30" s="51">
        <v>3546</v>
      </c>
      <c r="I30" s="59">
        <f t="shared" si="0"/>
        <v>100</v>
      </c>
      <c r="J30" s="59" t="str">
        <f t="shared" si="0"/>
        <v>-</v>
      </c>
      <c r="K30" s="59">
        <f t="shared" si="0"/>
        <v>100</v>
      </c>
      <c r="L30" s="59">
        <v>100</v>
      </c>
      <c r="M30" s="83">
        <v>21</v>
      </c>
    </row>
    <row r="31" spans="1:13" ht="20.100000000000001" customHeight="1" x14ac:dyDescent="0.15">
      <c r="A31" s="64">
        <v>22</v>
      </c>
      <c r="B31" s="70" t="s">
        <v>52</v>
      </c>
      <c r="C31" s="51">
        <v>5359</v>
      </c>
      <c r="D31" s="51">
        <v>0</v>
      </c>
      <c r="E31" s="51">
        <v>5359</v>
      </c>
      <c r="F31" s="51">
        <v>5359</v>
      </c>
      <c r="G31" s="51">
        <v>0</v>
      </c>
      <c r="H31" s="51">
        <v>5359</v>
      </c>
      <c r="I31" s="59">
        <f t="shared" si="0"/>
        <v>100</v>
      </c>
      <c r="J31" s="59" t="str">
        <f t="shared" si="0"/>
        <v>-</v>
      </c>
      <c r="K31" s="59">
        <f t="shared" si="0"/>
        <v>100</v>
      </c>
      <c r="L31" s="59">
        <v>100</v>
      </c>
      <c r="M31" s="83">
        <v>22</v>
      </c>
    </row>
    <row r="32" spans="1:13" ht="20.100000000000001" customHeight="1" x14ac:dyDescent="0.15">
      <c r="A32" s="64">
        <v>23</v>
      </c>
      <c r="B32" s="70" t="s">
        <v>54</v>
      </c>
      <c r="C32" s="51">
        <v>27676</v>
      </c>
      <c r="D32" s="51">
        <v>4</v>
      </c>
      <c r="E32" s="51">
        <v>27680</v>
      </c>
      <c r="F32" s="51">
        <v>27676</v>
      </c>
      <c r="G32" s="51">
        <v>0</v>
      </c>
      <c r="H32" s="51">
        <v>27676</v>
      </c>
      <c r="I32" s="59">
        <f t="shared" si="0"/>
        <v>100</v>
      </c>
      <c r="J32" s="59">
        <f t="shared" si="0"/>
        <v>0</v>
      </c>
      <c r="K32" s="59">
        <f t="shared" si="0"/>
        <v>99.99</v>
      </c>
      <c r="L32" s="59">
        <v>99.98</v>
      </c>
      <c r="M32" s="83">
        <v>23</v>
      </c>
    </row>
    <row r="33" spans="1:13" ht="20.100000000000001" customHeight="1" x14ac:dyDescent="0.15">
      <c r="A33" s="64">
        <v>24</v>
      </c>
      <c r="B33" s="70" t="s">
        <v>57</v>
      </c>
      <c r="C33" s="51">
        <v>16608</v>
      </c>
      <c r="D33" s="51">
        <v>0</v>
      </c>
      <c r="E33" s="51">
        <v>16608</v>
      </c>
      <c r="F33" s="51">
        <v>16576</v>
      </c>
      <c r="G33" s="51">
        <v>0</v>
      </c>
      <c r="H33" s="51">
        <v>16576</v>
      </c>
      <c r="I33" s="59">
        <f t="shared" si="0"/>
        <v>99.81</v>
      </c>
      <c r="J33" s="59" t="str">
        <f t="shared" si="0"/>
        <v>-</v>
      </c>
      <c r="K33" s="59">
        <f t="shared" si="0"/>
        <v>99.81</v>
      </c>
      <c r="L33" s="59">
        <v>100</v>
      </c>
      <c r="M33" s="83">
        <v>24</v>
      </c>
    </row>
    <row r="34" spans="1:13" ht="20.100000000000001" customHeight="1" x14ac:dyDescent="0.15">
      <c r="A34" s="65">
        <v>25</v>
      </c>
      <c r="B34" s="71" t="s">
        <v>60</v>
      </c>
      <c r="C34" s="73">
        <v>10125</v>
      </c>
      <c r="D34" s="73">
        <v>0</v>
      </c>
      <c r="E34" s="73">
        <v>10125</v>
      </c>
      <c r="F34" s="73">
        <v>10125</v>
      </c>
      <c r="G34" s="73">
        <v>0</v>
      </c>
      <c r="H34" s="73">
        <v>10125</v>
      </c>
      <c r="I34" s="74">
        <f t="shared" si="0"/>
        <v>100</v>
      </c>
      <c r="J34" s="74" t="str">
        <f t="shared" si="0"/>
        <v>-</v>
      </c>
      <c r="K34" s="74">
        <f t="shared" si="0"/>
        <v>100</v>
      </c>
      <c r="L34" s="74">
        <v>100</v>
      </c>
      <c r="M34" s="84">
        <v>25</v>
      </c>
    </row>
    <row r="35" spans="1:13" ht="20.100000000000001" customHeight="1" x14ac:dyDescent="0.15">
      <c r="A35" s="28" t="s">
        <v>61</v>
      </c>
      <c r="B35" s="72"/>
      <c r="C35" s="54">
        <f t="shared" ref="C35:H35" si="1">SUM(C10:C34)</f>
        <v>5216867</v>
      </c>
      <c r="D35" s="54">
        <f t="shared" si="1"/>
        <v>18669</v>
      </c>
      <c r="E35" s="54">
        <f t="shared" si="1"/>
        <v>5235536</v>
      </c>
      <c r="F35" s="54">
        <f t="shared" si="1"/>
        <v>5205379</v>
      </c>
      <c r="G35" s="54">
        <f t="shared" si="1"/>
        <v>4000</v>
      </c>
      <c r="H35" s="54">
        <f t="shared" si="1"/>
        <v>5209379</v>
      </c>
      <c r="I35" s="61">
        <f t="shared" si="0"/>
        <v>99.78</v>
      </c>
      <c r="J35" s="61">
        <f t="shared" si="0"/>
        <v>21.43</v>
      </c>
      <c r="K35" s="61">
        <f t="shared" si="0"/>
        <v>99.5</v>
      </c>
      <c r="L35" s="61">
        <v>99.41</v>
      </c>
      <c r="M35" s="85"/>
    </row>
  </sheetData>
  <mergeCells count="6">
    <mergeCell ref="F6:H6"/>
    <mergeCell ref="M6:M9"/>
    <mergeCell ref="I7:I8"/>
    <mergeCell ref="J7:J8"/>
    <mergeCell ref="K7:K8"/>
    <mergeCell ref="L7:L8"/>
  </mergeCells>
  <phoneticPr fontId="2"/>
  <pageMargins left="0.78740157480314965" right="0.74803149606299213" top="0.78740157480314965" bottom="0.74803149606299213" header="0.51181102362204722" footer="0.51181102362204722"/>
  <pageSetup paperSize="9" firstPageNumber="15" orientation="portrait" useFirstPageNumber="1" r:id="rId1"/>
  <headerFooter scaleWithDoc="0"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目次</vt:lpstr>
      <vt:lpstr>1(p.1-2)</vt:lpstr>
      <vt:lpstr>2(p.3-4)</vt:lpstr>
      <vt:lpstr>3(p.5-6)</vt:lpstr>
      <vt:lpstr>4(p.7-8)</vt:lpstr>
      <vt:lpstr>5(p.9-10)</vt:lpstr>
      <vt:lpstr>6(p.11-12)</vt:lpstr>
      <vt:lpstr>7(p.13-14)</vt:lpstr>
      <vt:lpstr>8(p.15-16)</vt:lpstr>
      <vt:lpstr>9(p.17-18)</vt:lpstr>
      <vt:lpstr>10(p.19-20)</vt:lpstr>
      <vt:lpstr>11(p.21-22)</vt:lpstr>
      <vt:lpstr>12(p.23-24)</vt:lpstr>
      <vt:lpstr>13(p.25-26)</vt:lpstr>
      <vt:lpstr>14(p.27-28)</vt:lpstr>
      <vt:lpstr>15(p.29-30) </vt:lpstr>
      <vt:lpstr>16(p.31-32)</vt:lpstr>
      <vt:lpstr>17(p.33-34)</vt:lpstr>
      <vt:lpstr>18(p.35-36)</vt:lpstr>
      <vt:lpstr>19(p.37-38)</vt:lpstr>
      <vt:lpstr>20(p.39-40)</vt:lpstr>
      <vt:lpstr>21(p.41-42)</vt:lpstr>
      <vt:lpstr>22(p.43-44)</vt:lpstr>
      <vt:lpstr>23(p.45-46)</vt:lpstr>
      <vt:lpstr>24(p.47-48)</vt:lpstr>
      <vt:lpstr>25(p.49-50)</vt:lpstr>
      <vt:lpstr>'1(p.1-2)'!Print_Area</vt:lpstr>
      <vt:lpstr>'10(p.19-20)'!Print_Area</vt:lpstr>
      <vt:lpstr>'11(p.21-22)'!Print_Area</vt:lpstr>
      <vt:lpstr>'12(p.23-24)'!Print_Area</vt:lpstr>
      <vt:lpstr>'13(p.25-26)'!Print_Area</vt:lpstr>
      <vt:lpstr>'14(p.27-28)'!Print_Area</vt:lpstr>
      <vt:lpstr>'15(p.29-30) '!Print_Area</vt:lpstr>
      <vt:lpstr>'16(p.31-32)'!Print_Area</vt:lpstr>
      <vt:lpstr>'17(p.33-34)'!Print_Area</vt:lpstr>
      <vt:lpstr>'18(p.35-36)'!Print_Area</vt:lpstr>
      <vt:lpstr>'19(p.37-38)'!Print_Area</vt:lpstr>
      <vt:lpstr>'2(p.3-4)'!Print_Area</vt:lpstr>
      <vt:lpstr>'20(p.39-40)'!Print_Area</vt:lpstr>
      <vt:lpstr>'21(p.41-42)'!Print_Area</vt:lpstr>
      <vt:lpstr>'22(p.43-44)'!Print_Area</vt:lpstr>
      <vt:lpstr>'23(p.45-46)'!Print_Area</vt:lpstr>
      <vt:lpstr>'24(p.47-48)'!Print_Area</vt:lpstr>
      <vt:lpstr>'25(p.49-50)'!Print_Area</vt:lpstr>
      <vt:lpstr>'3(p.5-6)'!Print_Area</vt:lpstr>
      <vt:lpstr>'4(p.7-8)'!Print_Area</vt:lpstr>
      <vt:lpstr>'5(p.9-10)'!Print_Area</vt:lpstr>
      <vt:lpstr>'6(p.11-12)'!Print_Area</vt:lpstr>
      <vt:lpstr>'7(p.13-14)'!Print_Area</vt:lpstr>
      <vt:lpstr>'8(p.15-16)'!Print_Area</vt:lpstr>
      <vt:lpstr>'9(p.17-18)'!Print_Area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三浦　志保</cp:lastModifiedBy>
  <cp:lastPrinted>2024-01-24T06:40:52Z</cp:lastPrinted>
  <dcterms:created xsi:type="dcterms:W3CDTF">2006-01-24T08:15:32Z</dcterms:created>
  <dcterms:modified xsi:type="dcterms:W3CDTF">2024-01-24T06:41:27Z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3.1.2.0</vt:lpwstr>
      <vt:lpwstr>3.1.3.0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2024-01-23T05:08:35Z</vt:filetime>
  </property>
</Properties>
</file>