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4850" windowHeight="11505"/>
  </bookViews>
  <sheets>
    <sheet name="様式１ー２" sheetId="1" r:id="rId1"/>
  </sheets>
  <externalReferences>
    <externalReference r:id="rId2"/>
  </externalReferences>
  <definedNames>
    <definedName name="_xlnm.Print_Area" localSheetId="0">様式１ー２!$A$1:$U$77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<sst xmlns="http://schemas.openxmlformats.org/spreadsheetml/2006/main" xmlns:r="http://schemas.openxmlformats.org/officeDocument/2006/relationships" count="101" uniqueCount="101">
  <si>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平成15年度</t>
  </si>
  <si>
    <t>Ａ タ ー ン 登 録 ・ 求 職 ・ 就 職 者 等 の 推 移</t>
  </si>
  <si>
    <t>報告様式１－２</t>
  </si>
  <si>
    <t>前年度
同月末累計</t>
    <rPh sb="0" eb="1">
      <t>ゼン</t>
    </rPh>
    <rPh sb="1" eb="2">
      <t>ネン</t>
    </rPh>
    <phoneticPr fontId="2"/>
  </si>
  <si>
    <t>事業開始以来の累計</t>
  </si>
  <si>
    <t>平成６年度</t>
  </si>
  <si>
    <t>平成８年度</t>
  </si>
  <si>
    <t>令和４年１１月</t>
  </si>
  <si>
    <t>平成５年度</t>
  </si>
  <si>
    <t>-</t>
  </si>
  <si>
    <t>平成３年度</t>
  </si>
  <si>
    <t>令和３年５月</t>
  </si>
  <si>
    <t>平成４年度</t>
  </si>
  <si>
    <t>平成７年度</t>
  </si>
  <si>
    <t>平成９年度</t>
  </si>
  <si>
    <t>平成30年度</t>
    <rPh sb="4" eb="6">
      <t>ネンド</t>
    </rPh>
    <phoneticPr fontId="2"/>
  </si>
  <si>
    <t>平成10年度</t>
  </si>
  <si>
    <t>平成11年度</t>
  </si>
  <si>
    <t>平成29年度</t>
    <rPh sb="0" eb="2">
      <t>ヘイセイ</t>
    </rPh>
    <rPh sb="4" eb="6">
      <t>ネンド</t>
    </rPh>
    <phoneticPr fontId="2"/>
  </si>
  <si>
    <t>令和４年１月</t>
    <rPh sb="0" eb="2">
      <t>レイワ</t>
    </rPh>
    <phoneticPr fontId="2"/>
  </si>
  <si>
    <t>平成12年度</t>
  </si>
  <si>
    <t>平成24年度</t>
  </si>
  <si>
    <t>平成13年度</t>
  </si>
  <si>
    <t>平成14年度</t>
  </si>
  <si>
    <t>平成18年度</t>
  </si>
  <si>
    <t>令和６年１月</t>
    <rPh sb="0" eb="2">
      <t>レイワ</t>
    </rPh>
    <rPh sb="3" eb="4">
      <t>ネン</t>
    </rPh>
    <rPh sb="5" eb="6">
      <t>ガツ</t>
    </rPh>
    <phoneticPr fontId="2"/>
  </si>
  <si>
    <t>平成16年度</t>
  </si>
  <si>
    <t>令和４年１０月</t>
  </si>
  <si>
    <t>平成17年度</t>
  </si>
  <si>
    <t>平成19年度</t>
  </si>
  <si>
    <t>令和５年６月</t>
    <rPh sb="0" eb="2">
      <t>レイワ</t>
    </rPh>
    <rPh sb="3" eb="4">
      <t>ネン</t>
    </rPh>
    <rPh sb="5" eb="6">
      <t>ガツ</t>
    </rPh>
    <phoneticPr fontId="2"/>
  </si>
  <si>
    <t>平成20年度</t>
  </si>
  <si>
    <t>令和５年４月</t>
    <rPh sb="0" eb="2">
      <t>レイワ</t>
    </rPh>
    <rPh sb="3" eb="4">
      <t>ネン</t>
    </rPh>
    <rPh sb="5" eb="6">
      <t>ガツ</t>
    </rPh>
    <phoneticPr fontId="2"/>
  </si>
  <si>
    <t>Ａターン</t>
  </si>
  <si>
    <t>平成21年度</t>
  </si>
  <si>
    <t>平成26年度</t>
    <rPh sb="0" eb="2">
      <t>ヘイセイ</t>
    </rPh>
    <rPh sb="4" eb="6">
      <t>ネンド</t>
    </rPh>
    <phoneticPr fontId="2"/>
  </si>
  <si>
    <t>平成22年度</t>
  </si>
  <si>
    <t>令和２年度</t>
    <rPh sb="0" eb="2">
      <t>レイワ</t>
    </rPh>
    <rPh sb="3" eb="5">
      <t>ネンド</t>
    </rPh>
    <phoneticPr fontId="2"/>
  </si>
  <si>
    <t>平成25年度</t>
  </si>
  <si>
    <t>令和５年８月</t>
    <rPh sb="0" eb="2">
      <t>レイワ</t>
    </rPh>
    <rPh sb="3" eb="4">
      <t>ネン</t>
    </rPh>
    <rPh sb="5" eb="6">
      <t>ガツ</t>
    </rPh>
    <phoneticPr fontId="2"/>
  </si>
  <si>
    <t>平成23年度</t>
  </si>
  <si>
    <t>令和元年度</t>
    <rPh sb="0" eb="2">
      <t>レイワ</t>
    </rPh>
    <rPh sb="2" eb="3">
      <t>モト</t>
    </rPh>
    <rPh sb="3" eb="5">
      <t>ネンド</t>
    </rPh>
    <phoneticPr fontId="2"/>
  </si>
  <si>
    <t>新規求人受理人数</t>
    <rPh sb="0" eb="2">
      <t>シンキ</t>
    </rPh>
    <rPh sb="2" eb="4">
      <t>キュウジン</t>
    </rPh>
    <rPh sb="4" eb="6">
      <t>ジュリ</t>
    </rPh>
    <rPh sb="6" eb="7">
      <t>ニン</t>
    </rPh>
    <phoneticPr fontId="2"/>
  </si>
  <si>
    <t>令和４年度</t>
    <rPh sb="0" eb="2">
      <t>レイワ</t>
    </rPh>
    <rPh sb="3" eb="5">
      <t>ネンド</t>
    </rPh>
    <phoneticPr fontId="2"/>
  </si>
  <si>
    <t>令和５年７月</t>
    <rPh sb="0" eb="2">
      <t>レイワ</t>
    </rPh>
    <rPh sb="3" eb="4">
      <t>ネン</t>
    </rPh>
    <rPh sb="5" eb="6">
      <t>ガツ</t>
    </rPh>
    <phoneticPr fontId="2"/>
  </si>
  <si>
    <t>安定所紹介以外</t>
  </si>
  <si>
    <t>平成27年度</t>
    <rPh sb="0" eb="2">
      <t>ヘイセイ</t>
    </rPh>
    <rPh sb="4" eb="6">
      <t>ネンド</t>
    </rPh>
    <phoneticPr fontId="2"/>
  </si>
  <si>
    <t>令和４年２月</t>
  </si>
  <si>
    <t>平成28年度</t>
    <rPh sb="0" eb="2">
      <t>ヘイセイ</t>
    </rPh>
    <rPh sb="4" eb="6">
      <t>ネンド</t>
    </rPh>
    <phoneticPr fontId="2"/>
  </si>
  <si>
    <t>令和４年６月</t>
  </si>
  <si>
    <t>令和３年度</t>
    <rPh sb="0" eb="2">
      <t>レイワ</t>
    </rPh>
    <rPh sb="3" eb="5">
      <t>ネンド</t>
    </rPh>
    <phoneticPr fontId="2"/>
  </si>
  <si>
    <t>令和５年５月</t>
    <rPh sb="0" eb="2">
      <t>レイワ</t>
    </rPh>
    <rPh sb="3" eb="4">
      <t>ネン</t>
    </rPh>
    <rPh sb="5" eb="6">
      <t>ガツ</t>
    </rPh>
    <phoneticPr fontId="2"/>
  </si>
  <si>
    <t>令和３年４月</t>
  </si>
  <si>
    <t>令和４年７月</t>
  </si>
  <si>
    <t>令和３年６月</t>
  </si>
  <si>
    <t>令和３年７月</t>
  </si>
  <si>
    <t>令和４年１２月</t>
  </si>
  <si>
    <t>対前年比</t>
  </si>
  <si>
    <t>令和３年８月</t>
  </si>
  <si>
    <t>新規登録</t>
  </si>
  <si>
    <t>※　Ａターン求人数は、平成９年１月から対象求人の枠を拡大した。 平成２０年度よりＡターンプラザ秋田において受理した求人数に変更。</t>
    <rPh sb="47" eb="49">
      <t>アキタ</t>
    </rPh>
    <rPh sb="59" eb="60">
      <t>スウ</t>
    </rPh>
    <phoneticPr fontId="2"/>
  </si>
  <si>
    <t>令和３年９月</t>
  </si>
  <si>
    <t>令和３年１０月</t>
  </si>
  <si>
    <t>令和３年１１月</t>
  </si>
  <si>
    <t>令和３年１２月</t>
  </si>
  <si>
    <t>令和４年３月</t>
  </si>
  <si>
    <t>令和４年４月</t>
    <rPh sb="0" eb="2">
      <t>レイワ</t>
    </rPh>
    <rPh sb="3" eb="4">
      <t>ネン</t>
    </rPh>
    <phoneticPr fontId="2"/>
  </si>
  <si>
    <t>令和４年５月</t>
  </si>
  <si>
    <t>令和４年８月</t>
  </si>
  <si>
    <t>令和４年９月</t>
  </si>
  <si>
    <t>令和５年１月</t>
    <rPh sb="0" eb="2">
      <t>レイワ</t>
    </rPh>
    <phoneticPr fontId="2"/>
  </si>
  <si>
    <t>令和５年２月</t>
  </si>
  <si>
    <t>令和５年３月</t>
  </si>
  <si>
    <t>令和５年９月</t>
    <rPh sb="0" eb="2">
      <t>レイワ</t>
    </rPh>
    <rPh sb="3" eb="4">
      <t>ネン</t>
    </rPh>
    <rPh sb="5" eb="6">
      <t>ガツ</t>
    </rPh>
    <phoneticPr fontId="2"/>
  </si>
  <si>
    <t>令和５年１０月</t>
    <rPh sb="0" eb="2">
      <t>レイワ</t>
    </rPh>
    <rPh sb="3" eb="4">
      <t>ネン</t>
    </rPh>
    <rPh sb="6" eb="7">
      <t>ガツ</t>
    </rPh>
    <phoneticPr fontId="2"/>
  </si>
  <si>
    <t>Ａ　タ　ー　ン　登　録　者　数</t>
  </si>
  <si>
    <t>令和５年１１月</t>
    <rPh sb="0" eb="2">
      <t>レイワ</t>
    </rPh>
    <rPh sb="3" eb="4">
      <t>ネン</t>
    </rPh>
    <rPh sb="6" eb="7">
      <t>ガツ</t>
    </rPh>
    <phoneticPr fontId="2"/>
  </si>
  <si>
    <t>令和５年１２月</t>
    <rPh sb="0" eb="2">
      <t>レイワ</t>
    </rPh>
    <rPh sb="3" eb="4">
      <t>ネン</t>
    </rPh>
    <rPh sb="6" eb="7">
      <t>ガツ</t>
    </rPh>
    <phoneticPr fontId="2"/>
  </si>
  <si>
    <t>令和６年２月</t>
    <rPh sb="0" eb="2">
      <t>レイワ</t>
    </rPh>
    <rPh sb="3" eb="4">
      <t>ネン</t>
    </rPh>
    <rPh sb="5" eb="6">
      <t>ガツ</t>
    </rPh>
    <phoneticPr fontId="2"/>
  </si>
  <si>
    <t>令和６年３月</t>
    <rPh sb="0" eb="2">
      <t>レイワ</t>
    </rPh>
    <rPh sb="3" eb="4">
      <t>ネン</t>
    </rPh>
    <rPh sb="5" eb="6">
      <t>ガツ</t>
    </rPh>
    <phoneticPr fontId="2"/>
  </si>
  <si>
    <t>令和５年度　
累計</t>
    <rPh sb="0" eb="2">
      <t>レイワ</t>
    </rPh>
    <phoneticPr fontId="2"/>
  </si>
  <si>
    <t>累　計</t>
  </si>
  <si>
    <t>※　Ａターンプラザ秋田（東京）は、平成４年４月２８日にオープンした。Ａターンプラザ利用者数とは、来所のほか電話等による相談者の人数である。</t>
    <rPh sb="9" eb="11">
      <t>アキタ</t>
    </rPh>
    <phoneticPr fontId="2"/>
  </si>
  <si>
    <t>　　Ａターン求人票の有効期間は、「あきた就職ナビ」導入により６ヶ月に変更。　　</t>
    <rPh sb="6" eb="8">
      <t>キュウジン</t>
    </rPh>
    <rPh sb="8" eb="9">
      <t>ヒョウ</t>
    </rPh>
    <rPh sb="10" eb="12">
      <t>ユウコウ</t>
    </rPh>
    <rPh sb="12" eb="14">
      <t>キカン</t>
    </rPh>
    <rPh sb="20" eb="22">
      <t>シュウショク</t>
    </rPh>
    <rPh sb="25" eb="27">
      <t>ドウニュウ</t>
    </rPh>
    <rPh sb="32" eb="33">
      <t>ゲツ</t>
    </rPh>
    <rPh sb="34" eb="36">
      <t>ヘンコウ</t>
    </rPh>
    <phoneticPr fontId="2"/>
  </si>
  <si>
    <t>※　平成１７年度における就職者数の大幅増は、全ハローワークにＡターン相談員を配置し積極的な求人開拓に努めたことによる。</t>
    <rPh sb="2" eb="4">
      <t>ヘイセイ</t>
    </rPh>
    <rPh sb="17" eb="19">
      <t>オオハバ</t>
    </rPh>
    <phoneticPr fontId="2"/>
  </si>
  <si>
    <t>※　令和元年度における期末現在有効登録者数の大幅な変動については、平成３１年４月に「あきた就職ナビ」を導入し、既存の有効登録者をリセットしたことで、新規登録者が増加した。</t>
    <rPh sb="2" eb="4">
      <t>レイワ</t>
    </rPh>
    <rPh sb="4" eb="7">
      <t>ガンネンド</t>
    </rPh>
    <rPh sb="11" eb="13">
      <t>キマツ</t>
    </rPh>
    <rPh sb="13" eb="15">
      <t>ゲンザイ</t>
    </rPh>
    <rPh sb="15" eb="17">
      <t>ユウコウ</t>
    </rPh>
    <rPh sb="17" eb="20">
      <t>トウロクシャ</t>
    </rPh>
    <rPh sb="20" eb="21">
      <t>スウ</t>
    </rPh>
    <rPh sb="22" eb="24">
      <t>オオハバ</t>
    </rPh>
    <rPh sb="25" eb="27">
      <t>ヘンドウ</t>
    </rPh>
    <rPh sb="33" eb="35">
      <t>ヘイセイ</t>
    </rPh>
    <rPh sb="37" eb="38">
      <t>ネン</t>
    </rPh>
    <rPh sb="39" eb="40">
      <t>ガツ</t>
    </rPh>
    <rPh sb="45" eb="47">
      <t>シュウショク</t>
    </rPh>
    <rPh sb="51" eb="53">
      <t>ドウニュウ</t>
    </rPh>
    <rPh sb="55" eb="57">
      <t>キゾン</t>
    </rPh>
    <rPh sb="58" eb="60">
      <t>ユウコウ</t>
    </rPh>
    <rPh sb="60" eb="63">
      <t>トウロクシャ</t>
    </rPh>
    <rPh sb="74" eb="76">
      <t>シンキ</t>
    </rPh>
    <rPh sb="76" eb="79">
      <t>トウロクシャ</t>
    </rPh>
    <rPh sb="80" eb="82">
      <t>ゾウカ</t>
    </rPh>
    <phoneticPr fontId="2"/>
  </si>
  <si>
    <t>期末現在</t>
  </si>
  <si>
    <t>新規　　求職者数</t>
    <rPh sb="0" eb="2">
      <t>シンキ</t>
    </rPh>
    <phoneticPr fontId="2"/>
  </si>
  <si>
    <t>Ａ　　　タ　　　ー　　　ン　　　就　　　職　　　者　　　数</t>
  </si>
  <si>
    <t>就 職 者</t>
  </si>
  <si>
    <t>総計 
A=B+C</t>
  </si>
  <si>
    <t>未登録者で安定所紹介等による就職
   　B</t>
    <rPh sb="10" eb="11">
      <t>トウ</t>
    </rPh>
    <phoneticPr fontId="2"/>
  </si>
  <si>
    <t>登録者の</t>
  </si>
  <si>
    <t>就職計 C=D+E</t>
  </si>
  <si>
    <t>登 録 者 の 就 職 の 内 訳</t>
  </si>
  <si>
    <t>D</t>
  </si>
  <si>
    <t xml:space="preserve">     -</t>
  </si>
  <si>
    <t>E</t>
  </si>
  <si>
    <t>プ ラ ザ　　　　利用者数</t>
  </si>
  <si>
    <t>有効登録</t>
    <phoneticPr fontId="2"/>
  </si>
  <si>
    <t>安定所
紹介に
よる就職</t>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</si>
</sst>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quot;△ &quot;0"/>
    <numFmt numFmtId="177" formatCode="0.0;&quot;△ &quot;0.0"/>
    <numFmt numFmtId="178" formatCode="#,##0.0;&quot;△ &quot;#,##0.0"/>
    <numFmt numFmtId="179" formatCode="#,##0.0"/>
    <numFmt numFmtId="180" formatCode="#,##0;&quot;▲ &quot;#,##0"/>
    <numFmt numFmtId="181" formatCode="#,##0_);\(#,##0\)"/>
  </numFmts>
  <fonts count="18">
    <font>
      <sz val="11"/>
      <color auto="1"/>
      <name val="ＭＳ Ｐゴシック"/>
      <family val="3"/>
    </font>
    <font>
      <sz val="11"/>
      <color auto="1"/>
      <name val="ＭＳ Ｐゴシック"/>
      <family val="3"/>
    </font>
    <font>
      <sz val="6"/>
      <color auto="1"/>
      <name val="ＭＳ Ｐゴシック"/>
      <family val="3"/>
    </font>
    <font>
      <sz val="10"/>
      <color auto="1"/>
      <name val="ＭＳ 明朝"/>
      <family val="1"/>
    </font>
    <font>
      <sz val="14"/>
      <color auto="1"/>
      <name val="ＭＳ 明朝"/>
      <family val="1"/>
    </font>
    <font>
      <sz val="8.5"/>
      <color auto="1"/>
      <name val="ＭＳ 明朝"/>
      <family val="1"/>
    </font>
    <font>
      <sz val="6"/>
      <color auto="1"/>
      <name val="ＭＳ 明朝"/>
      <family val="1"/>
    </font>
    <font>
      <sz val="9"/>
      <color auto="1"/>
      <name val="ＭＳ 明朝"/>
      <family val="1"/>
    </font>
    <font>
      <sz val="9"/>
      <color indexed="8"/>
      <name val="ＭＳ 明朝"/>
      <family val="1"/>
    </font>
    <font>
      <b/>
      <sz val="9"/>
      <color indexed="30"/>
      <name val="ＭＳ 明朝"/>
      <family val="1"/>
    </font>
    <font>
      <sz val="9"/>
      <color indexed="30"/>
      <name val="ＭＳ 明朝"/>
      <family val="1"/>
    </font>
    <font>
      <sz val="9"/>
      <color auto="1"/>
      <name val="ＭＳ ゴシック"/>
      <family val="3"/>
    </font>
    <font>
      <sz val="9"/>
      <color auto="1"/>
      <name val="ＭＳ Ｐゴシック"/>
      <family val="3"/>
    </font>
    <font>
      <b/>
      <sz val="9"/>
      <color indexed="8"/>
      <name val="ＭＳ 明朝"/>
      <family val="1"/>
    </font>
    <font>
      <sz val="9"/>
      <color indexed="10"/>
      <name val="ＭＳ 明朝"/>
      <family val="1"/>
    </font>
    <font>
      <sz val="7.5"/>
      <color auto="1"/>
      <name val="ＭＳ 明朝"/>
      <family val="1"/>
    </font>
    <font>
      <sz val="7"/>
      <color auto="1"/>
      <name val="ＭＳ 明朝"/>
      <family val="1"/>
    </font>
    <font>
      <sz val="10"/>
      <color indexed="10"/>
      <name val="ＭＳ 明朝"/>
      <family val="1"/>
    </font>
  </fonts>
  <fills count="4">
    <fill>
      <patternFill patternType="none"/>
    </fill>
    <fill>
      <patternFill patternType="gray125"/>
    </fill>
    <fill>
      <patternFill patternType="solid">
        <fgColor indexed="27"/>
        <bgColor indexed="64"/>
      </patternFill>
    </fill>
    <fill>
      <patternFill patternType="solid">
        <fgColor indexed="46"/>
        <bgColor indexed="64"/>
      </patternFill>
    </fill>
  </fills>
  <borders count="87">
    <border>
      <left/>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8"/>
      </right>
      <top/>
      <bottom/>
      <diagonal/>
    </border>
    <border>
      <left style="thin">
        <color indexed="64"/>
      </left>
      <right/>
      <top/>
      <bottom style="thin">
        <color indexed="8"/>
      </bottom>
      <diagonal/>
    </border>
    <border>
      <left style="thin">
        <color indexed="64"/>
      </left>
      <right style="thin">
        <color indexed="8"/>
      </right>
      <top/>
      <bottom style="hair">
        <color indexed="8"/>
      </bottom>
      <diagonal/>
    </border>
    <border>
      <left style="thin">
        <color indexed="64"/>
      </left>
      <right style="thin">
        <color indexed="8"/>
      </right>
      <top style="hair">
        <color indexed="8"/>
      </top>
      <bottom style="hair">
        <color indexed="8"/>
      </bottom>
      <diagonal/>
    </border>
    <border>
      <left style="thin">
        <color indexed="64"/>
      </left>
      <right style="thin">
        <color indexed="8"/>
      </right>
      <top style="hair">
        <color indexed="8"/>
      </top>
      <bottom/>
      <diagonal/>
    </border>
    <border>
      <left style="thin">
        <color indexed="64"/>
      </left>
      <right style="thin">
        <color indexed="8"/>
      </right>
      <top style="hair">
        <color indexed="64"/>
      </top>
      <bottom style="thin">
        <color indexed="64"/>
      </bottom>
      <diagonal/>
    </border>
    <border>
      <left style="thin">
        <color indexed="64"/>
      </left>
      <right style="thin">
        <color indexed="8"/>
      </right>
      <top style="thin">
        <color indexed="8"/>
      </top>
      <bottom/>
      <diagonal/>
    </border>
    <border>
      <left style="thin">
        <color indexed="64"/>
      </left>
      <right style="thin">
        <color indexed="8"/>
      </right>
      <top style="thin">
        <color indexed="8"/>
      </top>
      <bottom style="hair">
        <color indexed="8"/>
      </bottom>
      <diagonal/>
    </border>
    <border>
      <left style="thin">
        <color indexed="64"/>
      </left>
      <right style="thin">
        <color indexed="8"/>
      </right>
      <top style="hair">
        <color indexed="8"/>
      </top>
      <bottom style="hair">
        <color indexed="64"/>
      </bottom>
      <diagonal/>
    </border>
    <border>
      <left style="thin">
        <color indexed="64"/>
      </left>
      <right style="thin">
        <color indexed="8"/>
      </right>
      <top style="hair">
        <color indexed="64"/>
      </top>
      <bottom style="hair">
        <color indexed="64"/>
      </bottom>
      <diagonal/>
    </border>
    <border>
      <left style="thin">
        <color indexed="64"/>
      </left>
      <right style="thin">
        <color indexed="8"/>
      </right>
      <top style="hair">
        <color indexed="64"/>
      </top>
      <bottom style="thin">
        <color indexed="8"/>
      </bottom>
      <diagonal/>
    </border>
    <border>
      <left style="thin">
        <color indexed="64"/>
      </left>
      <right style="thin">
        <color indexed="8"/>
      </right>
      <top style="thin">
        <color indexed="8"/>
      </top>
      <bottom style="thin">
        <color indexed="64"/>
      </bottom>
      <diagonal/>
    </border>
    <border>
      <left style="medium">
        <color indexed="8"/>
      </left>
      <right style="thin">
        <color indexed="8"/>
      </right>
      <top/>
      <bottom style="medium">
        <color indexed="8"/>
      </bottom>
      <diagonal/>
    </border>
    <border>
      <left style="thin">
        <color indexed="8"/>
      </left>
      <right/>
      <top style="thin">
        <color indexed="64"/>
      </top>
      <bottom style="thin">
        <color indexed="8"/>
      </bottom>
      <diagonal/>
    </border>
    <border>
      <left style="thin">
        <color indexed="8"/>
      </left>
      <right/>
      <top/>
      <bottom/>
      <diagonal/>
    </border>
    <border>
      <left style="thin">
        <color indexed="8"/>
      </left>
      <right/>
      <top/>
      <bottom style="thin">
        <color indexed="8"/>
      </bottom>
      <diagonal/>
    </border>
    <border>
      <left/>
      <right/>
      <top/>
      <bottom style="hair">
        <color indexed="8"/>
      </bottom>
      <diagonal/>
    </border>
    <border>
      <left/>
      <right/>
      <top style="hair">
        <color indexed="8"/>
      </top>
      <bottom style="hair">
        <color indexed="8"/>
      </bottom>
      <diagonal/>
    </border>
    <border>
      <left/>
      <right/>
      <top style="hair">
        <color indexed="8"/>
      </top>
      <bottom/>
      <diagonal/>
    </border>
    <border>
      <left/>
      <right/>
      <top style="hair">
        <color indexed="64"/>
      </top>
      <bottom style="thin">
        <color indexed="64"/>
      </bottom>
      <diagonal/>
    </border>
    <border>
      <left/>
      <right/>
      <top style="thin">
        <color indexed="8"/>
      </top>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8"/>
      </bottom>
      <diagonal/>
    </border>
    <border>
      <left style="thin">
        <color indexed="8"/>
      </left>
      <right/>
      <top style="thin">
        <color indexed="8"/>
      </top>
      <bottom/>
      <diagonal/>
    </border>
    <border>
      <left style="thin">
        <color indexed="8"/>
      </left>
      <right/>
      <top style="thin">
        <color indexed="8"/>
      </top>
      <bottom style="thin">
        <color indexed="64"/>
      </bottom>
      <diagonal/>
    </border>
    <border>
      <left/>
      <right/>
      <top/>
      <bottom style="medium">
        <color indexed="8"/>
      </bottom>
      <diagonal/>
    </border>
    <border>
      <left/>
      <right/>
      <top style="thin">
        <color indexed="64"/>
      </top>
      <bottom style="thin">
        <color indexed="8"/>
      </bottom>
      <diagonal/>
    </border>
    <border>
      <left style="hair">
        <color indexed="8"/>
      </left>
      <right/>
      <top/>
      <bottom/>
      <diagonal/>
    </border>
    <border>
      <left style="hair">
        <color indexed="8"/>
      </left>
      <right/>
      <top/>
      <bottom style="thin">
        <color indexed="8"/>
      </bottom>
      <diagonal/>
    </border>
    <border>
      <left style="hair">
        <color indexed="8"/>
      </left>
      <right/>
      <top/>
      <bottom style="hair">
        <color indexed="8"/>
      </bottom>
      <diagonal/>
    </border>
    <border>
      <left style="hair">
        <color indexed="8"/>
      </left>
      <right/>
      <top style="hair">
        <color indexed="8"/>
      </top>
      <bottom style="hair">
        <color indexed="8"/>
      </bottom>
      <diagonal/>
    </border>
    <border>
      <left style="hair">
        <color indexed="8"/>
      </left>
      <right/>
      <top style="hair">
        <color indexed="8"/>
      </top>
      <bottom/>
      <diagonal/>
    </border>
    <border>
      <left style="hair">
        <color indexed="8"/>
      </left>
      <right/>
      <top style="hair">
        <color indexed="64"/>
      </top>
      <bottom style="thin">
        <color indexed="64"/>
      </bottom>
      <diagonal/>
    </border>
    <border>
      <left style="hair">
        <color indexed="8"/>
      </left>
      <right/>
      <top style="thin">
        <color indexed="8"/>
      </top>
      <bottom/>
      <diagonal/>
    </border>
    <border>
      <left style="hair">
        <color indexed="8"/>
      </left>
      <right/>
      <top style="thin">
        <color indexed="8"/>
      </top>
      <bottom style="hair">
        <color indexed="8"/>
      </bottom>
      <diagonal/>
    </border>
    <border>
      <left style="hair">
        <color indexed="8"/>
      </left>
      <right/>
      <top style="hair">
        <color indexed="64"/>
      </top>
      <bottom style="hair">
        <color indexed="64"/>
      </bottom>
      <diagonal/>
    </border>
    <border>
      <left style="hair">
        <color indexed="8"/>
      </left>
      <right/>
      <top style="hair">
        <color indexed="64"/>
      </top>
      <bottom style="thin">
        <color indexed="8"/>
      </bottom>
      <diagonal/>
    </border>
    <border>
      <left style="hair">
        <color indexed="8"/>
      </left>
      <right style="thin">
        <color indexed="8"/>
      </right>
      <top style="thin">
        <color indexed="8"/>
      </top>
      <bottom/>
      <diagonal/>
    </border>
    <border>
      <left style="hair">
        <color indexed="8"/>
      </left>
      <right style="thin">
        <color indexed="8"/>
      </right>
      <top style="thin">
        <color indexed="8"/>
      </top>
      <bottom style="thin">
        <color indexed="64"/>
      </bottom>
      <diagonal/>
    </border>
    <border>
      <left style="hair">
        <color indexed="8"/>
      </left>
      <right/>
      <top/>
      <bottom style="medium">
        <color indexed="8"/>
      </bottom>
      <diagonal/>
    </border>
    <border>
      <left style="thin">
        <color indexed="8"/>
      </left>
      <right/>
      <top/>
      <bottom style="hair">
        <color indexed="8"/>
      </bottom>
      <diagonal/>
    </border>
    <border>
      <left style="thin">
        <color indexed="8"/>
      </left>
      <right/>
      <top style="hair">
        <color indexed="8"/>
      </top>
      <bottom/>
      <diagonal/>
    </border>
    <border>
      <left style="thin">
        <color indexed="8"/>
      </left>
      <right/>
      <top style="hair">
        <color indexed="8"/>
      </top>
      <bottom style="hair">
        <color indexed="64"/>
      </bottom>
      <diagonal/>
    </border>
    <border>
      <left style="thin">
        <color indexed="8"/>
      </left>
      <right/>
      <top style="hair">
        <color indexed="64"/>
      </top>
      <bottom style="thin">
        <color indexed="64"/>
      </bottom>
      <diagonal/>
    </border>
    <border>
      <left style="thin">
        <color indexed="8"/>
      </left>
      <right/>
      <top/>
      <bottom style="hair">
        <color indexed="64"/>
      </bottom>
      <diagonal/>
    </border>
    <border>
      <left style="thin">
        <color indexed="8"/>
      </left>
      <right/>
      <top style="hair">
        <color indexed="64"/>
      </top>
      <bottom style="hair">
        <color indexed="64"/>
      </bottom>
      <diagonal/>
    </border>
    <border>
      <left style="thin">
        <color indexed="8"/>
      </left>
      <right/>
      <top style="hair">
        <color indexed="64"/>
      </top>
      <bottom style="thin">
        <color indexed="8"/>
      </bottom>
      <diagonal/>
    </border>
    <border>
      <left style="thin">
        <color indexed="8"/>
      </left>
      <right/>
      <top/>
      <bottom style="medium">
        <color indexed="8"/>
      </bottom>
      <diagonal/>
    </border>
    <border>
      <left/>
      <right style="thin">
        <color indexed="8"/>
      </right>
      <top style="thin">
        <color indexed="64"/>
      </top>
      <bottom style="thin">
        <color indexed="8"/>
      </bottom>
      <diagonal/>
    </border>
    <border>
      <left style="hair">
        <color indexed="8"/>
      </left>
      <right/>
      <top style="thin">
        <color indexed="8"/>
      </top>
      <bottom style="thin">
        <color indexed="64"/>
      </bottom>
      <diagonal/>
    </border>
    <border>
      <left style="hair">
        <color indexed="8"/>
      </left>
      <right style="thin">
        <color indexed="8"/>
      </right>
      <top/>
      <bottom style="medium">
        <color indexed="8"/>
      </bottom>
      <diagonal/>
    </border>
    <border>
      <left style="thin">
        <color indexed="8"/>
      </left>
      <right/>
      <top style="thin">
        <color indexed="64"/>
      </top>
      <bottom/>
      <diagonal/>
    </border>
    <border>
      <left style="thin">
        <color indexed="8"/>
      </left>
      <right/>
      <top style="hair">
        <color indexed="8"/>
      </top>
      <bottom style="thin">
        <color indexed="64"/>
      </bottom>
      <diagonal/>
    </border>
    <border>
      <left style="hair">
        <color indexed="8"/>
      </left>
      <right/>
      <top style="thin">
        <color indexed="64"/>
      </top>
      <bottom/>
      <diagonal/>
    </border>
    <border>
      <left style="hair">
        <color indexed="8"/>
      </left>
      <right/>
      <top style="hair">
        <color indexed="8"/>
      </top>
      <bottom style="thin">
        <color indexed="64"/>
      </bottom>
      <diagonal/>
    </border>
    <border>
      <left style="thin">
        <color indexed="8"/>
      </left>
      <right style="hair">
        <color indexed="8"/>
      </right>
      <top style="thin">
        <color indexed="8"/>
      </top>
      <bottom/>
      <diagonal/>
    </border>
    <border>
      <left style="hair">
        <color indexed="8"/>
      </left>
      <right style="thin">
        <color indexed="8"/>
      </right>
      <top style="thin">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64"/>
      </top>
      <bottom style="hair">
        <color indexed="64"/>
      </bottom>
      <diagonal/>
    </border>
    <border>
      <left style="hair">
        <color indexed="8"/>
      </left>
      <right style="thin">
        <color indexed="8"/>
      </right>
      <top style="hair">
        <color indexed="64"/>
      </top>
      <bottom style="thin">
        <color indexed="8"/>
      </bottom>
      <diagonal/>
    </border>
    <border>
      <left style="thin">
        <color indexed="8"/>
      </left>
      <right style="hair">
        <color indexed="8"/>
      </right>
      <top style="thin">
        <color indexed="8"/>
      </top>
      <bottom style="thin">
        <color indexed="64"/>
      </bottom>
      <diagonal/>
    </border>
    <border diagonalUp="1">
      <left style="hair">
        <color indexed="8"/>
      </left>
      <right style="thin">
        <color indexed="8"/>
      </right>
      <top style="hair">
        <color indexed="8"/>
      </top>
      <bottom style="hair">
        <color indexed="8"/>
      </bottom>
      <diagonal style="hair">
        <color indexed="8"/>
      </diagonal>
    </border>
    <border>
      <left style="hair">
        <color indexed="8"/>
      </left>
      <right style="thin">
        <color indexed="8"/>
      </right>
      <top/>
      <bottom style="hair">
        <color indexed="8"/>
      </bottom>
      <diagonal/>
    </border>
    <border>
      <left style="hair">
        <color indexed="8"/>
      </left>
      <right style="thin">
        <color indexed="8"/>
      </right>
      <top style="hair">
        <color indexed="8"/>
      </top>
      <bottom/>
      <diagonal/>
    </border>
    <border>
      <left style="hair">
        <color indexed="8"/>
      </left>
      <right style="thin">
        <color indexed="8"/>
      </right>
      <top/>
      <bottom/>
      <diagonal/>
    </border>
    <border>
      <left/>
      <right style="thin">
        <color indexed="8"/>
      </right>
      <top style="thin">
        <color indexed="8"/>
      </top>
      <bottom style="thin">
        <color indexed="64"/>
      </bottom>
      <diagonal/>
    </border>
    <border>
      <left style="hair">
        <color indexed="8"/>
      </left>
      <right style="thin">
        <color indexed="64"/>
      </right>
      <top style="thin">
        <color indexed="64"/>
      </top>
      <bottom/>
      <diagonal/>
    </border>
    <border>
      <left style="hair">
        <color indexed="8"/>
      </left>
      <right style="thin">
        <color indexed="64"/>
      </right>
      <top/>
      <bottom/>
      <diagonal/>
    </border>
    <border>
      <left style="hair">
        <color indexed="8"/>
      </left>
      <right style="thin">
        <color indexed="64"/>
      </right>
      <top/>
      <bottom style="thin">
        <color indexed="8"/>
      </bottom>
      <diagonal/>
    </border>
    <border>
      <left style="hair">
        <color indexed="8"/>
      </left>
      <right style="thin">
        <color indexed="64"/>
      </right>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hair">
        <color indexed="8"/>
      </top>
      <bottom/>
      <diagonal/>
    </border>
    <border>
      <left style="hair">
        <color indexed="8"/>
      </left>
      <right style="thin">
        <color indexed="64"/>
      </right>
      <top style="hair">
        <color indexed="64"/>
      </top>
      <bottom style="thin">
        <color indexed="64"/>
      </bottom>
      <diagonal/>
    </border>
    <border>
      <left style="hair">
        <color indexed="8"/>
      </left>
      <right style="thin">
        <color indexed="64"/>
      </right>
      <top style="thin">
        <color indexed="8"/>
      </top>
      <bottom/>
      <diagonal/>
    </border>
    <border>
      <left style="hair">
        <color indexed="8"/>
      </left>
      <right style="thin">
        <color indexed="64"/>
      </right>
      <top style="thin">
        <color indexed="8"/>
      </top>
      <bottom style="hair">
        <color indexed="8"/>
      </bottom>
      <diagonal/>
    </border>
    <border>
      <left style="hair">
        <color indexed="8"/>
      </left>
      <right style="thin">
        <color indexed="64"/>
      </right>
      <top style="hair">
        <color indexed="64"/>
      </top>
      <bottom style="hair">
        <color indexed="64"/>
      </bottom>
      <diagonal/>
    </border>
    <border>
      <left style="hair">
        <color indexed="8"/>
      </left>
      <right style="thin">
        <color indexed="64"/>
      </right>
      <top style="hair">
        <color indexed="64"/>
      </top>
      <bottom style="thin">
        <color indexed="8"/>
      </bottom>
      <diagonal/>
    </border>
    <border>
      <left style="hair">
        <color indexed="8"/>
      </left>
      <right style="thin">
        <color indexed="64"/>
      </right>
      <top style="thin">
        <color indexed="8"/>
      </top>
      <bottom style="thin">
        <color indexed="64"/>
      </bottom>
      <diagonal/>
    </border>
    <border>
      <left style="hair">
        <color indexed="8"/>
      </left>
      <right style="medium">
        <color indexed="8"/>
      </right>
      <top/>
      <bottom style="medium">
        <color indexed="8"/>
      </bottom>
      <diagonal/>
    </border>
  </borders>
  <cellStyleXfs count="3">
    <xf numFmtId="0" fontId="0" fillId="0" borderId="0"/>
    <xf numFmtId="38" fontId="1" fillId="0" borderId="0" applyFill="0" applyBorder="0" applyAlignment="0" applyProtection="0"/>
    <xf numFmtId="38" fontId="1" fillId="0" borderId="0" applyFill="0" applyBorder="0" applyAlignment="0" applyProtection="0"/>
  </cellStyleXfs>
  <cellXfs count="217">
    <xf numFmtId="0" fontId="0" fillId="0" borderId="0" xfId="0"/>
    <xf numFmtId="0" fontId="3" fillId="0" borderId="0" xfId="0" applyFont="1" applyAlignment="1"/>
    <xf numFmtId="0" fontId="3" fillId="0" borderId="0" xfId="0" applyFont="1" applyFill="1" applyAlignment="1"/>
    <xf numFmtId="0" fontId="3" fillId="2" borderId="0" xfId="0" applyFont="1" applyFill="1" applyAlignment="1"/>
    <xf numFmtId="0" fontId="4" fillId="0" borderId="0" xfId="0" applyFont="1" applyBorder="1" applyAlignment="1">
      <alignment horizontal="center"/>
    </xf>
    <xf numFmtId="0" fontId="5" fillId="0" borderId="1" xfId="0" applyFont="1" applyBorder="1" applyAlignment="1"/>
    <xf numFmtId="0" fontId="5" fillId="0" borderId="2" xfId="0" applyFont="1" applyBorder="1" applyAlignment="1"/>
    <xf numFmtId="0" fontId="5" fillId="0" borderId="3" xfId="0" applyFont="1" applyBorder="1" applyAlignment="1"/>
    <xf numFmtId="0" fontId="6" fillId="0" borderId="4" xfId="0" applyFont="1" applyBorder="1" applyAlignment="1"/>
    <xf numFmtId="0" fontId="7" fillId="0" borderId="5" xfId="0" applyFont="1" applyBorder="1" applyAlignment="1">
      <alignment horizontal="right"/>
    </xf>
    <xf numFmtId="0" fontId="7" fillId="0" borderId="6" xfId="0" applyFont="1" applyBorder="1" applyAlignment="1">
      <alignment horizontal="right"/>
    </xf>
    <xf numFmtId="0" fontId="7" fillId="0" borderId="7" xfId="0" applyFont="1" applyBorder="1" applyAlignment="1">
      <alignment horizontal="right"/>
    </xf>
    <xf numFmtId="0" fontId="7" fillId="0" borderId="3" xfId="0" applyFont="1" applyBorder="1" applyAlignment="1">
      <alignment horizontal="right"/>
    </xf>
    <xf numFmtId="0" fontId="7" fillId="0" borderId="8" xfId="0" applyFont="1" applyFill="1" applyBorder="1" applyAlignment="1">
      <alignment horizontal="right"/>
    </xf>
    <xf numFmtId="0" fontId="8" fillId="0" borderId="7" xfId="0" applyFont="1" applyFill="1" applyBorder="1" applyAlignment="1">
      <alignment horizontal="right"/>
    </xf>
    <xf numFmtId="0" fontId="7" fillId="0" borderId="9" xfId="0" applyFont="1" applyFill="1" applyBorder="1" applyAlignment="1">
      <alignment horizontal="right"/>
    </xf>
    <xf numFmtId="0" fontId="7" fillId="0" borderId="10" xfId="0" applyFont="1" applyFill="1" applyBorder="1" applyAlignment="1">
      <alignment horizontal="right"/>
    </xf>
    <xf numFmtId="0" fontId="7" fillId="2" borderId="10" xfId="0" applyFont="1" applyFill="1" applyBorder="1" applyAlignment="1">
      <alignment horizontal="right"/>
    </xf>
    <xf numFmtId="0" fontId="7" fillId="2" borderId="6" xfId="0" applyFont="1" applyFill="1" applyBorder="1" applyAlignment="1">
      <alignment horizontal="right"/>
    </xf>
    <xf numFmtId="0" fontId="7" fillId="0" borderId="11" xfId="0" applyFont="1" applyFill="1" applyBorder="1" applyAlignment="1">
      <alignment horizontal="right"/>
    </xf>
    <xf numFmtId="0" fontId="7" fillId="0" borderId="12" xfId="0" applyFont="1" applyFill="1" applyBorder="1" applyAlignment="1">
      <alignment horizontal="right"/>
    </xf>
    <xf numFmtId="0" fontId="7" fillId="2" borderId="12" xfId="0" applyFont="1" applyFill="1" applyBorder="1" applyAlignment="1">
      <alignment horizontal="right"/>
    </xf>
    <xf numFmtId="0" fontId="7" fillId="2" borderId="13" xfId="0" applyFont="1" applyFill="1" applyBorder="1" applyAlignment="1">
      <alignment horizontal="right"/>
    </xf>
    <xf numFmtId="0" fontId="9" fillId="0" borderId="9" xfId="0" applyFont="1" applyFill="1" applyBorder="1" applyAlignment="1">
      <alignment horizontal="center" wrapText="1"/>
    </xf>
    <xf numFmtId="0" fontId="10" fillId="0" borderId="14" xfId="0" applyFont="1" applyFill="1" applyBorder="1" applyAlignment="1">
      <alignment horizontal="center" wrapText="1"/>
    </xf>
    <xf numFmtId="0" fontId="7" fillId="0" borderId="15" xfId="0" applyFont="1" applyBorder="1" applyAlignment="1">
      <alignment horizontal="center"/>
    </xf>
    <xf numFmtId="0" fontId="11" fillId="0" borderId="0" xfId="0" applyFont="1" applyFill="1" applyAlignment="1"/>
    <xf numFmtId="0" fontId="11" fillId="0" borderId="0" xfId="0" applyFont="1" applyFill="1" applyAlignment="1"/>
    <xf numFmtId="0" fontId="12" fillId="0" borderId="0" xfId="0" applyFont="1" applyFill="1" applyAlignment="1"/>
    <xf numFmtId="0" fontId="5" fillId="0" borderId="16" xfId="0" applyFont="1" applyBorder="1" applyAlignment="1">
      <alignment horizontal="center" vertical="center"/>
    </xf>
    <xf numFmtId="0" fontId="5" fillId="0" borderId="17" xfId="0" applyFont="1" applyBorder="1" applyAlignment="1">
      <alignment horizontal="center"/>
    </xf>
    <xf numFmtId="0" fontId="5" fillId="0" borderId="17" xfId="0" applyFont="1" applyBorder="1" applyAlignment="1">
      <alignment horizontal="center" vertical="center"/>
    </xf>
    <xf numFmtId="38" fontId="5" fillId="0" borderId="18" xfId="2" applyFont="1" applyFill="1" applyBorder="1" applyAlignment="1" applyProtection="1">
      <alignment vertical="center"/>
    </xf>
    <xf numFmtId="0" fontId="7" fillId="0" borderId="19" xfId="0" applyFont="1" applyBorder="1" applyAlignment="1">
      <alignment horizontal="right"/>
    </xf>
    <xf numFmtId="0" fontId="7" fillId="0" borderId="20" xfId="0" applyFont="1" applyBorder="1" applyAlignment="1">
      <alignment horizontal="right"/>
    </xf>
    <xf numFmtId="38" fontId="7" fillId="0" borderId="20" xfId="0" applyNumberFormat="1" applyFont="1" applyBorder="1" applyAlignment="1">
      <alignment horizontal="right"/>
    </xf>
    <xf numFmtId="176" fontId="7" fillId="0" borderId="20" xfId="2" applyNumberFormat="1" applyFont="1" applyFill="1" applyBorder="1" applyAlignment="1" applyProtection="1">
      <alignment horizontal="right"/>
    </xf>
    <xf numFmtId="3" fontId="7" fillId="0" borderId="20" xfId="0" applyNumberFormat="1" applyFont="1" applyBorder="1" applyAlignment="1">
      <alignment horizontal="right"/>
    </xf>
    <xf numFmtId="3" fontId="7" fillId="0" borderId="21" xfId="0" applyNumberFormat="1" applyFont="1" applyBorder="1" applyAlignment="1">
      <alignment horizontal="right"/>
    </xf>
    <xf numFmtId="3" fontId="7" fillId="0" borderId="0" xfId="0" applyNumberFormat="1" applyFont="1" applyBorder="1" applyAlignment="1">
      <alignment horizontal="right"/>
    </xf>
    <xf numFmtId="3" fontId="7" fillId="0" borderId="19" xfId="0" applyNumberFormat="1" applyFont="1" applyFill="1" applyBorder="1" applyAlignment="1">
      <alignment horizontal="right"/>
    </xf>
    <xf numFmtId="3" fontId="7" fillId="0" borderId="22" xfId="0" applyNumberFormat="1" applyFont="1" applyFill="1" applyBorder="1" applyAlignment="1">
      <alignment horizontal="right"/>
    </xf>
    <xf numFmtId="0" fontId="7" fillId="0" borderId="21" xfId="0" applyFont="1" applyFill="1" applyBorder="1" applyAlignment="1">
      <alignment horizontal="right"/>
    </xf>
    <xf numFmtId="0" fontId="8" fillId="0" borderId="21" xfId="0" applyFont="1" applyFill="1" applyBorder="1" applyAlignment="1">
      <alignment horizontal="right"/>
    </xf>
    <xf numFmtId="0" fontId="7" fillId="0" borderId="23" xfId="0" applyFont="1" applyFill="1" applyBorder="1" applyAlignment="1">
      <alignment horizontal="right"/>
    </xf>
    <xf numFmtId="0" fontId="7" fillId="0" borderId="0" xfId="0" applyFont="1" applyFill="1" applyBorder="1" applyAlignment="1">
      <alignment horizontal="right"/>
    </xf>
    <xf numFmtId="0" fontId="8" fillId="2" borderId="24" xfId="0" applyFont="1" applyFill="1" applyBorder="1" applyAlignment="1">
      <alignment horizontal="right"/>
    </xf>
    <xf numFmtId="0" fontId="7" fillId="0" borderId="25" xfId="0" applyFont="1" applyFill="1" applyBorder="1" applyAlignment="1">
      <alignment horizontal="right"/>
    </xf>
    <xf numFmtId="0" fontId="8" fillId="2" borderId="25" xfId="0" applyFont="1" applyFill="1" applyBorder="1" applyAlignment="1">
      <alignment horizontal="right"/>
    </xf>
    <xf numFmtId="0" fontId="8" fillId="0" borderId="25" xfId="0" applyFont="1" applyFill="1" applyBorder="1" applyAlignment="1">
      <alignment horizontal="right"/>
    </xf>
    <xf numFmtId="0" fontId="8" fillId="0" borderId="26" xfId="0" applyFont="1" applyFill="1" applyBorder="1" applyAlignment="1">
      <alignment horizontal="right"/>
    </xf>
    <xf numFmtId="0" fontId="8" fillId="2" borderId="27" xfId="0" applyFont="1" applyFill="1" applyBorder="1" applyAlignment="1">
      <alignment horizontal="right"/>
    </xf>
    <xf numFmtId="0" fontId="8" fillId="2" borderId="28" xfId="0" applyFont="1" applyFill="1" applyBorder="1" applyAlignment="1">
      <alignment horizontal="right"/>
    </xf>
    <xf numFmtId="38" fontId="13" fillId="0" borderId="29" xfId="2" applyFont="1" applyFill="1" applyBorder="1" applyAlignment="1" applyProtection="1">
      <alignment horizontal="right"/>
    </xf>
    <xf numFmtId="38" fontId="14" fillId="0" borderId="30" xfId="2" applyFont="1" applyFill="1" applyBorder="1" applyAlignment="1" applyProtection="1">
      <alignment horizontal="right"/>
    </xf>
    <xf numFmtId="38" fontId="7" fillId="3" borderId="31" xfId="2" applyFont="1" applyFill="1" applyBorder="1" applyAlignment="1" applyProtection="1">
      <alignment horizontal="right"/>
    </xf>
    <xf numFmtId="0" fontId="0" fillId="0" borderId="0" xfId="0" applyFill="1" applyAlignment="1"/>
    <xf numFmtId="0" fontId="5" fillId="0" borderId="32" xfId="0" applyFont="1" applyBorder="1" applyAlignment="1">
      <alignment horizontal="center" vertical="center"/>
    </xf>
    <xf numFmtId="0" fontId="5" fillId="0" borderId="33" xfId="0" applyFont="1" applyBorder="1" applyAlignment="1">
      <alignment horizontal="center"/>
    </xf>
    <xf numFmtId="0" fontId="5" fillId="0" borderId="33" xfId="0" applyFont="1" applyBorder="1" applyAlignment="1">
      <alignment horizontal="center" vertical="center"/>
    </xf>
    <xf numFmtId="0" fontId="5" fillId="0" borderId="34" xfId="0" applyFont="1" applyBorder="1" applyAlignment="1">
      <alignment vertical="center"/>
    </xf>
    <xf numFmtId="0" fontId="7" fillId="0" borderId="35" xfId="0" applyFont="1" applyBorder="1" applyAlignment="1">
      <alignment horizontal="center"/>
    </xf>
    <xf numFmtId="177" fontId="7" fillId="0" borderId="36" xfId="0" applyNumberFormat="1" applyFont="1" applyBorder="1" applyAlignment="1">
      <alignment horizontal="right"/>
    </xf>
    <xf numFmtId="177" fontId="7" fillId="0" borderId="37" xfId="0" applyNumberFormat="1" applyFont="1" applyBorder="1" applyAlignment="1">
      <alignment horizontal="right"/>
    </xf>
    <xf numFmtId="177" fontId="7" fillId="0" borderId="33" xfId="0" applyNumberFormat="1" applyFont="1" applyBorder="1" applyAlignment="1">
      <alignment horizontal="right"/>
    </xf>
    <xf numFmtId="177" fontId="7" fillId="0" borderId="35" xfId="0" applyNumberFormat="1" applyFont="1" applyFill="1" applyBorder="1" applyAlignment="1">
      <alignment horizontal="right"/>
    </xf>
    <xf numFmtId="177" fontId="7" fillId="0" borderId="38" xfId="0" applyNumberFormat="1" applyFont="1" applyFill="1" applyBorder="1" applyAlignment="1">
      <alignment horizontal="right"/>
    </xf>
    <xf numFmtId="177" fontId="8" fillId="0" borderId="37" xfId="0" applyNumberFormat="1" applyFont="1" applyFill="1" applyBorder="1" applyAlignment="1">
      <alignment horizontal="right"/>
    </xf>
    <xf numFmtId="177" fontId="7" fillId="0" borderId="39" xfId="0" applyNumberFormat="1" applyFont="1" applyFill="1" applyBorder="1" applyAlignment="1">
      <alignment horizontal="right"/>
    </xf>
    <xf numFmtId="177" fontId="7" fillId="2" borderId="40" xfId="0" applyNumberFormat="1" applyFont="1" applyFill="1" applyBorder="1" applyAlignment="1">
      <alignment horizontal="right"/>
    </xf>
    <xf numFmtId="177" fontId="8" fillId="2" borderId="36" xfId="0" applyNumberFormat="1" applyFont="1" applyFill="1" applyBorder="1" applyAlignment="1">
      <alignment horizontal="right"/>
    </xf>
    <xf numFmtId="177" fontId="8" fillId="0" borderId="36" xfId="0" applyNumberFormat="1" applyFont="1" applyFill="1" applyBorder="1" applyAlignment="1">
      <alignment horizontal="right"/>
    </xf>
    <xf numFmtId="177" fontId="7" fillId="2" borderId="36" xfId="0" applyNumberFormat="1" applyFont="1" applyFill="1" applyBorder="1" applyAlignment="1">
      <alignment horizontal="right"/>
    </xf>
    <xf numFmtId="177" fontId="8" fillId="2" borderId="41" xfId="0" applyNumberFormat="1" applyFont="1" applyFill="1" applyBorder="1" applyAlignment="1">
      <alignment horizontal="right"/>
    </xf>
    <xf numFmtId="177" fontId="8" fillId="2" borderId="42" xfId="0" applyNumberFormat="1" applyFont="1" applyFill="1" applyBorder="1" applyAlignment="1">
      <alignment horizontal="right"/>
    </xf>
    <xf numFmtId="177" fontId="13" fillId="0" borderId="43" xfId="0" applyNumberFormat="1" applyFont="1" applyFill="1" applyBorder="1" applyAlignment="1">
      <alignment horizontal="right" shrinkToFit="1"/>
    </xf>
    <xf numFmtId="177" fontId="14" fillId="0" borderId="44" xfId="0" applyNumberFormat="1" applyFont="1" applyFill="1" applyBorder="1" applyAlignment="1">
      <alignment horizontal="center"/>
    </xf>
    <xf numFmtId="38" fontId="7" fillId="0" borderId="45" xfId="2" applyFont="1" applyFill="1" applyBorder="1" applyAlignment="1" applyProtection="1">
      <alignment horizontal="center"/>
    </xf>
    <xf numFmtId="0" fontId="15" fillId="0" borderId="17" xfId="0" applyFont="1" applyBorder="1" applyAlignment="1">
      <alignment horizontal="center"/>
    </xf>
    <xf numFmtId="0" fontId="15" fillId="0" borderId="17" xfId="0" applyFont="1" applyBorder="1" applyAlignment="1">
      <alignment horizontal="center" wrapText="1"/>
    </xf>
    <xf numFmtId="0" fontId="15" fillId="0" borderId="18" xfId="0" applyFont="1" applyBorder="1" applyAlignment="1">
      <alignment wrapText="1"/>
    </xf>
    <xf numFmtId="38" fontId="7" fillId="0" borderId="46" xfId="2" applyFont="1" applyFill="1" applyBorder="1" applyAlignment="1" applyProtection="1">
      <alignment horizontal="right"/>
    </xf>
    <xf numFmtId="38" fontId="7" fillId="0" borderId="25" xfId="2" applyFont="1" applyFill="1" applyBorder="1" applyAlignment="1" applyProtection="1">
      <alignment horizontal="right"/>
    </xf>
    <xf numFmtId="3" fontId="7" fillId="0" borderId="25" xfId="2" applyNumberFormat="1" applyFont="1" applyFill="1" applyBorder="1" applyAlignment="1" applyProtection="1">
      <alignment horizontal="right"/>
    </xf>
    <xf numFmtId="3" fontId="7" fillId="0" borderId="25" xfId="0" applyNumberFormat="1" applyFont="1" applyBorder="1" applyAlignment="1">
      <alignment horizontal="right"/>
    </xf>
    <xf numFmtId="3" fontId="7" fillId="0" borderId="47" xfId="0" applyNumberFormat="1" applyFont="1" applyBorder="1" applyAlignment="1">
      <alignment horizontal="right"/>
    </xf>
    <xf numFmtId="3" fontId="7" fillId="0" borderId="17" xfId="0" applyNumberFormat="1" applyFont="1" applyBorder="1" applyAlignment="1">
      <alignment horizontal="right"/>
    </xf>
    <xf numFmtId="3" fontId="7" fillId="0" borderId="48" xfId="0" applyNumberFormat="1" applyFont="1" applyBorder="1" applyAlignment="1">
      <alignment horizontal="right"/>
    </xf>
    <xf numFmtId="3" fontId="7" fillId="0" borderId="46" xfId="0" applyNumberFormat="1" applyFont="1" applyBorder="1" applyAlignment="1">
      <alignment horizontal="right"/>
    </xf>
    <xf numFmtId="3" fontId="7" fillId="0" borderId="49" xfId="0" applyNumberFormat="1" applyFont="1" applyFill="1" applyBorder="1" applyAlignment="1">
      <alignment horizontal="right"/>
    </xf>
    <xf numFmtId="38" fontId="7" fillId="0" borderId="47" xfId="2" applyFont="1" applyFill="1" applyBorder="1" applyAlignment="1" applyProtection="1">
      <alignment horizontal="right"/>
    </xf>
    <xf numFmtId="38" fontId="8" fillId="0" borderId="47" xfId="2" applyFont="1" applyFill="1" applyBorder="1" applyAlignment="1" applyProtection="1">
      <alignment horizontal="right"/>
    </xf>
    <xf numFmtId="38" fontId="7" fillId="0" borderId="29" xfId="2" applyFont="1" applyFill="1" applyBorder="1" applyAlignment="1" applyProtection="1">
      <alignment horizontal="right"/>
    </xf>
    <xf numFmtId="38" fontId="7" fillId="0" borderId="17" xfId="2" applyFont="1" applyFill="1" applyBorder="1" applyAlignment="1" applyProtection="1">
      <alignment horizontal="right"/>
    </xf>
    <xf numFmtId="38" fontId="8" fillId="2" borderId="24" xfId="2" applyFont="1" applyFill="1" applyBorder="1" applyAlignment="1" applyProtection="1">
      <alignment horizontal="right"/>
    </xf>
    <xf numFmtId="38" fontId="8" fillId="2" borderId="25" xfId="2" applyFont="1" applyFill="1" applyBorder="1" applyAlignment="1" applyProtection="1">
      <alignment horizontal="right"/>
    </xf>
    <xf numFmtId="38" fontId="8" fillId="0" borderId="25" xfId="2" applyFont="1" applyFill="1" applyBorder="1" applyAlignment="1" applyProtection="1">
      <alignment horizontal="right"/>
    </xf>
    <xf numFmtId="38" fontId="8" fillId="0" borderId="50" xfId="2" applyFont="1" applyFill="1" applyBorder="1" applyAlignment="1" applyProtection="1">
      <alignment horizontal="right"/>
    </xf>
    <xf numFmtId="38" fontId="8" fillId="2" borderId="51" xfId="2" applyFont="1" applyFill="1" applyBorder="1" applyAlignment="1" applyProtection="1">
      <alignment horizontal="right"/>
    </xf>
    <xf numFmtId="38" fontId="8" fillId="2" borderId="52" xfId="2" applyFont="1" applyFill="1" applyBorder="1" applyAlignment="1" applyProtection="1">
      <alignment horizontal="right"/>
    </xf>
    <xf numFmtId="3" fontId="13" fillId="0" borderId="29" xfId="0" applyNumberFormat="1" applyFont="1" applyFill="1" applyBorder="1" applyAlignment="1">
      <alignment horizontal="right"/>
    </xf>
    <xf numFmtId="3" fontId="14" fillId="0" borderId="30" xfId="0" applyNumberFormat="1" applyFont="1" applyFill="1" applyBorder="1" applyAlignment="1">
      <alignment horizontal="right"/>
    </xf>
    <xf numFmtId="0" fontId="7" fillId="0" borderId="53" xfId="0" applyFont="1" applyBorder="1" applyAlignment="1">
      <alignment horizontal="center"/>
    </xf>
    <xf numFmtId="0" fontId="5" fillId="0" borderId="54" xfId="0" applyFont="1" applyBorder="1" applyAlignment="1">
      <alignment horizontal="center" vertical="center"/>
    </xf>
    <xf numFmtId="178" fontId="7" fillId="0" borderId="36" xfId="0" applyNumberFormat="1" applyFont="1" applyBorder="1" applyAlignment="1">
      <alignment horizontal="right"/>
    </xf>
    <xf numFmtId="178" fontId="7" fillId="0" borderId="36" xfId="2" applyNumberFormat="1" applyFont="1" applyFill="1" applyBorder="1" applyAlignment="1" applyProtection="1">
      <alignment horizontal="right"/>
    </xf>
    <xf numFmtId="179" fontId="7" fillId="0" borderId="36" xfId="2" applyNumberFormat="1" applyFont="1" applyFill="1" applyBorder="1" applyAlignment="1" applyProtection="1">
      <alignment horizontal="right"/>
    </xf>
    <xf numFmtId="177" fontId="13" fillId="0" borderId="39" xfId="0" applyNumberFormat="1" applyFont="1" applyFill="1" applyBorder="1" applyAlignment="1">
      <alignment horizontal="right"/>
    </xf>
    <xf numFmtId="0" fontId="14" fillId="0" borderId="55" xfId="0" applyFont="1" applyFill="1" applyBorder="1" applyAlignment="1">
      <alignment horizontal="center"/>
    </xf>
    <xf numFmtId="0" fontId="7" fillId="0" borderId="56" xfId="0" applyFont="1" applyBorder="1" applyAlignment="1">
      <alignment horizontal="center"/>
    </xf>
    <xf numFmtId="0" fontId="5" fillId="0" borderId="57" xfId="0" applyFont="1" applyBorder="1" applyAlignment="1"/>
    <xf numFmtId="0" fontId="5" fillId="0" borderId="17" xfId="0" applyFont="1" applyBorder="1" applyAlignment="1">
      <alignment horizontal="center" vertical="top" wrapText="1"/>
    </xf>
    <xf numFmtId="38" fontId="5" fillId="0" borderId="18" xfId="0" applyNumberFormat="1" applyFont="1" applyBorder="1" applyAlignment="1">
      <alignment vertical="center"/>
    </xf>
    <xf numFmtId="38" fontId="7" fillId="0" borderId="49" xfId="2" applyFont="1" applyFill="1" applyBorder="1" applyAlignment="1" applyProtection="1">
      <alignment horizontal="right"/>
    </xf>
    <xf numFmtId="0" fontId="7" fillId="0" borderId="46" xfId="0" applyFont="1" applyFill="1" applyBorder="1" applyAlignment="1">
      <alignment horizontal="right"/>
    </xf>
    <xf numFmtId="0" fontId="8" fillId="0" borderId="58" xfId="0" applyFont="1" applyFill="1" applyBorder="1" applyAlignment="1">
      <alignment horizontal="right"/>
    </xf>
    <xf numFmtId="0" fontId="7" fillId="0" borderId="17" xfId="0" applyFont="1" applyFill="1" applyBorder="1" applyAlignment="1">
      <alignment horizontal="right"/>
    </xf>
    <xf numFmtId="0" fontId="7" fillId="0" borderId="47" xfId="0" applyFont="1" applyFill="1" applyBorder="1" applyAlignment="1">
      <alignment horizontal="right"/>
    </xf>
    <xf numFmtId="180" fontId="8" fillId="0" borderId="25" xfId="0" applyNumberFormat="1" applyFont="1" applyFill="1" applyBorder="1" applyAlignment="1">
      <alignment horizontal="right"/>
    </xf>
    <xf numFmtId="180" fontId="8" fillId="2" borderId="25" xfId="0" applyNumberFormat="1" applyFont="1" applyFill="1" applyBorder="1" applyAlignment="1">
      <alignment horizontal="right"/>
    </xf>
    <xf numFmtId="180" fontId="8" fillId="2" borderId="51" xfId="0" applyNumberFormat="1" applyFont="1" applyFill="1" applyBorder="1" applyAlignment="1">
      <alignment horizontal="right"/>
    </xf>
    <xf numFmtId="180" fontId="8" fillId="2" borderId="52" xfId="0" applyNumberFormat="1" applyFont="1" applyFill="1" applyBorder="1" applyAlignment="1">
      <alignment horizontal="right"/>
    </xf>
    <xf numFmtId="0" fontId="5" fillId="0" borderId="59" xfId="0" applyFont="1" applyBorder="1" applyAlignment="1"/>
    <xf numFmtId="177" fontId="7" fillId="0" borderId="36" xfId="2" applyNumberFormat="1" applyFont="1" applyFill="1" applyBorder="1" applyAlignment="1" applyProtection="1">
      <alignment horizontal="right"/>
    </xf>
    <xf numFmtId="177" fontId="8" fillId="0" borderId="60" xfId="0" applyNumberFormat="1" applyFont="1" applyFill="1" applyBorder="1" applyAlignment="1">
      <alignment horizontal="right"/>
    </xf>
    <xf numFmtId="177" fontId="14" fillId="0" borderId="55" xfId="0" applyNumberFormat="1" applyFont="1" applyFill="1" applyBorder="1" applyAlignment="1">
      <alignment horizontal="center"/>
    </xf>
    <xf numFmtId="38" fontId="7" fillId="0" borderId="56" xfId="2" applyFont="1" applyFill="1" applyBorder="1" applyAlignment="1" applyProtection="1">
      <alignment horizontal="center"/>
    </xf>
    <xf numFmtId="0" fontId="5" fillId="0" borderId="17" xfId="0" applyFont="1" applyBorder="1" applyAlignment="1">
      <alignment horizontal="justify"/>
    </xf>
    <xf numFmtId="0" fontId="5" fillId="0" borderId="17" xfId="0" applyFont="1" applyFill="1" applyBorder="1" applyAlignment="1">
      <alignment horizontal="left" vertical="top" wrapText="1"/>
    </xf>
    <xf numFmtId="38" fontId="5" fillId="0" borderId="18" xfId="0" applyNumberFormat="1" applyFont="1" applyFill="1" applyBorder="1" applyAlignment="1">
      <alignment vertical="center" wrapText="1"/>
    </xf>
    <xf numFmtId="0" fontId="8" fillId="0" borderId="47" xfId="0" applyFont="1" applyFill="1" applyBorder="1" applyAlignment="1">
      <alignment horizontal="right"/>
    </xf>
    <xf numFmtId="0" fontId="7" fillId="0" borderId="29" xfId="0" applyFont="1" applyFill="1" applyBorder="1" applyAlignment="1">
      <alignment horizontal="right"/>
    </xf>
    <xf numFmtId="180" fontId="8" fillId="2" borderId="24" xfId="0" applyNumberFormat="1" applyFont="1" applyFill="1" applyBorder="1" applyAlignment="1">
      <alignment horizontal="right"/>
    </xf>
    <xf numFmtId="0" fontId="8" fillId="2" borderId="51" xfId="0" applyFont="1" applyFill="1" applyBorder="1" applyAlignment="1">
      <alignment horizontal="right"/>
    </xf>
    <xf numFmtId="0" fontId="8" fillId="2" borderId="52" xfId="0" applyFont="1" applyFill="1" applyBorder="1" applyAlignment="1">
      <alignment horizontal="right"/>
    </xf>
    <xf numFmtId="38" fontId="7" fillId="0" borderId="35" xfId="2" applyFont="1" applyFill="1" applyBorder="1" applyAlignment="1" applyProtection="1">
      <alignment horizontal="center"/>
    </xf>
    <xf numFmtId="177" fontId="8" fillId="2" borderId="40" xfId="0" applyNumberFormat="1" applyFont="1" applyFill="1" applyBorder="1" applyAlignment="1">
      <alignment horizontal="right"/>
    </xf>
    <xf numFmtId="177" fontId="13" fillId="0" borderId="39" xfId="0" applyNumberFormat="1" applyFont="1" applyFill="1" applyBorder="1" applyAlignment="1">
      <alignment horizontal="right" shrinkToFit="1"/>
    </xf>
    <xf numFmtId="0" fontId="16" fillId="0" borderId="61" xfId="0" applyFont="1" applyBorder="1" applyAlignment="1">
      <alignment vertical="center" wrapText="1"/>
    </xf>
    <xf numFmtId="38" fontId="5" fillId="0" borderId="18" xfId="2" applyFont="1" applyFill="1" applyBorder="1" applyAlignment="1" applyProtection="1">
      <alignment vertical="center" wrapText="1"/>
    </xf>
    <xf numFmtId="180" fontId="7" fillId="0" borderId="25" xfId="0" applyNumberFormat="1" applyFont="1" applyFill="1" applyBorder="1" applyAlignment="1">
      <alignment horizontal="right"/>
    </xf>
    <xf numFmtId="177" fontId="8" fillId="2" borderId="62" xfId="0" applyNumberFormat="1" applyFont="1" applyFill="1" applyBorder="1" applyAlignment="1">
      <alignment horizontal="right"/>
    </xf>
    <xf numFmtId="177" fontId="7" fillId="0" borderId="63" xfId="0" applyNumberFormat="1" applyFont="1" applyFill="1" applyBorder="1" applyAlignment="1">
      <alignment horizontal="right"/>
    </xf>
    <xf numFmtId="177" fontId="8" fillId="2" borderId="63" xfId="0" applyNumberFormat="1" applyFont="1" applyFill="1" applyBorder="1" applyAlignment="1">
      <alignment horizontal="right"/>
    </xf>
    <xf numFmtId="177" fontId="8" fillId="0" borderId="63" xfId="0" applyNumberFormat="1" applyFont="1" applyFill="1" applyBorder="1" applyAlignment="1">
      <alignment horizontal="right"/>
    </xf>
    <xf numFmtId="38" fontId="13" fillId="0" borderId="23" xfId="2" applyFont="1" applyFill="1" applyBorder="1" applyAlignment="1" applyProtection="1">
      <alignment horizontal="right"/>
    </xf>
    <xf numFmtId="0" fontId="5" fillId="0" borderId="34" xfId="0" applyFont="1" applyFill="1" applyBorder="1" applyAlignment="1">
      <alignment horizontal="center" vertical="center"/>
    </xf>
    <xf numFmtId="178" fontId="7" fillId="0" borderId="36" xfId="2" applyNumberFormat="1" applyFont="1" applyFill="1" applyBorder="1" applyAlignment="1" applyProtection="1">
      <alignment horizontal="center"/>
    </xf>
    <xf numFmtId="0" fontId="5" fillId="0" borderId="18" xfId="0" applyFont="1" applyBorder="1" applyAlignment="1">
      <alignment horizontal="center"/>
    </xf>
    <xf numFmtId="0" fontId="15" fillId="0" borderId="18" xfId="0" applyFont="1" applyFill="1" applyBorder="1" applyAlignment="1">
      <alignment horizontal="center" wrapText="1"/>
    </xf>
    <xf numFmtId="0" fontId="7" fillId="0" borderId="46" xfId="0" applyFont="1" applyBorder="1" applyAlignment="1">
      <alignment horizontal="center"/>
    </xf>
    <xf numFmtId="0" fontId="7" fillId="0" borderId="25" xfId="0" applyFont="1" applyBorder="1" applyAlignment="1">
      <alignment horizontal="center"/>
    </xf>
    <xf numFmtId="38" fontId="7" fillId="0" borderId="25" xfId="0" applyNumberFormat="1" applyFont="1" applyBorder="1" applyAlignment="1">
      <alignment horizontal="right"/>
    </xf>
    <xf numFmtId="0" fontId="7" fillId="0" borderId="64" xfId="0" applyFont="1" applyFill="1" applyBorder="1" applyAlignment="1">
      <alignment horizontal="right"/>
    </xf>
    <xf numFmtId="0" fontId="8" fillId="2" borderId="65" xfId="0" applyFont="1" applyFill="1" applyBorder="1" applyAlignment="1">
      <alignment horizontal="right"/>
    </xf>
    <xf numFmtId="0" fontId="15" fillId="0" borderId="33" xfId="0" applyFont="1" applyFill="1" applyBorder="1" applyAlignment="1">
      <alignment horizontal="center" vertical="center"/>
    </xf>
    <xf numFmtId="0" fontId="15" fillId="0" borderId="34" xfId="0" applyFont="1" applyFill="1" applyBorder="1" applyAlignment="1">
      <alignment horizontal="center" vertical="center"/>
    </xf>
    <xf numFmtId="0" fontId="7" fillId="0" borderId="36" xfId="0" applyFont="1" applyBorder="1" applyAlignment="1">
      <alignment horizontal="center"/>
    </xf>
    <xf numFmtId="177" fontId="13" fillId="0" borderId="43" xfId="0" applyNumberFormat="1" applyFont="1" applyFill="1" applyBorder="1" applyAlignment="1">
      <alignment horizontal="right"/>
    </xf>
    <xf numFmtId="38" fontId="7" fillId="3" borderId="53" xfId="0" applyNumberFormat="1" applyFont="1" applyFill="1" applyBorder="1" applyAlignment="1">
      <alignment horizontal="right"/>
    </xf>
    <xf numFmtId="177" fontId="7" fillId="2" borderId="62" xfId="0" applyNumberFormat="1" applyFont="1" applyFill="1" applyBorder="1" applyAlignment="1">
      <alignment horizontal="right"/>
    </xf>
    <xf numFmtId="177" fontId="7" fillId="2" borderId="63" xfId="0" applyNumberFormat="1" applyFont="1" applyFill="1" applyBorder="1" applyAlignment="1">
      <alignment horizontal="right"/>
    </xf>
    <xf numFmtId="177" fontId="8" fillId="2" borderId="66" xfId="0" applyNumberFormat="1" applyFont="1" applyFill="1" applyBorder="1" applyAlignment="1">
      <alignment horizontal="right"/>
    </xf>
    <xf numFmtId="177" fontId="8" fillId="2" borderId="67" xfId="0" applyNumberFormat="1" applyFont="1" applyFill="1" applyBorder="1" applyAlignment="1">
      <alignment horizontal="right"/>
    </xf>
    <xf numFmtId="0" fontId="7" fillId="0" borderId="45" xfId="0" applyFont="1" applyBorder="1" applyAlignment="1">
      <alignment horizontal="center"/>
    </xf>
    <xf numFmtId="0" fontId="5" fillId="0" borderId="57" xfId="0" applyFont="1" applyBorder="1" applyAlignment="1">
      <alignment horizontal="center"/>
    </xf>
    <xf numFmtId="0" fontId="5" fillId="0" borderId="17" xfId="0" applyFont="1" applyBorder="1" applyAlignment="1"/>
    <xf numFmtId="0" fontId="5" fillId="0" borderId="17" xfId="0" applyFont="1" applyBorder="1" applyAlignment="1">
      <alignment horizontal="center" wrapText="1"/>
    </xf>
    <xf numFmtId="38" fontId="7" fillId="0" borderId="46" xfId="2" applyFont="1" applyFill="1" applyBorder="1" applyAlignment="1" applyProtection="1">
      <alignment horizontal="center"/>
    </xf>
    <xf numFmtId="38" fontId="7" fillId="0" borderId="25" xfId="2" applyFont="1" applyFill="1" applyBorder="1" applyAlignment="1" applyProtection="1">
      <alignment horizontal="center"/>
    </xf>
    <xf numFmtId="0" fontId="8" fillId="2" borderId="20" xfId="0" applyFont="1" applyFill="1" applyBorder="1" applyAlignment="1"/>
    <xf numFmtId="38" fontId="8" fillId="0" borderId="20" xfId="2" applyFont="1" applyFill="1" applyBorder="1" applyAlignment="1" applyProtection="1">
      <alignment horizontal="right"/>
    </xf>
    <xf numFmtId="38" fontId="8" fillId="2" borderId="50" xfId="2" applyFont="1" applyFill="1" applyBorder="1" applyAlignment="1" applyProtection="1">
      <alignment horizontal="right"/>
    </xf>
    <xf numFmtId="38" fontId="13" fillId="0" borderId="61" xfId="2" applyFont="1" applyFill="1" applyBorder="1" applyAlignment="1" applyProtection="1">
      <alignment horizontal="right"/>
    </xf>
    <xf numFmtId="38" fontId="14" fillId="0" borderId="68" xfId="2" applyFont="1" applyFill="1" applyBorder="1" applyAlignment="1" applyProtection="1">
      <alignment horizontal="right"/>
    </xf>
    <xf numFmtId="181" fontId="7" fillId="0" borderId="53" xfId="0" applyNumberFormat="1" applyFont="1" applyBorder="1" applyAlignment="1">
      <alignment horizontal="center"/>
    </xf>
    <xf numFmtId="38" fontId="0" fillId="0" borderId="0" xfId="0" applyNumberFormat="1" applyFill="1" applyAlignment="1"/>
    <xf numFmtId="0" fontId="17" fillId="0" borderId="0" xfId="0" applyFont="1" applyAlignment="1"/>
    <xf numFmtId="0" fontId="5" fillId="0" borderId="59" xfId="0" applyFont="1" applyBorder="1" applyAlignment="1">
      <alignment horizontal="center"/>
    </xf>
    <xf numFmtId="0" fontId="5" fillId="0" borderId="33" xfId="0" applyFont="1" applyBorder="1" applyAlignment="1"/>
    <xf numFmtId="0" fontId="5" fillId="0" borderId="33" xfId="0" applyFont="1" applyBorder="1" applyAlignment="1">
      <alignment horizontal="center" vertical="top"/>
    </xf>
    <xf numFmtId="0" fontId="5" fillId="0" borderId="34" xfId="0" applyFont="1" applyBorder="1" applyAlignment="1">
      <alignment horizontal="center" vertical="top"/>
    </xf>
    <xf numFmtId="177" fontId="7" fillId="0" borderId="69" xfId="0" applyNumberFormat="1" applyFont="1" applyBorder="1" applyAlignment="1">
      <alignment horizontal="right"/>
    </xf>
    <xf numFmtId="177" fontId="7" fillId="0" borderId="70" xfId="0" applyNumberFormat="1" applyFont="1" applyBorder="1" applyAlignment="1">
      <alignment horizontal="right"/>
    </xf>
    <xf numFmtId="177" fontId="7" fillId="0" borderId="71" xfId="0" applyNumberFormat="1" applyFont="1" applyBorder="1" applyAlignment="1">
      <alignment horizontal="right"/>
    </xf>
    <xf numFmtId="177" fontId="8" fillId="0" borderId="71" xfId="0" applyNumberFormat="1" applyFont="1" applyFill="1" applyBorder="1" applyAlignment="1">
      <alignment horizontal="right"/>
    </xf>
    <xf numFmtId="177" fontId="7" fillId="0" borderId="43" xfId="0" applyNumberFormat="1" applyFont="1" applyFill="1" applyBorder="1" applyAlignment="1">
      <alignment horizontal="right"/>
    </xf>
    <xf numFmtId="177" fontId="7" fillId="0" borderId="72" xfId="0" applyNumberFormat="1" applyFont="1" applyFill="1" applyBorder="1" applyAlignment="1">
      <alignment horizontal="right"/>
    </xf>
    <xf numFmtId="177" fontId="14" fillId="0" borderId="73" xfId="0" applyNumberFormat="1" applyFont="1" applyFill="1" applyBorder="1" applyAlignment="1">
      <alignment horizontal="center"/>
    </xf>
    <xf numFmtId="0" fontId="15" fillId="0" borderId="17" xfId="0" applyFont="1" applyBorder="1" applyAlignment="1">
      <alignment horizontal="center" vertical="top" wrapText="1"/>
    </xf>
    <xf numFmtId="0" fontId="8" fillId="0" borderId="50" xfId="0" applyFont="1" applyFill="1" applyBorder="1" applyAlignment="1">
      <alignment horizontal="right"/>
    </xf>
    <xf numFmtId="0" fontId="8" fillId="2" borderId="50" xfId="0" applyFont="1" applyFill="1" applyBorder="1" applyAlignment="1">
      <alignment horizontal="right"/>
    </xf>
    <xf numFmtId="0" fontId="3" fillId="0" borderId="0" xfId="0" applyFont="1" applyAlignment="1">
      <alignment horizontal="right"/>
    </xf>
    <xf numFmtId="0" fontId="5" fillId="0" borderId="74" xfId="0" applyFont="1" applyBorder="1" applyAlignment="1"/>
    <xf numFmtId="0" fontId="5" fillId="0" borderId="75" xfId="0" applyFont="1" applyBorder="1" applyAlignment="1"/>
    <xf numFmtId="0" fontId="5" fillId="0" borderId="75" xfId="0" applyFont="1" applyBorder="1" applyAlignment="1">
      <alignment horizontal="center" vertical="top"/>
    </xf>
    <xf numFmtId="0" fontId="5" fillId="0" borderId="76" xfId="0" applyFont="1" applyBorder="1" applyAlignment="1">
      <alignment horizontal="center" vertical="top"/>
    </xf>
    <xf numFmtId="0" fontId="7" fillId="0" borderId="77" xfId="0" applyFont="1" applyBorder="1" applyAlignment="1">
      <alignment horizontal="center"/>
    </xf>
    <xf numFmtId="178" fontId="7" fillId="0" borderId="78" xfId="0" applyNumberFormat="1" applyFont="1" applyBorder="1" applyAlignment="1">
      <alignment horizontal="center"/>
    </xf>
    <xf numFmtId="178" fontId="7" fillId="0" borderId="78" xfId="2" applyNumberFormat="1" applyFont="1" applyFill="1" applyBorder="1" applyAlignment="1" applyProtection="1">
      <alignment horizontal="right"/>
    </xf>
    <xf numFmtId="177" fontId="7" fillId="0" borderId="78" xfId="2" applyNumberFormat="1" applyFont="1" applyFill="1" applyBorder="1" applyAlignment="1" applyProtection="1">
      <alignment horizontal="right"/>
    </xf>
    <xf numFmtId="177" fontId="7" fillId="0" borderId="78" xfId="0" applyNumberFormat="1" applyFont="1" applyBorder="1" applyAlignment="1">
      <alignment horizontal="right"/>
    </xf>
    <xf numFmtId="177" fontId="7" fillId="0" borderId="79" xfId="0" applyNumberFormat="1" applyFont="1" applyBorder="1" applyAlignment="1">
      <alignment horizontal="right"/>
    </xf>
    <xf numFmtId="177" fontId="7" fillId="0" borderId="75" xfId="0" applyNumberFormat="1" applyFont="1" applyBorder="1" applyAlignment="1">
      <alignment horizontal="right"/>
    </xf>
    <xf numFmtId="177" fontId="7" fillId="0" borderId="77" xfId="0" applyNumberFormat="1" applyFont="1" applyFill="1" applyBorder="1" applyAlignment="1">
      <alignment horizontal="right"/>
    </xf>
    <xf numFmtId="177" fontId="7" fillId="0" borderId="80" xfId="0" applyNumberFormat="1" applyFont="1" applyFill="1" applyBorder="1" applyAlignment="1">
      <alignment horizontal="right"/>
    </xf>
    <xf numFmtId="177" fontId="8" fillId="0" borderId="79" xfId="0" applyNumberFormat="1" applyFont="1" applyFill="1" applyBorder="1" applyAlignment="1">
      <alignment horizontal="right"/>
    </xf>
    <xf numFmtId="177" fontId="7" fillId="0" borderId="81" xfId="0" applyNumberFormat="1" applyFont="1" applyFill="1" applyBorder="1" applyAlignment="1">
      <alignment horizontal="right"/>
    </xf>
    <xf numFmtId="177" fontId="7" fillId="2" borderId="82" xfId="0" applyNumberFormat="1" applyFont="1" applyFill="1" applyBorder="1" applyAlignment="1">
      <alignment horizontal="right"/>
    </xf>
    <xf numFmtId="177" fontId="8" fillId="2" borderId="78" xfId="0" applyNumberFormat="1" applyFont="1" applyFill="1" applyBorder="1" applyAlignment="1">
      <alignment horizontal="right"/>
    </xf>
    <xf numFmtId="177" fontId="8" fillId="0" borderId="78" xfId="0" applyNumberFormat="1" applyFont="1" applyFill="1" applyBorder="1" applyAlignment="1">
      <alignment horizontal="right"/>
    </xf>
    <xf numFmtId="177" fontId="7" fillId="2" borderId="78" xfId="0" applyNumberFormat="1" applyFont="1" applyFill="1" applyBorder="1" applyAlignment="1">
      <alignment horizontal="right"/>
    </xf>
    <xf numFmtId="177" fontId="8" fillId="2" borderId="83" xfId="0" applyNumberFormat="1" applyFont="1" applyFill="1" applyBorder="1" applyAlignment="1">
      <alignment horizontal="right"/>
    </xf>
    <xf numFmtId="177" fontId="8" fillId="2" borderId="84" xfId="0" applyNumberFormat="1" applyFont="1" applyFill="1" applyBorder="1" applyAlignment="1">
      <alignment horizontal="right"/>
    </xf>
    <xf numFmtId="177" fontId="13" fillId="0" borderId="81" xfId="0" applyNumberFormat="1" applyFont="1" applyFill="1" applyBorder="1" applyAlignment="1">
      <alignment horizontal="right"/>
    </xf>
    <xf numFmtId="177" fontId="14" fillId="0" borderId="85" xfId="0" applyNumberFormat="1" applyFont="1" applyFill="1" applyBorder="1" applyAlignment="1">
      <alignment horizontal="center"/>
    </xf>
    <xf numFmtId="38" fontId="7" fillId="0" borderId="86" xfId="2" applyFont="1" applyFill="1" applyBorder="1" applyAlignment="1" applyProtection="1">
      <alignment horizontal="center"/>
    </xf>
  </cellXfs>
  <cellStyles count="3">
    <cellStyle name="桁区切り_2．報告様式1-1　Aターン登録・求職・就職者等の推移" xfId="1"/>
    <cellStyle name="桁区切り_（資料２）＿0506報告様式１～５(公表用）" xfId="2"/>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externalLink" Target="externalLinks/externalLink1.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openxmlformats.org/officeDocument/2006/relationships/externalLinkPath" Target="&#65288;&#36039;&#26009;&#65298;&#65289;&#65343;0506&#22577;&#21578;&#27096;&#24335;&#65297;&#65374;&#65301;(&#20844;&#34920;&#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１"/>
      <sheetName val="様式１ー２"/>
      <sheetName val="様式２"/>
      <sheetName val="様式３-1"/>
      <sheetName val="様式３-2"/>
      <sheetName val="様式３-３"/>
      <sheetName val="様式４-１"/>
      <sheetName val="様式４-２"/>
      <sheetName val="様式５"/>
      <sheetName val="ＨＷ求職・就職状況"/>
      <sheetName val="登録者就職状況"/>
    </sheetNames>
    <sheetDataSet>
      <sheetData sheetId="0">
        <row r="2">
          <cell r="U2" t="str">
            <v>令和５年６月末現在</v>
          </cell>
        </row>
      </sheetData>
      <sheetData sheetId="1"/>
      <sheetData sheetId="2"/>
      <sheetData sheetId="3"/>
      <sheetData sheetId="4"/>
      <sheetData sheetId="5"/>
      <sheetData sheetId="6"/>
      <sheetData sheetId="7"/>
      <sheetData sheetId="8"/>
      <sheetData sheetId="9">
        <row r="154">
          <cell r="O154">
            <v>161</v>
          </cell>
          <cell r="U154">
            <v>54</v>
          </cell>
        </row>
        <row r="155">
          <cell r="O155">
            <v>143</v>
          </cell>
          <cell r="U155">
            <v>57</v>
          </cell>
        </row>
        <row r="156">
          <cell r="O156">
            <v>101</v>
          </cell>
          <cell r="U156">
            <v>72</v>
          </cell>
        </row>
        <row r="169">
          <cell r="U169">
            <v>2</v>
          </cell>
        </row>
        <row r="170">
          <cell r="U170">
            <v>62</v>
          </cell>
        </row>
        <row r="172">
          <cell r="U172">
            <v>0</v>
          </cell>
        </row>
        <row r="173">
          <cell r="U173">
            <v>41</v>
          </cell>
        </row>
        <row r="175">
          <cell r="U175">
            <v>1</v>
          </cell>
        </row>
        <row r="176">
          <cell r="U176">
            <v>27</v>
          </cell>
        </row>
        <row r="177">
          <cell r="U177">
            <v>0</v>
          </cell>
        </row>
        <row r="178">
          <cell r="U178">
            <v>0</v>
          </cell>
        </row>
        <row r="179">
          <cell r="U179">
            <v>0</v>
          </cell>
        </row>
        <row r="180">
          <cell r="U180">
            <v>0</v>
          </cell>
        </row>
        <row r="181">
          <cell r="U181">
            <v>0</v>
          </cell>
        </row>
      </sheetData>
      <sheetData sheetId="10"/>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indexed="40"/>
  </sheetPr>
  <dimension ref="A1:V84"/>
  <sheetViews>
    <sheetView showGridLines="0" tabSelected="1" view="pageBreakPreview" zoomScale="120" zoomScaleNormal="85" zoomScaleSheetLayoutView="120" workbookViewId="0">
      <pane ySplit="6" topLeftCell="A7" activePane="bottomLeft" state="frozen"/>
      <selection pane="bottomLeft" activeCell="W10" sqref="W10"/>
    </sheetView>
  </sheetViews>
  <sheetFormatPr defaultRowHeight="12"/>
  <cols>
    <col min="1" max="1" width="12" style="1" customWidth="1"/>
    <col min="2" max="5" width="7" style="1" customWidth="1"/>
    <col min="6" max="6" width="7.625" style="1" customWidth="1"/>
    <col min="7" max="7" width="7.875" style="1" customWidth="1"/>
    <col min="8" max="14" width="7" style="1" customWidth="1"/>
    <col min="15" max="15" width="9.625" style="1" customWidth="1"/>
    <col min="16" max="16" width="7" style="1" customWidth="1"/>
    <col min="17" max="17" width="8" style="1" customWidth="1"/>
    <col min="18" max="21" width="7.375" style="1" customWidth="1"/>
    <col min="22" max="256" width="9" style="1" bestFit="1" customWidth="1"/>
  </cols>
  <sheetData>
    <row r="1" spans="1:21" ht="17.25">
      <c r="A1" s="4" t="s">
        <v>1</v>
      </c>
      <c r="B1" s="4"/>
      <c r="C1" s="4"/>
      <c r="D1" s="4"/>
      <c r="E1" s="4"/>
      <c r="F1" s="4"/>
      <c r="G1" s="4"/>
      <c r="H1" s="4"/>
      <c r="I1" s="4"/>
      <c r="J1" s="4"/>
      <c r="K1" s="4"/>
      <c r="L1" s="4"/>
      <c r="M1" s="4"/>
      <c r="N1" s="4"/>
      <c r="O1" s="4"/>
      <c r="P1" s="4"/>
      <c r="Q1" s="4"/>
      <c r="R1" s="4"/>
      <c r="S1" s="4"/>
      <c r="T1" s="4"/>
      <c r="U1" s="4"/>
    </row>
    <row r="2" spans="1:21">
      <c r="A2" s="1" t="s">
        <v>2</v>
      </c>
      <c r="S2" s="177"/>
      <c r="U2" s="192" t="str">
        <f>[1]様式１!U2</f>
        <v>令和５年６月末現在</v>
      </c>
    </row>
    <row r="3" spans="1:21" ht="17.25" customHeight="1">
      <c r="A3" s="5"/>
      <c r="B3" s="29" t="s">
        <v>75</v>
      </c>
      <c r="C3" s="57"/>
      <c r="D3" s="57"/>
      <c r="E3" s="103"/>
      <c r="F3" s="110"/>
      <c r="G3" s="122"/>
      <c r="H3" s="29" t="s">
        <v>88</v>
      </c>
      <c r="I3" s="57"/>
      <c r="J3" s="57"/>
      <c r="K3" s="57"/>
      <c r="L3" s="57"/>
      <c r="M3" s="57"/>
      <c r="N3" s="57"/>
      <c r="O3" s="57"/>
      <c r="P3" s="57"/>
      <c r="Q3" s="103"/>
      <c r="R3" s="165" t="s">
        <v>33</v>
      </c>
      <c r="S3" s="178"/>
      <c r="T3" s="165" t="s">
        <v>33</v>
      </c>
      <c r="U3" s="193"/>
    </row>
    <row r="4" spans="1:21" ht="12" customHeight="1">
      <c r="A4" s="6"/>
      <c r="B4" s="30"/>
      <c r="C4" s="58"/>
      <c r="D4" s="78" t="s">
        <v>86</v>
      </c>
      <c r="E4" s="58"/>
      <c r="F4" s="30" t="s">
        <v>33</v>
      </c>
      <c r="G4" s="58"/>
      <c r="H4" s="127" t="s">
        <v>89</v>
      </c>
      <c r="I4" s="58"/>
      <c r="J4" s="138" t="s">
        <v>91</v>
      </c>
      <c r="K4" s="58"/>
      <c r="L4" s="30" t="s">
        <v>92</v>
      </c>
      <c r="M4" s="58"/>
      <c r="N4" s="148" t="s">
        <v>94</v>
      </c>
      <c r="O4" s="148"/>
      <c r="P4" s="148"/>
      <c r="Q4" s="148"/>
      <c r="R4" s="166"/>
      <c r="S4" s="179"/>
      <c r="T4" s="166"/>
      <c r="U4" s="194"/>
    </row>
    <row r="5" spans="1:21" ht="33" customHeight="1">
      <c r="A5" s="7"/>
      <c r="B5" s="31" t="s">
        <v>59</v>
      </c>
      <c r="C5" s="59" t="s">
        <v>57</v>
      </c>
      <c r="D5" s="79" t="s">
        <v>99</v>
      </c>
      <c r="E5" s="59" t="s">
        <v>57</v>
      </c>
      <c r="F5" s="111" t="s">
        <v>87</v>
      </c>
      <c r="G5" s="59" t="s">
        <v>57</v>
      </c>
      <c r="H5" s="128" t="s">
        <v>90</v>
      </c>
      <c r="I5" s="59" t="s">
        <v>57</v>
      </c>
      <c r="J5" s="138"/>
      <c r="K5" s="59" t="s">
        <v>57</v>
      </c>
      <c r="L5" s="111" t="s">
        <v>93</v>
      </c>
      <c r="M5" s="59" t="s">
        <v>57</v>
      </c>
      <c r="N5" s="79" t="s">
        <v>100</v>
      </c>
      <c r="O5" s="155" t="s">
        <v>57</v>
      </c>
      <c r="P5" s="79" t="s">
        <v>45</v>
      </c>
      <c r="Q5" s="155" t="s">
        <v>57</v>
      </c>
      <c r="R5" s="167" t="s">
        <v>42</v>
      </c>
      <c r="S5" s="180" t="s">
        <v>57</v>
      </c>
      <c r="T5" s="189" t="s">
        <v>98</v>
      </c>
      <c r="U5" s="195" t="s">
        <v>57</v>
      </c>
    </row>
    <row r="6" spans="1:21" ht="12" customHeight="1">
      <c r="A6" s="8" t="s">
        <v>4</v>
      </c>
      <c r="B6" s="32">
        <f>SUM(B7:B37)+B76</f>
        <v>18265</v>
      </c>
      <c r="C6" s="60"/>
      <c r="D6" s="80"/>
      <c r="E6" s="60"/>
      <c r="F6" s="112">
        <f>SUM(F7:F37)+F76</f>
        <v>64321</v>
      </c>
      <c r="G6" s="60"/>
      <c r="H6" s="129">
        <f>SUM(H7:H37)+H76</f>
        <v>33979</v>
      </c>
      <c r="I6" s="60"/>
      <c r="J6" s="139">
        <f>SUM(J7:J37)+J76</f>
        <v>27405</v>
      </c>
      <c r="K6" s="60"/>
      <c r="L6" s="129">
        <f>SUM(L7:L37)+L76</f>
        <v>6574</v>
      </c>
      <c r="M6" s="146"/>
      <c r="N6" s="149" t="s">
        <v>95</v>
      </c>
      <c r="O6" s="156"/>
      <c r="P6" s="149" t="s">
        <v>97</v>
      </c>
      <c r="Q6" s="156"/>
      <c r="R6" s="148"/>
      <c r="S6" s="181"/>
      <c r="T6" s="139">
        <f>SUM(T7:T37)+T76</f>
        <v>50613</v>
      </c>
      <c r="U6" s="196"/>
    </row>
    <row r="7" spans="1:21" hidden="1">
      <c r="A7" s="9" t="s">
        <v>10</v>
      </c>
      <c r="B7" s="33">
        <v>506</v>
      </c>
      <c r="C7" s="61" t="s">
        <v>9</v>
      </c>
      <c r="D7" s="81">
        <v>1618</v>
      </c>
      <c r="E7" s="61" t="s">
        <v>9</v>
      </c>
      <c r="F7" s="81">
        <v>1789</v>
      </c>
      <c r="G7" s="61" t="s">
        <v>9</v>
      </c>
      <c r="H7" s="81">
        <v>1109</v>
      </c>
      <c r="I7" s="135" t="s">
        <v>9</v>
      </c>
      <c r="J7" s="81">
        <v>888</v>
      </c>
      <c r="K7" s="135" t="s">
        <v>9</v>
      </c>
      <c r="L7" s="81">
        <v>221</v>
      </c>
      <c r="M7" s="135" t="s">
        <v>9</v>
      </c>
      <c r="N7" s="150" t="s">
        <v>9</v>
      </c>
      <c r="O7" s="61" t="s">
        <v>9</v>
      </c>
      <c r="P7" s="150" t="s">
        <v>9</v>
      </c>
      <c r="Q7" s="61" t="s">
        <v>9</v>
      </c>
      <c r="R7" s="168" t="s">
        <v>9</v>
      </c>
      <c r="S7" s="61" t="s">
        <v>9</v>
      </c>
      <c r="T7" s="150" t="s">
        <v>9</v>
      </c>
      <c r="U7" s="197" t="s">
        <v>9</v>
      </c>
    </row>
    <row r="8" spans="1:21" hidden="1">
      <c r="A8" s="10" t="s">
        <v>12</v>
      </c>
      <c r="B8" s="34">
        <v>627</v>
      </c>
      <c r="C8" s="62">
        <v>23.91304347826086</v>
      </c>
      <c r="D8" s="82">
        <v>1664</v>
      </c>
      <c r="E8" s="104">
        <v>2.8430160692212638</v>
      </c>
      <c r="F8" s="82">
        <v>2145</v>
      </c>
      <c r="G8" s="104">
        <v>19.899385131358287</v>
      </c>
      <c r="H8" s="82">
        <v>1131</v>
      </c>
      <c r="I8" s="105">
        <v>1.9837691614066841</v>
      </c>
      <c r="J8" s="82">
        <v>932</v>
      </c>
      <c r="K8" s="105">
        <v>4.9549549549549425</v>
      </c>
      <c r="L8" s="82">
        <v>199</v>
      </c>
      <c r="M8" s="147">
        <v>-9.9547511312217125</v>
      </c>
      <c r="N8" s="151" t="s">
        <v>9</v>
      </c>
      <c r="O8" s="157" t="s">
        <v>9</v>
      </c>
      <c r="P8" s="151" t="s">
        <v>9</v>
      </c>
      <c r="Q8" s="157" t="s">
        <v>9</v>
      </c>
      <c r="R8" s="169" t="s">
        <v>9</v>
      </c>
      <c r="S8" s="157" t="s">
        <v>9</v>
      </c>
      <c r="T8" s="152">
        <v>1864</v>
      </c>
      <c r="U8" s="198" t="s">
        <v>9</v>
      </c>
    </row>
    <row r="9" spans="1:21" hidden="1">
      <c r="A9" s="10" t="s">
        <v>8</v>
      </c>
      <c r="B9" s="35">
        <v>1099</v>
      </c>
      <c r="C9" s="62">
        <v>75.279106858054234</v>
      </c>
      <c r="D9" s="82">
        <v>1714</v>
      </c>
      <c r="E9" s="105">
        <v>3.0048076923076934</v>
      </c>
      <c r="F9" s="82">
        <v>2678</v>
      </c>
      <c r="G9" s="105">
        <v>24.848484848484858</v>
      </c>
      <c r="H9" s="82">
        <v>1370</v>
      </c>
      <c r="I9" s="105">
        <v>21.131741821396986</v>
      </c>
      <c r="J9" s="82">
        <v>1127</v>
      </c>
      <c r="K9" s="105">
        <v>20.922746781115876</v>
      </c>
      <c r="L9" s="82">
        <v>243</v>
      </c>
      <c r="M9" s="105">
        <v>22.110552763819101</v>
      </c>
      <c r="N9" s="151" t="s">
        <v>9</v>
      </c>
      <c r="O9" s="157" t="s">
        <v>9</v>
      </c>
      <c r="P9" s="151" t="s">
        <v>9</v>
      </c>
      <c r="Q9" s="157" t="s">
        <v>9</v>
      </c>
      <c r="R9" s="169" t="s">
        <v>9</v>
      </c>
      <c r="S9" s="157" t="s">
        <v>9</v>
      </c>
      <c r="T9" s="82">
        <v>2307</v>
      </c>
      <c r="U9" s="199">
        <v>23.766094420600851</v>
      </c>
    </row>
    <row r="10" spans="1:21" hidden="1">
      <c r="A10" s="10" t="s">
        <v>5</v>
      </c>
      <c r="B10" s="36">
        <v>738</v>
      </c>
      <c r="C10" s="62">
        <v>-32.848043676069153</v>
      </c>
      <c r="D10" s="82">
        <v>1858</v>
      </c>
      <c r="E10" s="105">
        <v>8.4014002333722431</v>
      </c>
      <c r="F10" s="82">
        <v>2591</v>
      </c>
      <c r="G10" s="105">
        <v>-3.2486930545182986</v>
      </c>
      <c r="H10" s="82">
        <v>1401</v>
      </c>
      <c r="I10" s="105">
        <v>2.2627737226277276</v>
      </c>
      <c r="J10" s="82">
        <v>1110</v>
      </c>
      <c r="K10" s="105">
        <v>-1.5084294587400109</v>
      </c>
      <c r="L10" s="82">
        <v>291</v>
      </c>
      <c r="M10" s="105">
        <v>19.753086419753089</v>
      </c>
      <c r="N10" s="47">
        <v>177</v>
      </c>
      <c r="O10" s="157" t="s">
        <v>9</v>
      </c>
      <c r="P10" s="47">
        <v>114</v>
      </c>
      <c r="Q10" s="157" t="s">
        <v>9</v>
      </c>
      <c r="R10" s="82">
        <v>3277</v>
      </c>
      <c r="S10" s="157" t="s">
        <v>9</v>
      </c>
      <c r="T10" s="82">
        <v>2528</v>
      </c>
      <c r="U10" s="199">
        <v>9.579540528825305</v>
      </c>
    </row>
    <row r="11" spans="1:21" hidden="1">
      <c r="A11" s="10" t="s">
        <v>13</v>
      </c>
      <c r="B11" s="34">
        <v>648</v>
      </c>
      <c r="C11" s="62">
        <v>-12.195121951219505</v>
      </c>
      <c r="D11" s="82">
        <v>1909</v>
      </c>
      <c r="E11" s="105">
        <v>2.7448869752421956</v>
      </c>
      <c r="F11" s="82">
        <v>2566</v>
      </c>
      <c r="G11" s="105">
        <v>-0.96487842531840329</v>
      </c>
      <c r="H11" s="82">
        <v>1345</v>
      </c>
      <c r="I11" s="105">
        <v>-3.9971448965025047</v>
      </c>
      <c r="J11" s="82">
        <v>1085</v>
      </c>
      <c r="K11" s="105">
        <v>-2.2522522522522479</v>
      </c>
      <c r="L11" s="82">
        <v>260</v>
      </c>
      <c r="M11" s="105">
        <v>-10.652920962199303</v>
      </c>
      <c r="N11" s="47">
        <v>163</v>
      </c>
      <c r="O11" s="104">
        <v>-7.909604519774021</v>
      </c>
      <c r="P11" s="47">
        <v>97</v>
      </c>
      <c r="Q11" s="104">
        <v>-14.912280701754383</v>
      </c>
      <c r="R11" s="82">
        <v>3041</v>
      </c>
      <c r="S11" s="62">
        <v>-7.2017088800732409</v>
      </c>
      <c r="T11" s="82">
        <v>2555</v>
      </c>
      <c r="U11" s="199">
        <v>1.0680379746835342</v>
      </c>
    </row>
    <row r="12" spans="1:21" hidden="1">
      <c r="A12" s="10" t="s">
        <v>6</v>
      </c>
      <c r="B12" s="34">
        <v>732</v>
      </c>
      <c r="C12" s="62">
        <v>12.962962962962948</v>
      </c>
      <c r="D12" s="82">
        <v>1979</v>
      </c>
      <c r="E12" s="105">
        <v>3.666841278156113</v>
      </c>
      <c r="F12" s="82">
        <v>2659</v>
      </c>
      <c r="G12" s="105">
        <v>3.6243180046765247</v>
      </c>
      <c r="H12" s="82">
        <v>1244</v>
      </c>
      <c r="I12" s="105">
        <v>-7.5092936802974037</v>
      </c>
      <c r="J12" s="82">
        <v>940</v>
      </c>
      <c r="K12" s="105">
        <v>-13.364055299539174</v>
      </c>
      <c r="L12" s="82">
        <v>304</v>
      </c>
      <c r="M12" s="105">
        <v>16.923076923076934</v>
      </c>
      <c r="N12" s="47">
        <v>169</v>
      </c>
      <c r="O12" s="105">
        <v>3.6809815950920211</v>
      </c>
      <c r="P12" s="47">
        <v>135</v>
      </c>
      <c r="Q12" s="105">
        <v>39.175257731958766</v>
      </c>
      <c r="R12" s="82">
        <v>4093</v>
      </c>
      <c r="S12" s="123">
        <v>34.593883590924037</v>
      </c>
      <c r="T12" s="82">
        <v>2633</v>
      </c>
      <c r="U12" s="199">
        <v>3.0528375733855313</v>
      </c>
    </row>
    <row r="13" spans="1:21" hidden="1">
      <c r="A13" s="10" t="s">
        <v>14</v>
      </c>
      <c r="B13" s="34">
        <v>668</v>
      </c>
      <c r="C13" s="62">
        <v>-8.7431693989070993</v>
      </c>
      <c r="D13" s="82">
        <v>2156</v>
      </c>
      <c r="E13" s="105">
        <v>8.9439110661950565</v>
      </c>
      <c r="F13" s="82">
        <v>2966</v>
      </c>
      <c r="G13" s="105">
        <v>11.54569386987589</v>
      </c>
      <c r="H13" s="82">
        <v>1327</v>
      </c>
      <c r="I13" s="105">
        <v>6.6720257234726716</v>
      </c>
      <c r="J13" s="82">
        <v>1100</v>
      </c>
      <c r="K13" s="105">
        <v>17.021276595744681</v>
      </c>
      <c r="L13" s="82">
        <v>227</v>
      </c>
      <c r="M13" s="105">
        <v>-25.328947368421055</v>
      </c>
      <c r="N13" s="47">
        <v>130</v>
      </c>
      <c r="O13" s="105">
        <v>-23.076923076923066</v>
      </c>
      <c r="P13" s="47">
        <v>97</v>
      </c>
      <c r="Q13" s="105">
        <v>-28.148148148148138</v>
      </c>
      <c r="R13" s="82">
        <v>9899</v>
      </c>
      <c r="S13" s="123">
        <v>141.85194234058147</v>
      </c>
      <c r="T13" s="82">
        <v>2506</v>
      </c>
      <c r="U13" s="199">
        <v>-4.8233953665020977</v>
      </c>
    </row>
    <row r="14" spans="1:21" hidden="1">
      <c r="A14" s="10" t="s">
        <v>16</v>
      </c>
      <c r="B14" s="34">
        <v>601</v>
      </c>
      <c r="C14" s="62">
        <v>-10.029940119760482</v>
      </c>
      <c r="D14" s="82">
        <v>1828</v>
      </c>
      <c r="E14" s="105">
        <v>-15.213358070500931</v>
      </c>
      <c r="F14" s="82">
        <v>2910</v>
      </c>
      <c r="G14" s="105">
        <v>-1.8880647336480081</v>
      </c>
      <c r="H14" s="82">
        <v>1213</v>
      </c>
      <c r="I14" s="105">
        <v>-8.5908063300678208</v>
      </c>
      <c r="J14" s="82">
        <v>956</v>
      </c>
      <c r="K14" s="105">
        <v>-13.090909090909093</v>
      </c>
      <c r="L14" s="82">
        <v>257</v>
      </c>
      <c r="M14" s="105">
        <v>13.215859030836995</v>
      </c>
      <c r="N14" s="47">
        <v>140</v>
      </c>
      <c r="O14" s="105">
        <v>7.6923076923076934</v>
      </c>
      <c r="P14" s="47">
        <v>117</v>
      </c>
      <c r="Q14" s="105">
        <v>20.618556701030926</v>
      </c>
      <c r="R14" s="82">
        <v>6200</v>
      </c>
      <c r="S14" s="123">
        <v>-37.367410849580764</v>
      </c>
      <c r="T14" s="82">
        <v>2504</v>
      </c>
      <c r="U14" s="199">
        <v>-7.9808459696721457e-002</v>
      </c>
    </row>
    <row r="15" spans="1:21" hidden="1">
      <c r="A15" s="10" t="s">
        <v>17</v>
      </c>
      <c r="B15" s="37">
        <v>559</v>
      </c>
      <c r="C15" s="62">
        <v>-6.9883527454242937</v>
      </c>
      <c r="D15" s="83">
        <v>2061</v>
      </c>
      <c r="E15" s="106">
        <v>12.746170678336995</v>
      </c>
      <c r="F15" s="82">
        <v>2393</v>
      </c>
      <c r="G15" s="123">
        <v>-17.766323024054984</v>
      </c>
      <c r="H15" s="82">
        <v>970</v>
      </c>
      <c r="I15" s="123">
        <v>-20.032976092333058</v>
      </c>
      <c r="J15" s="82">
        <v>808</v>
      </c>
      <c r="K15" s="123">
        <v>-15.48117154811716</v>
      </c>
      <c r="L15" s="82">
        <v>162</v>
      </c>
      <c r="M15" s="123">
        <v>-36.964980544747085</v>
      </c>
      <c r="N15" s="152">
        <v>103</v>
      </c>
      <c r="O15" s="123">
        <v>-26.428571428571416</v>
      </c>
      <c r="P15" s="152">
        <v>59</v>
      </c>
      <c r="Q15" s="123">
        <v>-49.572649572649574</v>
      </c>
      <c r="R15" s="82">
        <v>5031</v>
      </c>
      <c r="S15" s="62">
        <v>-18.854838709677423</v>
      </c>
      <c r="T15" s="82">
        <v>2072</v>
      </c>
      <c r="U15" s="200">
        <v>-17.25239616613419</v>
      </c>
    </row>
    <row r="16" spans="1:21" hidden="1">
      <c r="A16" s="10" t="s">
        <v>20</v>
      </c>
      <c r="B16" s="37">
        <v>513</v>
      </c>
      <c r="C16" s="62">
        <v>-8.2289803220035793</v>
      </c>
      <c r="D16" s="84">
        <v>1978</v>
      </c>
      <c r="E16" s="104">
        <v>-4.0271712760795708</v>
      </c>
      <c r="F16" s="82">
        <v>2464</v>
      </c>
      <c r="G16" s="62">
        <v>2.9669870455495158</v>
      </c>
      <c r="H16" s="82">
        <v>1062</v>
      </c>
      <c r="I16" s="62">
        <v>9.4845360824742357</v>
      </c>
      <c r="J16" s="82">
        <v>939</v>
      </c>
      <c r="K16" s="62">
        <v>16.212871287128721</v>
      </c>
      <c r="L16" s="82">
        <v>123</v>
      </c>
      <c r="M16" s="62">
        <v>-24.074074074074076</v>
      </c>
      <c r="N16" s="82">
        <v>63</v>
      </c>
      <c r="O16" s="62">
        <v>-38.834951456310684</v>
      </c>
      <c r="P16" s="82">
        <v>60</v>
      </c>
      <c r="Q16" s="62">
        <v>1.6949152542372872</v>
      </c>
      <c r="R16" s="82">
        <v>5509</v>
      </c>
      <c r="S16" s="62">
        <v>9.5010932220234565</v>
      </c>
      <c r="T16" s="82">
        <v>1555</v>
      </c>
      <c r="U16" s="201">
        <v>-24.951737451737458</v>
      </c>
    </row>
    <row r="17" spans="1:21" hidden="1">
      <c r="A17" s="10" t="s">
        <v>22</v>
      </c>
      <c r="B17" s="37">
        <v>428</v>
      </c>
      <c r="C17" s="62">
        <v>-16.569200779727097</v>
      </c>
      <c r="D17" s="84">
        <v>2086</v>
      </c>
      <c r="E17" s="104">
        <v>5.4600606673407555</v>
      </c>
      <c r="F17" s="82">
        <v>2415</v>
      </c>
      <c r="G17" s="62">
        <v>-1.9886363636363598</v>
      </c>
      <c r="H17" s="82">
        <v>877</v>
      </c>
      <c r="I17" s="62">
        <v>-17.419962335216582</v>
      </c>
      <c r="J17" s="82">
        <v>753</v>
      </c>
      <c r="K17" s="62">
        <v>-19.808306709265182</v>
      </c>
      <c r="L17" s="82">
        <v>124</v>
      </c>
      <c r="M17" s="62">
        <v>0.81300813008130035</v>
      </c>
      <c r="N17" s="82">
        <v>76</v>
      </c>
      <c r="O17" s="62">
        <v>20.634920634920633</v>
      </c>
      <c r="P17" s="82">
        <v>48</v>
      </c>
      <c r="Q17" s="62">
        <v>-20</v>
      </c>
      <c r="R17" s="82">
        <v>4544</v>
      </c>
      <c r="S17" s="62">
        <v>-17.516790706117263</v>
      </c>
      <c r="T17" s="82">
        <v>1318</v>
      </c>
      <c r="U17" s="201">
        <v>-15.241157556270096</v>
      </c>
    </row>
    <row r="18" spans="1:21" hidden="1">
      <c r="A18" s="10" t="s">
        <v>23</v>
      </c>
      <c r="B18" s="37">
        <v>436</v>
      </c>
      <c r="C18" s="62">
        <v>1.8691588785046775</v>
      </c>
      <c r="D18" s="84">
        <v>2237</v>
      </c>
      <c r="E18" s="104">
        <v>7.2387344199424746</v>
      </c>
      <c r="F18" s="82">
        <v>1862</v>
      </c>
      <c r="G18" s="62">
        <v>-22.898550724637673</v>
      </c>
      <c r="H18" s="82">
        <v>786</v>
      </c>
      <c r="I18" s="62">
        <v>-10.376282782212087</v>
      </c>
      <c r="J18" s="82">
        <v>681</v>
      </c>
      <c r="K18" s="62">
        <v>-9.5617529880478145</v>
      </c>
      <c r="L18" s="82">
        <v>105</v>
      </c>
      <c r="M18" s="62">
        <v>-15.322580645161281</v>
      </c>
      <c r="N18" s="82">
        <v>78</v>
      </c>
      <c r="O18" s="62">
        <v>2.6315789473684248</v>
      </c>
      <c r="P18" s="82">
        <v>27</v>
      </c>
      <c r="Q18" s="62">
        <v>-43.75</v>
      </c>
      <c r="R18" s="82">
        <v>3690</v>
      </c>
      <c r="S18" s="62">
        <v>-18.79401408450704</v>
      </c>
      <c r="T18" s="82">
        <v>1602</v>
      </c>
      <c r="U18" s="201">
        <v>21.547799696509855</v>
      </c>
    </row>
    <row r="19" spans="1:21" hidden="1">
      <c r="A19" s="10" t="s">
        <v>0</v>
      </c>
      <c r="B19" s="37">
        <v>368</v>
      </c>
      <c r="C19" s="62">
        <v>-15.596330275229349</v>
      </c>
      <c r="D19" s="84">
        <v>2345</v>
      </c>
      <c r="E19" s="104">
        <v>4.8278945015646002</v>
      </c>
      <c r="F19" s="82">
        <v>2063</v>
      </c>
      <c r="G19" s="62">
        <v>10.794844253490865</v>
      </c>
      <c r="H19" s="82">
        <v>820</v>
      </c>
      <c r="I19" s="62">
        <v>4.3256997455470838</v>
      </c>
      <c r="J19" s="82">
        <v>709</v>
      </c>
      <c r="K19" s="62">
        <v>4.1116005873715267</v>
      </c>
      <c r="L19" s="82">
        <v>111</v>
      </c>
      <c r="M19" s="62">
        <v>5.7142857142857224</v>
      </c>
      <c r="N19" s="82">
        <v>71</v>
      </c>
      <c r="O19" s="62">
        <v>-8.974358974358978</v>
      </c>
      <c r="P19" s="82">
        <v>40</v>
      </c>
      <c r="Q19" s="62">
        <v>48.148148148148152</v>
      </c>
      <c r="R19" s="82">
        <v>3203</v>
      </c>
      <c r="S19" s="62">
        <v>-13.197831978319783</v>
      </c>
      <c r="T19" s="82">
        <v>1465</v>
      </c>
      <c r="U19" s="201">
        <v>-8.5518102372034974</v>
      </c>
    </row>
    <row r="20" spans="1:21" hidden="1">
      <c r="A20" s="10" t="s">
        <v>26</v>
      </c>
      <c r="B20" s="37">
        <v>261</v>
      </c>
      <c r="C20" s="62">
        <v>-29.076086956521735</v>
      </c>
      <c r="D20" s="84">
        <v>2336</v>
      </c>
      <c r="E20" s="104">
        <v>-0.38379530916844828</v>
      </c>
      <c r="F20" s="82">
        <v>1876</v>
      </c>
      <c r="G20" s="62">
        <v>-9.0644692195831311</v>
      </c>
      <c r="H20" s="82">
        <v>756</v>
      </c>
      <c r="I20" s="62">
        <v>-7.8048780487804805</v>
      </c>
      <c r="J20" s="82">
        <v>665</v>
      </c>
      <c r="K20" s="62">
        <v>-6.2059238363892888</v>
      </c>
      <c r="L20" s="82">
        <v>91</v>
      </c>
      <c r="M20" s="62">
        <v>-18.018018018018026</v>
      </c>
      <c r="N20" s="82">
        <v>61</v>
      </c>
      <c r="O20" s="62">
        <v>-14.08450704225352</v>
      </c>
      <c r="P20" s="82">
        <v>30</v>
      </c>
      <c r="Q20" s="62">
        <v>-25</v>
      </c>
      <c r="R20" s="82">
        <v>3529</v>
      </c>
      <c r="S20" s="62">
        <v>10.177958164221053</v>
      </c>
      <c r="T20" s="82">
        <v>1442</v>
      </c>
      <c r="U20" s="201">
        <v>-1.5699658703071719</v>
      </c>
    </row>
    <row r="21" spans="1:21" hidden="1">
      <c r="A21" s="10" t="s">
        <v>28</v>
      </c>
      <c r="B21" s="37">
        <v>281</v>
      </c>
      <c r="C21" s="62">
        <v>7.6628352490421463</v>
      </c>
      <c r="D21" s="84">
        <v>2269</v>
      </c>
      <c r="E21" s="104">
        <v>-2.868150684931507</v>
      </c>
      <c r="F21" s="82">
        <v>2127</v>
      </c>
      <c r="G21" s="62">
        <v>13.379530916844345</v>
      </c>
      <c r="H21" s="82">
        <v>1012</v>
      </c>
      <c r="I21" s="62">
        <v>33.862433862433875</v>
      </c>
      <c r="J21" s="82">
        <v>910</v>
      </c>
      <c r="K21" s="62">
        <v>36.84210526315789</v>
      </c>
      <c r="L21" s="82">
        <v>102</v>
      </c>
      <c r="M21" s="62">
        <v>12.087912087912088</v>
      </c>
      <c r="N21" s="82">
        <v>45</v>
      </c>
      <c r="O21" s="62">
        <v>-26.229508196721312</v>
      </c>
      <c r="P21" s="82">
        <v>57</v>
      </c>
      <c r="Q21" s="62">
        <v>90</v>
      </c>
      <c r="R21" s="82">
        <v>2192</v>
      </c>
      <c r="S21" s="62">
        <v>-37.886086710116182</v>
      </c>
      <c r="T21" s="82">
        <v>1333</v>
      </c>
      <c r="U21" s="201">
        <v>-7.5589459084604727</v>
      </c>
    </row>
    <row r="22" spans="1:21" hidden="1">
      <c r="A22" s="10" t="s">
        <v>24</v>
      </c>
      <c r="B22" s="37">
        <v>242</v>
      </c>
      <c r="C22" s="62">
        <v>-13.879003558718864</v>
      </c>
      <c r="D22" s="84">
        <v>1417</v>
      </c>
      <c r="E22" s="104">
        <v>-37.549581313353897</v>
      </c>
      <c r="F22" s="82">
        <v>1993</v>
      </c>
      <c r="G22" s="62">
        <v>-6.2999529854254774</v>
      </c>
      <c r="H22" s="82">
        <v>1045</v>
      </c>
      <c r="I22" s="62">
        <v>3.2608695652173765</v>
      </c>
      <c r="J22" s="82">
        <v>967</v>
      </c>
      <c r="K22" s="62">
        <v>6.2637362637362628</v>
      </c>
      <c r="L22" s="82">
        <v>78</v>
      </c>
      <c r="M22" s="62">
        <v>-23.529411764705884</v>
      </c>
      <c r="N22" s="82">
        <v>37</v>
      </c>
      <c r="O22" s="62">
        <v>-17.777777777777786</v>
      </c>
      <c r="P22" s="82">
        <v>41</v>
      </c>
      <c r="Q22" s="142">
        <v>-28.070175438596493</v>
      </c>
      <c r="R22" s="82">
        <v>1633</v>
      </c>
      <c r="S22" s="62">
        <v>-25.501824817518255</v>
      </c>
      <c r="T22" s="82">
        <v>1103</v>
      </c>
      <c r="U22" s="201">
        <v>-17.254313578394601</v>
      </c>
    </row>
    <row r="23" spans="1:21" hidden="1">
      <c r="A23" s="10" t="s">
        <v>29</v>
      </c>
      <c r="B23" s="37">
        <v>321</v>
      </c>
      <c r="C23" s="62">
        <v>32.644628099173531</v>
      </c>
      <c r="D23" s="84">
        <v>1517</v>
      </c>
      <c r="E23" s="104">
        <v>7.0571630204657794</v>
      </c>
      <c r="F23" s="82">
        <v>2268</v>
      </c>
      <c r="G23" s="62">
        <v>13.798294029101868</v>
      </c>
      <c r="H23" s="82">
        <v>1050</v>
      </c>
      <c r="I23" s="62">
        <v>0.47846889952151628</v>
      </c>
      <c r="J23" s="82">
        <v>969</v>
      </c>
      <c r="K23" s="62">
        <v>0.20682523267838349</v>
      </c>
      <c r="L23" s="82">
        <v>81</v>
      </c>
      <c r="M23" s="62">
        <v>3.8461538461538538</v>
      </c>
      <c r="N23" s="82">
        <v>33</v>
      </c>
      <c r="O23" s="62">
        <v>-10.810810810810807</v>
      </c>
      <c r="P23" s="82">
        <v>48</v>
      </c>
      <c r="Q23" s="62">
        <v>17.073170731707307</v>
      </c>
      <c r="R23" s="82">
        <v>1890</v>
      </c>
      <c r="S23" s="62">
        <v>15.737905695039814</v>
      </c>
      <c r="T23" s="82">
        <v>1092</v>
      </c>
      <c r="U23" s="201">
        <v>-0.99728014505893725</v>
      </c>
    </row>
    <row r="24" spans="1:21" hidden="1">
      <c r="A24" s="11" t="s">
        <v>31</v>
      </c>
      <c r="B24" s="38">
        <v>375</v>
      </c>
      <c r="C24" s="63">
        <v>16.822429906542055</v>
      </c>
      <c r="D24" s="85">
        <v>1604</v>
      </c>
      <c r="E24" s="63">
        <v>5.7350032959789132</v>
      </c>
      <c r="F24" s="90">
        <v>2454</v>
      </c>
      <c r="G24" s="63">
        <v>8.2010582010582027</v>
      </c>
      <c r="H24" s="90">
        <v>1020</v>
      </c>
      <c r="I24" s="63">
        <v>-2.8571428571428612</v>
      </c>
      <c r="J24" s="90">
        <v>891</v>
      </c>
      <c r="K24" s="63">
        <v>-8.0495356037151709</v>
      </c>
      <c r="L24" s="90">
        <v>129</v>
      </c>
      <c r="M24" s="63">
        <v>59.259259259259267</v>
      </c>
      <c r="N24" s="90">
        <v>15</v>
      </c>
      <c r="O24" s="63">
        <v>-54.545454545454547</v>
      </c>
      <c r="P24" s="90">
        <v>114</v>
      </c>
      <c r="Q24" s="63">
        <v>137.5</v>
      </c>
      <c r="R24" s="82">
        <v>622</v>
      </c>
      <c r="S24" s="182"/>
      <c r="T24" s="90">
        <v>1187</v>
      </c>
      <c r="U24" s="202">
        <v>8.6996336996336936</v>
      </c>
    </row>
    <row r="25" spans="1:21" hidden="1">
      <c r="A25" s="10" t="s">
        <v>34</v>
      </c>
      <c r="B25" s="37">
        <v>337</v>
      </c>
      <c r="C25" s="62">
        <v>-10.13333333333334</v>
      </c>
      <c r="D25" s="84">
        <v>1715</v>
      </c>
      <c r="E25" s="62">
        <v>6.9201995012468984</v>
      </c>
      <c r="F25" s="82">
        <v>1805</v>
      </c>
      <c r="G25" s="62">
        <v>-26.44661776691116</v>
      </c>
      <c r="H25" s="82">
        <v>935</v>
      </c>
      <c r="I25" s="62">
        <v>-8.3333333333333428</v>
      </c>
      <c r="J25" s="82">
        <v>846</v>
      </c>
      <c r="K25" s="62">
        <v>-5.0505050505050519</v>
      </c>
      <c r="L25" s="82">
        <v>89</v>
      </c>
      <c r="M25" s="62">
        <v>-31.007751937984494</v>
      </c>
      <c r="N25" s="82">
        <v>13</v>
      </c>
      <c r="O25" s="62">
        <v>-13.333333333333329</v>
      </c>
      <c r="P25" s="82">
        <v>76</v>
      </c>
      <c r="Q25" s="62">
        <v>-33.333333333333343</v>
      </c>
      <c r="R25" s="81">
        <v>781</v>
      </c>
      <c r="S25" s="183">
        <v>25.6</v>
      </c>
      <c r="T25" s="82">
        <v>1307</v>
      </c>
      <c r="U25" s="201">
        <v>10.109519797809611</v>
      </c>
    </row>
    <row r="26" spans="1:21" ht="18" customHeight="1">
      <c r="A26" s="10" t="s">
        <v>36</v>
      </c>
      <c r="B26" s="37">
        <v>280</v>
      </c>
      <c r="C26" s="62">
        <v>-16.913946587537083</v>
      </c>
      <c r="D26" s="84">
        <v>1550</v>
      </c>
      <c r="E26" s="62">
        <v>-9.6209912536443198</v>
      </c>
      <c r="F26" s="82">
        <v>1783</v>
      </c>
      <c r="G26" s="62">
        <v>-1.2188365650969502</v>
      </c>
      <c r="H26" s="82">
        <v>1028</v>
      </c>
      <c r="I26" s="62">
        <v>9.9465240641711148</v>
      </c>
      <c r="J26" s="82">
        <v>935</v>
      </c>
      <c r="K26" s="62">
        <v>10.520094562647756</v>
      </c>
      <c r="L26" s="82">
        <v>93</v>
      </c>
      <c r="M26" s="62">
        <v>4.4943820224719246</v>
      </c>
      <c r="N26" s="82">
        <v>12</v>
      </c>
      <c r="O26" s="62">
        <v>-7.6923076923076934</v>
      </c>
      <c r="P26" s="82">
        <v>81</v>
      </c>
      <c r="Q26" s="62">
        <v>6.5789473684210691</v>
      </c>
      <c r="R26" s="82">
        <v>557</v>
      </c>
      <c r="S26" s="142">
        <v>-28.7</v>
      </c>
      <c r="T26" s="82">
        <v>1438</v>
      </c>
      <c r="U26" s="201">
        <v>10.022953328232603</v>
      </c>
    </row>
    <row r="27" spans="1:21" ht="18" customHeight="1">
      <c r="A27" s="10" t="s">
        <v>40</v>
      </c>
      <c r="B27" s="37">
        <v>341</v>
      </c>
      <c r="C27" s="62">
        <v>21.785714285714278</v>
      </c>
      <c r="D27" s="84">
        <v>1563</v>
      </c>
      <c r="E27" s="62">
        <v>0.83870967741934521</v>
      </c>
      <c r="F27" s="82">
        <v>2083</v>
      </c>
      <c r="G27" s="62">
        <v>16.825574873808179</v>
      </c>
      <c r="H27" s="82">
        <v>1142</v>
      </c>
      <c r="I27" s="62">
        <v>11.089494163424135</v>
      </c>
      <c r="J27" s="82">
        <v>1005</v>
      </c>
      <c r="K27" s="62">
        <v>7.4866310160427929</v>
      </c>
      <c r="L27" s="82">
        <v>137</v>
      </c>
      <c r="M27" s="62">
        <v>47.311827956989248</v>
      </c>
      <c r="N27" s="82">
        <v>26</v>
      </c>
      <c r="O27" s="62">
        <v>116.66666666666666</v>
      </c>
      <c r="P27" s="82">
        <v>114</v>
      </c>
      <c r="Q27" s="62">
        <v>40.740740740740733</v>
      </c>
      <c r="R27" s="82">
        <v>1913</v>
      </c>
      <c r="S27" s="182"/>
      <c r="T27" s="82">
        <v>1479</v>
      </c>
      <c r="U27" s="201">
        <v>2.851182197496513</v>
      </c>
    </row>
    <row r="28" spans="1:21" ht="18" customHeight="1">
      <c r="A28" s="12" t="s">
        <v>21</v>
      </c>
      <c r="B28" s="39">
        <v>379</v>
      </c>
      <c r="C28" s="64">
        <v>11.14369501466274</v>
      </c>
      <c r="D28" s="86">
        <v>1599</v>
      </c>
      <c r="E28" s="64">
        <v>2.3032629558541231</v>
      </c>
      <c r="F28" s="93">
        <v>1924</v>
      </c>
      <c r="G28" s="64">
        <v>-7.6332213154104664</v>
      </c>
      <c r="H28" s="93">
        <v>1121</v>
      </c>
      <c r="I28" s="64">
        <v>-1.838879159369526</v>
      </c>
      <c r="J28" s="93">
        <v>956</v>
      </c>
      <c r="K28" s="64">
        <v>-4.875621890547265</v>
      </c>
      <c r="L28" s="93">
        <v>165</v>
      </c>
      <c r="M28" s="64">
        <v>20.43795620437956</v>
      </c>
      <c r="N28" s="93">
        <v>22</v>
      </c>
      <c r="O28" s="64">
        <v>-15.384615384615387</v>
      </c>
      <c r="P28" s="93">
        <v>143</v>
      </c>
      <c r="Q28" s="64">
        <v>25.438596491228054</v>
      </c>
      <c r="R28" s="93">
        <v>2246</v>
      </c>
      <c r="S28" s="184">
        <v>17.399999999999999</v>
      </c>
      <c r="T28" s="93">
        <v>1513</v>
      </c>
      <c r="U28" s="203">
        <v>2.2988505747126453</v>
      </c>
    </row>
    <row r="29" spans="1:21" ht="18" customHeight="1">
      <c r="A29" s="11" t="s">
        <v>38</v>
      </c>
      <c r="B29" s="38">
        <v>699</v>
      </c>
      <c r="C29" s="63">
        <v>84.432717678100261</v>
      </c>
      <c r="D29" s="87">
        <v>1985</v>
      </c>
      <c r="E29" s="63">
        <v>24.140087554721703</v>
      </c>
      <c r="F29" s="90">
        <v>2159</v>
      </c>
      <c r="G29" s="63">
        <v>12.214137214137216</v>
      </c>
      <c r="H29" s="90">
        <v>1186</v>
      </c>
      <c r="I29" s="63">
        <v>5.7983942908117712</v>
      </c>
      <c r="J29" s="90">
        <v>1041</v>
      </c>
      <c r="K29" s="63">
        <v>8.891213389121333</v>
      </c>
      <c r="L29" s="90">
        <v>145</v>
      </c>
      <c r="M29" s="63">
        <v>-12.121212121212125</v>
      </c>
      <c r="N29" s="90">
        <v>17</v>
      </c>
      <c r="O29" s="63">
        <v>-22.727272727272734</v>
      </c>
      <c r="P29" s="90">
        <v>128</v>
      </c>
      <c r="Q29" s="63">
        <v>-10.489510489510494</v>
      </c>
      <c r="R29" s="90">
        <v>3266</v>
      </c>
      <c r="S29" s="142">
        <v>45.414069456812115</v>
      </c>
      <c r="T29" s="90">
        <v>1717</v>
      </c>
      <c r="U29" s="202">
        <v>13.483146067415746</v>
      </c>
    </row>
    <row r="30" spans="1:21" ht="18" customHeight="1">
      <c r="A30" s="10" t="s">
        <v>35</v>
      </c>
      <c r="B30" s="37">
        <v>613</v>
      </c>
      <c r="C30" s="62">
        <v>-12.303290414878404</v>
      </c>
      <c r="D30" s="88">
        <v>2143</v>
      </c>
      <c r="E30" s="62">
        <v>7.9596977329974692</v>
      </c>
      <c r="F30" s="82">
        <v>1683</v>
      </c>
      <c r="G30" s="62">
        <v>-22.047244094488189</v>
      </c>
      <c r="H30" s="82">
        <v>1061</v>
      </c>
      <c r="I30" s="62">
        <v>-10.539629005059027</v>
      </c>
      <c r="J30" s="82">
        <v>859</v>
      </c>
      <c r="K30" s="62">
        <v>-17.483189241114317</v>
      </c>
      <c r="L30" s="82">
        <v>202</v>
      </c>
      <c r="M30" s="62">
        <v>39.310344827586192</v>
      </c>
      <c r="N30" s="82">
        <v>21</v>
      </c>
      <c r="O30" s="62">
        <v>23.529411764705884</v>
      </c>
      <c r="P30" s="82">
        <v>181</v>
      </c>
      <c r="Q30" s="62">
        <v>41.40625</v>
      </c>
      <c r="R30" s="82">
        <v>4519</v>
      </c>
      <c r="S30" s="62">
        <v>38.364972443355789</v>
      </c>
      <c r="T30" s="82">
        <v>1820</v>
      </c>
      <c r="U30" s="201">
        <v>5.9988351776354136</v>
      </c>
    </row>
    <row r="31" spans="1:21" ht="18" customHeight="1">
      <c r="A31" s="11" t="s">
        <v>46</v>
      </c>
      <c r="B31" s="38">
        <v>780</v>
      </c>
      <c r="C31" s="63">
        <v>27.243066884176187</v>
      </c>
      <c r="D31" s="85">
        <v>2522</v>
      </c>
      <c r="E31" s="63">
        <v>17.68548763415771</v>
      </c>
      <c r="F31" s="90">
        <v>1789</v>
      </c>
      <c r="G31" s="63">
        <v>6.2982768865121805</v>
      </c>
      <c r="H31" s="90">
        <v>1080</v>
      </c>
      <c r="I31" s="63">
        <v>1.7907634307257325</v>
      </c>
      <c r="J31" s="90">
        <v>856</v>
      </c>
      <c r="K31" s="63">
        <v>-0.34924330616996713</v>
      </c>
      <c r="L31" s="90">
        <v>224</v>
      </c>
      <c r="M31" s="63">
        <v>10.891089108910904</v>
      </c>
      <c r="N31" s="90">
        <v>51</v>
      </c>
      <c r="O31" s="63">
        <v>142.857142857143</v>
      </c>
      <c r="P31" s="90">
        <v>173</v>
      </c>
      <c r="Q31" s="63">
        <v>-4.4198895027624303</v>
      </c>
      <c r="R31" s="90">
        <v>5830</v>
      </c>
      <c r="S31" s="63">
        <v>29.010843106882056</v>
      </c>
      <c r="T31" s="90">
        <v>2168</v>
      </c>
      <c r="U31" s="202">
        <v>19.120879120879124</v>
      </c>
    </row>
    <row r="32" spans="1:21" ht="18" customHeight="1">
      <c r="A32" s="10" t="s">
        <v>48</v>
      </c>
      <c r="B32" s="38">
        <v>672</v>
      </c>
      <c r="C32" s="63">
        <v>-13.84615384615384</v>
      </c>
      <c r="D32" s="85">
        <v>2705</v>
      </c>
      <c r="E32" s="63">
        <v>7.2561459159397259</v>
      </c>
      <c r="F32" s="90">
        <v>1490</v>
      </c>
      <c r="G32" s="63">
        <v>-16.713247624371157</v>
      </c>
      <c r="H32" s="90">
        <v>952</v>
      </c>
      <c r="I32" s="63">
        <v>-11.851851851851848</v>
      </c>
      <c r="J32" s="90">
        <v>660</v>
      </c>
      <c r="K32" s="63">
        <v>-22.89719626168224</v>
      </c>
      <c r="L32" s="90">
        <v>292</v>
      </c>
      <c r="M32" s="63">
        <v>30.357142857142861</v>
      </c>
      <c r="N32" s="90">
        <v>53</v>
      </c>
      <c r="O32" s="63">
        <v>3.9215686274509949</v>
      </c>
      <c r="P32" s="90">
        <v>239</v>
      </c>
      <c r="Q32" s="63">
        <v>38.150289017341038</v>
      </c>
      <c r="R32" s="90">
        <v>6539</v>
      </c>
      <c r="S32" s="63">
        <v>12.161234991423671</v>
      </c>
      <c r="T32" s="90">
        <v>1906</v>
      </c>
      <c r="U32" s="202">
        <v>-12.084870848708491</v>
      </c>
    </row>
    <row r="33" spans="1:21" ht="18" customHeight="1">
      <c r="A33" s="11" t="s">
        <v>18</v>
      </c>
      <c r="B33" s="38">
        <v>766</v>
      </c>
      <c r="C33" s="63">
        <v>13.988095238095227</v>
      </c>
      <c r="D33" s="85">
        <v>2901</v>
      </c>
      <c r="E33" s="63">
        <v>7.2458410351201366</v>
      </c>
      <c r="F33" s="90">
        <v>1386</v>
      </c>
      <c r="G33" s="63">
        <v>-6.9798657718120802</v>
      </c>
      <c r="H33" s="90">
        <v>1128</v>
      </c>
      <c r="I33" s="63">
        <v>18.487394957983199</v>
      </c>
      <c r="J33" s="90">
        <v>757</v>
      </c>
      <c r="K33" s="63">
        <v>14.696969696969703</v>
      </c>
      <c r="L33" s="90">
        <v>371</v>
      </c>
      <c r="M33" s="63">
        <v>27.054794520547958</v>
      </c>
      <c r="N33" s="90">
        <v>67</v>
      </c>
      <c r="O33" s="63">
        <v>26.415094339622641</v>
      </c>
      <c r="P33" s="90">
        <v>304</v>
      </c>
      <c r="Q33" s="63">
        <v>27.196652719665266</v>
      </c>
      <c r="R33" s="90">
        <v>8726</v>
      </c>
      <c r="S33" s="63">
        <v>33.4454809603915</v>
      </c>
      <c r="T33" s="90">
        <v>1697</v>
      </c>
      <c r="U33" s="202">
        <v>-10.965372507869887</v>
      </c>
    </row>
    <row r="34" spans="1:21" ht="18" customHeight="1">
      <c r="A34" s="11" t="s">
        <v>15</v>
      </c>
      <c r="B34" s="38">
        <v>799</v>
      </c>
      <c r="C34" s="63">
        <v>4.3080939947780763</v>
      </c>
      <c r="D34" s="85">
        <v>2678</v>
      </c>
      <c r="E34" s="63">
        <v>-7.6870044812133784</v>
      </c>
      <c r="F34" s="90">
        <v>1301</v>
      </c>
      <c r="G34" s="63">
        <v>-6.1327561327561328</v>
      </c>
      <c r="H34" s="90">
        <v>1134</v>
      </c>
      <c r="I34" s="63">
        <v>0.53191489361701372</v>
      </c>
      <c r="J34" s="90">
        <v>724</v>
      </c>
      <c r="K34" s="63">
        <v>-4.3593130779392339</v>
      </c>
      <c r="L34" s="90">
        <v>410</v>
      </c>
      <c r="M34" s="63">
        <v>10.512129380053906</v>
      </c>
      <c r="N34" s="90">
        <v>65</v>
      </c>
      <c r="O34" s="63">
        <v>-2.9850746268656678</v>
      </c>
      <c r="P34" s="90">
        <v>345</v>
      </c>
      <c r="Q34" s="63">
        <v>13.486842105263165</v>
      </c>
      <c r="R34" s="90">
        <v>11427</v>
      </c>
      <c r="S34" s="63">
        <v>30.953472381388952</v>
      </c>
      <c r="T34" s="90">
        <v>2077</v>
      </c>
      <c r="U34" s="202">
        <v>22.392457277548615</v>
      </c>
    </row>
    <row r="35" spans="1:21" ht="18" customHeight="1">
      <c r="A35" s="10" t="s">
        <v>41</v>
      </c>
      <c r="B35" s="37">
        <v>1378</v>
      </c>
      <c r="C35" s="62">
        <v>72.465581977471828</v>
      </c>
      <c r="D35" s="84">
        <v>1382</v>
      </c>
      <c r="E35" s="62">
        <v>-48.39432412247946</v>
      </c>
      <c r="F35" s="82">
        <v>1447</v>
      </c>
      <c r="G35" s="62">
        <v>11.222136817832437</v>
      </c>
      <c r="H35" s="82">
        <v>1058</v>
      </c>
      <c r="I35" s="62">
        <v>-6.7019400352733669</v>
      </c>
      <c r="J35" s="82">
        <v>717</v>
      </c>
      <c r="K35" s="62">
        <v>-0.96685082872927808</v>
      </c>
      <c r="L35" s="82">
        <v>341</v>
      </c>
      <c r="M35" s="62">
        <v>-16.829268292682926</v>
      </c>
      <c r="N35" s="82">
        <v>63</v>
      </c>
      <c r="O35" s="62">
        <v>-3.0769230769230802</v>
      </c>
      <c r="P35" s="82">
        <v>278</v>
      </c>
      <c r="Q35" s="62">
        <v>-19.420289855072454</v>
      </c>
      <c r="R35" s="82">
        <v>3090</v>
      </c>
      <c r="S35" s="62">
        <v>-72.95878183250197</v>
      </c>
      <c r="T35" s="82">
        <v>1101</v>
      </c>
      <c r="U35" s="201">
        <v>-46.990852190659602</v>
      </c>
    </row>
    <row r="36" spans="1:21" ht="18" customHeight="1">
      <c r="A36" s="9" t="s">
        <v>37</v>
      </c>
      <c r="B36" s="40">
        <v>823</v>
      </c>
      <c r="C36" s="65">
        <v>-40.275761973875177</v>
      </c>
      <c r="D36" s="88">
        <v>1885</v>
      </c>
      <c r="E36" s="65">
        <v>36.396526772793067</v>
      </c>
      <c r="F36" s="81">
        <v>1434</v>
      </c>
      <c r="G36" s="65">
        <v>-0.89841050449205251</v>
      </c>
      <c r="H36" s="81">
        <v>1120</v>
      </c>
      <c r="I36" s="65">
        <v>5.8601134215500821</v>
      </c>
      <c r="J36" s="81">
        <v>704</v>
      </c>
      <c r="K36" s="65">
        <v>-1.8131101813110178</v>
      </c>
      <c r="L36" s="81">
        <v>416</v>
      </c>
      <c r="M36" s="65">
        <v>21.994134897360709</v>
      </c>
      <c r="N36" s="81">
        <v>100</v>
      </c>
      <c r="O36" s="65">
        <v>58.730158730158735</v>
      </c>
      <c r="P36" s="81">
        <v>316</v>
      </c>
      <c r="Q36" s="65">
        <v>13.669064748201436</v>
      </c>
      <c r="R36" s="81">
        <v>2901</v>
      </c>
      <c r="S36" s="65">
        <v>-6.116504854368932</v>
      </c>
      <c r="T36" s="81">
        <v>597</v>
      </c>
      <c r="U36" s="204">
        <v>-45.776566757493185</v>
      </c>
    </row>
    <row r="37" spans="1:21" ht="18" customHeight="1">
      <c r="A37" s="12" t="s">
        <v>50</v>
      </c>
      <c r="B37" s="39">
        <v>870</v>
      </c>
      <c r="C37" s="64">
        <v>5.710814094775202</v>
      </c>
      <c r="D37" s="86">
        <v>2317</v>
      </c>
      <c r="E37" s="64">
        <v>22.91777188328912</v>
      </c>
      <c r="F37" s="93">
        <v>1413</v>
      </c>
      <c r="G37" s="64">
        <v>-1.4644351464435146</v>
      </c>
      <c r="H37" s="93">
        <v>1183</v>
      </c>
      <c r="I37" s="64">
        <v>5.6249999999999858</v>
      </c>
      <c r="J37" s="93">
        <v>735</v>
      </c>
      <c r="K37" s="64">
        <v>4.4034090909090793</v>
      </c>
      <c r="L37" s="93">
        <v>448</v>
      </c>
      <c r="M37" s="64">
        <v>7.6923076923076934</v>
      </c>
      <c r="N37" s="93">
        <v>48</v>
      </c>
      <c r="O37" s="64">
        <v>-52</v>
      </c>
      <c r="P37" s="93">
        <v>400</v>
      </c>
      <c r="Q37" s="64">
        <v>26.582278481012665</v>
      </c>
      <c r="R37" s="93">
        <v>2927</v>
      </c>
      <c r="S37" s="64">
        <v>0.89624267493967591</v>
      </c>
      <c r="T37" s="93">
        <v>611</v>
      </c>
      <c r="U37" s="203">
        <v>2.3450586264656579</v>
      </c>
    </row>
    <row r="38" spans="1:21" ht="17.25" customHeight="1">
      <c r="A38" s="13" t="s">
        <v>43</v>
      </c>
      <c r="B38" s="41">
        <v>671</v>
      </c>
      <c r="C38" s="66">
        <v>-22.8735632183908</v>
      </c>
      <c r="D38" s="89">
        <v>2350</v>
      </c>
      <c r="E38" s="66">
        <v>1.4242555028053658</v>
      </c>
      <c r="F38" s="113">
        <v>1295</v>
      </c>
      <c r="G38" s="66">
        <v>-8.3510261854210892</v>
      </c>
      <c r="H38" s="113">
        <v>1084</v>
      </c>
      <c r="I38" s="66">
        <v>-8.3685545224006717</v>
      </c>
      <c r="J38" s="113">
        <v>621</v>
      </c>
      <c r="K38" s="66">
        <v>-15.510204081632651</v>
      </c>
      <c r="L38" s="113">
        <v>463</v>
      </c>
      <c r="M38" s="66">
        <v>3.3482142857142776</v>
      </c>
      <c r="N38" s="113">
        <v>27</v>
      </c>
      <c r="O38" s="66">
        <v>-43.75</v>
      </c>
      <c r="P38" s="113">
        <v>436</v>
      </c>
      <c r="Q38" s="66">
        <v>9.0000000000000142</v>
      </c>
      <c r="R38" s="113">
        <v>3369</v>
      </c>
      <c r="S38" s="66">
        <v>15.100785787495729</v>
      </c>
      <c r="T38" s="113">
        <v>662</v>
      </c>
      <c r="U38" s="205">
        <v>8.3469721767594081</v>
      </c>
    </row>
    <row r="39" spans="1:21" s="2" customFormat="1" ht="21" hidden="1" customHeight="1">
      <c r="A39" s="9" t="s">
        <v>52</v>
      </c>
      <c r="B39" s="33">
        <v>67</v>
      </c>
      <c r="C39" s="65">
        <v>8.0645161290322562</v>
      </c>
      <c r="D39" s="81">
        <v>1913</v>
      </c>
      <c r="E39" s="65">
        <v>36.936292054402287</v>
      </c>
      <c r="F39" s="114">
        <v>173</v>
      </c>
      <c r="G39" s="65">
        <v>4.2168674698795314</v>
      </c>
      <c r="H39" s="114">
        <v>111</v>
      </c>
      <c r="I39" s="65">
        <v>-5.9322033898305051</v>
      </c>
      <c r="J39" s="114">
        <v>75</v>
      </c>
      <c r="K39" s="65">
        <v>33.928571428571416</v>
      </c>
      <c r="L39" s="114">
        <v>36</v>
      </c>
      <c r="M39" s="65">
        <v>-41.935483870967737</v>
      </c>
      <c r="N39" s="114">
        <v>5</v>
      </c>
      <c r="O39" s="65">
        <v>25</v>
      </c>
      <c r="P39" s="114">
        <v>31</v>
      </c>
      <c r="Q39" s="65">
        <v>-46.551724137931039</v>
      </c>
      <c r="R39" s="81">
        <v>198</v>
      </c>
      <c r="S39" s="183">
        <v>-54.166666666666671</v>
      </c>
      <c r="T39" s="114">
        <v>42</v>
      </c>
      <c r="U39" s="204">
        <v>16.666666666666671</v>
      </c>
    </row>
    <row r="40" spans="1:21" s="2" customFormat="1" ht="15.75" hidden="1" customHeight="1">
      <c r="A40" s="10" t="s">
        <v>11</v>
      </c>
      <c r="B40" s="34">
        <v>81</v>
      </c>
      <c r="C40" s="62">
        <v>20.895522388059689</v>
      </c>
      <c r="D40" s="82">
        <v>1955</v>
      </c>
      <c r="E40" s="62">
        <v>36.617749825296983</v>
      </c>
      <c r="F40" s="47">
        <v>147</v>
      </c>
      <c r="G40" s="62">
        <v>11.36363636363636</v>
      </c>
      <c r="H40" s="47">
        <v>81</v>
      </c>
      <c r="I40" s="62">
        <v>-19</v>
      </c>
      <c r="J40" s="47">
        <v>53</v>
      </c>
      <c r="K40" s="62">
        <v>3.9215686274509949</v>
      </c>
      <c r="L40" s="47">
        <v>28</v>
      </c>
      <c r="M40" s="62">
        <v>-42.857142857142861</v>
      </c>
      <c r="N40" s="47">
        <v>3</v>
      </c>
      <c r="O40" s="62">
        <v>0</v>
      </c>
      <c r="P40" s="47">
        <v>25</v>
      </c>
      <c r="Q40" s="62">
        <v>-45.652173913043484</v>
      </c>
      <c r="R40" s="82">
        <v>175</v>
      </c>
      <c r="S40" s="142">
        <v>25.899280575539564</v>
      </c>
      <c r="T40" s="47">
        <v>34</v>
      </c>
      <c r="U40" s="201">
        <v>41.666666666666686</v>
      </c>
    </row>
    <row r="41" spans="1:21" s="3" customFormat="1" ht="26.25" hidden="1" customHeight="1">
      <c r="A41" s="11" t="s">
        <v>54</v>
      </c>
      <c r="B41" s="42">
        <v>74</v>
      </c>
      <c r="C41" s="63">
        <v>1.3698630136986338</v>
      </c>
      <c r="D41" s="90">
        <v>2005</v>
      </c>
      <c r="E41" s="63">
        <v>35.472972972972968</v>
      </c>
      <c r="F41" s="47">
        <v>126</v>
      </c>
      <c r="G41" s="63">
        <v>-0.7874015748031411</v>
      </c>
      <c r="H41" s="117">
        <v>96</v>
      </c>
      <c r="I41" s="63">
        <v>10.34482758620689</v>
      </c>
      <c r="J41" s="117">
        <v>63</v>
      </c>
      <c r="K41" s="63">
        <v>1.6129032258064484</v>
      </c>
      <c r="L41" s="117">
        <v>33</v>
      </c>
      <c r="M41" s="63">
        <v>32</v>
      </c>
      <c r="N41" s="153">
        <v>9</v>
      </c>
      <c r="O41" s="63">
        <v>-18.181818181818173</v>
      </c>
      <c r="P41" s="117">
        <v>24</v>
      </c>
      <c r="Q41" s="63">
        <v>71.428571428571416</v>
      </c>
      <c r="R41" s="90">
        <v>322</v>
      </c>
      <c r="S41" s="184">
        <v>2.5477707006369457</v>
      </c>
      <c r="T41" s="117">
        <v>54</v>
      </c>
      <c r="U41" s="202">
        <v>50</v>
      </c>
    </row>
    <row r="42" spans="1:21" s="2" customFormat="1" ht="20.25" hidden="1" customHeight="1">
      <c r="A42" s="10" t="s">
        <v>55</v>
      </c>
      <c r="B42" s="34">
        <v>47</v>
      </c>
      <c r="C42" s="62">
        <v>-49.462365591397848</v>
      </c>
      <c r="D42" s="82">
        <v>1995</v>
      </c>
      <c r="E42" s="62">
        <v>28.295819935691327</v>
      </c>
      <c r="F42" s="114">
        <v>114</v>
      </c>
      <c r="G42" s="62">
        <v>-8.0645161290322562</v>
      </c>
      <c r="H42" s="47">
        <v>103</v>
      </c>
      <c r="I42" s="62">
        <v>15.730337078651672</v>
      </c>
      <c r="J42" s="47">
        <v>62</v>
      </c>
      <c r="K42" s="62">
        <v>3.3333333333333428</v>
      </c>
      <c r="L42" s="47">
        <v>41</v>
      </c>
      <c r="M42" s="62">
        <v>41.379310344827587</v>
      </c>
      <c r="N42" s="47">
        <v>4</v>
      </c>
      <c r="O42" s="62">
        <v>-42.857142857142861</v>
      </c>
      <c r="P42" s="47">
        <v>37</v>
      </c>
      <c r="Q42" s="62">
        <v>68.181818181818187</v>
      </c>
      <c r="R42" s="82">
        <v>278</v>
      </c>
      <c r="S42" s="142">
        <v>26.940639269406404</v>
      </c>
      <c r="T42" s="47">
        <v>43</v>
      </c>
      <c r="U42" s="201">
        <v>-27.118644067796609</v>
      </c>
    </row>
    <row r="43" spans="1:21" s="2" customFormat="1" ht="15" hidden="1" customHeight="1">
      <c r="A43" s="10" t="s">
        <v>58</v>
      </c>
      <c r="B43" s="34">
        <v>63</v>
      </c>
      <c r="C43" s="62">
        <v>-16</v>
      </c>
      <c r="D43" s="82">
        <v>2015</v>
      </c>
      <c r="E43" s="62">
        <v>24.305983960518191</v>
      </c>
      <c r="F43" s="47">
        <v>130</v>
      </c>
      <c r="G43" s="62">
        <v>11.111111111111114</v>
      </c>
      <c r="H43" s="47">
        <v>99</v>
      </c>
      <c r="I43" s="62">
        <v>35.616438356164394</v>
      </c>
      <c r="J43" s="47">
        <v>69</v>
      </c>
      <c r="K43" s="62">
        <v>43.75</v>
      </c>
      <c r="L43" s="47">
        <v>30</v>
      </c>
      <c r="M43" s="62">
        <v>20</v>
      </c>
      <c r="N43" s="47">
        <v>1</v>
      </c>
      <c r="O43" s="62">
        <v>-94.444444444444443</v>
      </c>
      <c r="P43" s="47">
        <v>29</v>
      </c>
      <c r="Q43" s="62">
        <v>314.28571428571433</v>
      </c>
      <c r="R43" s="82">
        <v>208</v>
      </c>
      <c r="S43" s="142">
        <v>98.095238095238102</v>
      </c>
      <c r="T43" s="47">
        <v>63</v>
      </c>
      <c r="U43" s="201">
        <v>8.6206896551724128</v>
      </c>
    </row>
    <row r="44" spans="1:21" s="2" customFormat="1" ht="18" hidden="1" customHeight="1">
      <c r="A44" s="10" t="s">
        <v>61</v>
      </c>
      <c r="B44" s="34">
        <v>86</v>
      </c>
      <c r="C44" s="62">
        <v>72</v>
      </c>
      <c r="D44" s="82">
        <v>2075</v>
      </c>
      <c r="E44" s="62">
        <v>25.529340592861473</v>
      </c>
      <c r="F44" s="47">
        <v>116</v>
      </c>
      <c r="G44" s="62">
        <v>-2.5210084033613498</v>
      </c>
      <c r="H44" s="47">
        <v>111</v>
      </c>
      <c r="I44" s="62">
        <v>11.000000000000014</v>
      </c>
      <c r="J44" s="47">
        <v>71</v>
      </c>
      <c r="K44" s="62">
        <v>-12.345679012345684</v>
      </c>
      <c r="L44" s="47">
        <v>40</v>
      </c>
      <c r="M44" s="62">
        <v>110.52631578947367</v>
      </c>
      <c r="N44" s="47">
        <v>5</v>
      </c>
      <c r="O44" s="62">
        <v>-28.571428571428569</v>
      </c>
      <c r="P44" s="47">
        <v>35</v>
      </c>
      <c r="Q44" s="62">
        <v>191.66666666666663</v>
      </c>
      <c r="R44" s="82">
        <v>219</v>
      </c>
      <c r="S44" s="142">
        <v>30.357142857142861</v>
      </c>
      <c r="T44" s="47">
        <v>46</v>
      </c>
      <c r="U44" s="201">
        <v>-2.1276595744680833</v>
      </c>
    </row>
    <row r="45" spans="1:21" s="2" customFormat="1" ht="14.25" hidden="1" customHeight="1">
      <c r="A45" s="10" t="s">
        <v>62</v>
      </c>
      <c r="B45" s="34">
        <v>66</v>
      </c>
      <c r="C45" s="62">
        <v>6.4516129032257936</v>
      </c>
      <c r="D45" s="82">
        <v>2114</v>
      </c>
      <c r="E45" s="62">
        <v>24.867099822799759</v>
      </c>
      <c r="F45" s="47">
        <v>94</v>
      </c>
      <c r="G45" s="62">
        <v>-31.386861313868607</v>
      </c>
      <c r="H45" s="47">
        <v>99</v>
      </c>
      <c r="I45" s="62">
        <v>-22.047244094488192</v>
      </c>
      <c r="J45" s="47">
        <v>61</v>
      </c>
      <c r="K45" s="62">
        <v>-1.6129032258064484</v>
      </c>
      <c r="L45" s="47">
        <v>38</v>
      </c>
      <c r="M45" s="62">
        <v>-41.538461538461533</v>
      </c>
      <c r="N45" s="47">
        <v>5</v>
      </c>
      <c r="O45" s="62">
        <v>-80</v>
      </c>
      <c r="P45" s="47">
        <v>33</v>
      </c>
      <c r="Q45" s="62">
        <v>-17.5</v>
      </c>
      <c r="R45" s="82">
        <v>191</v>
      </c>
      <c r="S45" s="142">
        <v>-55.058823529411768</v>
      </c>
      <c r="T45" s="47">
        <v>48</v>
      </c>
      <c r="U45" s="201">
        <v>6.6666666666666714</v>
      </c>
    </row>
    <row r="46" spans="1:21" s="2" customFormat="1" ht="11.25" hidden="1" customHeight="1">
      <c r="A46" s="10" t="s">
        <v>63</v>
      </c>
      <c r="B46" s="34">
        <v>56</v>
      </c>
      <c r="C46" s="62">
        <v>-6.6666666666666714</v>
      </c>
      <c r="D46" s="82">
        <v>2151</v>
      </c>
      <c r="E46" s="62">
        <v>23.976945244956767</v>
      </c>
      <c r="F46" s="47">
        <v>108</v>
      </c>
      <c r="G46" s="62">
        <v>17.391304347826093</v>
      </c>
      <c r="H46" s="47">
        <v>94</v>
      </c>
      <c r="I46" s="62">
        <v>10.588235294117652</v>
      </c>
      <c r="J46" s="47">
        <v>51</v>
      </c>
      <c r="K46" s="62">
        <v>-13.559322033898297</v>
      </c>
      <c r="L46" s="47">
        <v>43</v>
      </c>
      <c r="M46" s="62">
        <v>65.384615384615387</v>
      </c>
      <c r="N46" s="47">
        <v>5</v>
      </c>
      <c r="O46" s="62">
        <v>-28.571428571428569</v>
      </c>
      <c r="P46" s="47">
        <v>38</v>
      </c>
      <c r="Q46" s="62">
        <v>100</v>
      </c>
      <c r="R46" s="82">
        <v>154</v>
      </c>
      <c r="S46" s="142">
        <v>-31.25</v>
      </c>
      <c r="T46" s="47">
        <v>71</v>
      </c>
      <c r="U46" s="201">
        <v>-1.3888888888888857</v>
      </c>
    </row>
    <row r="47" spans="1:21" s="2" customFormat="1" ht="12.75" hidden="1" customHeight="1">
      <c r="A47" s="14" t="s">
        <v>64</v>
      </c>
      <c r="B47" s="43">
        <v>100</v>
      </c>
      <c r="C47" s="67">
        <v>49.25373134328359</v>
      </c>
      <c r="D47" s="91">
        <v>2217</v>
      </c>
      <c r="E47" s="67">
        <v>26.468910439246997</v>
      </c>
      <c r="F47" s="115">
        <v>66</v>
      </c>
      <c r="G47" s="124">
        <v>-21.428571428571431</v>
      </c>
      <c r="H47" s="130">
        <v>89</v>
      </c>
      <c r="I47" s="67">
        <v>1.1363636363636402</v>
      </c>
      <c r="J47" s="130">
        <v>54</v>
      </c>
      <c r="K47" s="67">
        <v>0</v>
      </c>
      <c r="L47" s="130">
        <v>35</v>
      </c>
      <c r="M47" s="67">
        <v>2.941176470588232</v>
      </c>
      <c r="N47" s="130">
        <v>1</v>
      </c>
      <c r="O47" s="67">
        <v>-83.333333333333343</v>
      </c>
      <c r="P47" s="130">
        <v>34</v>
      </c>
      <c r="Q47" s="67">
        <v>21.428571428571416</v>
      </c>
      <c r="R47" s="91">
        <v>507</v>
      </c>
      <c r="S47" s="185">
        <v>70.707070707070699</v>
      </c>
      <c r="T47" s="130">
        <v>38</v>
      </c>
      <c r="U47" s="206">
        <v>-15.555555555555557</v>
      </c>
    </row>
    <row r="48" spans="1:21" s="2" customFormat="1" ht="11.25" hidden="1" customHeight="1">
      <c r="A48" s="15" t="s">
        <v>19</v>
      </c>
      <c r="B48" s="44">
        <v>88</v>
      </c>
      <c r="C48" s="68">
        <v>14.285714285714278</v>
      </c>
      <c r="D48" s="92">
        <v>2285</v>
      </c>
      <c r="E48" s="68">
        <v>26.452684006640851</v>
      </c>
      <c r="F48" s="116">
        <v>116</v>
      </c>
      <c r="G48" s="64">
        <v>3.5714285714285836</v>
      </c>
      <c r="H48" s="131">
        <v>82</v>
      </c>
      <c r="I48" s="68">
        <v>20.588235294117638</v>
      </c>
      <c r="J48" s="131">
        <v>47</v>
      </c>
      <c r="K48" s="68">
        <v>17.5</v>
      </c>
      <c r="L48" s="131">
        <v>35</v>
      </c>
      <c r="M48" s="68">
        <v>25</v>
      </c>
      <c r="N48" s="131">
        <v>3</v>
      </c>
      <c r="O48" s="68">
        <v>-57.142857142857146</v>
      </c>
      <c r="P48" s="131">
        <v>32</v>
      </c>
      <c r="Q48" s="68">
        <v>52.38095238095238</v>
      </c>
      <c r="R48" s="92">
        <v>192</v>
      </c>
      <c r="S48" s="186">
        <v>44.360902255639076</v>
      </c>
      <c r="T48" s="131">
        <v>48</v>
      </c>
      <c r="U48" s="207">
        <v>-41.463414634146346</v>
      </c>
    </row>
    <row r="49" spans="1:22" s="2" customFormat="1" ht="13.5" hidden="1" customHeight="1">
      <c r="A49" s="15" t="s">
        <v>47</v>
      </c>
      <c r="B49" s="44">
        <v>81</v>
      </c>
      <c r="C49" s="68">
        <v>37.288135593220318</v>
      </c>
      <c r="D49" s="92">
        <v>2337</v>
      </c>
      <c r="E49" s="68">
        <v>26.461038961038952</v>
      </c>
      <c r="F49" s="116">
        <v>80</v>
      </c>
      <c r="G49" s="64">
        <v>-3.6144578313252964</v>
      </c>
      <c r="H49" s="131">
        <v>68</v>
      </c>
      <c r="I49" s="68">
        <v>1.4925373134328339</v>
      </c>
      <c r="J49" s="131">
        <v>52</v>
      </c>
      <c r="K49" s="68">
        <v>18.181818181818187</v>
      </c>
      <c r="L49" s="131">
        <v>16</v>
      </c>
      <c r="M49" s="68">
        <v>-30.434782608695656</v>
      </c>
      <c r="N49" s="131">
        <v>2</v>
      </c>
      <c r="O49" s="68">
        <v>-33.333333333333343</v>
      </c>
      <c r="P49" s="131">
        <v>14</v>
      </c>
      <c r="Q49" s="68">
        <v>-30</v>
      </c>
      <c r="R49" s="92">
        <v>156</v>
      </c>
      <c r="S49" s="186">
        <v>47.169811320754718</v>
      </c>
      <c r="T49" s="131">
        <v>53</v>
      </c>
      <c r="U49" s="207">
        <v>8.1632653061224545</v>
      </c>
    </row>
    <row r="50" spans="1:22" s="2" customFormat="1" ht="9.75" hidden="1" customHeight="1">
      <c r="A50" s="16" t="s">
        <v>65</v>
      </c>
      <c r="B50" s="45">
        <v>61</v>
      </c>
      <c r="C50" s="64">
        <v>-21.794871794871796</v>
      </c>
      <c r="D50" s="93">
        <v>2317</v>
      </c>
      <c r="E50" s="64">
        <v>22.91777188328912</v>
      </c>
      <c r="F50" s="117">
        <v>143</v>
      </c>
      <c r="G50" s="64">
        <v>1.418439716312065</v>
      </c>
      <c r="H50" s="116">
        <v>150</v>
      </c>
      <c r="I50" s="64">
        <v>27.1</v>
      </c>
      <c r="J50" s="116">
        <v>77</v>
      </c>
      <c r="K50" s="64">
        <v>-11.494252873563212</v>
      </c>
      <c r="L50" s="116">
        <v>73</v>
      </c>
      <c r="M50" s="64">
        <v>135.5</v>
      </c>
      <c r="N50" s="116">
        <v>5</v>
      </c>
      <c r="O50" s="64">
        <v>150</v>
      </c>
      <c r="P50" s="116">
        <v>68</v>
      </c>
      <c r="Q50" s="64">
        <v>134.48275862068962</v>
      </c>
      <c r="R50" s="90">
        <v>327</v>
      </c>
      <c r="S50" s="187">
        <v>-3.5398230088495666</v>
      </c>
      <c r="T50" s="116">
        <v>71</v>
      </c>
      <c r="U50" s="203">
        <v>61.363636363636346</v>
      </c>
    </row>
    <row r="51" spans="1:22" s="2" customFormat="1" ht="17.25" hidden="1" customHeight="1">
      <c r="A51" s="11" t="s">
        <v>65</v>
      </c>
      <c r="B51" s="45">
        <v>61</v>
      </c>
      <c r="C51" s="64">
        <v>-21.794871794871796</v>
      </c>
      <c r="D51" s="93">
        <v>2317</v>
      </c>
      <c r="E51" s="64">
        <v>22.91777188328912</v>
      </c>
      <c r="F51" s="117">
        <v>143</v>
      </c>
      <c r="G51" s="64">
        <v>1.418439716312065</v>
      </c>
      <c r="H51" s="116">
        <v>150</v>
      </c>
      <c r="I51" s="64">
        <v>27.118644067796609</v>
      </c>
      <c r="J51" s="116">
        <v>77</v>
      </c>
      <c r="K51" s="64">
        <v>-11.494252873563212</v>
      </c>
      <c r="L51" s="116">
        <v>73</v>
      </c>
      <c r="M51" s="64">
        <v>135.48387096774195</v>
      </c>
      <c r="N51" s="116">
        <v>5</v>
      </c>
      <c r="O51" s="64">
        <v>150</v>
      </c>
      <c r="P51" s="116">
        <v>68</v>
      </c>
      <c r="Q51" s="64">
        <v>134.48275862068962</v>
      </c>
      <c r="R51" s="90">
        <v>327</v>
      </c>
      <c r="S51" s="187">
        <v>-3.5398230088495666</v>
      </c>
      <c r="T51" s="116">
        <v>71</v>
      </c>
      <c r="U51" s="203">
        <v>61.363636363636346</v>
      </c>
    </row>
    <row r="52" spans="1:22" s="2" customFormat="1" ht="11.25" hidden="1" customHeight="1">
      <c r="A52" s="17" t="s">
        <v>66</v>
      </c>
      <c r="B52" s="46">
        <v>60</v>
      </c>
      <c r="C52" s="69">
        <v>-10.447761194029852</v>
      </c>
      <c r="D52" s="94">
        <v>2337</v>
      </c>
      <c r="E52" s="69">
        <v>22.164140094093042</v>
      </c>
      <c r="F52" s="46">
        <v>149</v>
      </c>
      <c r="G52" s="69">
        <v>-13.872832369942202</v>
      </c>
      <c r="H52" s="132">
        <v>95</v>
      </c>
      <c r="I52" s="136">
        <v>-14.414414414414409</v>
      </c>
      <c r="J52" s="132">
        <v>49</v>
      </c>
      <c r="K52" s="141">
        <v>-34.666666666666671</v>
      </c>
      <c r="L52" s="46">
        <v>46</v>
      </c>
      <c r="M52" s="136">
        <v>27.777777777777771</v>
      </c>
      <c r="N52" s="46">
        <v>2</v>
      </c>
      <c r="O52" s="136">
        <v>-60</v>
      </c>
      <c r="P52" s="46">
        <v>44</v>
      </c>
      <c r="Q52" s="160">
        <v>41.935483870967744</v>
      </c>
      <c r="R52" s="94">
        <v>162</v>
      </c>
      <c r="S52" s="160">
        <v>-18.181818181818173</v>
      </c>
      <c r="T52" s="46">
        <v>53</v>
      </c>
      <c r="U52" s="208">
        <v>26.19047619047619</v>
      </c>
    </row>
    <row r="53" spans="1:22" s="2" customFormat="1" ht="12" hidden="1" customHeight="1">
      <c r="A53" s="10" t="s">
        <v>67</v>
      </c>
      <c r="B53" s="47">
        <v>77</v>
      </c>
      <c r="C53" s="62">
        <v>-4.9382716049382651</v>
      </c>
      <c r="D53" s="82">
        <v>2375</v>
      </c>
      <c r="E53" s="62">
        <v>21.483375959079282</v>
      </c>
      <c r="F53" s="49">
        <v>154</v>
      </c>
      <c r="G53" s="62">
        <v>4.7619047619047734</v>
      </c>
      <c r="H53" s="49">
        <v>83</v>
      </c>
      <c r="I53" s="62">
        <v>2.4691358024691397</v>
      </c>
      <c r="J53" s="49">
        <v>57</v>
      </c>
      <c r="K53" s="142">
        <v>7.5471698113207566</v>
      </c>
      <c r="L53" s="49">
        <v>26</v>
      </c>
      <c r="M53" s="71">
        <v>-7.1428571428571388</v>
      </c>
      <c r="N53" s="49">
        <v>5</v>
      </c>
      <c r="O53" s="71">
        <v>66.666666666666686</v>
      </c>
      <c r="P53" s="49">
        <v>21</v>
      </c>
      <c r="Q53" s="142">
        <v>-16</v>
      </c>
      <c r="R53" s="96">
        <v>290</v>
      </c>
      <c r="S53" s="142">
        <v>65.714285714285722</v>
      </c>
      <c r="T53" s="47">
        <v>59</v>
      </c>
      <c r="U53" s="201">
        <v>73.529411764705884</v>
      </c>
    </row>
    <row r="54" spans="1:22" s="3" customFormat="1" ht="18" customHeight="1">
      <c r="A54" s="18" t="s">
        <v>49</v>
      </c>
      <c r="B54" s="48">
        <v>61</v>
      </c>
      <c r="C54" s="70">
        <v>-17.567567567567565</v>
      </c>
      <c r="D54" s="95">
        <v>2403</v>
      </c>
      <c r="E54" s="72">
        <v>19.850374064837894</v>
      </c>
      <c r="F54" s="48">
        <v>112</v>
      </c>
      <c r="G54" s="70">
        <v>-11.111111111111114</v>
      </c>
      <c r="H54" s="48">
        <v>93</v>
      </c>
      <c r="I54" s="70">
        <v>-3.125</v>
      </c>
      <c r="J54" s="48">
        <v>59</v>
      </c>
      <c r="K54" s="143">
        <v>-6.3492063492063551</v>
      </c>
      <c r="L54" s="48">
        <v>34</v>
      </c>
      <c r="M54" s="70">
        <v>3.0303030303030312</v>
      </c>
      <c r="N54" s="154">
        <v>1</v>
      </c>
      <c r="O54" s="70">
        <v>-88.888888888888886</v>
      </c>
      <c r="P54" s="48">
        <v>33</v>
      </c>
      <c r="Q54" s="161">
        <v>37.5</v>
      </c>
      <c r="R54" s="170">
        <v>533</v>
      </c>
      <c r="S54" s="161">
        <v>65.527950310558992</v>
      </c>
      <c r="T54" s="48">
        <v>52</v>
      </c>
      <c r="U54" s="209">
        <v>-3.7037037037037095</v>
      </c>
    </row>
    <row r="55" spans="1:22" s="2" customFormat="1" ht="19.5" hidden="1" customHeight="1">
      <c r="A55" s="10" t="s">
        <v>53</v>
      </c>
      <c r="B55" s="49">
        <v>49</v>
      </c>
      <c r="C55" s="71">
        <v>4.2553191489361808</v>
      </c>
      <c r="D55" s="96">
        <v>2421</v>
      </c>
      <c r="E55" s="71">
        <v>21.353383458646618</v>
      </c>
      <c r="F55" s="49">
        <v>90</v>
      </c>
      <c r="G55" s="71">
        <v>-21.05263157894737</v>
      </c>
      <c r="H55" s="49">
        <v>80</v>
      </c>
      <c r="I55" s="71">
        <v>-22.330097087378647</v>
      </c>
      <c r="J55" s="118">
        <v>52</v>
      </c>
      <c r="K55" s="144">
        <v>-16.129032258064512</v>
      </c>
      <c r="L55" s="49">
        <v>28</v>
      </c>
      <c r="M55" s="71">
        <v>-31.707317073170728</v>
      </c>
      <c r="N55" s="49">
        <v>5</v>
      </c>
      <c r="O55" s="71">
        <v>25</v>
      </c>
      <c r="P55" s="49">
        <v>23</v>
      </c>
      <c r="Q55" s="142">
        <v>-37.837837837837839</v>
      </c>
      <c r="R55" s="171">
        <v>216</v>
      </c>
      <c r="S55" s="142">
        <v>-22.302158273381295</v>
      </c>
      <c r="T55" s="49">
        <v>50</v>
      </c>
      <c r="U55" s="210">
        <v>16.279069767441868</v>
      </c>
    </row>
    <row r="56" spans="1:22" s="2" customFormat="1" ht="18.75" hidden="1" customHeight="1">
      <c r="A56" s="10" t="s">
        <v>68</v>
      </c>
      <c r="B56" s="49">
        <v>79</v>
      </c>
      <c r="C56" s="71">
        <v>25.396825396825392</v>
      </c>
      <c r="D56" s="96">
        <v>2480</v>
      </c>
      <c r="E56" s="71">
        <v>23.07692307692308</v>
      </c>
      <c r="F56" s="49">
        <v>119</v>
      </c>
      <c r="G56" s="71">
        <v>-8.461538461538467</v>
      </c>
      <c r="H56" s="49">
        <v>90</v>
      </c>
      <c r="I56" s="71">
        <v>-9.0909090909090935</v>
      </c>
      <c r="J56" s="49">
        <v>63</v>
      </c>
      <c r="K56" s="144">
        <v>-8.6956521739130466</v>
      </c>
      <c r="L56" s="49">
        <v>27</v>
      </c>
      <c r="M56" s="71">
        <v>-10</v>
      </c>
      <c r="N56" s="49">
        <v>0</v>
      </c>
      <c r="O56" s="71" t="s">
        <v>96</v>
      </c>
      <c r="P56" s="49">
        <v>27</v>
      </c>
      <c r="Q56" s="142">
        <v>-6.8965517241379359</v>
      </c>
      <c r="R56" s="96">
        <v>176</v>
      </c>
      <c r="S56" s="142">
        <v>-15.384615384615387</v>
      </c>
      <c r="T56" s="49">
        <v>49</v>
      </c>
      <c r="U56" s="210">
        <v>-22.222222222222214</v>
      </c>
    </row>
    <row r="57" spans="1:22" s="2" customFormat="1" ht="23.25" hidden="1" customHeight="1">
      <c r="A57" s="10" t="s">
        <v>69</v>
      </c>
      <c r="B57" s="49">
        <v>57</v>
      </c>
      <c r="C57" s="71">
        <v>-33.720930232558146</v>
      </c>
      <c r="D57" s="96">
        <v>2502</v>
      </c>
      <c r="E57" s="71">
        <v>20.578313253012055</v>
      </c>
      <c r="F57" s="118">
        <v>92</v>
      </c>
      <c r="G57" s="71">
        <v>-20.689655172413794</v>
      </c>
      <c r="H57" s="49">
        <v>79</v>
      </c>
      <c r="I57" s="71">
        <v>-28.828828828828833</v>
      </c>
      <c r="J57" s="49">
        <v>60</v>
      </c>
      <c r="K57" s="144">
        <v>-15.492957746478879</v>
      </c>
      <c r="L57" s="49">
        <v>19</v>
      </c>
      <c r="M57" s="71">
        <v>-52.5</v>
      </c>
      <c r="N57" s="49">
        <v>1</v>
      </c>
      <c r="O57" s="71">
        <v>-80</v>
      </c>
      <c r="P57" s="49">
        <v>18</v>
      </c>
      <c r="Q57" s="144">
        <v>-48.571428571428577</v>
      </c>
      <c r="R57" s="96">
        <v>165</v>
      </c>
      <c r="S57" s="142">
        <v>-24.657534246575338</v>
      </c>
      <c r="T57" s="49">
        <v>56</v>
      </c>
      <c r="U57" s="210">
        <v>21.739130434782624</v>
      </c>
    </row>
    <row r="58" spans="1:22" s="2" customFormat="1" ht="21" hidden="1" customHeight="1">
      <c r="A58" s="10" t="s">
        <v>27</v>
      </c>
      <c r="B58" s="47">
        <v>48</v>
      </c>
      <c r="C58" s="62">
        <v>-27.272727272727266</v>
      </c>
      <c r="D58" s="82">
        <v>2528</v>
      </c>
      <c r="E58" s="62">
        <v>19.583727530747396</v>
      </c>
      <c r="F58" s="47">
        <v>104</v>
      </c>
      <c r="G58" s="62">
        <v>10.638297872340431</v>
      </c>
      <c r="H58" s="47">
        <v>75</v>
      </c>
      <c r="I58" s="62">
        <v>-24.242424242424249</v>
      </c>
      <c r="J58" s="140">
        <v>46</v>
      </c>
      <c r="K58" s="142">
        <v>-24.590163934426229</v>
      </c>
      <c r="L58" s="47">
        <v>29</v>
      </c>
      <c r="M58" s="62">
        <v>-23.68421052631578</v>
      </c>
      <c r="N58" s="47">
        <v>1</v>
      </c>
      <c r="O58" s="62">
        <v>-80</v>
      </c>
      <c r="P58" s="47">
        <v>28</v>
      </c>
      <c r="Q58" s="142">
        <v>-15.151515151515156</v>
      </c>
      <c r="R58" s="82">
        <v>315</v>
      </c>
      <c r="S58" s="142">
        <v>64.921465968586404</v>
      </c>
      <c r="T58" s="47">
        <v>73</v>
      </c>
      <c r="U58" s="201">
        <v>52.083333333333314</v>
      </c>
    </row>
    <row r="59" spans="1:22" s="2" customFormat="1" ht="23.25" hidden="1" customHeight="1">
      <c r="A59" s="10" t="s">
        <v>7</v>
      </c>
      <c r="B59" s="47">
        <v>56</v>
      </c>
      <c r="C59" s="62">
        <v>0</v>
      </c>
      <c r="D59" s="82">
        <v>2570</v>
      </c>
      <c r="E59" s="62">
        <v>19.479311947931194</v>
      </c>
      <c r="F59" s="47">
        <v>103</v>
      </c>
      <c r="G59" s="62">
        <v>-4.6296296296296333</v>
      </c>
      <c r="H59" s="47">
        <v>95</v>
      </c>
      <c r="I59" s="62">
        <v>1.0638297872340559</v>
      </c>
      <c r="J59" s="140">
        <v>57</v>
      </c>
      <c r="K59" s="142">
        <v>11.764705882352942</v>
      </c>
      <c r="L59" s="47">
        <v>38</v>
      </c>
      <c r="M59" s="62">
        <v>-11.627906976744185</v>
      </c>
      <c r="N59" s="47">
        <v>4</v>
      </c>
      <c r="O59" s="62">
        <v>-20</v>
      </c>
      <c r="P59" s="47">
        <v>34</v>
      </c>
      <c r="Q59" s="142">
        <v>-10.526315789473685</v>
      </c>
      <c r="R59" s="82">
        <v>322</v>
      </c>
      <c r="S59" s="142">
        <v>109.09090909090909</v>
      </c>
      <c r="T59" s="47">
        <v>61</v>
      </c>
      <c r="U59" s="201">
        <v>-14.08450704225352</v>
      </c>
    </row>
    <row r="60" spans="1:22" s="2" customFormat="1" ht="23.25" hidden="1" customHeight="1">
      <c r="A60" s="10" t="s">
        <v>56</v>
      </c>
      <c r="B60" s="49">
        <v>56</v>
      </c>
      <c r="C60" s="71">
        <v>-43.999999999999993</v>
      </c>
      <c r="D60" s="96">
        <v>2506</v>
      </c>
      <c r="E60" s="71">
        <v>13.035633739287334</v>
      </c>
      <c r="F60" s="49">
        <v>66</v>
      </c>
      <c r="G60" s="71">
        <v>0</v>
      </c>
      <c r="H60" s="49">
        <v>86</v>
      </c>
      <c r="I60" s="71">
        <v>-3.3707865168539257</v>
      </c>
      <c r="J60" s="118">
        <v>38</v>
      </c>
      <c r="K60" s="144">
        <v>-29.629629629629633</v>
      </c>
      <c r="L60" s="49">
        <v>48</v>
      </c>
      <c r="M60" s="71">
        <v>37.142857142857139</v>
      </c>
      <c r="N60" s="49">
        <v>3</v>
      </c>
      <c r="O60" s="71">
        <v>200</v>
      </c>
      <c r="P60" s="49">
        <v>45</v>
      </c>
      <c r="Q60" s="144">
        <v>32.35294117647058</v>
      </c>
      <c r="R60" s="96">
        <v>582</v>
      </c>
      <c r="S60" s="144">
        <v>14.792899408284029</v>
      </c>
      <c r="T60" s="49">
        <v>69</v>
      </c>
      <c r="U60" s="210">
        <v>81.578947368421069</v>
      </c>
    </row>
    <row r="61" spans="1:22" s="2" customFormat="1" ht="18" hidden="1" customHeight="1">
      <c r="A61" s="10" t="s">
        <v>70</v>
      </c>
      <c r="B61" s="49">
        <v>51</v>
      </c>
      <c r="C61" s="71">
        <v>-42.04545454545454</v>
      </c>
      <c r="D61" s="96">
        <v>2447</v>
      </c>
      <c r="E61" s="71">
        <v>7.0897155361050181</v>
      </c>
      <c r="F61" s="49">
        <v>105</v>
      </c>
      <c r="G61" s="71">
        <v>-9.4827586206896513</v>
      </c>
      <c r="H61" s="49">
        <v>103</v>
      </c>
      <c r="I61" s="71">
        <v>25.609756097560975</v>
      </c>
      <c r="J61" s="49">
        <v>35</v>
      </c>
      <c r="K61" s="144">
        <v>-25.531914893617028</v>
      </c>
      <c r="L61" s="49">
        <v>68</v>
      </c>
      <c r="M61" s="71">
        <v>94.285714285714278</v>
      </c>
      <c r="N61" s="49">
        <v>2</v>
      </c>
      <c r="O61" s="71">
        <v>-33.333333333333343</v>
      </c>
      <c r="P61" s="49">
        <v>66</v>
      </c>
      <c r="Q61" s="144">
        <v>106.25</v>
      </c>
      <c r="R61" s="96">
        <v>222</v>
      </c>
      <c r="S61" s="144">
        <v>15.625</v>
      </c>
      <c r="T61" s="49">
        <v>61</v>
      </c>
      <c r="U61" s="210">
        <v>27.083333333333329</v>
      </c>
    </row>
    <row r="62" spans="1:22" s="2" customFormat="1" ht="17.25" hidden="1" customHeight="1">
      <c r="A62" s="10" t="s">
        <v>71</v>
      </c>
      <c r="B62" s="49">
        <v>42</v>
      </c>
      <c r="C62" s="71">
        <v>-48.148148148148152</v>
      </c>
      <c r="D62" s="96">
        <v>2372</v>
      </c>
      <c r="E62" s="71">
        <v>1.4976465554129135</v>
      </c>
      <c r="F62" s="49">
        <v>86</v>
      </c>
      <c r="G62" s="71">
        <v>7.5</v>
      </c>
      <c r="H62" s="49">
        <v>69</v>
      </c>
      <c r="I62" s="71">
        <v>1.470588235294116</v>
      </c>
      <c r="J62" s="49">
        <v>36</v>
      </c>
      <c r="K62" s="144">
        <v>-30.769230769230774</v>
      </c>
      <c r="L62" s="49">
        <v>33</v>
      </c>
      <c r="M62" s="71">
        <v>106.25</v>
      </c>
      <c r="N62" s="49">
        <v>1</v>
      </c>
      <c r="O62" s="71">
        <v>-50</v>
      </c>
      <c r="P62" s="49">
        <v>32</v>
      </c>
      <c r="Q62" s="144">
        <v>128.57142857142856</v>
      </c>
      <c r="R62" s="96">
        <v>210</v>
      </c>
      <c r="S62" s="144">
        <v>34.615384615384613</v>
      </c>
      <c r="T62" s="49">
        <v>46</v>
      </c>
      <c r="U62" s="210">
        <v>-13.20754716981132</v>
      </c>
    </row>
    <row r="63" spans="1:22" s="2" customFormat="1" ht="13.5" hidden="1" customHeight="1">
      <c r="A63" s="10" t="s">
        <v>72</v>
      </c>
      <c r="B63" s="49">
        <v>35</v>
      </c>
      <c r="C63" s="71">
        <v>-42.622950819672134</v>
      </c>
      <c r="D63" s="96">
        <v>2350</v>
      </c>
      <c r="E63" s="71">
        <v>1.4242555028053658</v>
      </c>
      <c r="F63" s="118">
        <v>115</v>
      </c>
      <c r="G63" s="71">
        <v>-19.580419580419587</v>
      </c>
      <c r="H63" s="49">
        <v>136</v>
      </c>
      <c r="I63" s="71">
        <v>-9.3333333333333428</v>
      </c>
      <c r="J63" s="118">
        <v>69</v>
      </c>
      <c r="K63" s="144">
        <v>-10.389610389610397</v>
      </c>
      <c r="L63" s="49">
        <v>67</v>
      </c>
      <c r="M63" s="71">
        <v>-8.2191780821917746</v>
      </c>
      <c r="N63" s="49">
        <v>2</v>
      </c>
      <c r="O63" s="71">
        <v>-60</v>
      </c>
      <c r="P63" s="49">
        <v>65</v>
      </c>
      <c r="Q63" s="144">
        <v>-4.4117647058823479</v>
      </c>
      <c r="R63" s="96">
        <v>176</v>
      </c>
      <c r="S63" s="144">
        <v>-46.177370030581045</v>
      </c>
      <c r="T63" s="49">
        <v>33</v>
      </c>
      <c r="U63" s="210">
        <v>-53.521126760563384</v>
      </c>
    </row>
    <row r="64" spans="1:22" s="2" customFormat="1" ht="27.75" hidden="1" customHeight="1">
      <c r="A64" s="19" t="s">
        <v>32</v>
      </c>
      <c r="B64" s="49">
        <v>40</v>
      </c>
      <c r="C64" s="62">
        <f>IF(B64&gt;0,B64/B52*100-100,"     -")</f>
        <v>-33.333333333333343</v>
      </c>
      <c r="D64" s="96">
        <v>2350</v>
      </c>
      <c r="E64" s="62">
        <f t="shared" ref="E64:E75" si="0">IF(D64&gt;0,D64/D52*100-100,"     -")</f>
        <v>0.5562687205819401</v>
      </c>
      <c r="F64" s="118">
        <f>'[1]ＨＷ求職・就職状況'!O154</f>
        <v>161</v>
      </c>
      <c r="G64" s="62">
        <f>IF(F64&gt;0,F64/F52*100-100,"     -")</f>
        <v>8.0536912751677932</v>
      </c>
      <c r="H64" s="118">
        <f>J64+L64</f>
        <v>116</v>
      </c>
      <c r="I64" s="71">
        <f>IF(H64&gt;0,H64/H52*100-100,"     -")</f>
        <v>22.10526315789474</v>
      </c>
      <c r="J64" s="118">
        <f>('[1]ＨＷ求職・就職状況'!U154)-N64</f>
        <v>52</v>
      </c>
      <c r="K64" s="144">
        <f>IF(J64&gt;0,J64/J52*100-100,"     -")</f>
        <v>6.1224489795918373</v>
      </c>
      <c r="L64" s="49">
        <f>N64+P64</f>
        <v>64</v>
      </c>
      <c r="M64" s="71">
        <f>IF(L64&gt;0,L64/L52*100-100,"     -")</f>
        <v>39.130434782608688</v>
      </c>
      <c r="N64" s="49">
        <f>'[1]ＨＷ求職・就職状況'!U169</f>
        <v>2</v>
      </c>
      <c r="O64" s="71">
        <f>IF(N64&gt;0,N64/N52*100-100,"     -")</f>
        <v>0</v>
      </c>
      <c r="P64" s="49">
        <f>'[1]ＨＷ求職・就職状況'!U170</f>
        <v>62</v>
      </c>
      <c r="Q64" s="142">
        <f>IF(P64&gt;0,P64/P52*100-100,"     -")</f>
        <v>40.909090909090907</v>
      </c>
      <c r="R64" s="96">
        <v>350</v>
      </c>
      <c r="S64" s="142">
        <f>IF(R64&gt;0,R64/R52*100-100,"     -")</f>
        <v>116.04938271604937</v>
      </c>
      <c r="T64" s="49">
        <v>38</v>
      </c>
      <c r="U64" s="201">
        <f>IF(T64&gt;0,T64/T52*100-100,"     -")</f>
        <v>-28.301886792452834</v>
      </c>
    </row>
    <row r="65" spans="1:21" s="2" customFormat="1" ht="19.5" hidden="1" customHeight="1">
      <c r="A65" s="20" t="s">
        <v>51</v>
      </c>
      <c r="B65" s="50">
        <v>42</v>
      </c>
      <c r="C65" s="62">
        <f>IF(B65&gt;0,B65/B53*100-100,"     -")</f>
        <v>-45.45454545454546</v>
      </c>
      <c r="D65" s="97">
        <v>2367</v>
      </c>
      <c r="E65" s="62">
        <f t="shared" si="0"/>
        <v>-0.33684210526315894</v>
      </c>
      <c r="F65" s="118">
        <f>'[1]ＨＷ求職・就職状況'!O155</f>
        <v>143</v>
      </c>
      <c r="G65" s="62">
        <f>IF(F65&gt;0,F65/F53*100-100,"     -")</f>
        <v>-7.1428571428571388</v>
      </c>
      <c r="H65" s="118">
        <f>J65+L65</f>
        <v>98</v>
      </c>
      <c r="I65" s="71">
        <f>IF(H65&gt;0,H65/H53*100-100,"     -")</f>
        <v>18.07228915662651</v>
      </c>
      <c r="J65" s="118">
        <f>('[1]ＨＷ求職・就職状況'!U155)-N65</f>
        <v>57</v>
      </c>
      <c r="K65" s="144">
        <f>IF(J65&gt;0,J65/J53*100-100,"     -")</f>
        <v>0</v>
      </c>
      <c r="L65" s="49">
        <f>N65+P65</f>
        <v>41</v>
      </c>
      <c r="M65" s="71">
        <f>IF(L65&gt;0,L65/L53*100-100,"     -")</f>
        <v>57.692307692307679</v>
      </c>
      <c r="N65" s="49">
        <f>'[1]ＨＷ求職・就職状況'!U172</f>
        <v>0</v>
      </c>
      <c r="O65" s="71" t="str">
        <f>IF(N65&gt;0,N65/N53*100-100,"     -")</f>
        <v xml:space="preserve">     -</v>
      </c>
      <c r="P65" s="49">
        <f>'[1]ＨＷ求職・就職状況'!U173</f>
        <v>41</v>
      </c>
      <c r="Q65" s="142">
        <f>IF(P65&gt;0,P65/P53*100-100,"     -")</f>
        <v>95.238095238095241</v>
      </c>
      <c r="R65" s="97">
        <v>422</v>
      </c>
      <c r="S65" s="142">
        <f>IF(R65&gt;0,R65/R53*100-100,"     -")</f>
        <v>45.517241379310349</v>
      </c>
      <c r="T65" s="190">
        <v>48</v>
      </c>
      <c r="U65" s="201">
        <f>IF(T65&gt;0,T65/T53*100-100,"     -")</f>
        <v>-18.644067796610159</v>
      </c>
    </row>
    <row r="66" spans="1:21" s="3" customFormat="1" ht="18.75" customHeight="1">
      <c r="A66" s="21" t="s">
        <v>30</v>
      </c>
      <c r="B66" s="51">
        <v>43</v>
      </c>
      <c r="C66" s="72">
        <f>IF(B66&gt;0,B66/B54*100-100,"     -")</f>
        <v>-29.508196721311478</v>
      </c>
      <c r="D66" s="98">
        <v>2367</v>
      </c>
      <c r="E66" s="72">
        <f t="shared" si="0"/>
        <v>-1.4981273408239701</v>
      </c>
      <c r="F66" s="119">
        <f>'[1]ＨＷ求職・就職状況'!O156</f>
        <v>101</v>
      </c>
      <c r="G66" s="72">
        <f>IF(F66&gt;0,F66/F54*100-100,"     -")</f>
        <v>-9.8214285714285694</v>
      </c>
      <c r="H66" s="119">
        <f>J66+L66</f>
        <v>99</v>
      </c>
      <c r="I66" s="70">
        <f>IF(H66&gt;0,H66/H54*100-100,"     -")</f>
        <v>6.4516129032257936</v>
      </c>
      <c r="J66" s="119">
        <f>('[1]ＨＷ求職・就職状況'!U156)-N66</f>
        <v>71</v>
      </c>
      <c r="K66" s="143">
        <f>IF(J66&gt;0,J66/J54*100-100,"     -")</f>
        <v>20.338983050847446</v>
      </c>
      <c r="L66" s="48">
        <f>N66+P66</f>
        <v>28</v>
      </c>
      <c r="M66" s="70">
        <f>IF(L66&gt;0,L66/L54*100-100,"     -")</f>
        <v>-17.64705882352942</v>
      </c>
      <c r="N66" s="48">
        <f>'[1]ＨＷ求職・就職状況'!U175</f>
        <v>1</v>
      </c>
      <c r="O66" s="70">
        <f>IF(N66&gt;0,N66/N54*100-100,"     -")</f>
        <v>0</v>
      </c>
      <c r="P66" s="48">
        <f>'[1]ＨＷ求職・就職状況'!U176</f>
        <v>27</v>
      </c>
      <c r="Q66" s="161">
        <f>IF(P66&gt;0,P66/P54*100-100,"     -")</f>
        <v>-18.181818181818173</v>
      </c>
      <c r="R66" s="172">
        <v>433</v>
      </c>
      <c r="S66" s="161">
        <f>IF(R66&gt;0,R66/R54*100-100,"     -")</f>
        <v>-18.761726078799242</v>
      </c>
      <c r="T66" s="191">
        <v>30</v>
      </c>
      <c r="U66" s="211">
        <f>IF(T66&gt;0,T66/T54*100-100,"     -")</f>
        <v>-42.307692307692314</v>
      </c>
    </row>
    <row r="67" spans="1:21" s="2" customFormat="1" ht="17.25" hidden="1" customHeight="1">
      <c r="A67" s="21" t="s">
        <v>44</v>
      </c>
      <c r="B67" s="51"/>
      <c r="C67" s="73"/>
      <c r="D67" s="98"/>
      <c r="E67" s="62" t="str">
        <f t="shared" si="0"/>
        <v xml:space="preserve">     -</v>
      </c>
      <c r="F67" s="120"/>
      <c r="G67" s="73"/>
      <c r="H67" s="133"/>
      <c r="I67" s="73"/>
      <c r="J67" s="120"/>
      <c r="K67" s="73"/>
      <c r="L67" s="51"/>
      <c r="M67" s="73"/>
      <c r="N67" s="133"/>
      <c r="O67" s="73"/>
      <c r="P67" s="48">
        <v>0</v>
      </c>
      <c r="Q67" s="162"/>
      <c r="R67" s="98"/>
      <c r="S67" s="162"/>
      <c r="T67" s="133"/>
      <c r="U67" s="212"/>
    </row>
    <row r="68" spans="1:21" s="2" customFormat="1" ht="18.75" hidden="1" customHeight="1">
      <c r="A68" s="21" t="s">
        <v>39</v>
      </c>
      <c r="B68" s="51"/>
      <c r="C68" s="73"/>
      <c r="D68" s="98"/>
      <c r="E68" s="62" t="str">
        <f t="shared" si="0"/>
        <v xml:space="preserve">     -</v>
      </c>
      <c r="F68" s="120"/>
      <c r="G68" s="73"/>
      <c r="H68" s="133"/>
      <c r="I68" s="73"/>
      <c r="J68" s="120"/>
      <c r="K68" s="73"/>
      <c r="L68" s="51"/>
      <c r="M68" s="73"/>
      <c r="N68" s="133"/>
      <c r="O68" s="73"/>
      <c r="P68" s="48">
        <v>0</v>
      </c>
      <c r="Q68" s="162"/>
      <c r="R68" s="98"/>
      <c r="S68" s="162"/>
      <c r="T68" s="133"/>
      <c r="U68" s="212"/>
    </row>
    <row r="69" spans="1:21" s="2" customFormat="1" ht="15" hidden="1" customHeight="1">
      <c r="A69" s="21" t="s">
        <v>73</v>
      </c>
      <c r="B69" s="51"/>
      <c r="C69" s="73"/>
      <c r="D69" s="98"/>
      <c r="E69" s="62" t="str">
        <f t="shared" si="0"/>
        <v xml:space="preserve">     -</v>
      </c>
      <c r="F69" s="120"/>
      <c r="G69" s="73"/>
      <c r="H69" s="133"/>
      <c r="I69" s="73"/>
      <c r="J69" s="120"/>
      <c r="K69" s="73"/>
      <c r="L69" s="51"/>
      <c r="M69" s="73"/>
      <c r="N69" s="133"/>
      <c r="O69" s="73"/>
      <c r="P69" s="48">
        <v>0</v>
      </c>
      <c r="Q69" s="162"/>
      <c r="R69" s="98"/>
      <c r="S69" s="162"/>
      <c r="T69" s="133"/>
      <c r="U69" s="212"/>
    </row>
    <row r="70" spans="1:21" s="2" customFormat="1" ht="12" hidden="1" customHeight="1">
      <c r="A70" s="21" t="s">
        <v>74</v>
      </c>
      <c r="B70" s="51"/>
      <c r="C70" s="73"/>
      <c r="D70" s="98"/>
      <c r="E70" s="62" t="str">
        <f t="shared" si="0"/>
        <v xml:space="preserve">     -</v>
      </c>
      <c r="F70" s="120"/>
      <c r="G70" s="73"/>
      <c r="H70" s="133"/>
      <c r="I70" s="73"/>
      <c r="J70" s="120"/>
      <c r="K70" s="73"/>
      <c r="L70" s="51"/>
      <c r="M70" s="73"/>
      <c r="N70" s="133"/>
      <c r="O70" s="73"/>
      <c r="P70" s="48">
        <v>0</v>
      </c>
      <c r="Q70" s="162"/>
      <c r="R70" s="98"/>
      <c r="S70" s="162"/>
      <c r="T70" s="133"/>
      <c r="U70" s="212"/>
    </row>
    <row r="71" spans="1:21" s="2" customFormat="1" ht="10.5" hidden="1" customHeight="1">
      <c r="A71" s="21" t="s">
        <v>76</v>
      </c>
      <c r="B71" s="51"/>
      <c r="C71" s="73"/>
      <c r="D71" s="98"/>
      <c r="E71" s="62" t="str">
        <f t="shared" si="0"/>
        <v xml:space="preserve">     -</v>
      </c>
      <c r="F71" s="120"/>
      <c r="G71" s="73"/>
      <c r="H71" s="133"/>
      <c r="I71" s="73"/>
      <c r="J71" s="120"/>
      <c r="K71" s="73"/>
      <c r="L71" s="51"/>
      <c r="M71" s="73"/>
      <c r="N71" s="133"/>
      <c r="O71" s="73"/>
      <c r="P71" s="48">
        <f>'[1]ＨＷ求職・就職状況'!U177</f>
        <v>0</v>
      </c>
      <c r="Q71" s="162"/>
      <c r="R71" s="98"/>
      <c r="S71" s="162"/>
      <c r="T71" s="133"/>
      <c r="U71" s="212"/>
    </row>
    <row r="72" spans="1:21" s="2" customFormat="1" ht="8.25" hidden="1" customHeight="1">
      <c r="A72" s="21" t="s">
        <v>77</v>
      </c>
      <c r="B72" s="51"/>
      <c r="C72" s="73"/>
      <c r="D72" s="98"/>
      <c r="E72" s="62" t="str">
        <f t="shared" si="0"/>
        <v xml:space="preserve">     -</v>
      </c>
      <c r="F72" s="120"/>
      <c r="G72" s="73"/>
      <c r="H72" s="133"/>
      <c r="I72" s="73"/>
      <c r="J72" s="120"/>
      <c r="K72" s="73"/>
      <c r="L72" s="51"/>
      <c r="M72" s="73"/>
      <c r="N72" s="133"/>
      <c r="O72" s="73"/>
      <c r="P72" s="48">
        <f>'[1]ＨＷ求職・就職状況'!U178</f>
        <v>0</v>
      </c>
      <c r="Q72" s="162"/>
      <c r="R72" s="98"/>
      <c r="S72" s="162"/>
      <c r="T72" s="133"/>
      <c r="U72" s="212"/>
    </row>
    <row r="73" spans="1:21" s="2" customFormat="1" ht="13.5" hidden="1" customHeight="1">
      <c r="A73" s="21" t="s">
        <v>25</v>
      </c>
      <c r="B73" s="51"/>
      <c r="C73" s="73"/>
      <c r="D73" s="98"/>
      <c r="E73" s="62" t="str">
        <f t="shared" si="0"/>
        <v xml:space="preserve">     -</v>
      </c>
      <c r="F73" s="120"/>
      <c r="G73" s="73"/>
      <c r="H73" s="133"/>
      <c r="I73" s="73"/>
      <c r="J73" s="120"/>
      <c r="K73" s="73"/>
      <c r="L73" s="51"/>
      <c r="M73" s="73"/>
      <c r="N73" s="133"/>
      <c r="O73" s="73"/>
      <c r="P73" s="48">
        <f>'[1]ＨＷ求職・就職状況'!U179</f>
        <v>0</v>
      </c>
      <c r="Q73" s="162"/>
      <c r="R73" s="98"/>
      <c r="S73" s="162"/>
      <c r="T73" s="133"/>
      <c r="U73" s="212"/>
    </row>
    <row r="74" spans="1:21" s="2" customFormat="1" ht="9.75" hidden="1" customHeight="1">
      <c r="A74" s="21" t="s">
        <v>78</v>
      </c>
      <c r="B74" s="51"/>
      <c r="C74" s="73"/>
      <c r="D74" s="98"/>
      <c r="E74" s="62" t="str">
        <f t="shared" si="0"/>
        <v xml:space="preserve">     -</v>
      </c>
      <c r="F74" s="120"/>
      <c r="G74" s="73"/>
      <c r="H74" s="133"/>
      <c r="I74" s="73"/>
      <c r="J74" s="120"/>
      <c r="K74" s="73"/>
      <c r="L74" s="51"/>
      <c r="M74" s="73"/>
      <c r="N74" s="133"/>
      <c r="O74" s="73"/>
      <c r="P74" s="48">
        <f>'[1]ＨＷ求職・就職状況'!U180</f>
        <v>0</v>
      </c>
      <c r="Q74" s="162"/>
      <c r="R74" s="98"/>
      <c r="S74" s="162"/>
      <c r="T74" s="133"/>
      <c r="U74" s="212"/>
    </row>
    <row r="75" spans="1:21" s="2" customFormat="1" ht="15.75" hidden="1" customHeight="1">
      <c r="A75" s="22" t="s">
        <v>79</v>
      </c>
      <c r="B75" s="52"/>
      <c r="C75" s="74"/>
      <c r="D75" s="99"/>
      <c r="E75" s="62" t="str">
        <f t="shared" si="0"/>
        <v xml:space="preserve">     -</v>
      </c>
      <c r="F75" s="121"/>
      <c r="G75" s="74"/>
      <c r="H75" s="134"/>
      <c r="I75" s="74"/>
      <c r="J75" s="121"/>
      <c r="K75" s="74"/>
      <c r="L75" s="52"/>
      <c r="M75" s="74"/>
      <c r="N75" s="134"/>
      <c r="O75" s="74"/>
      <c r="P75" s="48">
        <f>'[1]ＨＷ求職・就職状況'!U181</f>
        <v>0</v>
      </c>
      <c r="Q75" s="163"/>
      <c r="R75" s="99"/>
      <c r="S75" s="163"/>
      <c r="T75" s="134"/>
      <c r="U75" s="213"/>
    </row>
    <row r="76" spans="1:21" s="2" customFormat="1" ht="25.5" customHeight="1">
      <c r="A76" s="23" t="s">
        <v>80</v>
      </c>
      <c r="B76" s="53">
        <f>SUM(B64:B75)</f>
        <v>125</v>
      </c>
      <c r="C76" s="75">
        <f>B76/B77*100-100</f>
        <v>-36.868686868686872</v>
      </c>
      <c r="D76" s="100">
        <f>D66</f>
        <v>2367</v>
      </c>
      <c r="E76" s="107">
        <f>D76/D77*100-100</f>
        <v>-1.4981273408239701</v>
      </c>
      <c r="F76" s="53">
        <f>SUM(F64:F75)</f>
        <v>405</v>
      </c>
      <c r="G76" s="107">
        <f>(F76-F77)/F77*100</f>
        <v>-2.4096385542168677</v>
      </c>
      <c r="H76" s="53">
        <f>SUM(H64:H75)</f>
        <v>313</v>
      </c>
      <c r="I76" s="137">
        <f>H76/H77*100-100</f>
        <v>15.498154981549803</v>
      </c>
      <c r="J76" s="53">
        <f>SUM(J64:J75)</f>
        <v>180</v>
      </c>
      <c r="K76" s="75">
        <f>J76/J77*100-100</f>
        <v>9.0909090909090793</v>
      </c>
      <c r="L76" s="145">
        <f>SUM(L64:L75)</f>
        <v>133</v>
      </c>
      <c r="M76" s="75">
        <f>L76/L77*100-100</f>
        <v>25.471698113207552</v>
      </c>
      <c r="N76" s="53">
        <f>SUM(N64:N75)</f>
        <v>3</v>
      </c>
      <c r="O76" s="158">
        <f>N76/N77*100-100</f>
        <v>-62.5</v>
      </c>
      <c r="P76" s="53">
        <f>SUM(P64:P75)</f>
        <v>130</v>
      </c>
      <c r="Q76" s="158">
        <f>P76/P77*100-100</f>
        <v>32.65306122448979</v>
      </c>
      <c r="R76" s="173">
        <f>SUM(R64:R75)</f>
        <v>1205</v>
      </c>
      <c r="S76" s="158">
        <f>(R76-R77)/R77*100</f>
        <v>22.335025380710661</v>
      </c>
      <c r="T76" s="53">
        <f>SUM(T64:T75)</f>
        <v>116</v>
      </c>
      <c r="U76" s="214">
        <f>T76/T77*100-100</f>
        <v>-29.268292682926827</v>
      </c>
    </row>
    <row r="77" spans="1:21" s="2" customFormat="1" ht="25.5" customHeight="1">
      <c r="A77" s="24" t="s">
        <v>3</v>
      </c>
      <c r="B77" s="54">
        <f>SUM(B52:B54)</f>
        <v>198</v>
      </c>
      <c r="C77" s="76" t="s">
        <v>9</v>
      </c>
      <c r="D77" s="101">
        <f>D54</f>
        <v>2403</v>
      </c>
      <c r="E77" s="108" t="s">
        <v>9</v>
      </c>
      <c r="F77" s="54">
        <f>SUM(F52:F54)</f>
        <v>415</v>
      </c>
      <c r="G77" s="125" t="s">
        <v>9</v>
      </c>
      <c r="H77" s="54">
        <f>SUM(H52:H54)</f>
        <v>271</v>
      </c>
      <c r="I77" s="125" t="s">
        <v>9</v>
      </c>
      <c r="J77" s="54">
        <f>SUM(J52:J54)</f>
        <v>165</v>
      </c>
      <c r="K77" s="76" t="s">
        <v>9</v>
      </c>
      <c r="L77" s="54">
        <f>SUM(L52:L54)</f>
        <v>106</v>
      </c>
      <c r="M77" s="76" t="s">
        <v>9</v>
      </c>
      <c r="N77" s="54">
        <f>SUM(N52:N54)</f>
        <v>8</v>
      </c>
      <c r="O77" s="76" t="s">
        <v>9</v>
      </c>
      <c r="P77" s="54">
        <f>SUM(P52:P54)</f>
        <v>98</v>
      </c>
      <c r="Q77" s="76" t="s">
        <v>9</v>
      </c>
      <c r="R77" s="174">
        <f>SUM(R52:R54)</f>
        <v>985</v>
      </c>
      <c r="S77" s="188" t="s">
        <v>9</v>
      </c>
      <c r="T77" s="54">
        <f>SUM(T52:T54)</f>
        <v>164</v>
      </c>
      <c r="U77" s="215" t="s">
        <v>9</v>
      </c>
    </row>
    <row r="78" spans="1:21" ht="12.75" hidden="1">
      <c r="A78" s="25" t="s">
        <v>81</v>
      </c>
      <c r="B78" s="55">
        <f>B8+B9+B10+B11+B12+B13+B14+B15+B16+B17+B18+B19+B20+B21+B23+B76</f>
        <v>8405</v>
      </c>
      <c r="C78" s="77" t="s">
        <v>9</v>
      </c>
      <c r="D78" s="102" t="s">
        <v>9</v>
      </c>
      <c r="E78" s="109" t="s">
        <v>9</v>
      </c>
      <c r="F78" s="55">
        <f>F8+F9+F10+F11+F12+F13+F14+F15+F16+F17+F18+F19+F20+F21+F23+F76</f>
        <v>36388</v>
      </c>
      <c r="G78" s="126" t="s">
        <v>9</v>
      </c>
      <c r="H78" s="55">
        <f>H8+H9+H10+H11+H12+H13+H14+H15+H16+H17+H18+H19+H20+H21+H23+H76</f>
        <v>16677</v>
      </c>
      <c r="I78" s="126" t="s">
        <v>9</v>
      </c>
      <c r="J78" s="55">
        <f>J8+J9+J10+J11+J12+J13+J14+J15+J16+J17+J18+J19+J20+J21+J23+J76</f>
        <v>13864</v>
      </c>
      <c r="K78" s="126" t="s">
        <v>9</v>
      </c>
      <c r="L78" s="55">
        <f>L8+L9+L10+L11+L12+L13+L14+L15+L16+L17+L18+L19+L20+L21+L23+L76</f>
        <v>2813</v>
      </c>
      <c r="M78" s="126" t="s">
        <v>9</v>
      </c>
      <c r="N78" s="55">
        <f>N11+N12+N13+N14+N15+N16+N17+N18+N19+N20+N21+N23+N76</f>
        <v>1135</v>
      </c>
      <c r="O78" s="77" t="s">
        <v>9</v>
      </c>
      <c r="P78" s="159">
        <f>P11+P12+P13+P14+P15+P16+P17+P18+P19+P20+P21+P23+P76</f>
        <v>945</v>
      </c>
      <c r="Q78" s="164" t="s">
        <v>9</v>
      </c>
      <c r="R78" s="175" t="s">
        <v>9</v>
      </c>
      <c r="S78" s="164" t="s">
        <v>9</v>
      </c>
      <c r="T78" s="159">
        <f>T9+T10+T11+T12+T13+T14+T15+T16+T17+T18+T19+T20+T21+T23+T76</f>
        <v>27028</v>
      </c>
      <c r="U78" s="216" t="s">
        <v>9</v>
      </c>
    </row>
    <row r="79" spans="1:21" s="2" customFormat="1" ht="14.1" customHeight="1">
      <c r="A79" s="26" t="s">
        <v>82</v>
      </c>
      <c r="B79" s="56"/>
      <c r="C79" s="56"/>
      <c r="D79" s="56"/>
      <c r="E79" s="56"/>
      <c r="F79" s="56"/>
      <c r="G79" s="56"/>
      <c r="H79" s="56"/>
      <c r="I79" s="56"/>
      <c r="J79" s="56"/>
      <c r="K79" s="56"/>
      <c r="L79" s="56"/>
      <c r="M79" s="56"/>
      <c r="N79" s="56"/>
      <c r="O79" s="56"/>
      <c r="P79" s="56"/>
      <c r="Q79" s="56"/>
      <c r="R79" s="56"/>
      <c r="S79" s="56"/>
      <c r="T79" s="56"/>
      <c r="U79" s="56"/>
    </row>
    <row r="80" spans="1:21" s="2" customFormat="1" ht="12" customHeight="1">
      <c r="A80" s="26" t="s">
        <v>60</v>
      </c>
      <c r="B80" s="56"/>
      <c r="C80" s="56"/>
      <c r="D80" s="56"/>
      <c r="E80" s="56"/>
      <c r="F80" s="56"/>
      <c r="G80" s="56"/>
      <c r="H80" s="56"/>
      <c r="I80" s="56"/>
      <c r="J80" s="56"/>
      <c r="K80" s="56"/>
      <c r="L80" s="56"/>
      <c r="M80" s="56"/>
      <c r="N80" s="56"/>
      <c r="O80" s="56"/>
      <c r="P80" s="56"/>
      <c r="Q80" s="56"/>
      <c r="R80" s="176"/>
      <c r="S80" s="56"/>
      <c r="T80" s="56"/>
      <c r="U80" s="56"/>
    </row>
    <row r="81" spans="1:21" s="2" customFormat="1" ht="12" customHeight="1">
      <c r="A81" s="26" t="s">
        <v>83</v>
      </c>
      <c r="B81" s="56"/>
      <c r="C81" s="56"/>
      <c r="D81" s="56"/>
      <c r="E81" s="56"/>
      <c r="F81" s="56"/>
      <c r="G81" s="56"/>
      <c r="H81" s="56"/>
      <c r="I81" s="56"/>
      <c r="J81" s="56"/>
      <c r="K81" s="56"/>
      <c r="L81" s="56"/>
      <c r="M81" s="56"/>
      <c r="N81" s="56"/>
      <c r="O81" s="56"/>
      <c r="P81" s="56"/>
      <c r="Q81" s="56"/>
      <c r="R81" s="176"/>
      <c r="S81" s="56"/>
      <c r="T81" s="56"/>
      <c r="U81" s="56"/>
    </row>
    <row r="82" spans="1:21">
      <c r="A82" s="27" t="s">
        <v>84</v>
      </c>
      <c r="B82" s="1"/>
      <c r="C82" s="1"/>
      <c r="D82" s="1"/>
      <c r="E82" s="1"/>
      <c r="F82" s="1"/>
      <c r="G82" s="1"/>
      <c r="H82" s="1"/>
      <c r="I82" s="1"/>
      <c r="J82" s="1"/>
      <c r="K82" s="1"/>
      <c r="L82" s="1"/>
      <c r="M82" s="1"/>
      <c r="N82" s="1"/>
    </row>
    <row r="83" spans="1:21">
      <c r="A83" s="28" t="s">
        <v>85</v>
      </c>
      <c r="B83" s="1"/>
      <c r="C83" s="1"/>
      <c r="D83" s="1"/>
      <c r="E83" s="1"/>
      <c r="F83" s="1"/>
      <c r="G83" s="1"/>
      <c r="H83" s="1"/>
      <c r="I83" s="1"/>
      <c r="J83" s="1"/>
      <c r="K83" s="1"/>
      <c r="L83" s="1"/>
      <c r="M83" s="1"/>
      <c r="N83" s="1"/>
    </row>
    <row r="84" spans="1:21">
      <c r="F84" s="1"/>
      <c r="H84" s="1"/>
      <c r="J84" s="1"/>
    </row>
  </sheetData>
  <mergeCells count="5">
    <mergeCell ref="A1:U1"/>
    <mergeCell ref="B3:E3"/>
    <mergeCell ref="H3:Q3"/>
    <mergeCell ref="N4:Q4"/>
    <mergeCell ref="J4:J5"/>
  </mergeCells>
  <phoneticPr fontId="2"/>
  <pageMargins left="0.66929133858267709" right="0.59055118110236227" top="0.59055118110236227" bottom="0.39370078740157477" header="0.51181102362204722" footer="0.51181102362204722"/>
  <pageSetup paperSize="9" scale="85" firstPageNumber="0" fitToWidth="1" fitToHeight="1" orientation="landscape" usePrinterDefaults="1" useFirstPageNumber="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様式１ー２</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佐藤　凌</dc:creator>
  <cp:lastModifiedBy>佐藤　凌</cp:lastModifiedBy>
  <dcterms:created xsi:type="dcterms:W3CDTF">2023-07-14T05:10:46Z</dcterms:created>
  <dcterms:modified xsi:type="dcterms:W3CDTF">2023-08-16T05:22:26Z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2023-08-16T05:22:26Z</vt:filetime>
  </property>
</Properties>
</file>