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/>
  <mc:AlternateContent xmlns:mc="http://schemas.openxmlformats.org/markup-compatibility/2006">
    <mc:Choice Requires="x15">
      <x15ac:absPath xmlns:x15ac="http://schemas.microsoft.com/office/spreadsheetml/2010/11/ac" url="\\10.36.3.1\share\令和７年度\Ｄ_調査・管理チーム\04_統計\03_税務統計書\06 オープンデータCSV\R6\エクセル版\"/>
    </mc:Choice>
  </mc:AlternateContent>
  <xr:revisionPtr revIDLastSave="0" documentId="13_ncr:1_{9929A4CF-67AA-4FBA-8045-A3503605ADDE}" xr6:coauthVersionLast="47" xr6:coauthVersionMax="47" xr10:uidLastSave="{00000000-0000-0000-0000-000000000000}"/>
  <bookViews>
    <workbookView xWindow="-120" yWindow="-120" windowWidth="29040" windowHeight="15720" firstSheet="1" activeTab="1" xr2:uid="{753835A1-C981-4F4C-9EEB-CB1DC54BB01D}"/>
  </bookViews>
  <sheets>
    <sheet name="円グラフ用データ" sheetId="3" state="hidden" r:id="rId1"/>
    <sheet name="県税決算額・税外収入決算額" sheetId="8" r:id="rId2"/>
  </sheets>
  <definedNames>
    <definedName name="_xlnm.Print_Area" localSheetId="1">県税決算額・税外収入決算額!$A$1:$V$141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V140" i="8" l="1"/>
  <c r="V139" i="8"/>
  <c r="V138" i="8"/>
  <c r="V136" i="8"/>
  <c r="V135" i="8"/>
  <c r="V134" i="8"/>
  <c r="V132" i="8"/>
  <c r="V131" i="8"/>
  <c r="V130" i="8"/>
  <c r="V128" i="8"/>
  <c r="V127" i="8"/>
  <c r="V126" i="8"/>
  <c r="V124" i="8"/>
  <c r="V123" i="8"/>
  <c r="V122" i="8"/>
  <c r="V120" i="8"/>
  <c r="V119" i="8"/>
  <c r="V118" i="8"/>
  <c r="V108" i="8"/>
  <c r="V107" i="8"/>
  <c r="V106" i="8"/>
  <c r="V104" i="8"/>
  <c r="V103" i="8"/>
  <c r="V102" i="8"/>
  <c r="V100" i="8"/>
  <c r="V99" i="8"/>
  <c r="V98" i="8"/>
  <c r="V96" i="8"/>
  <c r="V95" i="8"/>
  <c r="V94" i="8"/>
  <c r="V91" i="8"/>
  <c r="V90" i="8"/>
  <c r="V89" i="8"/>
  <c r="V79" i="8"/>
  <c r="V78" i="8"/>
  <c r="V77" i="8"/>
  <c r="V65" i="8"/>
  <c r="V64" i="8"/>
  <c r="V63" i="8"/>
  <c r="V61" i="8"/>
  <c r="V60" i="8"/>
  <c r="V59" i="8"/>
  <c r="V57" i="8"/>
  <c r="V56" i="8"/>
  <c r="V55" i="8"/>
  <c r="V53" i="8"/>
  <c r="V52" i="8"/>
  <c r="V51" i="8"/>
  <c r="V49" i="8"/>
  <c r="V48" i="8"/>
  <c r="V47" i="8"/>
  <c r="V45" i="8"/>
  <c r="V44" i="8"/>
  <c r="V43" i="8"/>
  <c r="V41" i="8"/>
  <c r="V40" i="8"/>
  <c r="V39" i="8"/>
  <c r="V37" i="8"/>
  <c r="V36" i="8"/>
  <c r="V35" i="8"/>
  <c r="V33" i="8"/>
  <c r="V32" i="8"/>
  <c r="V31" i="8"/>
  <c r="V29" i="8"/>
  <c r="V28" i="8"/>
  <c r="V27" i="8"/>
  <c r="V25" i="8"/>
  <c r="V24" i="8"/>
  <c r="V23" i="8"/>
  <c r="V21" i="8"/>
  <c r="V20" i="8"/>
  <c r="V19" i="8"/>
  <c r="V17" i="8"/>
  <c r="V16" i="8"/>
  <c r="V15" i="8"/>
  <c r="V13" i="8"/>
  <c r="V12" i="8"/>
  <c r="V11" i="8"/>
  <c r="V9" i="8"/>
  <c r="V8" i="8"/>
  <c r="V7" i="8"/>
  <c r="I12" i="3" l="1"/>
  <c r="K12" i="3" s="1"/>
  <c r="I7" i="3"/>
  <c r="K7" i="3" s="1"/>
  <c r="K14" i="3"/>
  <c r="I13" i="3"/>
  <c r="K13" i="3" s="1"/>
  <c r="I11" i="3"/>
  <c r="K11" i="3" s="1"/>
  <c r="C8" i="3"/>
  <c r="E8" i="3" s="1"/>
  <c r="C5" i="3" l="1"/>
  <c r="E5" i="3" s="1"/>
  <c r="C6" i="3"/>
  <c r="E6" i="3" s="1"/>
  <c r="C10" i="3"/>
  <c r="E10" i="3" s="1"/>
  <c r="I4" i="3"/>
  <c r="K4" i="3" s="1"/>
  <c r="C9" i="3"/>
  <c r="E9" i="3" s="1"/>
  <c r="I10" i="3"/>
  <c r="C11" i="3" s="1"/>
  <c r="E11" i="3" s="1"/>
  <c r="I9" i="3"/>
  <c r="K9" i="3" s="1"/>
  <c r="I6" i="3"/>
  <c r="K6" i="3" s="1"/>
  <c r="I5" i="3"/>
  <c r="K5" i="3" s="1"/>
  <c r="C7" i="3"/>
  <c r="E7" i="3" s="1"/>
  <c r="I8" i="3"/>
  <c r="I3" i="3"/>
  <c r="C3" i="3" l="1"/>
  <c r="E3" i="3" s="1"/>
  <c r="K10" i="3"/>
  <c r="M10" i="3" s="1"/>
  <c r="K8" i="3"/>
  <c r="M8" i="3" s="1"/>
  <c r="C4" i="3"/>
  <c r="E4" i="3" s="1"/>
  <c r="K3" i="3"/>
  <c r="M3" i="3" s="1"/>
  <c r="C12" i="3" l="1"/>
  <c r="D6" i="3" s="1"/>
  <c r="E12" i="3"/>
  <c r="L6" i="3" s="1"/>
  <c r="J4" i="3" l="1"/>
  <c r="D5" i="3"/>
  <c r="D3" i="3"/>
  <c r="J7" i="3"/>
  <c r="D8" i="3"/>
  <c r="J11" i="3"/>
  <c r="D11" i="3"/>
  <c r="J3" i="3"/>
  <c r="J6" i="3"/>
  <c r="J13" i="3"/>
  <c r="D10" i="3"/>
  <c r="J12" i="3"/>
  <c r="D9" i="3"/>
  <c r="D4" i="3"/>
  <c r="J5" i="3"/>
  <c r="J14" i="3"/>
  <c r="D12" i="3"/>
  <c r="J9" i="3"/>
  <c r="J8" i="3"/>
  <c r="J10" i="3"/>
  <c r="D7" i="3"/>
  <c r="F6" i="3"/>
  <c r="F10" i="3"/>
  <c r="F4" i="3"/>
  <c r="L14" i="3"/>
  <c r="L9" i="3"/>
  <c r="F7" i="3"/>
  <c r="L13" i="3"/>
  <c r="F5" i="3"/>
  <c r="L11" i="3"/>
  <c r="F3" i="3"/>
  <c r="L3" i="3"/>
  <c r="L10" i="3"/>
  <c r="L4" i="3"/>
  <c r="F8" i="3"/>
  <c r="L12" i="3"/>
  <c r="L8" i="3"/>
  <c r="F11" i="3"/>
  <c r="L7" i="3"/>
  <c r="F9" i="3"/>
  <c r="L5" i="3"/>
  <c r="N8" i="3" l="1"/>
  <c r="N10" i="3"/>
  <c r="F12" i="3"/>
  <c r="N3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福田 将平</author>
  </authors>
  <commentList>
    <comment ref="H7" authorId="0" shapeId="0" xr:uid="{70C29F29-99FF-45A6-8B7D-1383736050B4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監査資料と整合させる
→違いは地方消費税の件数の書き方
</t>
        </r>
      </text>
    </comment>
  </commentList>
</comments>
</file>

<file path=xl/sharedStrings.xml><?xml version="1.0" encoding="utf-8"?>
<sst xmlns="http://schemas.openxmlformats.org/spreadsheetml/2006/main" count="265" uniqueCount="88">
  <si>
    <t>件</t>
    <rPh sb="0" eb="1">
      <t>ケンスウ</t>
    </rPh>
    <phoneticPr fontId="1"/>
  </si>
  <si>
    <t>不申告加算金</t>
    <rPh sb="0" eb="6">
      <t>フ</t>
    </rPh>
    <phoneticPr fontId="1"/>
  </si>
  <si>
    <t>％</t>
  </si>
  <si>
    <t>県民税</t>
    <rPh sb="0" eb="3">
      <t>ケンミンゼイ</t>
    </rPh>
    <phoneticPr fontId="1"/>
  </si>
  <si>
    <t>狩猟</t>
    <rPh sb="0" eb="2">
      <t>シュリョウ</t>
    </rPh>
    <phoneticPr fontId="1"/>
  </si>
  <si>
    <t>産業廃棄物税</t>
    <rPh sb="0" eb="2">
      <t>サンギョウ</t>
    </rPh>
    <rPh sb="2" eb="5">
      <t>ハイキブツ</t>
    </rPh>
    <rPh sb="5" eb="6">
      <t>ゼイ</t>
    </rPh>
    <phoneticPr fontId="1"/>
  </si>
  <si>
    <t>過少申告加算金</t>
    <rPh sb="0" eb="7">
      <t>カ</t>
    </rPh>
    <phoneticPr fontId="1"/>
  </si>
  <si>
    <t>滞納繰越分</t>
    <rPh sb="0" eb="2">
      <t>タイノウ</t>
    </rPh>
    <rPh sb="2" eb="4">
      <t>クリコ</t>
    </rPh>
    <rPh sb="4" eb="5">
      <t>ブン</t>
    </rPh>
    <phoneticPr fontId="1"/>
  </si>
  <si>
    <t>配当割</t>
    <rPh sb="0" eb="2">
      <t>ハイトウ</t>
    </rPh>
    <rPh sb="2" eb="3">
      <t>ワ</t>
    </rPh>
    <phoneticPr fontId="1"/>
  </si>
  <si>
    <t>株式等譲渡所得割</t>
    <rPh sb="0" eb="2">
      <t>カブシキ</t>
    </rPh>
    <rPh sb="2" eb="3">
      <t>トウ</t>
    </rPh>
    <rPh sb="3" eb="5">
      <t>ジョウト</t>
    </rPh>
    <rPh sb="5" eb="7">
      <t>ショトク</t>
    </rPh>
    <rPh sb="7" eb="8">
      <t>ワリ</t>
    </rPh>
    <phoneticPr fontId="1"/>
  </si>
  <si>
    <t>対　調　定</t>
    <rPh sb="0" eb="1">
      <t>タイ</t>
    </rPh>
    <rPh sb="2" eb="5">
      <t>チ</t>
    </rPh>
    <phoneticPr fontId="1"/>
  </si>
  <si>
    <t>狩猟税</t>
    <rPh sb="0" eb="2">
      <t>シュリョウ</t>
    </rPh>
    <rPh sb="2" eb="3">
      <t>ゼイ</t>
    </rPh>
    <phoneticPr fontId="1"/>
  </si>
  <si>
    <t>円</t>
    <rPh sb="0" eb="1">
      <t>エン</t>
    </rPh>
    <phoneticPr fontId="1"/>
  </si>
  <si>
    <t>件　数</t>
    <rPh sb="0" eb="3">
      <t>ケンスウ</t>
    </rPh>
    <phoneticPr fontId="1"/>
  </si>
  <si>
    <t>重加算金</t>
    <rPh sb="0" eb="4">
      <t>ジ</t>
    </rPh>
    <phoneticPr fontId="1"/>
  </si>
  <si>
    <t>（自動車取得税）</t>
    <rPh sb="1" eb="4">
      <t>ジドウシャ</t>
    </rPh>
    <rPh sb="4" eb="7">
      <t>シュトクゼイ</t>
    </rPh>
    <phoneticPr fontId="1"/>
  </si>
  <si>
    <t>収　　入　　率</t>
    <rPh sb="0" eb="4">
      <t>シュウニュウ</t>
    </rPh>
    <rPh sb="6" eb="7">
      <t>リツ</t>
    </rPh>
    <phoneticPr fontId="1"/>
  </si>
  <si>
    <t>事業税</t>
    <rPh sb="0" eb="3">
      <t>ジギョウゼイ</t>
    </rPh>
    <phoneticPr fontId="1"/>
  </si>
  <si>
    <t>個人分</t>
    <rPh sb="0" eb="3">
      <t>コジンブン</t>
    </rPh>
    <phoneticPr fontId="1"/>
  </si>
  <si>
    <t>件</t>
    <rPh sb="0" eb="1">
      <t>ケン</t>
    </rPh>
    <phoneticPr fontId="1"/>
  </si>
  <si>
    <t>自動車税</t>
    <rPh sb="0" eb="4">
      <t>ジドウシャゼイ</t>
    </rPh>
    <phoneticPr fontId="1"/>
  </si>
  <si>
    <t>個民</t>
    <rPh sb="0" eb="1">
      <t>コ</t>
    </rPh>
    <rPh sb="1" eb="2">
      <t>ミン</t>
    </rPh>
    <phoneticPr fontId="1"/>
  </si>
  <si>
    <t>税目</t>
    <rPh sb="0" eb="2">
      <t>ゼイモク</t>
    </rPh>
    <phoneticPr fontId="1"/>
  </si>
  <si>
    <t>自動車取得税</t>
    <rPh sb="0" eb="3">
      <t>ジドウシャ</t>
    </rPh>
    <rPh sb="3" eb="6">
      <t>シュトクゼイ</t>
    </rPh>
    <phoneticPr fontId="1"/>
  </si>
  <si>
    <t>地方消費税</t>
    <rPh sb="0" eb="2">
      <t>チホウ</t>
    </rPh>
    <rPh sb="2" eb="5">
      <t>ショウヒゼイ</t>
    </rPh>
    <phoneticPr fontId="1"/>
  </si>
  <si>
    <t>その他</t>
    <rPh sb="2" eb="3">
      <t>タ</t>
    </rPh>
    <phoneticPr fontId="1"/>
  </si>
  <si>
    <t>不動産取得税</t>
    <rPh sb="0" eb="3">
      <t>フドウサン</t>
    </rPh>
    <rPh sb="3" eb="6">
      <t>シュトクゼイ</t>
    </rPh>
    <phoneticPr fontId="1"/>
  </si>
  <si>
    <t>県たばこ税</t>
    <rPh sb="0" eb="1">
      <t>ケン</t>
    </rPh>
    <rPh sb="4" eb="5">
      <t>ゼイ</t>
    </rPh>
    <phoneticPr fontId="1"/>
  </si>
  <si>
    <t>調　　　　　定</t>
    <rPh sb="0" eb="1">
      <t>チョウ</t>
    </rPh>
    <rPh sb="6" eb="7">
      <t>サダム</t>
    </rPh>
    <phoneticPr fontId="1"/>
  </si>
  <si>
    <t>本年度</t>
    <rPh sb="0" eb="3">
      <t>ホンネンド</t>
    </rPh>
    <phoneticPr fontId="1"/>
  </si>
  <si>
    <t>軽油引取税</t>
    <rPh sb="0" eb="2">
      <t>ケイユ</t>
    </rPh>
    <rPh sb="2" eb="5">
      <t>ヒキトリゼイ</t>
    </rPh>
    <phoneticPr fontId="1"/>
  </si>
  <si>
    <t>件  数</t>
    <rPh sb="0" eb="4">
      <t>ケンスウ</t>
    </rPh>
    <phoneticPr fontId="1"/>
  </si>
  <si>
    <t>県税収入額</t>
    <rPh sb="0" eb="2">
      <t>ケンゼイ</t>
    </rPh>
    <rPh sb="2" eb="5">
      <t>シュウニュウガク</t>
    </rPh>
    <phoneticPr fontId="1"/>
  </si>
  <si>
    <t>決算額</t>
    <rPh sb="0" eb="3">
      <t>ケッサンガク</t>
    </rPh>
    <phoneticPr fontId="1"/>
  </si>
  <si>
    <t>構成比</t>
    <rPh sb="0" eb="3">
      <t>コウセイヒ</t>
    </rPh>
    <phoneticPr fontId="1"/>
  </si>
  <si>
    <t>軽油引取税</t>
    <rPh sb="0" eb="2">
      <t>ケイユ</t>
    </rPh>
    <rPh sb="2" eb="4">
      <t>ヒキト</t>
    </rPh>
    <rPh sb="4" eb="5">
      <t>ゼイ</t>
    </rPh>
    <phoneticPr fontId="1"/>
  </si>
  <si>
    <t>県たばこ税</t>
    <rPh sb="0" eb="5">
      <t>タ</t>
    </rPh>
    <phoneticPr fontId="1"/>
  </si>
  <si>
    <t>決算額（千円）</t>
    <rPh sb="0" eb="3">
      <t>ケッサンガク</t>
    </rPh>
    <rPh sb="4" eb="6">
      <t>センエン</t>
    </rPh>
    <phoneticPr fontId="1"/>
  </si>
  <si>
    <t>利子割</t>
    <rPh sb="0" eb="2">
      <t>リシ</t>
    </rPh>
    <rPh sb="2" eb="3">
      <t>ワリ</t>
    </rPh>
    <phoneticPr fontId="1"/>
  </si>
  <si>
    <t>譲渡割</t>
    <rPh sb="0" eb="2">
      <t>ジョウト</t>
    </rPh>
    <rPh sb="2" eb="3">
      <t>ワ</t>
    </rPh>
    <phoneticPr fontId="1"/>
  </si>
  <si>
    <t>内訳</t>
    <rPh sb="0" eb="2">
      <t>ウチワケ</t>
    </rPh>
    <phoneticPr fontId="1"/>
  </si>
  <si>
    <t>旧法による税</t>
    <rPh sb="0" eb="2">
      <t>キュウホウ</t>
    </rPh>
    <rPh sb="5" eb="6">
      <t>ゼイ</t>
    </rPh>
    <phoneticPr fontId="1"/>
  </si>
  <si>
    <t>個事</t>
    <rPh sb="0" eb="1">
      <t>コ</t>
    </rPh>
    <rPh sb="1" eb="2">
      <t>コト</t>
    </rPh>
    <phoneticPr fontId="1"/>
  </si>
  <si>
    <t>法事</t>
    <rPh sb="0" eb="2">
      <t>ホウジ</t>
    </rPh>
    <phoneticPr fontId="1"/>
  </si>
  <si>
    <t>法民</t>
    <rPh sb="0" eb="1">
      <t>ホウ</t>
    </rPh>
    <rPh sb="1" eb="2">
      <t>ミン</t>
    </rPh>
    <phoneticPr fontId="1"/>
  </si>
  <si>
    <t>ゴルフ</t>
  </si>
  <si>
    <t>産廃</t>
    <rPh sb="0" eb="2">
      <t>サンパイ</t>
    </rPh>
    <phoneticPr fontId="1"/>
  </si>
  <si>
    <t>鉱区</t>
    <rPh sb="0" eb="2">
      <t>コウク</t>
    </rPh>
    <phoneticPr fontId="1"/>
  </si>
  <si>
    <t>番号</t>
    <rPh sb="0" eb="1">
      <t>バン</t>
    </rPh>
    <rPh sb="1" eb="2">
      <t>ゴウ</t>
    </rPh>
    <phoneticPr fontId="1"/>
  </si>
  <si>
    <t>過誤納還付未済</t>
    <rPh sb="0" eb="1">
      <t>カ</t>
    </rPh>
    <rPh sb="1" eb="2">
      <t>ゴ</t>
    </rPh>
    <rPh sb="2" eb="3">
      <t>ノウ</t>
    </rPh>
    <rPh sb="3" eb="5">
      <t>カンプ</t>
    </rPh>
    <rPh sb="5" eb="7">
      <t>ミサイ</t>
    </rPh>
    <phoneticPr fontId="1"/>
  </si>
  <si>
    <t>調定額
前年比</t>
    <rPh sb="0" eb="3">
      <t>チ</t>
    </rPh>
    <rPh sb="4" eb="7">
      <t>ゼンネンヒ</t>
    </rPh>
    <phoneticPr fontId="1"/>
  </si>
  <si>
    <t>ゴルフ場利用税</t>
    <rPh sb="0" eb="7">
      <t>ゴ</t>
    </rPh>
    <phoneticPr fontId="1"/>
  </si>
  <si>
    <t>利子割</t>
    <rPh sb="0" eb="2">
      <t>リシ</t>
    </rPh>
    <rPh sb="2" eb="3">
      <t>ワ</t>
    </rPh>
    <phoneticPr fontId="1"/>
  </si>
  <si>
    <t>収入額
前年比</t>
    <rPh sb="0" eb="3">
      <t>シュウニュウガク</t>
    </rPh>
    <rPh sb="4" eb="7">
      <t>ゼンネンヒ</t>
    </rPh>
    <phoneticPr fontId="1"/>
  </si>
  <si>
    <t>対予算</t>
    <rPh sb="0" eb="1">
      <t>タイ</t>
    </rPh>
    <rPh sb="1" eb="3">
      <t>ヨサン</t>
    </rPh>
    <phoneticPr fontId="1"/>
  </si>
  <si>
    <t>前年度</t>
    <rPh sb="0" eb="3">
      <t>ゼンネンド</t>
    </rPh>
    <phoneticPr fontId="1"/>
  </si>
  <si>
    <t>現年課税分</t>
    <rPh sb="0" eb="1">
      <t>ゲン</t>
    </rPh>
    <rPh sb="1" eb="2">
      <t>ネン</t>
    </rPh>
    <rPh sb="2" eb="5">
      <t>カゼイブン</t>
    </rPh>
    <phoneticPr fontId="1"/>
  </si>
  <si>
    <t>法人分</t>
    <rPh sb="0" eb="3">
      <t>ホウジンブン</t>
    </rPh>
    <phoneticPr fontId="1"/>
  </si>
  <si>
    <t>延滞金</t>
    <rPh sb="0" eb="3">
      <t>エンタイキン</t>
    </rPh>
    <phoneticPr fontId="1"/>
  </si>
  <si>
    <t>地方消費税</t>
    <rPh sb="0" eb="5">
      <t>チ</t>
    </rPh>
    <phoneticPr fontId="1"/>
  </si>
  <si>
    <t>不動産取得税</t>
    <rPh sb="0" eb="6">
      <t>フ</t>
    </rPh>
    <phoneticPr fontId="1"/>
  </si>
  <si>
    <t>鉱区税</t>
    <rPh sb="0" eb="2">
      <t>コウク</t>
    </rPh>
    <rPh sb="2" eb="3">
      <t>ゼイ</t>
    </rPh>
    <phoneticPr fontId="1"/>
  </si>
  <si>
    <t>税外収入</t>
    <rPh sb="0" eb="1">
      <t>ゼイ</t>
    </rPh>
    <rPh sb="1" eb="2">
      <t>ガイ</t>
    </rPh>
    <rPh sb="2" eb="4">
      <t>シュウニュウ</t>
    </rPh>
    <phoneticPr fontId="1"/>
  </si>
  <si>
    <t>現年分</t>
    <rPh sb="0" eb="1">
      <t>ゲン</t>
    </rPh>
    <rPh sb="1" eb="3">
      <t>ネンブン</t>
    </rPh>
    <phoneticPr fontId="1"/>
  </si>
  <si>
    <t>滞納処分費</t>
    <rPh sb="0" eb="2">
      <t>タイノウ</t>
    </rPh>
    <rPh sb="2" eb="5">
      <t>ショブンヒ</t>
    </rPh>
    <phoneticPr fontId="1"/>
  </si>
  <si>
    <t>予　算　額</t>
    <rPh sb="0" eb="1">
      <t>ヨ</t>
    </rPh>
    <rPh sb="2" eb="3">
      <t>ザン</t>
    </rPh>
    <rPh sb="4" eb="5">
      <t>ガク</t>
    </rPh>
    <phoneticPr fontId="1"/>
  </si>
  <si>
    <t>収　　　　　入</t>
    <rPh sb="0" eb="1">
      <t>オサム</t>
    </rPh>
    <rPh sb="6" eb="7">
      <t>イリ</t>
    </rPh>
    <phoneticPr fontId="1"/>
  </si>
  <si>
    <t>税　　　額</t>
    <rPh sb="0" eb="1">
      <t>ゼイ</t>
    </rPh>
    <rPh sb="4" eb="5">
      <t>ガク</t>
    </rPh>
    <phoneticPr fontId="1"/>
  </si>
  <si>
    <t>件　数</t>
    <rPh sb="0" eb="1">
      <t>ケン</t>
    </rPh>
    <rPh sb="2" eb="3">
      <t>カズ</t>
    </rPh>
    <phoneticPr fontId="1"/>
  </si>
  <si>
    <t>税額</t>
    <rPh sb="0" eb="2">
      <t>ゼイガク</t>
    </rPh>
    <phoneticPr fontId="1"/>
  </si>
  <si>
    <t>件数</t>
    <rPh sb="0" eb="2">
      <t>ケンスウ</t>
    </rPh>
    <phoneticPr fontId="1"/>
  </si>
  <si>
    <t>未 納 繰 越</t>
    <rPh sb="0" eb="1">
      <t>ミ</t>
    </rPh>
    <rPh sb="2" eb="3">
      <t>オサム</t>
    </rPh>
    <rPh sb="4" eb="5">
      <t>クリ</t>
    </rPh>
    <rPh sb="6" eb="7">
      <t>コシ</t>
    </rPh>
    <phoneticPr fontId="1"/>
  </si>
  <si>
    <t>不 納 欠 損</t>
    <rPh sb="0" eb="1">
      <t>フ</t>
    </rPh>
    <rPh sb="2" eb="3">
      <t>オサム</t>
    </rPh>
    <rPh sb="4" eb="5">
      <t>ケツ</t>
    </rPh>
    <rPh sb="6" eb="7">
      <t>ソン</t>
    </rPh>
    <phoneticPr fontId="1"/>
  </si>
  <si>
    <t>修正入力した欄</t>
    <rPh sb="0" eb="2">
      <t>シュウセイ</t>
    </rPh>
    <rPh sb="2" eb="4">
      <t>ニュウリョク</t>
    </rPh>
    <rPh sb="6" eb="7">
      <t>ラン</t>
    </rPh>
    <phoneticPr fontId="1"/>
  </si>
  <si>
    <t>　現年課税分　譲渡割</t>
    <rPh sb="1" eb="3">
      <t>ゲンネン</t>
    </rPh>
    <rPh sb="3" eb="6">
      <t>カゼイブン</t>
    </rPh>
    <rPh sb="7" eb="9">
      <t>ジョウト</t>
    </rPh>
    <rPh sb="9" eb="10">
      <t>ワリ</t>
    </rPh>
    <phoneticPr fontId="1"/>
  </si>
  <si>
    <t>　現年課税分　貨物割</t>
    <rPh sb="1" eb="3">
      <t>ゲンネン</t>
    </rPh>
    <rPh sb="3" eb="6">
      <t>カゼイブン</t>
    </rPh>
    <rPh sb="7" eb="9">
      <t>カモツ</t>
    </rPh>
    <rPh sb="9" eb="10">
      <t>ワリ</t>
    </rPh>
    <phoneticPr fontId="1"/>
  </si>
  <si>
    <t>（軽油引取税）</t>
    <rPh sb="1" eb="3">
      <t>ケイユ</t>
    </rPh>
    <rPh sb="3" eb="6">
      <t>ヒキトリゼイ</t>
    </rPh>
    <phoneticPr fontId="1"/>
  </si>
  <si>
    <t>県税</t>
    <rPh sb="0" eb="2">
      <t>ケンゼイ</t>
    </rPh>
    <phoneticPr fontId="1"/>
  </si>
  <si>
    <t>←今回はなし</t>
    <rPh sb="1" eb="3">
      <t>コンカイ</t>
    </rPh>
    <phoneticPr fontId="1"/>
  </si>
  <si>
    <t>自動車税環境性能割</t>
    <rPh sb="0" eb="4">
      <t>ジドウシャゼイ</t>
    </rPh>
    <rPh sb="4" eb="6">
      <t>カンキョウ</t>
    </rPh>
    <rPh sb="6" eb="8">
      <t>セイノウ</t>
    </rPh>
    <rPh sb="8" eb="9">
      <t>ワリ</t>
    </rPh>
    <phoneticPr fontId="1"/>
  </si>
  <si>
    <t>自動車税種別割</t>
    <rPh sb="0" eb="4">
      <t>ジドウシャゼイ</t>
    </rPh>
    <rPh sb="4" eb="6">
      <t>シュベツ</t>
    </rPh>
    <rPh sb="6" eb="7">
      <t>ワ</t>
    </rPh>
    <phoneticPr fontId="1"/>
  </si>
  <si>
    <t>（自動車税）</t>
    <rPh sb="1" eb="5">
      <t>ジドウシャゼイ</t>
    </rPh>
    <phoneticPr fontId="1"/>
  </si>
  <si>
    <t>金　　　額</t>
    <rPh sb="0" eb="1">
      <t>キン</t>
    </rPh>
    <rPh sb="4" eb="5">
      <t>ガク</t>
    </rPh>
    <phoneticPr fontId="1"/>
  </si>
  <si>
    <t>1 　令和6年度県税決算額</t>
    <rPh sb="3" eb="5">
      <t>レイワ</t>
    </rPh>
    <rPh sb="6" eb="8">
      <t>ネンド</t>
    </rPh>
    <rPh sb="8" eb="10">
      <t>ケンゼイ</t>
    </rPh>
    <phoneticPr fontId="1"/>
  </si>
  <si>
    <t>2 　令和6年度県税に付随する税外収入決算額</t>
    <rPh sb="3" eb="5">
      <t>レイワ</t>
    </rPh>
    <rPh sb="6" eb="8">
      <t>ネンド</t>
    </rPh>
    <rPh sb="8" eb="10">
      <t>ケンゼイ</t>
    </rPh>
    <rPh sb="11" eb="13">
      <t>フズイ</t>
    </rPh>
    <rPh sb="15" eb="16">
      <t>ゼイ</t>
    </rPh>
    <rPh sb="16" eb="17">
      <t>ガイ</t>
    </rPh>
    <rPh sb="17" eb="19">
      <t>シュウニュウ</t>
    </rPh>
    <rPh sb="19" eb="22">
      <t>ケッサンガク</t>
    </rPh>
    <phoneticPr fontId="1"/>
  </si>
  <si>
    <t>皆減</t>
  </si>
  <si>
    <t>－</t>
  </si>
  <si>
    <t>皆増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</si>
</sst>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,##0.00_ "/>
    <numFmt numFmtId="177" formatCode="#,##0.00_ ;&quot;△&quot;\ #,##0.00_ ;&quot;-&quot;_ "/>
    <numFmt numFmtId="178" formatCode="#,##0.0;[Red]\-#,##0.0"/>
    <numFmt numFmtId="179" formatCode="#,##0.0_ "/>
    <numFmt numFmtId="180" formatCode="#,##0.0_ ;&quot;△&quot;\ #,##0.0_ ;&quot;-&quot;_ "/>
    <numFmt numFmtId="181" formatCode="#,##0_ "/>
    <numFmt numFmtId="182" formatCode="#,##0_ ;&quot;△&quot;\ #,##0_ ;&quot;-&quot;_ "/>
  </numFmts>
  <fonts count="19">
    <font>
      <sz val="11"/>
      <name val="ＭＳ Ｐゴシック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9"/>
      <name val="ＭＳ 明朝"/>
      <family val="1"/>
      <charset val="128"/>
    </font>
    <font>
      <sz val="11"/>
      <color rgb="FFFF000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rgb="FFFF0000"/>
      <name val="ＭＳ 明朝"/>
      <family val="1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name val="ＭＳ 明朝"/>
      <family val="1"/>
      <charset val="128"/>
    </font>
    <font>
      <sz val="9"/>
      <name val="ＭＳ Ｐ明朝"/>
      <family val="1"/>
      <charset val="128"/>
    </font>
    <font>
      <sz val="10"/>
      <name val="ＭＳ Ｐゴシック"/>
      <family val="3"/>
      <charset val="128"/>
    </font>
    <font>
      <sz val="14"/>
      <name val="ＭＳ 明朝"/>
      <family val="1"/>
      <charset val="128"/>
    </font>
    <font>
      <sz val="9"/>
      <color rgb="FFFF0000"/>
      <name val="ＭＳ Ｐゴシック"/>
      <family val="3"/>
      <charset val="128"/>
    </font>
    <font>
      <sz val="9"/>
      <color rgb="FF0000FF"/>
      <name val="ＭＳ Ｐ明朝"/>
      <family val="1"/>
      <charset val="128"/>
    </font>
    <font>
      <sz val="9"/>
      <color rgb="FFFF0000"/>
      <name val="ＭＳ Ｐ明朝"/>
      <family val="1"/>
      <charset val="128"/>
    </font>
    <font>
      <b/>
      <sz val="9"/>
      <color indexed="81"/>
      <name val="MS P ゴシック"/>
      <family val="3"/>
      <charset val="128"/>
    </font>
    <font>
      <sz val="9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38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>
      <alignment vertical="center"/>
    </xf>
  </cellStyleXfs>
  <cellXfs count="168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horizontal="left" vertical="center"/>
    </xf>
    <xf numFmtId="181" fontId="0" fillId="0" borderId="0" xfId="0" applyNumberFormat="1"/>
    <xf numFmtId="0" fontId="0" fillId="0" borderId="0" xfId="0" applyAlignment="1">
      <alignment horizontal="center"/>
    </xf>
    <xf numFmtId="181" fontId="0" fillId="0" borderId="0" xfId="0" applyNumberFormat="1" applyAlignment="1">
      <alignment horizontal="center"/>
    </xf>
    <xf numFmtId="181" fontId="5" fillId="2" borderId="0" xfId="0" applyNumberFormat="1" applyFont="1" applyFill="1"/>
    <xf numFmtId="179" fontId="5" fillId="0" borderId="0" xfId="0" applyNumberFormat="1" applyFont="1"/>
    <xf numFmtId="176" fontId="0" fillId="0" borderId="0" xfId="0" applyNumberFormat="1"/>
    <xf numFmtId="179" fontId="0" fillId="0" borderId="0" xfId="0" applyNumberFormat="1"/>
    <xf numFmtId="181" fontId="5" fillId="0" borderId="0" xfId="0" applyNumberFormat="1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181" fontId="0" fillId="0" borderId="4" xfId="0" applyNumberFormat="1" applyFill="1" applyBorder="1"/>
    <xf numFmtId="181" fontId="0" fillId="0" borderId="0" xfId="0" applyNumberFormat="1" applyFill="1" applyBorder="1"/>
    <xf numFmtId="181" fontId="0" fillId="0" borderId="5" xfId="0" applyNumberFormat="1" applyFill="1" applyBorder="1"/>
    <xf numFmtId="179" fontId="5" fillId="0" borderId="4" xfId="0" applyNumberFormat="1" applyFont="1" applyBorder="1"/>
    <xf numFmtId="179" fontId="5" fillId="0" borderId="0" xfId="0" applyNumberFormat="1" applyFont="1" applyBorder="1"/>
    <xf numFmtId="179" fontId="5" fillId="0" borderId="5" xfId="0" applyNumberFormat="1" applyFont="1" applyBorder="1"/>
    <xf numFmtId="181" fontId="5" fillId="0" borderId="4" xfId="0" applyNumberFormat="1" applyFont="1" applyBorder="1"/>
    <xf numFmtId="181" fontId="5" fillId="0" borderId="0" xfId="0" applyNumberFormat="1" applyFont="1" applyBorder="1"/>
    <xf numFmtId="181" fontId="5" fillId="0" borderId="5" xfId="0" applyNumberFormat="1" applyFont="1" applyBorder="1"/>
    <xf numFmtId="176" fontId="6" fillId="0" borderId="4" xfId="0" applyNumberFormat="1" applyFont="1" applyFill="1" applyBorder="1"/>
    <xf numFmtId="176" fontId="0" fillId="0" borderId="0" xfId="0" applyNumberFormat="1" applyBorder="1"/>
    <xf numFmtId="176" fontId="0" fillId="0" borderId="5" xfId="0" applyNumberFormat="1" applyFill="1" applyBorder="1"/>
    <xf numFmtId="176" fontId="0" fillId="0" borderId="4" xfId="0" applyNumberFormat="1" applyBorder="1"/>
    <xf numFmtId="176" fontId="0" fillId="0" borderId="6" xfId="0" applyNumberFormat="1" applyBorder="1"/>
    <xf numFmtId="176" fontId="0" fillId="0" borderId="7" xfId="0" applyNumberFormat="1" applyBorder="1"/>
    <xf numFmtId="176" fontId="0" fillId="0" borderId="8" xfId="0" applyNumberFormat="1" applyBorder="1"/>
    <xf numFmtId="0" fontId="4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181" fontId="2" fillId="0" borderId="0" xfId="0" applyNumberFormat="1" applyFont="1" applyAlignment="1">
      <alignment vertical="center"/>
    </xf>
    <xf numFmtId="181" fontId="7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8" fillId="0" borderId="2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38" fontId="4" fillId="0" borderId="0" xfId="1" applyFont="1" applyBorder="1" applyAlignment="1">
      <alignment vertical="center"/>
    </xf>
    <xf numFmtId="38" fontId="4" fillId="0" borderId="4" xfId="1" applyFont="1" applyBorder="1" applyAlignment="1">
      <alignment vertical="center"/>
    </xf>
    <xf numFmtId="38" fontId="4" fillId="0" borderId="5" xfId="1" applyFont="1" applyBorder="1" applyAlignment="1">
      <alignment vertical="center"/>
    </xf>
    <xf numFmtId="38" fontId="4" fillId="0" borderId="0" xfId="1" applyFont="1" applyBorder="1" applyAlignment="1">
      <alignment horizontal="distributed" vertical="center"/>
    </xf>
    <xf numFmtId="38" fontId="4" fillId="0" borderId="5" xfId="1" applyFont="1" applyBorder="1" applyAlignment="1">
      <alignment horizontal="distributed"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38" fontId="4" fillId="0" borderId="6" xfId="1" applyFont="1" applyBorder="1" applyAlignment="1">
      <alignment vertical="center"/>
    </xf>
    <xf numFmtId="38" fontId="4" fillId="0" borderId="7" xfId="1" applyFont="1" applyBorder="1" applyAlignment="1">
      <alignment vertical="center"/>
    </xf>
    <xf numFmtId="38" fontId="4" fillId="0" borderId="8" xfId="1" applyFont="1" applyBorder="1" applyAlignment="1">
      <alignment vertical="center"/>
    </xf>
    <xf numFmtId="38" fontId="4" fillId="0" borderId="7" xfId="1" applyFont="1" applyBorder="1" applyAlignment="1">
      <alignment horizontal="distributed" vertical="center"/>
    </xf>
    <xf numFmtId="38" fontId="4" fillId="0" borderId="8" xfId="1" applyFont="1" applyBorder="1" applyAlignment="1">
      <alignment horizontal="distributed" vertical="center"/>
    </xf>
    <xf numFmtId="38" fontId="2" fillId="0" borderId="0" xfId="1" applyFont="1" applyBorder="1" applyAlignment="1">
      <alignment horizontal="center" vertical="center"/>
    </xf>
    <xf numFmtId="38" fontId="11" fillId="0" borderId="11" xfId="1" applyFont="1" applyBorder="1" applyAlignment="1">
      <alignment horizontal="center" vertical="center"/>
    </xf>
    <xf numFmtId="0" fontId="8" fillId="0" borderId="11" xfId="1" applyNumberFormat="1" applyFont="1" applyBorder="1" applyAlignment="1">
      <alignment horizontal="center" vertical="center"/>
    </xf>
    <xf numFmtId="0" fontId="11" fillId="0" borderId="11" xfId="1" applyNumberFormat="1" applyFont="1" applyBorder="1" applyAlignment="1">
      <alignment horizontal="center" vertical="center"/>
    </xf>
    <xf numFmtId="0" fontId="11" fillId="0" borderId="12" xfId="1" applyNumberFormat="1" applyFont="1" applyBorder="1" applyAlignment="1">
      <alignment horizontal="center" vertical="center"/>
    </xf>
    <xf numFmtId="0" fontId="11" fillId="0" borderId="0" xfId="1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38" fontId="2" fillId="0" borderId="0" xfId="1" applyFont="1" applyBorder="1" applyAlignment="1">
      <alignment vertical="center"/>
    </xf>
    <xf numFmtId="38" fontId="11" fillId="0" borderId="11" xfId="1" applyFont="1" applyBorder="1" applyAlignment="1">
      <alignment horizontal="right" vertical="center"/>
    </xf>
    <xf numFmtId="182" fontId="12" fillId="0" borderId="2" xfId="1" applyNumberFormat="1" applyFont="1" applyBorder="1" applyAlignment="1">
      <alignment vertical="center"/>
    </xf>
    <xf numFmtId="38" fontId="11" fillId="0" borderId="0" xfId="1" applyFont="1" applyBorder="1" applyAlignment="1">
      <alignment vertical="center"/>
    </xf>
    <xf numFmtId="38" fontId="11" fillId="0" borderId="2" xfId="1" applyFont="1" applyBorder="1" applyAlignment="1">
      <alignment horizontal="right" vertical="center"/>
    </xf>
    <xf numFmtId="182" fontId="11" fillId="0" borderId="2" xfId="1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40" fontId="11" fillId="0" borderId="3" xfId="1" applyNumberFormat="1" applyFont="1" applyBorder="1" applyAlignment="1">
      <alignment vertical="center"/>
    </xf>
    <xf numFmtId="40" fontId="11" fillId="0" borderId="0" xfId="1" applyNumberFormat="1" applyFont="1" applyBorder="1" applyAlignment="1">
      <alignment vertical="center"/>
    </xf>
    <xf numFmtId="40" fontId="11" fillId="0" borderId="12" xfId="1" applyNumberFormat="1" applyFont="1" applyBorder="1" applyAlignment="1">
      <alignment vertical="center"/>
    </xf>
    <xf numFmtId="178" fontId="11" fillId="0" borderId="12" xfId="1" applyNumberFormat="1" applyFont="1" applyBorder="1" applyAlignment="1">
      <alignment vertical="center"/>
    </xf>
    <xf numFmtId="178" fontId="11" fillId="0" borderId="0" xfId="1" applyNumberFormat="1" applyFont="1" applyBorder="1" applyAlignment="1">
      <alignment vertical="center"/>
    </xf>
    <xf numFmtId="180" fontId="8" fillId="0" borderId="0" xfId="0" applyNumberFormat="1" applyFont="1" applyAlignment="1">
      <alignment vertical="center"/>
    </xf>
    <xf numFmtId="181" fontId="14" fillId="0" borderId="0" xfId="0" applyNumberFormat="1" applyFont="1" applyAlignment="1">
      <alignment vertical="center"/>
    </xf>
    <xf numFmtId="181" fontId="8" fillId="0" borderId="0" xfId="0" applyNumberFormat="1" applyFont="1" applyAlignment="1">
      <alignment vertical="center"/>
    </xf>
    <xf numFmtId="181" fontId="4" fillId="0" borderId="0" xfId="0" applyNumberFormat="1" applyFont="1" applyAlignment="1">
      <alignment vertical="center"/>
    </xf>
    <xf numFmtId="38" fontId="15" fillId="0" borderId="12" xfId="1" applyFont="1" applyBorder="1" applyAlignment="1">
      <alignment vertical="center"/>
    </xf>
    <xf numFmtId="38" fontId="15" fillId="0" borderId="3" xfId="1" applyFont="1" applyBorder="1" applyAlignment="1">
      <alignment vertical="center"/>
    </xf>
    <xf numFmtId="38" fontId="16" fillId="0" borderId="3" xfId="1" applyFont="1" applyBorder="1" applyAlignment="1">
      <alignment vertical="center"/>
    </xf>
    <xf numFmtId="38" fontId="16" fillId="0" borderId="12" xfId="1" applyFont="1" applyBorder="1" applyAlignment="1">
      <alignment vertical="center"/>
    </xf>
    <xf numFmtId="182" fontId="12" fillId="0" borderId="11" xfId="1" applyNumberFormat="1" applyFont="1" applyBorder="1" applyAlignment="1">
      <alignment vertical="center"/>
    </xf>
    <xf numFmtId="182" fontId="11" fillId="0" borderId="11" xfId="1" applyNumberFormat="1" applyFont="1" applyBorder="1" applyAlignment="1">
      <alignment vertical="center"/>
    </xf>
    <xf numFmtId="182" fontId="11" fillId="0" borderId="11" xfId="1" applyNumberFormat="1" applyFont="1" applyFill="1" applyBorder="1" applyAlignment="1" applyProtection="1">
      <alignment vertical="center"/>
      <protection locked="0"/>
    </xf>
    <xf numFmtId="182" fontId="12" fillId="0" borderId="11" xfId="1" applyNumberFormat="1" applyFont="1" applyBorder="1" applyAlignment="1">
      <alignment horizontal="right" vertical="center"/>
    </xf>
    <xf numFmtId="182" fontId="11" fillId="0" borderId="11" xfId="1" applyNumberFormat="1" applyFont="1" applyBorder="1" applyAlignment="1">
      <alignment horizontal="right" vertical="center"/>
    </xf>
    <xf numFmtId="182" fontId="16" fillId="0" borderId="11" xfId="1" applyNumberFormat="1" applyFont="1" applyBorder="1" applyAlignment="1">
      <alignment vertical="center"/>
    </xf>
    <xf numFmtId="182" fontId="16" fillId="0" borderId="2" xfId="1" applyNumberFormat="1" applyFont="1" applyBorder="1" applyAlignment="1">
      <alignment vertical="center"/>
    </xf>
    <xf numFmtId="182" fontId="14" fillId="0" borderId="11" xfId="1" applyNumberFormat="1" applyFont="1" applyBorder="1" applyAlignment="1">
      <alignment vertical="center"/>
    </xf>
    <xf numFmtId="182" fontId="11" fillId="0" borderId="2" xfId="1" applyNumberFormat="1" applyFont="1" applyBorder="1" applyAlignment="1">
      <alignment vertical="center"/>
    </xf>
    <xf numFmtId="182" fontId="8" fillId="0" borderId="11" xfId="1" applyNumberFormat="1" applyFont="1" applyBorder="1" applyAlignment="1">
      <alignment vertical="center"/>
    </xf>
    <xf numFmtId="182" fontId="11" fillId="0" borderId="2" xfId="1" applyNumberFormat="1" applyFont="1" applyBorder="1" applyAlignment="1">
      <alignment horizontal="right" vertical="center"/>
    </xf>
    <xf numFmtId="182" fontId="11" fillId="0" borderId="2" xfId="1" applyNumberFormat="1" applyFont="1" applyBorder="1" applyAlignment="1" applyProtection="1">
      <alignment horizontal="right" vertical="center"/>
      <protection locked="0"/>
    </xf>
    <xf numFmtId="182" fontId="14" fillId="0" borderId="11" xfId="1" applyNumberFormat="1" applyFont="1" applyFill="1" applyBorder="1" applyAlignment="1">
      <alignment vertical="center"/>
    </xf>
    <xf numFmtId="40" fontId="16" fillId="0" borderId="3" xfId="1" applyNumberFormat="1" applyFont="1" applyBorder="1" applyAlignment="1">
      <alignment vertical="center"/>
    </xf>
    <xf numFmtId="40" fontId="16" fillId="0" borderId="12" xfId="1" applyNumberFormat="1" applyFont="1" applyBorder="1" applyAlignment="1">
      <alignment vertical="center"/>
    </xf>
    <xf numFmtId="178" fontId="16" fillId="0" borderId="12" xfId="1" applyNumberFormat="1" applyFont="1" applyBorder="1" applyAlignment="1">
      <alignment vertical="center"/>
    </xf>
    <xf numFmtId="177" fontId="16" fillId="0" borderId="11" xfId="1" applyNumberFormat="1" applyFont="1" applyBorder="1" applyAlignment="1">
      <alignment vertical="center"/>
    </xf>
    <xf numFmtId="177" fontId="16" fillId="0" borderId="2" xfId="1" applyNumberFormat="1" applyFont="1" applyBorder="1" applyAlignment="1">
      <alignment vertical="center"/>
    </xf>
    <xf numFmtId="182" fontId="16" fillId="0" borderId="12" xfId="1" applyNumberFormat="1" applyFont="1" applyBorder="1" applyAlignment="1">
      <alignment vertical="center"/>
    </xf>
    <xf numFmtId="0" fontId="7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180" fontId="16" fillId="0" borderId="11" xfId="1" applyNumberFormat="1" applyFont="1" applyBorder="1" applyAlignment="1">
      <alignment vertical="center"/>
    </xf>
    <xf numFmtId="182" fontId="11" fillId="0" borderId="12" xfId="1" applyNumberFormat="1" applyFont="1" applyBorder="1" applyAlignment="1">
      <alignment vertical="center"/>
    </xf>
    <xf numFmtId="182" fontId="11" fillId="0" borderId="11" xfId="1" applyNumberFormat="1" applyFont="1" applyBorder="1" applyAlignment="1" applyProtection="1">
      <alignment horizontal="right" vertical="center"/>
      <protection locked="0"/>
    </xf>
    <xf numFmtId="182" fontId="12" fillId="0" borderId="2" xfId="1" applyNumberFormat="1" applyFont="1" applyBorder="1" applyAlignment="1">
      <alignment horizontal="right" vertical="center"/>
    </xf>
    <xf numFmtId="182" fontId="12" fillId="0" borderId="11" xfId="1" applyNumberFormat="1" applyFont="1" applyFill="1" applyBorder="1" applyAlignment="1">
      <alignment vertical="center"/>
    </xf>
    <xf numFmtId="182" fontId="11" fillId="0" borderId="11" xfId="1" applyNumberFormat="1" applyFont="1" applyFill="1" applyBorder="1" applyAlignment="1">
      <alignment vertical="center"/>
    </xf>
    <xf numFmtId="177" fontId="12" fillId="0" borderId="11" xfId="1" applyNumberFormat="1" applyFont="1" applyBorder="1" applyAlignment="1">
      <alignment vertical="center"/>
    </xf>
    <xf numFmtId="177" fontId="12" fillId="0" borderId="11" xfId="1" applyNumberFormat="1" applyFont="1" applyBorder="1" applyAlignment="1">
      <alignment horizontal="right" vertical="center"/>
    </xf>
    <xf numFmtId="177" fontId="11" fillId="0" borderId="11" xfId="1" applyNumberFormat="1" applyFont="1" applyBorder="1" applyAlignment="1">
      <alignment vertical="center"/>
    </xf>
    <xf numFmtId="177" fontId="11" fillId="0" borderId="11" xfId="1" applyNumberFormat="1" applyFont="1" applyBorder="1" applyAlignment="1">
      <alignment horizontal="right" vertical="center"/>
    </xf>
    <xf numFmtId="177" fontId="12" fillId="0" borderId="11" xfId="1" applyNumberFormat="1" applyFont="1" applyFill="1" applyBorder="1" applyAlignment="1">
      <alignment vertical="center"/>
    </xf>
    <xf numFmtId="177" fontId="12" fillId="0" borderId="11" xfId="1" applyNumberFormat="1" applyFont="1" applyFill="1" applyBorder="1" applyAlignment="1">
      <alignment horizontal="right" vertical="center"/>
    </xf>
    <xf numFmtId="177" fontId="11" fillId="0" borderId="11" xfId="1" applyNumberFormat="1" applyFont="1" applyFill="1" applyBorder="1" applyAlignment="1">
      <alignment vertical="center"/>
    </xf>
    <xf numFmtId="177" fontId="11" fillId="0" borderId="11" xfId="1" applyNumberFormat="1" applyFont="1" applyFill="1" applyBorder="1" applyAlignment="1">
      <alignment horizontal="right" vertical="center"/>
    </xf>
    <xf numFmtId="177" fontId="12" fillId="0" borderId="2" xfId="1" applyNumberFormat="1" applyFont="1" applyBorder="1" applyAlignment="1">
      <alignment vertical="center"/>
    </xf>
    <xf numFmtId="177" fontId="11" fillId="0" borderId="2" xfId="1" applyNumberFormat="1" applyFont="1" applyBorder="1" applyAlignment="1">
      <alignment vertical="center"/>
    </xf>
    <xf numFmtId="177" fontId="11" fillId="0" borderId="12" xfId="1" applyNumberFormat="1" applyFont="1" applyBorder="1" applyAlignment="1">
      <alignment vertical="center"/>
    </xf>
    <xf numFmtId="180" fontId="11" fillId="0" borderId="12" xfId="1" applyNumberFormat="1" applyFont="1" applyBorder="1" applyAlignment="1">
      <alignment vertical="center"/>
    </xf>
    <xf numFmtId="182" fontId="12" fillId="0" borderId="2" xfId="1" applyNumberFormat="1" applyFont="1" applyFill="1" applyBorder="1" applyAlignment="1">
      <alignment vertical="center"/>
    </xf>
    <xf numFmtId="182" fontId="8" fillId="0" borderId="11" xfId="1" applyNumberFormat="1" applyFont="1" applyFill="1" applyBorder="1" applyAlignment="1">
      <alignment vertical="center"/>
    </xf>
    <xf numFmtId="177" fontId="8" fillId="0" borderId="11" xfId="1" applyNumberFormat="1" applyFont="1" applyFill="1" applyBorder="1" applyAlignment="1">
      <alignment vertical="center"/>
    </xf>
    <xf numFmtId="180" fontId="8" fillId="0" borderId="11" xfId="1" applyNumberFormat="1" applyFont="1" applyFill="1" applyBorder="1" applyAlignment="1">
      <alignment vertical="center"/>
    </xf>
    <xf numFmtId="180" fontId="8" fillId="0" borderId="11" xfId="1" applyNumberFormat="1" applyFont="1" applyFill="1" applyBorder="1" applyAlignment="1">
      <alignment horizontal="right" vertical="center"/>
    </xf>
    <xf numFmtId="180" fontId="11" fillId="0" borderId="11" xfId="1" applyNumberFormat="1" applyFont="1" applyBorder="1" applyAlignment="1">
      <alignment vertical="center"/>
    </xf>
    <xf numFmtId="177" fontId="11" fillId="0" borderId="2" xfId="1" applyNumberFormat="1" applyFont="1" applyBorder="1" applyAlignment="1" applyProtection="1">
      <alignment horizontal="right" vertical="center"/>
      <protection locked="0"/>
    </xf>
    <xf numFmtId="177" fontId="11" fillId="0" borderId="2" xfId="1" applyNumberFormat="1" applyFont="1" applyBorder="1" applyAlignment="1" applyProtection="1">
      <alignment vertical="center"/>
      <protection locked="0"/>
    </xf>
    <xf numFmtId="38" fontId="11" fillId="0" borderId="3" xfId="1" applyFont="1" applyBorder="1" applyAlignment="1">
      <alignment vertical="center"/>
    </xf>
    <xf numFmtId="38" fontId="11" fillId="0" borderId="12" xfId="1" applyFont="1" applyBorder="1" applyAlignment="1">
      <alignment vertical="center"/>
    </xf>
    <xf numFmtId="177" fontId="12" fillId="0" borderId="2" xfId="1" applyNumberFormat="1" applyFont="1" applyBorder="1" applyAlignment="1">
      <alignment horizontal="right" vertical="center"/>
    </xf>
    <xf numFmtId="182" fontId="12" fillId="0" borderId="11" xfId="1" applyNumberFormat="1" applyFont="1" applyBorder="1" applyAlignment="1">
      <alignment vertical="center" wrapText="1"/>
    </xf>
    <xf numFmtId="0" fontId="18" fillId="0" borderId="0" xfId="0" applyFont="1" applyBorder="1" applyAlignment="1">
      <alignment horizontal="left" vertical="center"/>
    </xf>
    <xf numFmtId="0" fontId="18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left" vertical="center"/>
    </xf>
    <xf numFmtId="181" fontId="18" fillId="0" borderId="0" xfId="0" applyNumberFormat="1" applyFont="1" applyAlignment="1">
      <alignment vertical="center"/>
    </xf>
    <xf numFmtId="38" fontId="4" fillId="0" borderId="12" xfId="1" applyFont="1" applyBorder="1" applyAlignment="1">
      <alignment horizontal="center" vertical="center"/>
    </xf>
    <xf numFmtId="38" fontId="4" fillId="0" borderId="9" xfId="1" applyFont="1" applyBorder="1" applyAlignment="1">
      <alignment horizontal="center" vertical="center"/>
    </xf>
    <xf numFmtId="38" fontId="8" fillId="0" borderId="0" xfId="1" applyFont="1" applyBorder="1" applyAlignment="1">
      <alignment horizontal="distributed" vertical="center"/>
    </xf>
    <xf numFmtId="38" fontId="8" fillId="0" borderId="7" xfId="1" applyFont="1" applyBorder="1" applyAlignment="1">
      <alignment horizontal="distributed" vertical="center"/>
    </xf>
    <xf numFmtId="0" fontId="4" fillId="0" borderId="0" xfId="0" applyNumberFormat="1" applyFont="1" applyAlignment="1">
      <alignment horizontal="center" vertical="center"/>
    </xf>
    <xf numFmtId="181" fontId="0" fillId="0" borderId="9" xfId="0" applyNumberFormat="1" applyBorder="1" applyAlignment="1"/>
    <xf numFmtId="0" fontId="0" fillId="0" borderId="9" xfId="0" applyBorder="1" applyAlignment="1"/>
    <xf numFmtId="176" fontId="0" fillId="0" borderId="9" xfId="0" applyNumberFormat="1" applyBorder="1" applyAlignment="1">
      <alignment horizontal="center"/>
    </xf>
    <xf numFmtId="0" fontId="4" fillId="0" borderId="0" xfId="0" applyNumberFormat="1" applyFont="1" applyAlignment="1">
      <alignment horizontal="center" vertical="center"/>
    </xf>
    <xf numFmtId="38" fontId="4" fillId="0" borderId="9" xfId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0" xfId="0" applyFont="1" applyAlignment="1">
      <alignment horizontal="distributed" vertical="center"/>
    </xf>
    <xf numFmtId="38" fontId="8" fillId="0" borderId="2" xfId="1" applyFont="1" applyBorder="1" applyAlignment="1">
      <alignment horizontal="distributed" vertical="center"/>
    </xf>
    <xf numFmtId="38" fontId="8" fillId="0" borderId="0" xfId="1" applyFont="1" applyBorder="1" applyAlignment="1">
      <alignment horizontal="distributed" vertical="center"/>
    </xf>
    <xf numFmtId="38" fontId="8" fillId="0" borderId="7" xfId="1" applyFont="1" applyBorder="1" applyAlignment="1">
      <alignment horizontal="distributed" vertical="center"/>
    </xf>
    <xf numFmtId="0" fontId="0" fillId="0" borderId="7" xfId="0" applyBorder="1"/>
    <xf numFmtId="0" fontId="4" fillId="0" borderId="10" xfId="1" applyNumberFormat="1" applyFont="1" applyBorder="1" applyAlignment="1">
      <alignment horizontal="center" vertical="center" textRotation="255"/>
    </xf>
    <xf numFmtId="0" fontId="4" fillId="0" borderId="11" xfId="0" applyNumberFormat="1" applyFont="1" applyBorder="1" applyAlignment="1">
      <alignment horizontal="center" vertical="center" textRotation="255"/>
    </xf>
    <xf numFmtId="0" fontId="4" fillId="0" borderId="12" xfId="0" applyNumberFormat="1" applyFont="1" applyBorder="1" applyAlignment="1">
      <alignment horizontal="center" vertical="center" textRotation="255"/>
    </xf>
    <xf numFmtId="38" fontId="4" fillId="0" borderId="10" xfId="1" applyFont="1" applyBorder="1" applyAlignment="1">
      <alignment horizontal="center" vertical="center"/>
    </xf>
    <xf numFmtId="38" fontId="4" fillId="0" borderId="11" xfId="1" applyFont="1" applyBorder="1" applyAlignment="1">
      <alignment horizontal="center" vertical="center"/>
    </xf>
    <xf numFmtId="38" fontId="4" fillId="0" borderId="12" xfId="1" applyFont="1" applyBorder="1" applyAlignment="1">
      <alignment horizontal="center" vertical="center"/>
    </xf>
    <xf numFmtId="0" fontId="10" fillId="0" borderId="0" xfId="1" applyNumberFormat="1" applyFont="1" applyBorder="1" applyAlignment="1">
      <alignment horizontal="right" vertical="center"/>
    </xf>
    <xf numFmtId="0" fontId="10" fillId="0" borderId="7" xfId="1" applyNumberFormat="1" applyFont="1" applyBorder="1" applyAlignment="1">
      <alignment horizontal="right" vertical="center"/>
    </xf>
    <xf numFmtId="38" fontId="4" fillId="0" borderId="10" xfId="1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2" xfId="0" applyFont="1" applyBorder="1" applyAlignment="1">
      <alignment vertical="center"/>
    </xf>
  </cellXfs>
  <cellStyles count="4">
    <cellStyle name="パーセント 2" xfId="3" xr:uid="{E8BA09FD-D1FB-40B6-BEF1-5F7FF614E0AC}"/>
    <cellStyle name="桁区切り" xfId="1" builtinId="6"/>
    <cellStyle name="標準" xfId="0" builtinId="0"/>
    <cellStyle name="標準 2" xfId="2" xr:uid="{D61A265D-500E-4C67-9ABF-1FB0471A830B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spDef>
    <a:ln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B2:N29"/>
  <sheetViews>
    <sheetView workbookViewId="0"/>
  </sheetViews>
  <sheetFormatPr defaultRowHeight="13.5"/>
  <cols>
    <col min="1" max="1" width="2.125" customWidth="1"/>
    <col min="2" max="2" width="13.625" customWidth="1"/>
    <col min="3" max="3" width="15.75" style="3" customWidth="1"/>
    <col min="4" max="4" width="7.625" style="3" bestFit="1" customWidth="1"/>
    <col min="5" max="5" width="13.625" style="3" customWidth="1"/>
    <col min="6" max="6" width="7.625" style="3" bestFit="1" customWidth="1"/>
    <col min="7" max="7" width="2.125" style="3" customWidth="1"/>
    <col min="9" max="9" width="13.625" style="3" customWidth="1"/>
    <col min="10" max="10" width="7.25" style="3" bestFit="1" customWidth="1"/>
    <col min="11" max="11" width="13.625" style="3" customWidth="1"/>
    <col min="12" max="12" width="7.25" style="3" bestFit="1" customWidth="1"/>
    <col min="13" max="13" width="11" bestFit="1" customWidth="1"/>
    <col min="14" max="14" width="6.5" bestFit="1" customWidth="1"/>
  </cols>
  <sheetData>
    <row r="2" spans="2:14">
      <c r="B2" s="4" t="s">
        <v>22</v>
      </c>
      <c r="C2" s="5" t="s">
        <v>33</v>
      </c>
      <c r="D2" s="5" t="s">
        <v>34</v>
      </c>
      <c r="E2" s="5" t="s">
        <v>37</v>
      </c>
      <c r="F2" s="5" t="s">
        <v>34</v>
      </c>
      <c r="H2" s="5" t="s">
        <v>40</v>
      </c>
      <c r="I2" s="5" t="s">
        <v>33</v>
      </c>
      <c r="J2" s="5" t="s">
        <v>34</v>
      </c>
      <c r="K2" s="5" t="s">
        <v>37</v>
      </c>
      <c r="L2" s="5" t="s">
        <v>34</v>
      </c>
    </row>
    <row r="3" spans="2:14">
      <c r="B3" t="s">
        <v>3</v>
      </c>
      <c r="C3" s="3" t="e">
        <f>SUM(I3:I7)</f>
        <v>#REF!</v>
      </c>
      <c r="D3" s="7" t="e">
        <f t="shared" ref="D3:D12" si="0">ROUND(C3/$C$12%,1)</f>
        <v>#REF!</v>
      </c>
      <c r="E3" s="10" t="e">
        <f t="shared" ref="E3:E11" si="1">ROUND(C3/1000,0)</f>
        <v>#REF!</v>
      </c>
      <c r="F3" s="8" t="e">
        <f t="shared" ref="F3:F11" si="2">ROUND(E3/$E$12%,2)</f>
        <v>#REF!</v>
      </c>
      <c r="H3" s="11" t="s">
        <v>21</v>
      </c>
      <c r="I3" s="14" t="e">
        <f>#REF!</f>
        <v>#REF!</v>
      </c>
      <c r="J3" s="17" t="e">
        <f>ROUND(I3/$C$12%,1)</f>
        <v>#REF!</v>
      </c>
      <c r="K3" s="20" t="e">
        <f t="shared" ref="K3:K14" si="3">ROUND(I3/1000,0)</f>
        <v>#REF!</v>
      </c>
      <c r="L3" s="23" t="e">
        <f>ROUND(K3/$E$12%,1)</f>
        <v>#REF!</v>
      </c>
      <c r="M3" s="145" t="e">
        <f>SUM(K3:K7)</f>
        <v>#REF!</v>
      </c>
      <c r="N3" s="147" t="e">
        <f>SUM(L3:L7)</f>
        <v>#REF!</v>
      </c>
    </row>
    <row r="4" spans="2:14">
      <c r="B4" t="s">
        <v>17</v>
      </c>
      <c r="C4" s="3" t="e">
        <f>I8+I9</f>
        <v>#REF!</v>
      </c>
      <c r="D4" s="7" t="e">
        <f t="shared" si="0"/>
        <v>#REF!</v>
      </c>
      <c r="E4" s="10" t="e">
        <f t="shared" si="1"/>
        <v>#REF!</v>
      </c>
      <c r="F4" s="8" t="e">
        <f t="shared" si="2"/>
        <v>#REF!</v>
      </c>
      <c r="H4" s="12" t="s">
        <v>44</v>
      </c>
      <c r="I4" s="15" t="e">
        <f>#REF!</f>
        <v>#REF!</v>
      </c>
      <c r="J4" s="18" t="e">
        <f>ROUND(I4/$C$12%,1)</f>
        <v>#REF!</v>
      </c>
      <c r="K4" s="21" t="e">
        <f t="shared" si="3"/>
        <v>#REF!</v>
      </c>
      <c r="L4" s="24" t="e">
        <f t="shared" ref="L4:L9" si="4">ROUND(K4/$E$12%,1)</f>
        <v>#REF!</v>
      </c>
      <c r="M4" s="146"/>
      <c r="N4" s="147"/>
    </row>
    <row r="5" spans="2:14">
      <c r="B5" t="s">
        <v>24</v>
      </c>
      <c r="C5" s="3" t="e">
        <f>#REF!</f>
        <v>#REF!</v>
      </c>
      <c r="D5" s="7" t="e">
        <f t="shared" si="0"/>
        <v>#REF!</v>
      </c>
      <c r="E5" s="10" t="e">
        <f t="shared" si="1"/>
        <v>#REF!</v>
      </c>
      <c r="F5" s="8" t="e">
        <f t="shared" si="2"/>
        <v>#REF!</v>
      </c>
      <c r="H5" s="12" t="s">
        <v>38</v>
      </c>
      <c r="I5" s="15" t="e">
        <f>#REF!</f>
        <v>#REF!</v>
      </c>
      <c r="J5" s="18" t="e">
        <f>ROUND(I5/$C$12%,1)</f>
        <v>#REF!</v>
      </c>
      <c r="K5" s="21" t="e">
        <f t="shared" si="3"/>
        <v>#REF!</v>
      </c>
      <c r="L5" s="24" t="e">
        <f t="shared" si="4"/>
        <v>#REF!</v>
      </c>
      <c r="M5" s="146"/>
      <c r="N5" s="147"/>
    </row>
    <row r="6" spans="2:14">
      <c r="B6" t="s">
        <v>26</v>
      </c>
      <c r="C6" s="3" t="e">
        <f>#REF!</f>
        <v>#REF!</v>
      </c>
      <c r="D6" s="7" t="e">
        <f t="shared" si="0"/>
        <v>#REF!</v>
      </c>
      <c r="E6" s="10" t="e">
        <f t="shared" si="1"/>
        <v>#REF!</v>
      </c>
      <c r="F6" s="8" t="e">
        <f t="shared" si="2"/>
        <v>#REF!</v>
      </c>
      <c r="H6" s="12" t="s">
        <v>8</v>
      </c>
      <c r="I6" s="15" t="e">
        <f>#REF!</f>
        <v>#REF!</v>
      </c>
      <c r="J6" s="18" t="e">
        <f>ROUND(I6/$C$12%,1)</f>
        <v>#REF!</v>
      </c>
      <c r="K6" s="21" t="e">
        <f t="shared" si="3"/>
        <v>#REF!</v>
      </c>
      <c r="L6" s="24" t="e">
        <f t="shared" si="4"/>
        <v>#REF!</v>
      </c>
      <c r="M6" s="146"/>
      <c r="N6" s="147"/>
    </row>
    <row r="7" spans="2:14">
      <c r="B7" t="s">
        <v>27</v>
      </c>
      <c r="C7" s="3" t="e">
        <f>#REF!</f>
        <v>#REF!</v>
      </c>
      <c r="D7" s="7" t="e">
        <f t="shared" si="0"/>
        <v>#REF!</v>
      </c>
      <c r="E7" s="10" t="e">
        <f t="shared" si="1"/>
        <v>#REF!</v>
      </c>
      <c r="F7" s="8" t="e">
        <f t="shared" si="2"/>
        <v>#REF!</v>
      </c>
      <c r="H7" s="13" t="s">
        <v>39</v>
      </c>
      <c r="I7" s="16" t="e">
        <f>#REF!</f>
        <v>#REF!</v>
      </c>
      <c r="J7" s="19" t="e">
        <f>ROUND(I7/$C$12%,1)</f>
        <v>#REF!</v>
      </c>
      <c r="K7" s="22" t="e">
        <f t="shared" si="3"/>
        <v>#REF!</v>
      </c>
      <c r="L7" s="25" t="e">
        <f t="shared" si="4"/>
        <v>#REF!</v>
      </c>
      <c r="M7" s="146"/>
      <c r="N7" s="147"/>
    </row>
    <row r="8" spans="2:14">
      <c r="B8" t="s">
        <v>23</v>
      </c>
      <c r="C8" s="3" t="e">
        <f>#REF!</f>
        <v>#REF!</v>
      </c>
      <c r="D8" s="7" t="e">
        <f t="shared" si="0"/>
        <v>#REF!</v>
      </c>
      <c r="E8" s="10" t="e">
        <f t="shared" si="1"/>
        <v>#REF!</v>
      </c>
      <c r="F8" s="8" t="e">
        <f t="shared" si="2"/>
        <v>#REF!</v>
      </c>
      <c r="H8" s="11" t="s">
        <v>42</v>
      </c>
      <c r="I8" s="14" t="e">
        <f>#REF!</f>
        <v>#REF!</v>
      </c>
      <c r="J8" s="17" t="e">
        <f>ROUND(I8/$C$12%,2)</f>
        <v>#REF!</v>
      </c>
      <c r="K8" s="21" t="e">
        <f t="shared" si="3"/>
        <v>#REF!</v>
      </c>
      <c r="L8" s="26" t="e">
        <f t="shared" si="4"/>
        <v>#REF!</v>
      </c>
      <c r="M8" s="145" t="e">
        <f>SUM(K8:K9)</f>
        <v>#REF!</v>
      </c>
      <c r="N8" s="147" t="e">
        <f>SUM(L8:L9)</f>
        <v>#REF!</v>
      </c>
    </row>
    <row r="9" spans="2:14">
      <c r="B9" t="s">
        <v>30</v>
      </c>
      <c r="C9" s="3" t="e">
        <f>#REF!+#REF!</f>
        <v>#REF!</v>
      </c>
      <c r="D9" s="7" t="e">
        <f t="shared" si="0"/>
        <v>#REF!</v>
      </c>
      <c r="E9" s="10" t="e">
        <f t="shared" si="1"/>
        <v>#REF!</v>
      </c>
      <c r="F9" s="8" t="e">
        <f t="shared" si="2"/>
        <v>#REF!</v>
      </c>
      <c r="H9" s="13" t="s">
        <v>43</v>
      </c>
      <c r="I9" s="16" t="e">
        <f>#REF!</f>
        <v>#REF!</v>
      </c>
      <c r="J9" s="19" t="e">
        <f>ROUND(I9/$C$12%,1)</f>
        <v>#REF!</v>
      </c>
      <c r="K9" s="21" t="e">
        <f t="shared" si="3"/>
        <v>#REF!</v>
      </c>
      <c r="L9" s="25" t="e">
        <f t="shared" si="4"/>
        <v>#REF!</v>
      </c>
      <c r="M9" s="146"/>
      <c r="N9" s="147"/>
    </row>
    <row r="10" spans="2:14">
      <c r="B10" t="s">
        <v>20</v>
      </c>
      <c r="C10" s="3" t="e">
        <f>#REF!</f>
        <v>#REF!</v>
      </c>
      <c r="D10" s="7" t="e">
        <f t="shared" si="0"/>
        <v>#REF!</v>
      </c>
      <c r="E10" s="10" t="e">
        <f t="shared" si="1"/>
        <v>#REF!</v>
      </c>
      <c r="F10" s="8" t="e">
        <f t="shared" si="2"/>
        <v>#REF!</v>
      </c>
      <c r="H10" s="11" t="s">
        <v>45</v>
      </c>
      <c r="I10" s="14" t="e">
        <f>#REF!</f>
        <v>#REF!</v>
      </c>
      <c r="J10" s="17" t="e">
        <f>ROUND(I10/$C$12%,2)</f>
        <v>#REF!</v>
      </c>
      <c r="K10" s="20" t="e">
        <f t="shared" si="3"/>
        <v>#REF!</v>
      </c>
      <c r="L10" s="27" t="e">
        <f>ROUND(K10/$E$12%,2)</f>
        <v>#REF!</v>
      </c>
      <c r="M10" s="145" t="e">
        <f>SUM(K10:K14)</f>
        <v>#REF!</v>
      </c>
      <c r="N10" s="147" t="e">
        <f>SUM(L10:L14)</f>
        <v>#REF!</v>
      </c>
    </row>
    <row r="11" spans="2:14">
      <c r="B11" t="s">
        <v>25</v>
      </c>
      <c r="C11" s="3" t="e">
        <f>SUM(I10:I13)</f>
        <v>#REF!</v>
      </c>
      <c r="D11" s="7" t="e">
        <f t="shared" si="0"/>
        <v>#REF!</v>
      </c>
      <c r="E11" s="10" t="e">
        <f t="shared" si="1"/>
        <v>#REF!</v>
      </c>
      <c r="F11" s="8" t="e">
        <f t="shared" si="2"/>
        <v>#REF!</v>
      </c>
      <c r="H11" s="12" t="s">
        <v>47</v>
      </c>
      <c r="I11" s="15" t="e">
        <f>#REF!</f>
        <v>#REF!</v>
      </c>
      <c r="J11" s="18" t="e">
        <f>ROUND(I11/$C$12%,2)</f>
        <v>#REF!</v>
      </c>
      <c r="K11" s="21" t="e">
        <f t="shared" si="3"/>
        <v>#REF!</v>
      </c>
      <c r="L11" s="28" t="e">
        <f>ROUND(K11/$E$12%,2)</f>
        <v>#REF!</v>
      </c>
      <c r="M11" s="146"/>
      <c r="N11" s="147"/>
    </row>
    <row r="12" spans="2:14">
      <c r="B12" t="s">
        <v>32</v>
      </c>
      <c r="C12" s="3" t="e">
        <f>SUM(C3:C11)</f>
        <v>#REF!</v>
      </c>
      <c r="D12" s="7" t="e">
        <f t="shared" si="0"/>
        <v>#REF!</v>
      </c>
      <c r="E12" s="10" t="e">
        <f>SUM(E3:E11)</f>
        <v>#REF!</v>
      </c>
      <c r="F12" s="8" t="e">
        <f>SUM(F3:F11)</f>
        <v>#REF!</v>
      </c>
      <c r="H12" s="12" t="s">
        <v>4</v>
      </c>
      <c r="I12" s="15" t="e">
        <f>#REF!</f>
        <v>#REF!</v>
      </c>
      <c r="J12" s="18" t="e">
        <f>ROUND(I12/$C$12%,2)</f>
        <v>#REF!</v>
      </c>
      <c r="K12" s="21" t="e">
        <f t="shared" si="3"/>
        <v>#REF!</v>
      </c>
      <c r="L12" s="28" t="e">
        <f>ROUND(K12/$E$12%,2)</f>
        <v>#REF!</v>
      </c>
      <c r="M12" s="146"/>
      <c r="N12" s="147"/>
    </row>
    <row r="13" spans="2:14">
      <c r="H13" s="12" t="s">
        <v>46</v>
      </c>
      <c r="I13" s="15" t="e">
        <f>#REF!</f>
        <v>#REF!</v>
      </c>
      <c r="J13" s="18" t="e">
        <f>ROUND(I13/$C$12%,2)</f>
        <v>#REF!</v>
      </c>
      <c r="K13" s="21" t="e">
        <f t="shared" si="3"/>
        <v>#REF!</v>
      </c>
      <c r="L13" s="28" t="e">
        <f>ROUND(K13/$E$12%,2)</f>
        <v>#REF!</v>
      </c>
      <c r="M13" s="146"/>
      <c r="N13" s="147"/>
    </row>
    <row r="14" spans="2:14">
      <c r="H14" s="13"/>
      <c r="I14" s="16"/>
      <c r="J14" s="19" t="e">
        <f>ROUND(I14/$C$12%,2)</f>
        <v>#REF!</v>
      </c>
      <c r="K14" s="22">
        <f t="shared" si="3"/>
        <v>0</v>
      </c>
      <c r="L14" s="29" t="e">
        <f>ROUND(K14/$E$12%,2)</f>
        <v>#REF!</v>
      </c>
      <c r="M14" s="146"/>
      <c r="N14" s="147"/>
    </row>
    <row r="15" spans="2:14">
      <c r="B15" s="4"/>
      <c r="C15" s="5"/>
      <c r="D15" s="5"/>
      <c r="E15" s="5"/>
      <c r="F15" s="5"/>
    </row>
    <row r="16" spans="2:14">
      <c r="D16" s="8"/>
      <c r="F16" s="9"/>
      <c r="H16" s="8"/>
    </row>
    <row r="17" spans="3:8">
      <c r="D17" s="8"/>
      <c r="F17" s="9"/>
      <c r="H17" s="8"/>
    </row>
    <row r="18" spans="3:8">
      <c r="D18" s="8"/>
      <c r="F18" s="9"/>
      <c r="H18" s="8"/>
    </row>
    <row r="19" spans="3:8">
      <c r="D19" s="8"/>
      <c r="F19" s="9"/>
      <c r="H19" s="8"/>
    </row>
    <row r="20" spans="3:8">
      <c r="D20" s="8"/>
      <c r="F20" s="9"/>
      <c r="H20" s="8"/>
    </row>
    <row r="21" spans="3:8">
      <c r="D21" s="8"/>
      <c r="F21" s="9"/>
      <c r="H21" s="8"/>
    </row>
    <row r="22" spans="3:8">
      <c r="D22" s="8"/>
      <c r="F22" s="9"/>
      <c r="H22" s="8"/>
    </row>
    <row r="23" spans="3:8">
      <c r="D23" s="8"/>
      <c r="F23" s="9"/>
      <c r="H23" s="8"/>
    </row>
    <row r="24" spans="3:8">
      <c r="D24" s="8"/>
      <c r="F24" s="9"/>
      <c r="H24" s="8"/>
    </row>
    <row r="25" spans="3:8">
      <c r="D25" s="9"/>
      <c r="F25" s="9"/>
    </row>
    <row r="27" spans="3:8">
      <c r="C27" s="6" t="s">
        <v>73</v>
      </c>
      <c r="D27" s="3" t="s">
        <v>78</v>
      </c>
    </row>
    <row r="29" spans="3:8">
      <c r="H29" s="10"/>
    </row>
  </sheetData>
  <mergeCells count="6">
    <mergeCell ref="M3:M7"/>
    <mergeCell ref="N3:N7"/>
    <mergeCell ref="M8:M9"/>
    <mergeCell ref="N8:N9"/>
    <mergeCell ref="M10:M14"/>
    <mergeCell ref="N10:N14"/>
  </mergeCells>
  <phoneticPr fontId="1"/>
  <pageMargins left="0.75" right="0.75" top="1" bottom="1" header="0.51200000000000001" footer="0.51200000000000001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9DC9A1-FEC9-46F3-B692-FC8D345901BD}">
  <dimension ref="A1:AD163"/>
  <sheetViews>
    <sheetView tabSelected="1" view="pageBreakPreview" zoomScaleNormal="100" zoomScaleSheetLayoutView="100" workbookViewId="0">
      <pane xSplit="5" ySplit="6" topLeftCell="F113" activePane="bottomRight" state="frozen"/>
      <selection pane="topRight" activeCell="F1" sqref="F1"/>
      <selection pane="bottomLeft" activeCell="A7" sqref="A7"/>
      <selection pane="bottomRight" activeCell="K147" sqref="K147"/>
    </sheetView>
  </sheetViews>
  <sheetFormatPr defaultColWidth="9" defaultRowHeight="13.5"/>
  <cols>
    <col min="1" max="2" width="1.25" style="1" customWidth="1"/>
    <col min="3" max="3" width="2.5" style="30" customWidth="1"/>
    <col min="4" max="4" width="12.5" style="30" customWidth="1"/>
    <col min="5" max="5" width="3.125" style="31" customWidth="1"/>
    <col min="6" max="7" width="15.625" style="1" customWidth="1"/>
    <col min="8" max="8" width="9.625" style="1" customWidth="1"/>
    <col min="9" max="9" width="15.625" style="1" customWidth="1"/>
    <col min="10" max="10" width="9.625" style="1" customWidth="1"/>
    <col min="11" max="12" width="6.25" style="1" customWidth="1"/>
    <col min="13" max="13" width="15.625" style="1" customWidth="1"/>
    <col min="14" max="14" width="9.625" style="1" customWidth="1"/>
    <col min="15" max="15" width="15.625" style="1" customWidth="1"/>
    <col min="16" max="16" width="9.625" style="1" customWidth="1"/>
    <col min="17" max="21" width="9.375" style="1" customWidth="1"/>
    <col min="22" max="22" width="3.125" style="31" customWidth="1"/>
    <col min="23" max="23" width="9.75" style="1" bestFit="1" customWidth="1"/>
    <col min="24" max="24" width="12.125" style="32" customWidth="1"/>
    <col min="25" max="25" width="14.375" style="33" customWidth="1"/>
    <col min="26" max="27" width="9.125" style="32" bestFit="1" customWidth="1"/>
    <col min="28" max="28" width="9" style="32" customWidth="1"/>
    <col min="29" max="30" width="9.125" style="32" bestFit="1" customWidth="1"/>
    <col min="31" max="31" width="9" style="1" customWidth="1"/>
    <col min="32" max="16384" width="9" style="1"/>
  </cols>
  <sheetData>
    <row r="1" spans="1:30" ht="19.5" customHeight="1">
      <c r="A1" s="35" t="s">
        <v>83</v>
      </c>
      <c r="D1" s="49"/>
      <c r="F1" s="61"/>
      <c r="H1" s="68"/>
      <c r="I1" s="68"/>
      <c r="K1" s="35"/>
      <c r="L1" s="70"/>
      <c r="M1" s="35"/>
      <c r="N1" s="35"/>
      <c r="O1" s="35"/>
      <c r="P1" s="61"/>
      <c r="Q1" s="61"/>
      <c r="R1" s="61"/>
      <c r="S1" s="61"/>
      <c r="T1" s="61"/>
      <c r="U1" s="61"/>
      <c r="X1" s="1"/>
      <c r="Y1" s="1"/>
      <c r="Z1" s="1"/>
      <c r="AA1" s="1"/>
      <c r="AB1" s="1"/>
      <c r="AC1" s="1"/>
      <c r="AD1" s="1"/>
    </row>
    <row r="2" spans="1:30" ht="19.5" customHeight="1">
      <c r="C2" s="42"/>
      <c r="D2" s="42"/>
      <c r="E2" s="55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55"/>
      <c r="X2" s="148"/>
      <c r="Y2" s="148"/>
      <c r="Z2" s="1"/>
      <c r="AA2" s="1"/>
      <c r="AB2" s="1"/>
      <c r="AC2" s="1"/>
      <c r="AD2" s="1"/>
    </row>
    <row r="3" spans="1:30" s="30" customFormat="1" ht="13.5" customHeight="1">
      <c r="A3" s="36"/>
      <c r="B3" s="40"/>
      <c r="C3" s="43"/>
      <c r="D3" s="50"/>
      <c r="E3" s="156" t="s">
        <v>48</v>
      </c>
      <c r="F3" s="159" t="s">
        <v>65</v>
      </c>
      <c r="G3" s="149" t="s">
        <v>28</v>
      </c>
      <c r="H3" s="150"/>
      <c r="I3" s="149" t="s">
        <v>66</v>
      </c>
      <c r="J3" s="150"/>
      <c r="K3" s="149" t="s">
        <v>49</v>
      </c>
      <c r="L3" s="149"/>
      <c r="M3" s="149" t="s">
        <v>72</v>
      </c>
      <c r="N3" s="149"/>
      <c r="O3" s="149" t="s">
        <v>71</v>
      </c>
      <c r="P3" s="149"/>
      <c r="Q3" s="149" t="s">
        <v>16</v>
      </c>
      <c r="R3" s="149"/>
      <c r="S3" s="149"/>
      <c r="T3" s="164" t="s">
        <v>50</v>
      </c>
      <c r="U3" s="164" t="s">
        <v>53</v>
      </c>
      <c r="V3" s="156" t="s">
        <v>48</v>
      </c>
      <c r="X3" s="148"/>
      <c r="Y3" s="148"/>
    </row>
    <row r="4" spans="1:30" s="30" customFormat="1" ht="13.5" customHeight="1">
      <c r="A4" s="37"/>
      <c r="C4" s="42"/>
      <c r="D4" s="51"/>
      <c r="E4" s="157"/>
      <c r="F4" s="160"/>
      <c r="G4" s="159" t="s">
        <v>67</v>
      </c>
      <c r="H4" s="159" t="s">
        <v>68</v>
      </c>
      <c r="I4" s="159" t="s">
        <v>67</v>
      </c>
      <c r="J4" s="159" t="s">
        <v>68</v>
      </c>
      <c r="K4" s="159" t="s">
        <v>69</v>
      </c>
      <c r="L4" s="159" t="s">
        <v>70</v>
      </c>
      <c r="M4" s="159" t="s">
        <v>67</v>
      </c>
      <c r="N4" s="159" t="s">
        <v>31</v>
      </c>
      <c r="O4" s="159" t="s">
        <v>67</v>
      </c>
      <c r="P4" s="159" t="s">
        <v>13</v>
      </c>
      <c r="Q4" s="159" t="s">
        <v>54</v>
      </c>
      <c r="R4" s="149" t="s">
        <v>10</v>
      </c>
      <c r="S4" s="149"/>
      <c r="T4" s="165"/>
      <c r="U4" s="165"/>
      <c r="V4" s="157"/>
      <c r="X4" s="151"/>
      <c r="Y4" s="151"/>
    </row>
    <row r="5" spans="1:30" s="30" customFormat="1" ht="13.5" customHeight="1">
      <c r="A5" s="38"/>
      <c r="B5" s="41"/>
      <c r="C5" s="44"/>
      <c r="D5" s="52"/>
      <c r="E5" s="158"/>
      <c r="F5" s="161"/>
      <c r="G5" s="167"/>
      <c r="H5" s="167"/>
      <c r="I5" s="167"/>
      <c r="J5" s="167"/>
      <c r="K5" s="161"/>
      <c r="L5" s="161"/>
      <c r="M5" s="161"/>
      <c r="N5" s="161"/>
      <c r="O5" s="161"/>
      <c r="P5" s="161"/>
      <c r="Q5" s="161"/>
      <c r="R5" s="140" t="s">
        <v>29</v>
      </c>
      <c r="S5" s="141" t="s">
        <v>55</v>
      </c>
      <c r="T5" s="166"/>
      <c r="U5" s="166"/>
      <c r="V5" s="158"/>
      <c r="X5" s="144"/>
      <c r="Y5" s="144"/>
    </row>
    <row r="6" spans="1:30" s="30" customFormat="1" ht="13.5" customHeight="1">
      <c r="A6" s="37"/>
      <c r="C6" s="43"/>
      <c r="D6" s="50"/>
      <c r="E6" s="56"/>
      <c r="F6" s="63" t="s">
        <v>12</v>
      </c>
      <c r="G6" s="63" t="s">
        <v>12</v>
      </c>
      <c r="H6" s="63" t="s">
        <v>0</v>
      </c>
      <c r="I6" s="63" t="s">
        <v>12</v>
      </c>
      <c r="J6" s="63" t="s">
        <v>0</v>
      </c>
      <c r="K6" s="63" t="s">
        <v>12</v>
      </c>
      <c r="L6" s="63" t="s">
        <v>0</v>
      </c>
      <c r="M6" s="63" t="s">
        <v>12</v>
      </c>
      <c r="N6" s="63" t="s">
        <v>19</v>
      </c>
      <c r="O6" s="63" t="s">
        <v>12</v>
      </c>
      <c r="P6" s="63" t="s">
        <v>0</v>
      </c>
      <c r="Q6" s="63" t="s">
        <v>2</v>
      </c>
      <c r="R6" s="63" t="s">
        <v>2</v>
      </c>
      <c r="S6" s="63" t="s">
        <v>2</v>
      </c>
      <c r="T6" s="63" t="s">
        <v>2</v>
      </c>
      <c r="U6" s="63" t="s">
        <v>2</v>
      </c>
      <c r="V6" s="56"/>
    </row>
    <row r="7" spans="1:30" s="34" customFormat="1" ht="13.5" customHeight="1">
      <c r="A7" s="152" t="s">
        <v>77</v>
      </c>
      <c r="B7" s="153"/>
      <c r="C7" s="153"/>
      <c r="D7" s="154"/>
      <c r="E7" s="57">
        <v>1</v>
      </c>
      <c r="F7" s="85">
        <v>100832717000</v>
      </c>
      <c r="G7" s="85">
        <v>102161894643</v>
      </c>
      <c r="H7" s="135">
        <v>3485078</v>
      </c>
      <c r="I7" s="85">
        <v>101117719986</v>
      </c>
      <c r="J7" s="85">
        <v>3430826</v>
      </c>
      <c r="K7" s="85">
        <v>0</v>
      </c>
      <c r="L7" s="85">
        <v>0</v>
      </c>
      <c r="M7" s="85">
        <v>52946524</v>
      </c>
      <c r="N7" s="85">
        <v>5508</v>
      </c>
      <c r="O7" s="85">
        <v>991228133</v>
      </c>
      <c r="P7" s="85">
        <v>48744</v>
      </c>
      <c r="Q7" s="112">
        <v>100.28264931708624</v>
      </c>
      <c r="R7" s="112">
        <v>98.977921601151948</v>
      </c>
      <c r="S7" s="112">
        <v>98.966087589705992</v>
      </c>
      <c r="T7" s="113">
        <v>103.65</v>
      </c>
      <c r="U7" s="112">
        <v>103.66408849995203</v>
      </c>
      <c r="V7" s="57">
        <f>E7</f>
        <v>1</v>
      </c>
      <c r="W7" s="77"/>
      <c r="X7"/>
      <c r="Y7"/>
      <c r="Z7" s="79"/>
      <c r="AA7" s="79"/>
      <c r="AB7" s="79"/>
      <c r="AC7" s="79"/>
      <c r="AD7" s="79"/>
    </row>
    <row r="8" spans="1:30" s="30" customFormat="1" ht="13.5" customHeight="1">
      <c r="A8" s="37"/>
      <c r="C8" s="45"/>
      <c r="D8" s="53" t="s">
        <v>56</v>
      </c>
      <c r="E8" s="58">
        <v>2</v>
      </c>
      <c r="F8" s="86">
        <v>100506712000</v>
      </c>
      <c r="G8" s="86">
        <v>101271523702</v>
      </c>
      <c r="H8" s="86">
        <v>3431214</v>
      </c>
      <c r="I8" s="86">
        <v>100730651698</v>
      </c>
      <c r="J8" s="86">
        <v>3416414</v>
      </c>
      <c r="K8" s="86">
        <v>0</v>
      </c>
      <c r="L8" s="86">
        <v>0</v>
      </c>
      <c r="M8" s="86">
        <v>596257</v>
      </c>
      <c r="N8" s="86">
        <v>52</v>
      </c>
      <c r="O8" s="86">
        <v>540275747</v>
      </c>
      <c r="P8" s="86">
        <v>14748</v>
      </c>
      <c r="Q8" s="114">
        <v>100.22281068949903</v>
      </c>
      <c r="R8" s="114">
        <v>99.465918962973674</v>
      </c>
      <c r="S8" s="114">
        <v>99.56825516851984</v>
      </c>
      <c r="T8" s="115">
        <v>103.82</v>
      </c>
      <c r="U8" s="114">
        <v>103.71172542084307</v>
      </c>
      <c r="V8" s="58">
        <f>E8</f>
        <v>2</v>
      </c>
      <c r="W8" s="77"/>
      <c r="X8"/>
      <c r="Y8"/>
      <c r="Z8" s="80"/>
      <c r="AA8" s="80"/>
      <c r="AB8" s="80"/>
      <c r="AC8" s="80"/>
      <c r="AD8" s="80"/>
    </row>
    <row r="9" spans="1:30" s="30" customFormat="1" ht="13.5" customHeight="1">
      <c r="A9" s="37"/>
      <c r="C9" s="45"/>
      <c r="D9" s="53" t="s">
        <v>7</v>
      </c>
      <c r="E9" s="58">
        <v>3</v>
      </c>
      <c r="F9" s="86">
        <v>326005000</v>
      </c>
      <c r="G9" s="86">
        <v>890370941</v>
      </c>
      <c r="H9" s="86">
        <v>53864</v>
      </c>
      <c r="I9" s="86">
        <v>387068288</v>
      </c>
      <c r="J9" s="86">
        <v>14412</v>
      </c>
      <c r="K9" s="86">
        <v>0</v>
      </c>
      <c r="L9" s="86">
        <v>0</v>
      </c>
      <c r="M9" s="86">
        <v>52350267</v>
      </c>
      <c r="N9" s="86">
        <v>5456</v>
      </c>
      <c r="O9" s="86">
        <v>450952386</v>
      </c>
      <c r="P9" s="86">
        <v>33996</v>
      </c>
      <c r="Q9" s="114">
        <v>118.73078265670772</v>
      </c>
      <c r="R9" s="114">
        <v>43.472699992350719</v>
      </c>
      <c r="S9" s="114">
        <v>41.146954509303633</v>
      </c>
      <c r="T9" s="115">
        <v>87.64</v>
      </c>
      <c r="U9" s="114">
        <v>92.595784240050776</v>
      </c>
      <c r="V9" s="58">
        <f>E9</f>
        <v>3</v>
      </c>
      <c r="W9" s="77"/>
      <c r="X9"/>
      <c r="Y9"/>
      <c r="Z9" s="80"/>
      <c r="AA9" s="80"/>
      <c r="AB9" s="80"/>
      <c r="AC9" s="80"/>
      <c r="AD9" s="80"/>
    </row>
    <row r="10" spans="1:30" s="30" customFormat="1" ht="7.5" customHeight="1">
      <c r="A10" s="37"/>
      <c r="C10" s="45"/>
      <c r="D10" s="53"/>
      <c r="E10" s="58"/>
      <c r="F10" s="86"/>
      <c r="G10" s="90"/>
      <c r="H10" s="90"/>
      <c r="I10" s="86"/>
      <c r="J10" s="86"/>
      <c r="K10" s="86"/>
      <c r="L10" s="86"/>
      <c r="M10" s="86"/>
      <c r="N10" s="86"/>
      <c r="O10" s="86"/>
      <c r="P10" s="86"/>
      <c r="Q10" s="114"/>
      <c r="R10" s="114"/>
      <c r="S10" s="114"/>
      <c r="T10" s="115"/>
      <c r="U10" s="114"/>
      <c r="V10" s="58"/>
      <c r="W10" s="77"/>
      <c r="X10"/>
      <c r="Y10"/>
      <c r="Z10" s="80"/>
      <c r="AA10" s="80"/>
      <c r="AB10" s="80"/>
      <c r="AC10" s="80"/>
      <c r="AD10" s="80"/>
    </row>
    <row r="11" spans="1:30" s="34" customFormat="1" ht="13.5" customHeight="1">
      <c r="A11" s="39"/>
      <c r="B11" s="153" t="s">
        <v>3</v>
      </c>
      <c r="C11" s="153"/>
      <c r="D11" s="154"/>
      <c r="E11" s="57">
        <v>4</v>
      </c>
      <c r="F11" s="85">
        <v>28218028000</v>
      </c>
      <c r="G11" s="85">
        <v>29130305394</v>
      </c>
      <c r="H11" s="85">
        <v>3034713</v>
      </c>
      <c r="I11" s="85">
        <v>28483817743</v>
      </c>
      <c r="J11" s="85">
        <v>2981673</v>
      </c>
      <c r="K11" s="85">
        <v>0</v>
      </c>
      <c r="L11" s="85">
        <v>0</v>
      </c>
      <c r="M11" s="85">
        <v>48949031</v>
      </c>
      <c r="N11" s="85">
        <v>5441</v>
      </c>
      <c r="O11" s="85">
        <v>597538620</v>
      </c>
      <c r="P11" s="85">
        <v>47599</v>
      </c>
      <c r="Q11" s="112">
        <v>100.94191466178997</v>
      </c>
      <c r="R11" s="112">
        <v>97.780704176437652</v>
      </c>
      <c r="S11" s="112">
        <v>97.724211997929118</v>
      </c>
      <c r="T11" s="113">
        <v>96.28</v>
      </c>
      <c r="U11" s="112">
        <v>96.336426028412845</v>
      </c>
      <c r="V11" s="57">
        <f>E11</f>
        <v>4</v>
      </c>
      <c r="W11" s="77"/>
      <c r="X11"/>
      <c r="Y11"/>
      <c r="Z11" s="79"/>
      <c r="AA11" s="79"/>
      <c r="AB11" s="79"/>
      <c r="AC11" s="79"/>
      <c r="AD11" s="79"/>
    </row>
    <row r="12" spans="1:30" s="30" customFormat="1" ht="13.5" customHeight="1">
      <c r="A12" s="37"/>
      <c r="C12" s="45"/>
      <c r="D12" s="53" t="s">
        <v>56</v>
      </c>
      <c r="E12" s="58">
        <v>5</v>
      </c>
      <c r="F12" s="86">
        <v>28093336000</v>
      </c>
      <c r="G12" s="86">
        <v>28499131705</v>
      </c>
      <c r="H12" s="86">
        <v>2981491</v>
      </c>
      <c r="I12" s="86">
        <v>28299416654</v>
      </c>
      <c r="J12" s="86">
        <v>2967456</v>
      </c>
      <c r="K12" s="86">
        <v>0</v>
      </c>
      <c r="L12" s="86">
        <v>0</v>
      </c>
      <c r="M12" s="86">
        <v>489457</v>
      </c>
      <c r="N12" s="86">
        <v>47</v>
      </c>
      <c r="O12" s="86">
        <v>199225594</v>
      </c>
      <c r="P12" s="86">
        <v>13988</v>
      </c>
      <c r="Q12" s="114">
        <v>100.73355707559971</v>
      </c>
      <c r="R12" s="114">
        <v>99.299224084904452</v>
      </c>
      <c r="S12" s="114">
        <v>99.312593360548846</v>
      </c>
      <c r="T12" s="115">
        <v>96.27</v>
      </c>
      <c r="U12" s="114">
        <v>96.261701732119249</v>
      </c>
      <c r="V12" s="58">
        <f>E12</f>
        <v>5</v>
      </c>
      <c r="W12" s="77"/>
      <c r="X12"/>
      <c r="Y12"/>
      <c r="Z12" s="80"/>
      <c r="AA12" s="80"/>
      <c r="AB12" s="80"/>
      <c r="AC12" s="80"/>
      <c r="AD12" s="80"/>
    </row>
    <row r="13" spans="1:30" s="30" customFormat="1" ht="13.5" customHeight="1">
      <c r="A13" s="37"/>
      <c r="C13" s="45"/>
      <c r="D13" s="53" t="s">
        <v>7</v>
      </c>
      <c r="E13" s="58">
        <v>6</v>
      </c>
      <c r="F13" s="86">
        <v>124692000</v>
      </c>
      <c r="G13" s="86">
        <v>631173689</v>
      </c>
      <c r="H13" s="86">
        <v>53222</v>
      </c>
      <c r="I13" s="86">
        <v>184401089</v>
      </c>
      <c r="J13" s="86">
        <v>14217</v>
      </c>
      <c r="K13" s="86">
        <v>0</v>
      </c>
      <c r="L13" s="86">
        <v>0</v>
      </c>
      <c r="M13" s="86">
        <v>48459574</v>
      </c>
      <c r="N13" s="86">
        <v>5394</v>
      </c>
      <c r="O13" s="86">
        <v>398313026</v>
      </c>
      <c r="P13" s="86">
        <v>33611</v>
      </c>
      <c r="Q13" s="114">
        <v>147.88526048182723</v>
      </c>
      <c r="R13" s="114">
        <v>29.21558553750171</v>
      </c>
      <c r="S13" s="114">
        <v>25.794124604118689</v>
      </c>
      <c r="T13" s="115">
        <v>96.56</v>
      </c>
      <c r="U13" s="114">
        <v>109.36512856177478</v>
      </c>
      <c r="V13" s="58">
        <f>E13</f>
        <v>6</v>
      </c>
      <c r="W13" s="77"/>
      <c r="X13"/>
      <c r="Y13"/>
      <c r="Z13" s="80"/>
      <c r="AA13" s="80"/>
      <c r="AB13" s="80"/>
      <c r="AC13" s="80"/>
      <c r="AD13" s="80"/>
    </row>
    <row r="14" spans="1:30" s="30" customFormat="1" ht="7.5" customHeight="1">
      <c r="A14" s="37"/>
      <c r="C14" s="45"/>
      <c r="D14" s="53"/>
      <c r="E14" s="58"/>
      <c r="F14" s="86"/>
      <c r="G14" s="90"/>
      <c r="H14" s="90"/>
      <c r="I14" s="90"/>
      <c r="J14" s="90"/>
      <c r="K14" s="86"/>
      <c r="L14" s="86"/>
      <c r="M14" s="86"/>
      <c r="N14" s="86"/>
      <c r="O14" s="86"/>
      <c r="P14" s="86"/>
      <c r="Q14" s="114"/>
      <c r="R14" s="114"/>
      <c r="S14" s="114"/>
      <c r="T14" s="115"/>
      <c r="U14" s="114"/>
      <c r="V14" s="58"/>
      <c r="W14" s="77"/>
      <c r="X14"/>
      <c r="Y14"/>
      <c r="Z14" s="80"/>
      <c r="AA14" s="80"/>
      <c r="AB14" s="80"/>
      <c r="AC14" s="80"/>
      <c r="AD14" s="80"/>
    </row>
    <row r="15" spans="1:30" s="34" customFormat="1" ht="13.5" customHeight="1">
      <c r="A15" s="39"/>
      <c r="C15" s="153" t="s">
        <v>18</v>
      </c>
      <c r="D15" s="155"/>
      <c r="E15" s="57">
        <v>7</v>
      </c>
      <c r="F15" s="85">
        <v>24108506000</v>
      </c>
      <c r="G15" s="85">
        <v>24883395610</v>
      </c>
      <c r="H15" s="85">
        <v>2998715</v>
      </c>
      <c r="I15" s="85">
        <v>24243057185</v>
      </c>
      <c r="J15" s="85">
        <v>2945862</v>
      </c>
      <c r="K15" s="85">
        <v>0</v>
      </c>
      <c r="L15" s="85">
        <v>0</v>
      </c>
      <c r="M15" s="85">
        <v>48441447</v>
      </c>
      <c r="N15" s="85">
        <v>5416</v>
      </c>
      <c r="O15" s="85">
        <v>591896978</v>
      </c>
      <c r="P15" s="85">
        <v>47437</v>
      </c>
      <c r="Q15" s="112">
        <v>100.55810669064272</v>
      </c>
      <c r="R15" s="112">
        <v>97.426643714402601</v>
      </c>
      <c r="S15" s="112">
        <v>97.47068311257371</v>
      </c>
      <c r="T15" s="113">
        <v>92.56</v>
      </c>
      <c r="U15" s="112">
        <v>92.518086948431403</v>
      </c>
      <c r="V15" s="57">
        <f>E15</f>
        <v>7</v>
      </c>
      <c r="W15" s="77"/>
      <c r="X15"/>
      <c r="Y15"/>
      <c r="Z15" s="79"/>
      <c r="AA15" s="79"/>
      <c r="AB15" s="79"/>
      <c r="AC15" s="79"/>
      <c r="AD15" s="79"/>
    </row>
    <row r="16" spans="1:30" s="30" customFormat="1" ht="13.5" customHeight="1">
      <c r="A16" s="37"/>
      <c r="C16" s="45"/>
      <c r="D16" s="53" t="s">
        <v>56</v>
      </c>
      <c r="E16" s="58">
        <v>8</v>
      </c>
      <c r="F16" s="87">
        <v>23985364000</v>
      </c>
      <c r="G16" s="87">
        <v>24256240030</v>
      </c>
      <c r="H16" s="87">
        <v>2945643</v>
      </c>
      <c r="I16" s="87">
        <v>24060172544</v>
      </c>
      <c r="J16" s="87">
        <v>2931693</v>
      </c>
      <c r="K16" s="86">
        <v>0</v>
      </c>
      <c r="L16" s="86">
        <v>0</v>
      </c>
      <c r="M16" s="87">
        <v>451108</v>
      </c>
      <c r="N16" s="87">
        <v>43</v>
      </c>
      <c r="O16" s="86">
        <v>195616378</v>
      </c>
      <c r="P16" s="86">
        <v>13907</v>
      </c>
      <c r="Q16" s="114">
        <v>100.31189246909074</v>
      </c>
      <c r="R16" s="114">
        <v>99.191682281518055</v>
      </c>
      <c r="S16" s="114">
        <v>99.235442396103338</v>
      </c>
      <c r="T16" s="115">
        <v>92.45</v>
      </c>
      <c r="U16" s="114">
        <v>92.411929751659699</v>
      </c>
      <c r="V16" s="58">
        <f>E16</f>
        <v>8</v>
      </c>
      <c r="W16" s="77"/>
      <c r="X16"/>
      <c r="Y16"/>
      <c r="Z16" s="80"/>
      <c r="AA16" s="80"/>
      <c r="AB16" s="80"/>
      <c r="AC16" s="80"/>
      <c r="AD16" s="80"/>
    </row>
    <row r="17" spans="1:30" s="30" customFormat="1" ht="13.5" customHeight="1">
      <c r="A17" s="37"/>
      <c r="C17" s="45"/>
      <c r="D17" s="53" t="s">
        <v>7</v>
      </c>
      <c r="E17" s="58">
        <v>9</v>
      </c>
      <c r="F17" s="87">
        <v>123142000</v>
      </c>
      <c r="G17" s="87">
        <v>627155580</v>
      </c>
      <c r="H17" s="87">
        <v>53072</v>
      </c>
      <c r="I17" s="87">
        <v>182884641</v>
      </c>
      <c r="J17" s="87">
        <v>14169</v>
      </c>
      <c r="K17" s="86">
        <v>0</v>
      </c>
      <c r="L17" s="86">
        <v>0</v>
      </c>
      <c r="M17" s="87">
        <v>47990339</v>
      </c>
      <c r="N17" s="87">
        <v>5373</v>
      </c>
      <c r="O17" s="86">
        <v>396280600</v>
      </c>
      <c r="P17" s="86">
        <v>33530</v>
      </c>
      <c r="Q17" s="114">
        <v>148.51524337756413</v>
      </c>
      <c r="R17" s="114">
        <v>29.160968479304611</v>
      </c>
      <c r="S17" s="114">
        <v>25.928000108680976</v>
      </c>
      <c r="T17" s="115">
        <v>96.91</v>
      </c>
      <c r="U17" s="114">
        <v>108.98935291985038</v>
      </c>
      <c r="V17" s="58">
        <f>E17</f>
        <v>9</v>
      </c>
      <c r="W17" s="77"/>
      <c r="X17"/>
      <c r="Y17"/>
      <c r="Z17" s="80"/>
      <c r="AA17" s="80"/>
      <c r="AB17" s="80"/>
      <c r="AC17" s="80"/>
      <c r="AD17" s="80"/>
    </row>
    <row r="18" spans="1:30" s="30" customFormat="1" ht="7.5" customHeight="1">
      <c r="A18" s="37"/>
      <c r="C18" s="45"/>
      <c r="D18" s="53"/>
      <c r="E18" s="58"/>
      <c r="F18" s="86"/>
      <c r="G18" s="90"/>
      <c r="H18" s="90"/>
      <c r="I18" s="86"/>
      <c r="J18" s="86"/>
      <c r="K18" s="86"/>
      <c r="L18" s="86"/>
      <c r="M18" s="90"/>
      <c r="N18" s="90"/>
      <c r="O18" s="86"/>
      <c r="P18" s="86"/>
      <c r="Q18" s="114"/>
      <c r="R18" s="114"/>
      <c r="S18" s="114"/>
      <c r="T18" s="115"/>
      <c r="U18" s="114"/>
      <c r="V18" s="58"/>
      <c r="W18" s="77"/>
      <c r="X18"/>
      <c r="Y18"/>
      <c r="Z18" s="80"/>
      <c r="AA18" s="80"/>
      <c r="AB18" s="80"/>
      <c r="AC18" s="80"/>
      <c r="AD18" s="80"/>
    </row>
    <row r="19" spans="1:30" s="34" customFormat="1" ht="13.5" customHeight="1">
      <c r="A19" s="39"/>
      <c r="C19" s="153" t="s">
        <v>57</v>
      </c>
      <c r="D19" s="154"/>
      <c r="E19" s="57">
        <v>10</v>
      </c>
      <c r="F19" s="85">
        <v>2332385000</v>
      </c>
      <c r="G19" s="85">
        <v>2327882009</v>
      </c>
      <c r="H19" s="85">
        <v>26786</v>
      </c>
      <c r="I19" s="85">
        <v>2321732783</v>
      </c>
      <c r="J19" s="85">
        <v>26599</v>
      </c>
      <c r="K19" s="85">
        <v>0</v>
      </c>
      <c r="L19" s="85">
        <v>0</v>
      </c>
      <c r="M19" s="85">
        <v>507584</v>
      </c>
      <c r="N19" s="85">
        <v>25</v>
      </c>
      <c r="O19" s="85">
        <v>5641642</v>
      </c>
      <c r="P19" s="85">
        <v>162</v>
      </c>
      <c r="Q19" s="112">
        <v>99.543290794615814</v>
      </c>
      <c r="R19" s="112">
        <v>99.735844601391904</v>
      </c>
      <c r="S19" s="112">
        <v>99.605695780759348</v>
      </c>
      <c r="T19" s="113">
        <v>106.95</v>
      </c>
      <c r="U19" s="112">
        <v>107.08892502469082</v>
      </c>
      <c r="V19" s="57">
        <f>E19</f>
        <v>10</v>
      </c>
      <c r="W19" s="77"/>
      <c r="X19"/>
      <c r="Y19"/>
      <c r="Z19" s="79"/>
      <c r="AA19" s="79"/>
      <c r="AB19" s="79"/>
      <c r="AC19" s="79"/>
      <c r="AD19" s="79"/>
    </row>
    <row r="20" spans="1:30" s="30" customFormat="1" ht="13.5" customHeight="1">
      <c r="A20" s="37"/>
      <c r="C20" s="45"/>
      <c r="D20" s="53" t="s">
        <v>56</v>
      </c>
      <c r="E20" s="58">
        <v>11</v>
      </c>
      <c r="F20" s="87">
        <v>2330835000</v>
      </c>
      <c r="G20" s="87">
        <v>2323863900</v>
      </c>
      <c r="H20" s="87">
        <v>26636</v>
      </c>
      <c r="I20" s="87">
        <v>2320216335</v>
      </c>
      <c r="J20" s="87">
        <v>26551</v>
      </c>
      <c r="K20" s="86">
        <v>0</v>
      </c>
      <c r="L20" s="86">
        <v>0</v>
      </c>
      <c r="M20" s="87">
        <v>38349</v>
      </c>
      <c r="N20" s="87">
        <v>4</v>
      </c>
      <c r="O20" s="86">
        <v>3609216</v>
      </c>
      <c r="P20" s="86">
        <v>81</v>
      </c>
      <c r="Q20" s="114">
        <v>99.544426568161199</v>
      </c>
      <c r="R20" s="114">
        <v>99.843038785533011</v>
      </c>
      <c r="S20" s="114">
        <v>99.866679713533571</v>
      </c>
      <c r="T20" s="115">
        <v>107.08</v>
      </c>
      <c r="U20" s="114">
        <v>107.05897939210043</v>
      </c>
      <c r="V20" s="58">
        <f>E20</f>
        <v>11</v>
      </c>
      <c r="W20" s="77"/>
      <c r="X20"/>
      <c r="Y20"/>
      <c r="Z20" s="80"/>
      <c r="AA20" s="80"/>
      <c r="AB20" s="80"/>
      <c r="AC20" s="80"/>
      <c r="AD20" s="80"/>
    </row>
    <row r="21" spans="1:30" s="30" customFormat="1" ht="13.5" customHeight="1">
      <c r="A21" s="37"/>
      <c r="C21" s="45"/>
      <c r="D21" s="53" t="s">
        <v>7</v>
      </c>
      <c r="E21" s="58">
        <v>12</v>
      </c>
      <c r="F21" s="87">
        <v>1550000</v>
      </c>
      <c r="G21" s="87">
        <v>4018109</v>
      </c>
      <c r="H21" s="87">
        <v>150</v>
      </c>
      <c r="I21" s="87">
        <v>1516448</v>
      </c>
      <c r="J21" s="87">
        <v>48</v>
      </c>
      <c r="K21" s="86">
        <v>0</v>
      </c>
      <c r="L21" s="86">
        <v>0</v>
      </c>
      <c r="M21" s="87">
        <v>469235</v>
      </c>
      <c r="N21" s="87">
        <v>21</v>
      </c>
      <c r="O21" s="86">
        <v>2032426</v>
      </c>
      <c r="P21" s="86">
        <v>81</v>
      </c>
      <c r="Q21" s="114">
        <v>97.835354838709677</v>
      </c>
      <c r="R21" s="114">
        <v>37.740340045528882</v>
      </c>
      <c r="S21" s="114">
        <v>12.463328963145329</v>
      </c>
      <c r="T21" s="115">
        <v>61.82</v>
      </c>
      <c r="U21" s="114">
        <v>187.21</v>
      </c>
      <c r="V21" s="58">
        <f>E21</f>
        <v>12</v>
      </c>
      <c r="W21" s="77"/>
      <c r="X21"/>
      <c r="Y21"/>
      <c r="Z21" s="80"/>
      <c r="AA21" s="80"/>
      <c r="AB21" s="80"/>
      <c r="AC21" s="80"/>
      <c r="AD21" s="80"/>
    </row>
    <row r="22" spans="1:30" s="30" customFormat="1" ht="7.5" customHeight="1">
      <c r="A22" s="37"/>
      <c r="C22" s="45"/>
      <c r="D22" s="53"/>
      <c r="E22" s="58"/>
      <c r="F22" s="86"/>
      <c r="G22" s="90"/>
      <c r="H22" s="90"/>
      <c r="I22" s="90"/>
      <c r="J22" s="86"/>
      <c r="K22" s="86"/>
      <c r="L22" s="86"/>
      <c r="M22" s="90"/>
      <c r="N22" s="90"/>
      <c r="O22" s="86"/>
      <c r="P22" s="86"/>
      <c r="Q22" s="114"/>
      <c r="R22" s="114"/>
      <c r="S22" s="114"/>
      <c r="T22" s="115"/>
      <c r="U22" s="114"/>
      <c r="V22" s="58"/>
      <c r="W22" s="77"/>
      <c r="X22"/>
      <c r="Y22"/>
      <c r="Z22" s="80"/>
      <c r="AA22" s="80"/>
      <c r="AB22" s="80"/>
      <c r="AC22" s="80"/>
      <c r="AD22" s="80"/>
    </row>
    <row r="23" spans="1:30" s="34" customFormat="1" ht="13.5" customHeight="1">
      <c r="A23" s="39"/>
      <c r="C23" s="153" t="s">
        <v>52</v>
      </c>
      <c r="D23" s="154"/>
      <c r="E23" s="57">
        <v>13</v>
      </c>
      <c r="F23" s="85">
        <v>70708000</v>
      </c>
      <c r="G23" s="85">
        <v>113001297</v>
      </c>
      <c r="H23" s="85">
        <v>2574</v>
      </c>
      <c r="I23" s="85">
        <v>113001297</v>
      </c>
      <c r="J23" s="85">
        <v>2574</v>
      </c>
      <c r="K23" s="85">
        <v>0</v>
      </c>
      <c r="L23" s="85">
        <v>0</v>
      </c>
      <c r="M23" s="85">
        <v>0</v>
      </c>
      <c r="N23" s="85">
        <v>0</v>
      </c>
      <c r="O23" s="85">
        <v>0</v>
      </c>
      <c r="P23" s="85">
        <v>0</v>
      </c>
      <c r="Q23" s="112">
        <v>159.81401963002773</v>
      </c>
      <c r="R23" s="112">
        <v>100</v>
      </c>
      <c r="S23" s="112">
        <v>100</v>
      </c>
      <c r="T23" s="113">
        <v>254.43</v>
      </c>
      <c r="U23" s="112">
        <v>254.43420707513965</v>
      </c>
      <c r="V23" s="57">
        <f>E23</f>
        <v>13</v>
      </c>
      <c r="W23" s="77"/>
      <c r="X23"/>
      <c r="Y23"/>
      <c r="Z23" s="79"/>
      <c r="AA23" s="79"/>
      <c r="AB23" s="79"/>
      <c r="AC23" s="79"/>
      <c r="AD23" s="79"/>
    </row>
    <row r="24" spans="1:30" s="30" customFormat="1" ht="13.5" customHeight="1">
      <c r="A24" s="37"/>
      <c r="C24" s="45"/>
      <c r="D24" s="53" t="s">
        <v>56</v>
      </c>
      <c r="E24" s="58">
        <v>14</v>
      </c>
      <c r="F24" s="87">
        <v>70708000</v>
      </c>
      <c r="G24" s="87">
        <v>113001297</v>
      </c>
      <c r="H24" s="87">
        <v>2574</v>
      </c>
      <c r="I24" s="87">
        <v>113001297</v>
      </c>
      <c r="J24" s="87">
        <v>2574</v>
      </c>
      <c r="K24" s="86">
        <v>0</v>
      </c>
      <c r="L24" s="86">
        <v>0</v>
      </c>
      <c r="M24" s="86">
        <v>0</v>
      </c>
      <c r="N24" s="86">
        <v>0</v>
      </c>
      <c r="O24" s="86">
        <v>0</v>
      </c>
      <c r="P24" s="86">
        <v>0</v>
      </c>
      <c r="Q24" s="114">
        <v>159.81401963002773</v>
      </c>
      <c r="R24" s="114">
        <v>100</v>
      </c>
      <c r="S24" s="114">
        <v>100</v>
      </c>
      <c r="T24" s="115">
        <v>254.43</v>
      </c>
      <c r="U24" s="114">
        <v>254.43420707513965</v>
      </c>
      <c r="V24" s="58">
        <f>E24</f>
        <v>14</v>
      </c>
      <c r="W24" s="77"/>
      <c r="X24"/>
      <c r="Y24"/>
      <c r="Z24" s="80"/>
      <c r="AA24" s="80"/>
      <c r="AB24" s="80"/>
      <c r="AC24" s="80"/>
      <c r="AD24" s="80"/>
    </row>
    <row r="25" spans="1:30" s="30" customFormat="1" ht="13.5" customHeight="1">
      <c r="A25" s="37"/>
      <c r="C25" s="45"/>
      <c r="D25" s="53" t="s">
        <v>7</v>
      </c>
      <c r="E25" s="58">
        <v>15</v>
      </c>
      <c r="F25" s="86">
        <v>0</v>
      </c>
      <c r="G25" s="86">
        <v>0</v>
      </c>
      <c r="H25" s="86">
        <v>0</v>
      </c>
      <c r="I25" s="86">
        <v>0</v>
      </c>
      <c r="J25" s="86">
        <v>0</v>
      </c>
      <c r="K25" s="86">
        <v>0</v>
      </c>
      <c r="L25" s="86">
        <v>0</v>
      </c>
      <c r="M25" s="86">
        <v>0</v>
      </c>
      <c r="N25" s="86">
        <v>0</v>
      </c>
      <c r="O25" s="86">
        <v>0</v>
      </c>
      <c r="P25" s="86">
        <v>0</v>
      </c>
      <c r="Q25" s="114">
        <v>0</v>
      </c>
      <c r="R25" s="114">
        <v>0</v>
      </c>
      <c r="S25" s="114">
        <v>0</v>
      </c>
      <c r="T25" s="115">
        <v>0</v>
      </c>
      <c r="U25" s="114">
        <v>0</v>
      </c>
      <c r="V25" s="58">
        <f>E25</f>
        <v>15</v>
      </c>
      <c r="W25" s="77"/>
      <c r="X25"/>
      <c r="Y25"/>
      <c r="Z25" s="80"/>
      <c r="AA25" s="80"/>
      <c r="AB25" s="80"/>
      <c r="AC25" s="80"/>
      <c r="AD25" s="80"/>
    </row>
    <row r="26" spans="1:30" s="30" customFormat="1" ht="7.5" customHeight="1">
      <c r="A26" s="37"/>
      <c r="C26" s="45"/>
      <c r="D26" s="53"/>
      <c r="E26" s="58"/>
      <c r="F26" s="86"/>
      <c r="G26" s="90"/>
      <c r="H26" s="90"/>
      <c r="I26" s="86"/>
      <c r="J26" s="90"/>
      <c r="K26" s="86"/>
      <c r="L26" s="86"/>
      <c r="M26" s="86"/>
      <c r="N26" s="86"/>
      <c r="O26" s="86"/>
      <c r="P26" s="86"/>
      <c r="Q26" s="114"/>
      <c r="R26" s="114"/>
      <c r="S26" s="114"/>
      <c r="T26" s="114"/>
      <c r="U26" s="114"/>
      <c r="V26" s="58"/>
      <c r="W26" s="77"/>
      <c r="X26"/>
      <c r="Y26"/>
      <c r="Z26" s="80"/>
      <c r="AA26" s="80"/>
      <c r="AB26" s="80"/>
      <c r="AC26" s="80"/>
      <c r="AD26" s="80"/>
    </row>
    <row r="27" spans="1:30" s="34" customFormat="1" ht="13.5" customHeight="1">
      <c r="A27" s="39"/>
      <c r="C27" s="153" t="s">
        <v>8</v>
      </c>
      <c r="D27" s="154"/>
      <c r="E27" s="57">
        <v>16</v>
      </c>
      <c r="F27" s="85">
        <v>679705000</v>
      </c>
      <c r="G27" s="85">
        <v>708462491</v>
      </c>
      <c r="H27" s="85">
        <v>6332</v>
      </c>
      <c r="I27" s="85">
        <v>708462491</v>
      </c>
      <c r="J27" s="85">
        <v>6332</v>
      </c>
      <c r="K27" s="85">
        <v>0</v>
      </c>
      <c r="L27" s="85">
        <v>0</v>
      </c>
      <c r="M27" s="85">
        <v>0</v>
      </c>
      <c r="N27" s="85">
        <v>0</v>
      </c>
      <c r="O27" s="85">
        <v>0</v>
      </c>
      <c r="P27" s="85">
        <v>0</v>
      </c>
      <c r="Q27" s="112">
        <v>104.23087824865198</v>
      </c>
      <c r="R27" s="112">
        <v>100</v>
      </c>
      <c r="S27" s="112">
        <v>100</v>
      </c>
      <c r="T27" s="113">
        <v>144.25</v>
      </c>
      <c r="U27" s="112">
        <v>144.24612808285897</v>
      </c>
      <c r="V27" s="57">
        <f>E27</f>
        <v>16</v>
      </c>
      <c r="W27" s="77"/>
      <c r="X27"/>
      <c r="Y27"/>
      <c r="Z27" s="79"/>
      <c r="AA27" s="79"/>
      <c r="AB27" s="79"/>
      <c r="AC27" s="79"/>
      <c r="AD27" s="79"/>
    </row>
    <row r="28" spans="1:30" s="30" customFormat="1" ht="13.5" customHeight="1">
      <c r="A28" s="37"/>
      <c r="C28" s="45"/>
      <c r="D28" s="53" t="s">
        <v>56</v>
      </c>
      <c r="E28" s="58">
        <v>17</v>
      </c>
      <c r="F28" s="86">
        <v>679705000</v>
      </c>
      <c r="G28" s="86">
        <v>708462491</v>
      </c>
      <c r="H28" s="86">
        <v>6332</v>
      </c>
      <c r="I28" s="86">
        <v>708462491</v>
      </c>
      <c r="J28" s="86">
        <v>6332</v>
      </c>
      <c r="K28" s="86">
        <v>0</v>
      </c>
      <c r="L28" s="86">
        <v>0</v>
      </c>
      <c r="M28" s="86">
        <v>0</v>
      </c>
      <c r="N28" s="86">
        <v>0</v>
      </c>
      <c r="O28" s="86">
        <v>0</v>
      </c>
      <c r="P28" s="86">
        <v>0</v>
      </c>
      <c r="Q28" s="114">
        <v>104.23087824865198</v>
      </c>
      <c r="R28" s="114">
        <v>100</v>
      </c>
      <c r="S28" s="114">
        <v>100</v>
      </c>
      <c r="T28" s="115">
        <v>144.25</v>
      </c>
      <c r="U28" s="114">
        <v>144.24612808285897</v>
      </c>
      <c r="V28" s="58">
        <f>E28</f>
        <v>17</v>
      </c>
      <c r="W28" s="77"/>
      <c r="X28"/>
      <c r="Y28"/>
      <c r="Z28" s="80"/>
      <c r="AA28" s="80"/>
      <c r="AB28" s="80"/>
      <c r="AC28" s="80"/>
      <c r="AD28" s="80"/>
    </row>
    <row r="29" spans="1:30" s="30" customFormat="1" ht="13.5" customHeight="1">
      <c r="A29" s="37"/>
      <c r="C29" s="45"/>
      <c r="D29" s="53" t="s">
        <v>7</v>
      </c>
      <c r="E29" s="58">
        <v>18</v>
      </c>
      <c r="F29" s="86">
        <v>0</v>
      </c>
      <c r="G29" s="86">
        <v>0</v>
      </c>
      <c r="H29" s="86">
        <v>0</v>
      </c>
      <c r="I29" s="86">
        <v>0</v>
      </c>
      <c r="J29" s="86">
        <v>0</v>
      </c>
      <c r="K29" s="86">
        <v>0</v>
      </c>
      <c r="L29" s="86">
        <v>0</v>
      </c>
      <c r="M29" s="86">
        <v>0</v>
      </c>
      <c r="N29" s="86">
        <v>0</v>
      </c>
      <c r="O29" s="86">
        <v>0</v>
      </c>
      <c r="P29" s="86">
        <v>0</v>
      </c>
      <c r="Q29" s="114">
        <v>0</v>
      </c>
      <c r="R29" s="114">
        <v>0</v>
      </c>
      <c r="S29" s="114">
        <v>0</v>
      </c>
      <c r="T29" s="115">
        <v>0</v>
      </c>
      <c r="U29" s="114">
        <v>0</v>
      </c>
      <c r="V29" s="58">
        <f>E29</f>
        <v>18</v>
      </c>
      <c r="W29" s="77"/>
      <c r="X29"/>
      <c r="Y29"/>
      <c r="Z29" s="80"/>
      <c r="AA29" s="80"/>
      <c r="AB29" s="80"/>
      <c r="AC29" s="80"/>
      <c r="AD29" s="80"/>
    </row>
    <row r="30" spans="1:30" s="30" customFormat="1" ht="7.5" customHeight="1">
      <c r="A30" s="37"/>
      <c r="C30" s="45"/>
      <c r="D30" s="53"/>
      <c r="E30" s="58"/>
      <c r="F30" s="86"/>
      <c r="G30" s="90"/>
      <c r="H30" s="90"/>
      <c r="I30" s="86"/>
      <c r="J30" s="86"/>
      <c r="K30" s="86"/>
      <c r="L30" s="86"/>
      <c r="M30" s="86"/>
      <c r="N30" s="86"/>
      <c r="O30" s="86"/>
      <c r="P30" s="86"/>
      <c r="Q30" s="114"/>
      <c r="R30" s="114"/>
      <c r="S30" s="114"/>
      <c r="T30" s="114"/>
      <c r="U30" s="114"/>
      <c r="V30" s="58"/>
      <c r="W30" s="77"/>
      <c r="X30"/>
      <c r="Y30"/>
      <c r="Z30" s="80"/>
      <c r="AA30" s="80"/>
      <c r="AB30" s="80"/>
      <c r="AC30" s="80"/>
      <c r="AD30" s="80"/>
    </row>
    <row r="31" spans="1:30" s="34" customFormat="1" ht="13.5" customHeight="1">
      <c r="A31" s="39"/>
      <c r="C31" s="153" t="s">
        <v>9</v>
      </c>
      <c r="D31" s="154"/>
      <c r="E31" s="57">
        <v>19</v>
      </c>
      <c r="F31" s="85">
        <v>1026724000</v>
      </c>
      <c r="G31" s="85">
        <v>1097563987</v>
      </c>
      <c r="H31" s="85">
        <v>306</v>
      </c>
      <c r="I31" s="85">
        <v>1097563987</v>
      </c>
      <c r="J31" s="85">
        <v>306</v>
      </c>
      <c r="K31" s="85">
        <v>0</v>
      </c>
      <c r="L31" s="85">
        <v>0</v>
      </c>
      <c r="M31" s="85">
        <v>0</v>
      </c>
      <c r="N31" s="85">
        <v>0</v>
      </c>
      <c r="O31" s="85">
        <v>0</v>
      </c>
      <c r="P31" s="85">
        <v>0</v>
      </c>
      <c r="Q31" s="112">
        <v>106.89961343067856</v>
      </c>
      <c r="R31" s="112">
        <v>100</v>
      </c>
      <c r="S31" s="112">
        <v>100</v>
      </c>
      <c r="T31" s="113">
        <v>166.34</v>
      </c>
      <c r="U31" s="112">
        <v>166.33843835365147</v>
      </c>
      <c r="V31" s="57">
        <f>E31</f>
        <v>19</v>
      </c>
      <c r="W31" s="77"/>
      <c r="X31"/>
      <c r="Y31"/>
      <c r="Z31" s="79"/>
      <c r="AA31" s="79"/>
      <c r="AB31" s="79"/>
      <c r="AC31" s="79"/>
      <c r="AD31" s="79"/>
    </row>
    <row r="32" spans="1:30" s="30" customFormat="1" ht="13.5" customHeight="1">
      <c r="A32" s="37"/>
      <c r="C32" s="45"/>
      <c r="D32" s="53" t="s">
        <v>56</v>
      </c>
      <c r="E32" s="58">
        <v>20</v>
      </c>
      <c r="F32" s="86">
        <v>1026724000</v>
      </c>
      <c r="G32" s="86">
        <v>1097563987</v>
      </c>
      <c r="H32" s="86">
        <v>306</v>
      </c>
      <c r="I32" s="86">
        <v>1097563987</v>
      </c>
      <c r="J32" s="86">
        <v>306</v>
      </c>
      <c r="K32" s="86">
        <v>0</v>
      </c>
      <c r="L32" s="86">
        <v>0</v>
      </c>
      <c r="M32" s="86">
        <v>0</v>
      </c>
      <c r="N32" s="86">
        <v>0</v>
      </c>
      <c r="O32" s="86">
        <v>0</v>
      </c>
      <c r="P32" s="86">
        <v>0</v>
      </c>
      <c r="Q32" s="114">
        <v>106.89961343067856</v>
      </c>
      <c r="R32" s="114">
        <v>100</v>
      </c>
      <c r="S32" s="114">
        <v>100</v>
      </c>
      <c r="T32" s="115">
        <v>166.34</v>
      </c>
      <c r="U32" s="114">
        <v>166.33843835365147</v>
      </c>
      <c r="V32" s="58">
        <f>E32</f>
        <v>20</v>
      </c>
      <c r="W32" s="77"/>
      <c r="X32"/>
      <c r="Y32"/>
      <c r="Z32" s="80"/>
      <c r="AA32" s="80"/>
      <c r="AB32" s="80"/>
      <c r="AC32" s="80"/>
      <c r="AD32" s="80"/>
    </row>
    <row r="33" spans="1:30" s="30" customFormat="1" ht="13.5" customHeight="1">
      <c r="A33" s="37"/>
      <c r="C33" s="45"/>
      <c r="D33" s="53" t="s">
        <v>7</v>
      </c>
      <c r="E33" s="58">
        <v>21</v>
      </c>
      <c r="F33" s="86">
        <v>0</v>
      </c>
      <c r="G33" s="86">
        <v>0</v>
      </c>
      <c r="H33" s="86">
        <v>0</v>
      </c>
      <c r="I33" s="86">
        <v>0</v>
      </c>
      <c r="J33" s="86">
        <v>0</v>
      </c>
      <c r="K33" s="86">
        <v>0</v>
      </c>
      <c r="L33" s="86">
        <v>0</v>
      </c>
      <c r="M33" s="86">
        <v>0</v>
      </c>
      <c r="N33" s="86">
        <v>0</v>
      </c>
      <c r="O33" s="86">
        <v>0</v>
      </c>
      <c r="P33" s="86">
        <v>0</v>
      </c>
      <c r="Q33" s="114">
        <v>0</v>
      </c>
      <c r="R33" s="114">
        <v>0</v>
      </c>
      <c r="S33" s="114">
        <v>0</v>
      </c>
      <c r="T33" s="115">
        <v>0</v>
      </c>
      <c r="U33" s="114">
        <v>0</v>
      </c>
      <c r="V33" s="58">
        <f>E33</f>
        <v>21</v>
      </c>
      <c r="W33" s="77"/>
      <c r="X33"/>
      <c r="Y33"/>
      <c r="Z33" s="80"/>
      <c r="AA33" s="80"/>
      <c r="AB33" s="80"/>
      <c r="AC33" s="80"/>
      <c r="AD33" s="80"/>
    </row>
    <row r="34" spans="1:30" s="30" customFormat="1" ht="7.5" customHeight="1">
      <c r="A34" s="37"/>
      <c r="C34" s="45"/>
      <c r="D34" s="53"/>
      <c r="E34" s="58"/>
      <c r="F34" s="86"/>
      <c r="G34" s="90"/>
      <c r="H34" s="90"/>
      <c r="I34" s="90"/>
      <c r="J34" s="90"/>
      <c r="K34" s="86"/>
      <c r="L34" s="86"/>
      <c r="M34" s="90"/>
      <c r="N34" s="90"/>
      <c r="O34" s="86"/>
      <c r="P34" s="86"/>
      <c r="Q34" s="114"/>
      <c r="R34" s="114"/>
      <c r="S34" s="114"/>
      <c r="T34" s="114"/>
      <c r="U34" s="114"/>
      <c r="V34" s="58"/>
      <c r="W34" s="77"/>
      <c r="X34"/>
      <c r="Y34"/>
      <c r="Z34" s="80"/>
      <c r="AA34" s="80"/>
      <c r="AB34" s="80"/>
      <c r="AC34" s="80"/>
      <c r="AD34" s="80"/>
    </row>
    <row r="35" spans="1:30" s="34" customFormat="1" ht="13.5" customHeight="1">
      <c r="A35" s="39"/>
      <c r="B35" s="153" t="s">
        <v>17</v>
      </c>
      <c r="C35" s="153"/>
      <c r="D35" s="154"/>
      <c r="E35" s="57">
        <v>22</v>
      </c>
      <c r="F35" s="85">
        <v>25137542000</v>
      </c>
      <c r="G35" s="85">
        <v>25190865693</v>
      </c>
      <c r="H35" s="85">
        <v>25689</v>
      </c>
      <c r="I35" s="85">
        <v>25129444544</v>
      </c>
      <c r="J35" s="85">
        <v>25468</v>
      </c>
      <c r="K35" s="85">
        <v>0</v>
      </c>
      <c r="L35" s="85">
        <v>0</v>
      </c>
      <c r="M35" s="85">
        <v>1778252</v>
      </c>
      <c r="N35" s="85">
        <v>14</v>
      </c>
      <c r="O35" s="85">
        <v>59642897</v>
      </c>
      <c r="P35" s="85">
        <v>207</v>
      </c>
      <c r="Q35" s="112">
        <v>99.967787399420359</v>
      </c>
      <c r="R35" s="112">
        <v>99.756176902578346</v>
      </c>
      <c r="S35" s="112">
        <v>99.716347506361871</v>
      </c>
      <c r="T35" s="113">
        <v>108.46</v>
      </c>
      <c r="U35" s="112">
        <v>108.50186462136324</v>
      </c>
      <c r="V35" s="57">
        <f>E35</f>
        <v>22</v>
      </c>
      <c r="W35" s="77"/>
      <c r="X35"/>
      <c r="Y35"/>
      <c r="Z35" s="79"/>
      <c r="AA35" s="79"/>
      <c r="AB35" s="79"/>
      <c r="AC35" s="79"/>
      <c r="AD35" s="79"/>
    </row>
    <row r="36" spans="1:30" s="30" customFormat="1" ht="13.5" customHeight="1">
      <c r="A36" s="37"/>
      <c r="C36" s="45"/>
      <c r="D36" s="53" t="s">
        <v>56</v>
      </c>
      <c r="E36" s="58">
        <v>23</v>
      </c>
      <c r="F36" s="86">
        <v>25125315000</v>
      </c>
      <c r="G36" s="86">
        <v>25149493200</v>
      </c>
      <c r="H36" s="86">
        <v>25540</v>
      </c>
      <c r="I36" s="86">
        <v>25116093293</v>
      </c>
      <c r="J36" s="86">
        <v>25409</v>
      </c>
      <c r="K36" s="86">
        <v>0</v>
      </c>
      <c r="L36" s="86">
        <v>0</v>
      </c>
      <c r="M36" s="86">
        <v>26000</v>
      </c>
      <c r="N36" s="86">
        <v>1</v>
      </c>
      <c r="O36" s="86">
        <v>33373907</v>
      </c>
      <c r="P36" s="86">
        <v>130</v>
      </c>
      <c r="Q36" s="114">
        <v>99.963297148712357</v>
      </c>
      <c r="R36" s="114">
        <v>99.867194512691015</v>
      </c>
      <c r="S36" s="114">
        <v>99.893629563827005</v>
      </c>
      <c r="T36" s="115">
        <v>108.5</v>
      </c>
      <c r="U36" s="114">
        <v>108.47421373074921</v>
      </c>
      <c r="V36" s="58">
        <f>E36</f>
        <v>23</v>
      </c>
      <c r="W36" s="77"/>
      <c r="X36"/>
      <c r="Y36"/>
      <c r="Z36" s="80"/>
      <c r="AA36" s="80"/>
      <c r="AB36" s="80"/>
      <c r="AC36" s="80"/>
      <c r="AD36" s="80"/>
    </row>
    <row r="37" spans="1:30" s="30" customFormat="1" ht="13.5" customHeight="1">
      <c r="A37" s="37"/>
      <c r="C37" s="45"/>
      <c r="D37" s="53" t="s">
        <v>7</v>
      </c>
      <c r="E37" s="58">
        <v>24</v>
      </c>
      <c r="F37" s="86">
        <v>12227000</v>
      </c>
      <c r="G37" s="86">
        <v>41372493</v>
      </c>
      <c r="H37" s="86">
        <v>149</v>
      </c>
      <c r="I37" s="86">
        <v>13351251</v>
      </c>
      <c r="J37" s="86">
        <v>59</v>
      </c>
      <c r="K37" s="86">
        <v>0</v>
      </c>
      <c r="L37" s="86">
        <v>0</v>
      </c>
      <c r="M37" s="86">
        <v>1752252</v>
      </c>
      <c r="N37" s="86">
        <v>13</v>
      </c>
      <c r="O37" s="86">
        <v>26268990</v>
      </c>
      <c r="P37" s="86">
        <v>77</v>
      </c>
      <c r="Q37" s="114">
        <v>109.19482293285353</v>
      </c>
      <c r="R37" s="114">
        <v>32.270839951559118</v>
      </c>
      <c r="S37" s="114">
        <v>13.445976887553293</v>
      </c>
      <c r="T37" s="115">
        <v>86.86</v>
      </c>
      <c r="U37" s="115">
        <v>208.47</v>
      </c>
      <c r="V37" s="58">
        <f>E37</f>
        <v>24</v>
      </c>
      <c r="W37" s="77"/>
      <c r="X37"/>
      <c r="Y37"/>
      <c r="Z37" s="80"/>
      <c r="AA37" s="80"/>
      <c r="AB37" s="80"/>
      <c r="AC37" s="80"/>
      <c r="AD37" s="80"/>
    </row>
    <row r="38" spans="1:30" s="30" customFormat="1" ht="7.5" customHeight="1">
      <c r="A38" s="37"/>
      <c r="C38" s="45"/>
      <c r="D38" s="53"/>
      <c r="E38" s="58"/>
      <c r="F38" s="86"/>
      <c r="G38" s="86"/>
      <c r="H38" s="86"/>
      <c r="I38" s="86"/>
      <c r="J38" s="86"/>
      <c r="K38" s="86"/>
      <c r="L38" s="86"/>
      <c r="M38" s="86"/>
      <c r="N38" s="86"/>
      <c r="O38" s="86"/>
      <c r="P38" s="86"/>
      <c r="Q38" s="114"/>
      <c r="R38" s="114"/>
      <c r="S38" s="114"/>
      <c r="T38" s="114"/>
      <c r="U38" s="114"/>
      <c r="V38" s="58"/>
      <c r="W38" s="77"/>
      <c r="X38"/>
      <c r="Y38"/>
      <c r="Z38" s="80"/>
      <c r="AA38" s="80"/>
      <c r="AB38" s="80"/>
      <c r="AC38" s="80"/>
      <c r="AD38" s="80"/>
    </row>
    <row r="39" spans="1:30" s="34" customFormat="1" ht="13.5" customHeight="1">
      <c r="A39" s="39"/>
      <c r="C39" s="153" t="s">
        <v>18</v>
      </c>
      <c r="D39" s="154"/>
      <c r="E39" s="57">
        <v>25</v>
      </c>
      <c r="F39" s="85">
        <v>920494000</v>
      </c>
      <c r="G39" s="85">
        <v>940118616</v>
      </c>
      <c r="H39" s="85">
        <v>11340</v>
      </c>
      <c r="I39" s="85">
        <v>919160928</v>
      </c>
      <c r="J39" s="85">
        <v>11188</v>
      </c>
      <c r="K39" s="85">
        <v>0</v>
      </c>
      <c r="L39" s="85">
        <v>0</v>
      </c>
      <c r="M39" s="85">
        <v>1462997</v>
      </c>
      <c r="N39" s="85">
        <v>8</v>
      </c>
      <c r="O39" s="85">
        <v>19494691</v>
      </c>
      <c r="P39" s="85">
        <v>144</v>
      </c>
      <c r="Q39" s="112">
        <v>99.855178632343069</v>
      </c>
      <c r="R39" s="112">
        <v>97.77074002755414</v>
      </c>
      <c r="S39" s="112">
        <v>98.76584826683154</v>
      </c>
      <c r="T39" s="113">
        <v>100.95</v>
      </c>
      <c r="U39" s="112">
        <v>99.931623076876477</v>
      </c>
      <c r="V39" s="57">
        <f>E39</f>
        <v>25</v>
      </c>
      <c r="W39" s="77"/>
      <c r="X39"/>
      <c r="Y39"/>
      <c r="Z39" s="79"/>
      <c r="AA39" s="79"/>
      <c r="AB39" s="79"/>
      <c r="AC39" s="79"/>
      <c r="AD39" s="79"/>
    </row>
    <row r="40" spans="1:30" s="30" customFormat="1" ht="13.5" customHeight="1">
      <c r="A40" s="37"/>
      <c r="C40" s="45"/>
      <c r="D40" s="53" t="s">
        <v>56</v>
      </c>
      <c r="E40" s="58">
        <v>26</v>
      </c>
      <c r="F40" s="87">
        <v>917396000</v>
      </c>
      <c r="G40" s="87">
        <v>929286100</v>
      </c>
      <c r="H40" s="87">
        <v>11253</v>
      </c>
      <c r="I40" s="87">
        <v>916230928</v>
      </c>
      <c r="J40" s="87">
        <v>11155</v>
      </c>
      <c r="K40" s="86">
        <v>0</v>
      </c>
      <c r="L40" s="86">
        <v>0</v>
      </c>
      <c r="M40" s="87">
        <v>0</v>
      </c>
      <c r="N40" s="87">
        <v>0</v>
      </c>
      <c r="O40" s="86">
        <v>13055172</v>
      </c>
      <c r="P40" s="86">
        <v>98</v>
      </c>
      <c r="Q40" s="114">
        <v>99.873002280367473</v>
      </c>
      <c r="R40" s="114">
        <v>98.595139645368633</v>
      </c>
      <c r="S40" s="114">
        <v>99.385046942210906</v>
      </c>
      <c r="T40" s="115">
        <v>100.87</v>
      </c>
      <c r="U40" s="114">
        <v>100.06944631018611</v>
      </c>
      <c r="V40" s="58">
        <f>E40</f>
        <v>26</v>
      </c>
      <c r="W40" s="77"/>
      <c r="X40"/>
      <c r="Y40"/>
      <c r="Z40" s="80"/>
      <c r="AA40" s="80"/>
      <c r="AB40" s="80"/>
      <c r="AC40" s="80"/>
      <c r="AD40" s="80"/>
    </row>
    <row r="41" spans="1:30" s="30" customFormat="1" ht="13.5" customHeight="1">
      <c r="A41" s="37"/>
      <c r="C41" s="45"/>
      <c r="D41" s="53" t="s">
        <v>7</v>
      </c>
      <c r="E41" s="58">
        <v>27</v>
      </c>
      <c r="F41" s="87">
        <v>3098000</v>
      </c>
      <c r="G41" s="87">
        <v>10832516</v>
      </c>
      <c r="H41" s="87">
        <v>87</v>
      </c>
      <c r="I41" s="87">
        <v>2930000</v>
      </c>
      <c r="J41" s="87">
        <v>33</v>
      </c>
      <c r="K41" s="86">
        <v>0</v>
      </c>
      <c r="L41" s="86">
        <v>0</v>
      </c>
      <c r="M41" s="87">
        <v>1462997</v>
      </c>
      <c r="N41" s="87">
        <v>8</v>
      </c>
      <c r="O41" s="86">
        <v>6439519</v>
      </c>
      <c r="P41" s="86">
        <v>46</v>
      </c>
      <c r="Q41" s="114">
        <v>94.577146546158815</v>
      </c>
      <c r="R41" s="114">
        <v>27.048194528399495</v>
      </c>
      <c r="S41" s="114">
        <v>41.85186504386305</v>
      </c>
      <c r="T41" s="115">
        <v>108.08</v>
      </c>
      <c r="U41" s="114">
        <v>69.848866600822788</v>
      </c>
      <c r="V41" s="58">
        <f>E41</f>
        <v>27</v>
      </c>
      <c r="W41" s="77"/>
      <c r="X41"/>
      <c r="Y41"/>
      <c r="Z41" s="80"/>
      <c r="AA41" s="80"/>
      <c r="AB41" s="80"/>
      <c r="AC41" s="80"/>
      <c r="AD41" s="80"/>
    </row>
    <row r="42" spans="1:30" s="30" customFormat="1" ht="7.5" customHeight="1">
      <c r="A42" s="37"/>
      <c r="C42" s="45"/>
      <c r="D42" s="53"/>
      <c r="E42" s="58"/>
      <c r="F42" s="86"/>
      <c r="G42" s="86"/>
      <c r="H42" s="86"/>
      <c r="I42" s="86"/>
      <c r="J42" s="86"/>
      <c r="K42" s="86"/>
      <c r="L42" s="86"/>
      <c r="M42" s="90"/>
      <c r="N42" s="90"/>
      <c r="O42" s="86"/>
      <c r="P42" s="86"/>
      <c r="Q42" s="114"/>
      <c r="R42" s="114"/>
      <c r="S42" s="114"/>
      <c r="T42" s="114"/>
      <c r="U42" s="114"/>
      <c r="V42" s="58"/>
      <c r="W42" s="77"/>
      <c r="X42"/>
      <c r="Y42"/>
      <c r="Z42" s="80"/>
      <c r="AA42" s="80"/>
      <c r="AB42" s="80"/>
      <c r="AC42" s="80"/>
      <c r="AD42" s="80"/>
    </row>
    <row r="43" spans="1:30" s="34" customFormat="1" ht="13.5" customHeight="1">
      <c r="A43" s="39"/>
      <c r="C43" s="153" t="s">
        <v>57</v>
      </c>
      <c r="D43" s="154"/>
      <c r="E43" s="57">
        <v>28</v>
      </c>
      <c r="F43" s="85">
        <v>24217048000</v>
      </c>
      <c r="G43" s="85">
        <v>24250747077</v>
      </c>
      <c r="H43" s="85">
        <v>14349</v>
      </c>
      <c r="I43" s="85">
        <v>24210283616</v>
      </c>
      <c r="J43" s="85">
        <v>14280</v>
      </c>
      <c r="K43" s="85">
        <v>0</v>
      </c>
      <c r="L43" s="85">
        <v>0</v>
      </c>
      <c r="M43" s="85">
        <v>315255</v>
      </c>
      <c r="N43" s="85">
        <v>6</v>
      </c>
      <c r="O43" s="85">
        <v>40148206</v>
      </c>
      <c r="P43" s="85">
        <v>63</v>
      </c>
      <c r="Q43" s="112">
        <v>99.972067677282553</v>
      </c>
      <c r="R43" s="112">
        <v>99.833145507346543</v>
      </c>
      <c r="S43" s="112">
        <v>99.756050798844328</v>
      </c>
      <c r="T43" s="113">
        <v>108.77</v>
      </c>
      <c r="U43" s="112">
        <v>108.85629860992898</v>
      </c>
      <c r="V43" s="57">
        <f>E43</f>
        <v>28</v>
      </c>
      <c r="W43" s="77"/>
      <c r="X43"/>
      <c r="Y43"/>
      <c r="Z43" s="79"/>
      <c r="AA43" s="79"/>
      <c r="AB43" s="79"/>
      <c r="AC43" s="79"/>
      <c r="AD43" s="79"/>
    </row>
    <row r="44" spans="1:30" s="30" customFormat="1" ht="13.5" customHeight="1">
      <c r="A44" s="37"/>
      <c r="C44" s="45"/>
      <c r="D44" s="53" t="s">
        <v>56</v>
      </c>
      <c r="E44" s="58">
        <v>29</v>
      </c>
      <c r="F44" s="87">
        <v>24207919000</v>
      </c>
      <c r="G44" s="87">
        <v>24220207100</v>
      </c>
      <c r="H44" s="87">
        <v>14287</v>
      </c>
      <c r="I44" s="87">
        <v>24199862365</v>
      </c>
      <c r="J44" s="87">
        <v>14254</v>
      </c>
      <c r="K44" s="86">
        <v>0</v>
      </c>
      <c r="L44" s="86">
        <v>0</v>
      </c>
      <c r="M44" s="87">
        <v>26000</v>
      </c>
      <c r="N44" s="87">
        <v>1</v>
      </c>
      <c r="O44" s="86">
        <v>20318735</v>
      </c>
      <c r="P44" s="86">
        <v>32</v>
      </c>
      <c r="Q44" s="114">
        <v>99.966719010419695</v>
      </c>
      <c r="R44" s="114">
        <v>99.916000986630706</v>
      </c>
      <c r="S44" s="114">
        <v>99.914680434378539</v>
      </c>
      <c r="T44" s="115">
        <v>108.82</v>
      </c>
      <c r="U44" s="114">
        <v>108.82025347949065</v>
      </c>
      <c r="V44" s="58">
        <f>E44</f>
        <v>29</v>
      </c>
      <c r="W44" s="77"/>
      <c r="X44"/>
      <c r="Y44"/>
      <c r="Z44" s="80"/>
      <c r="AA44" s="80"/>
      <c r="AB44" s="80"/>
      <c r="AC44" s="80"/>
      <c r="AD44" s="80"/>
    </row>
    <row r="45" spans="1:30" s="30" customFormat="1" ht="13.5" customHeight="1">
      <c r="A45" s="37"/>
      <c r="C45" s="45"/>
      <c r="D45" s="53" t="s">
        <v>7</v>
      </c>
      <c r="E45" s="58">
        <v>30</v>
      </c>
      <c r="F45" s="87">
        <v>9129000</v>
      </c>
      <c r="G45" s="87">
        <v>30539977</v>
      </c>
      <c r="H45" s="87">
        <v>62</v>
      </c>
      <c r="I45" s="87">
        <v>10421251</v>
      </c>
      <c r="J45" s="87">
        <v>26</v>
      </c>
      <c r="K45" s="86">
        <v>0</v>
      </c>
      <c r="L45" s="86">
        <v>0</v>
      </c>
      <c r="M45" s="87">
        <v>289255</v>
      </c>
      <c r="N45" s="87">
        <v>5</v>
      </c>
      <c r="O45" s="86">
        <v>19829471</v>
      </c>
      <c r="P45" s="86">
        <v>31</v>
      </c>
      <c r="Q45" s="114">
        <v>114.15544966589988</v>
      </c>
      <c r="R45" s="114">
        <v>34.123309916048726</v>
      </c>
      <c r="S45" s="114">
        <v>5.8755754823990518</v>
      </c>
      <c r="T45" s="115">
        <v>81.209999999999994</v>
      </c>
      <c r="U45" s="115">
        <v>471.61</v>
      </c>
      <c r="V45" s="58">
        <f>E45</f>
        <v>30</v>
      </c>
      <c r="W45" s="77"/>
      <c r="X45"/>
      <c r="Y45"/>
      <c r="Z45" s="80"/>
      <c r="AA45" s="80"/>
      <c r="AB45" s="80"/>
      <c r="AC45" s="80"/>
      <c r="AD45" s="80"/>
    </row>
    <row r="46" spans="1:30" s="30" customFormat="1" ht="7.5" customHeight="1">
      <c r="A46" s="37"/>
      <c r="C46" s="45"/>
      <c r="D46" s="53"/>
      <c r="E46" s="58"/>
      <c r="F46" s="86"/>
      <c r="G46" s="90"/>
      <c r="H46" s="90"/>
      <c r="I46" s="90"/>
      <c r="J46" s="90"/>
      <c r="K46" s="86"/>
      <c r="L46" s="86"/>
      <c r="M46" s="86"/>
      <c r="N46" s="86"/>
      <c r="O46" s="86"/>
      <c r="P46" s="86"/>
      <c r="Q46" s="114"/>
      <c r="R46" s="114"/>
      <c r="S46" s="114"/>
      <c r="T46" s="114"/>
      <c r="U46" s="114"/>
      <c r="V46" s="58"/>
      <c r="W46" s="77"/>
      <c r="X46"/>
      <c r="Y46"/>
      <c r="Z46" s="80"/>
      <c r="AA46" s="80"/>
      <c r="AB46" s="80"/>
      <c r="AC46" s="80"/>
      <c r="AD46" s="80"/>
    </row>
    <row r="47" spans="1:30" s="34" customFormat="1" ht="13.5" customHeight="1">
      <c r="A47" s="39"/>
      <c r="B47" s="153" t="s">
        <v>59</v>
      </c>
      <c r="C47" s="153"/>
      <c r="D47" s="154"/>
      <c r="E47" s="57">
        <v>31</v>
      </c>
      <c r="F47" s="85">
        <v>22387645000</v>
      </c>
      <c r="G47" s="85">
        <v>22059145492</v>
      </c>
      <c r="H47" s="85">
        <v>24</v>
      </c>
      <c r="I47" s="85">
        <v>22059145492</v>
      </c>
      <c r="J47" s="85">
        <v>24</v>
      </c>
      <c r="K47" s="85">
        <v>0</v>
      </c>
      <c r="L47" s="85">
        <v>0</v>
      </c>
      <c r="M47" s="85">
        <v>0</v>
      </c>
      <c r="N47" s="85">
        <v>0</v>
      </c>
      <c r="O47" s="85">
        <v>0</v>
      </c>
      <c r="P47" s="85">
        <v>0</v>
      </c>
      <c r="Q47" s="112">
        <v>98.532675017850252</v>
      </c>
      <c r="R47" s="112">
        <v>100</v>
      </c>
      <c r="S47" s="112">
        <v>100</v>
      </c>
      <c r="T47" s="113">
        <v>116.56</v>
      </c>
      <c r="U47" s="112">
        <v>116.5603416722665</v>
      </c>
      <c r="V47" s="57">
        <f>E47</f>
        <v>31</v>
      </c>
      <c r="W47" s="77"/>
      <c r="X47"/>
      <c r="Y47"/>
      <c r="Z47" s="79"/>
      <c r="AA47" s="79"/>
      <c r="AB47" s="79"/>
      <c r="AC47" s="79"/>
      <c r="AD47" s="79"/>
    </row>
    <row r="48" spans="1:30" s="30" customFormat="1" ht="13.5" customHeight="1">
      <c r="A48" s="37"/>
      <c r="B48" s="162" t="s">
        <v>74</v>
      </c>
      <c r="C48" s="162"/>
      <c r="D48" s="163"/>
      <c r="E48" s="58">
        <v>32</v>
      </c>
      <c r="F48" s="87">
        <v>21225454000</v>
      </c>
      <c r="G48" s="87">
        <v>20868087175</v>
      </c>
      <c r="H48" s="87">
        <v>12</v>
      </c>
      <c r="I48" s="87">
        <v>20868087175</v>
      </c>
      <c r="J48" s="87">
        <v>12</v>
      </c>
      <c r="K48" s="86">
        <v>0</v>
      </c>
      <c r="L48" s="86">
        <v>0</v>
      </c>
      <c r="M48" s="86">
        <v>0</v>
      </c>
      <c r="N48" s="86">
        <v>0</v>
      </c>
      <c r="O48" s="86">
        <v>0</v>
      </c>
      <c r="P48" s="86">
        <v>0</v>
      </c>
      <c r="Q48" s="114">
        <v>98.316328946367875</v>
      </c>
      <c r="R48" s="114">
        <v>100</v>
      </c>
      <c r="S48" s="114">
        <v>100</v>
      </c>
      <c r="T48" s="115">
        <v>117.03</v>
      </c>
      <c r="U48" s="114">
        <v>117.03329904066173</v>
      </c>
      <c r="V48" s="58">
        <f>E48</f>
        <v>32</v>
      </c>
      <c r="W48" s="77"/>
      <c r="X48"/>
      <c r="Y48"/>
      <c r="Z48" s="80"/>
      <c r="AA48" s="80"/>
      <c r="AB48" s="80"/>
      <c r="AC48" s="80"/>
      <c r="AD48" s="80"/>
    </row>
    <row r="49" spans="1:30" s="30" customFormat="1" ht="13.5" customHeight="1">
      <c r="A49" s="37"/>
      <c r="B49" s="162" t="s">
        <v>75</v>
      </c>
      <c r="C49" s="162"/>
      <c r="D49" s="163"/>
      <c r="E49" s="58">
        <v>33</v>
      </c>
      <c r="F49" s="87">
        <v>1162191000</v>
      </c>
      <c r="G49" s="86">
        <v>1191058317</v>
      </c>
      <c r="H49" s="86">
        <v>12</v>
      </c>
      <c r="I49" s="86">
        <v>1191058317</v>
      </c>
      <c r="J49" s="86">
        <v>12</v>
      </c>
      <c r="K49" s="86">
        <v>0</v>
      </c>
      <c r="L49" s="86">
        <v>0</v>
      </c>
      <c r="M49" s="86">
        <v>0</v>
      </c>
      <c r="N49" s="86">
        <v>0</v>
      </c>
      <c r="O49" s="86">
        <v>0</v>
      </c>
      <c r="P49" s="86">
        <v>0</v>
      </c>
      <c r="Q49" s="114">
        <v>102.48387029326504</v>
      </c>
      <c r="R49" s="114">
        <v>100</v>
      </c>
      <c r="S49" s="114">
        <v>100</v>
      </c>
      <c r="T49" s="115">
        <v>108.85</v>
      </c>
      <c r="U49" s="114">
        <v>108.85303388646909</v>
      </c>
      <c r="V49" s="58">
        <f>E49</f>
        <v>33</v>
      </c>
      <c r="W49" s="77"/>
      <c r="X49"/>
      <c r="Y49"/>
      <c r="Z49" s="80"/>
      <c r="AA49" s="80"/>
      <c r="AB49" s="80"/>
      <c r="AC49" s="80"/>
      <c r="AD49" s="80"/>
    </row>
    <row r="50" spans="1:30" s="30" customFormat="1" ht="7.5" customHeight="1">
      <c r="A50" s="37"/>
      <c r="C50" s="45"/>
      <c r="D50" s="53"/>
      <c r="E50" s="58"/>
      <c r="F50" s="86"/>
      <c r="G50" s="86"/>
      <c r="H50" s="86"/>
      <c r="I50" s="90"/>
      <c r="J50" s="90"/>
      <c r="K50" s="86"/>
      <c r="L50" s="86"/>
      <c r="M50" s="86"/>
      <c r="N50" s="86"/>
      <c r="O50" s="86"/>
      <c r="P50" s="86"/>
      <c r="Q50" s="114"/>
      <c r="R50" s="114"/>
      <c r="S50" s="114"/>
      <c r="T50" s="114"/>
      <c r="U50" s="114"/>
      <c r="V50" s="58"/>
      <c r="W50" s="77"/>
      <c r="X50"/>
      <c r="Y50"/>
      <c r="Z50" s="80"/>
      <c r="AA50" s="80"/>
      <c r="AB50" s="80"/>
      <c r="AC50" s="80"/>
      <c r="AD50" s="80"/>
    </row>
    <row r="51" spans="1:30" s="34" customFormat="1" ht="13.5" customHeight="1">
      <c r="A51" s="39"/>
      <c r="B51" s="153" t="s">
        <v>60</v>
      </c>
      <c r="C51" s="153"/>
      <c r="D51" s="154"/>
      <c r="E51" s="57">
        <v>34</v>
      </c>
      <c r="F51" s="85">
        <v>1335872000</v>
      </c>
      <c r="G51" s="85">
        <v>1492124632</v>
      </c>
      <c r="H51" s="85">
        <v>12341</v>
      </c>
      <c r="I51" s="85">
        <v>1396637241</v>
      </c>
      <c r="J51" s="85">
        <v>11697</v>
      </c>
      <c r="K51" s="85">
        <v>0</v>
      </c>
      <c r="L51" s="85">
        <v>0</v>
      </c>
      <c r="M51" s="85">
        <v>645202</v>
      </c>
      <c r="N51" s="85">
        <v>6</v>
      </c>
      <c r="O51" s="85">
        <v>94842189</v>
      </c>
      <c r="P51" s="85">
        <v>638</v>
      </c>
      <c r="Q51" s="112">
        <v>104.54873228872228</v>
      </c>
      <c r="R51" s="112">
        <v>93.600575384107728</v>
      </c>
      <c r="S51" s="112">
        <v>95.424171691010514</v>
      </c>
      <c r="T51" s="113">
        <v>91.32</v>
      </c>
      <c r="U51" s="112">
        <v>89.572779633794084</v>
      </c>
      <c r="V51" s="57">
        <f>E51</f>
        <v>34</v>
      </c>
      <c r="W51" s="77"/>
      <c r="X51"/>
      <c r="Y51"/>
      <c r="Z51" s="79"/>
      <c r="AA51" s="79"/>
      <c r="AB51" s="79"/>
      <c r="AC51" s="79"/>
      <c r="AD51" s="79"/>
    </row>
    <row r="52" spans="1:30" s="30" customFormat="1" ht="13.5" customHeight="1">
      <c r="A52" s="37"/>
      <c r="C52" s="45"/>
      <c r="D52" s="53" t="s">
        <v>56</v>
      </c>
      <c r="E52" s="58">
        <v>35</v>
      </c>
      <c r="F52" s="87">
        <v>1327432000</v>
      </c>
      <c r="G52" s="87">
        <v>1461501430</v>
      </c>
      <c r="H52" s="87">
        <v>12104</v>
      </c>
      <c r="I52" s="87">
        <v>1388105295</v>
      </c>
      <c r="J52" s="87">
        <v>11638</v>
      </c>
      <c r="K52" s="86">
        <v>0</v>
      </c>
      <c r="L52" s="86">
        <v>0</v>
      </c>
      <c r="M52" s="87">
        <v>0</v>
      </c>
      <c r="N52" s="87">
        <v>0</v>
      </c>
      <c r="O52" s="86">
        <v>73396135</v>
      </c>
      <c r="P52" s="86">
        <v>466</v>
      </c>
      <c r="Q52" s="114">
        <v>104.57072716342533</v>
      </c>
      <c r="R52" s="114">
        <v>94.978031940755614</v>
      </c>
      <c r="S52" s="114">
        <v>99.327900490063371</v>
      </c>
      <c r="T52" s="115">
        <v>93.45</v>
      </c>
      <c r="U52" s="114">
        <v>89.358643193219351</v>
      </c>
      <c r="V52" s="58">
        <f>E52</f>
        <v>35</v>
      </c>
      <c r="W52" s="77"/>
      <c r="X52"/>
      <c r="Y52"/>
      <c r="Z52" s="80"/>
      <c r="AA52" s="80"/>
      <c r="AB52" s="80"/>
      <c r="AC52" s="80"/>
      <c r="AD52" s="80"/>
    </row>
    <row r="53" spans="1:30" s="30" customFormat="1" ht="13.5" customHeight="1">
      <c r="A53" s="37"/>
      <c r="C53" s="45"/>
      <c r="D53" s="53" t="s">
        <v>7</v>
      </c>
      <c r="E53" s="58">
        <v>36</v>
      </c>
      <c r="F53" s="87">
        <v>8440000</v>
      </c>
      <c r="G53" s="87">
        <v>30623202</v>
      </c>
      <c r="H53" s="87">
        <v>237</v>
      </c>
      <c r="I53" s="87">
        <v>8531946</v>
      </c>
      <c r="J53" s="87">
        <v>59</v>
      </c>
      <c r="K53" s="86">
        <v>0</v>
      </c>
      <c r="L53" s="86">
        <v>0</v>
      </c>
      <c r="M53" s="87">
        <v>645202</v>
      </c>
      <c r="N53" s="87">
        <v>6</v>
      </c>
      <c r="O53" s="86">
        <v>21446054</v>
      </c>
      <c r="P53" s="86">
        <v>172</v>
      </c>
      <c r="Q53" s="114">
        <v>101.08940758293838</v>
      </c>
      <c r="R53" s="114">
        <v>27.861051238208205</v>
      </c>
      <c r="S53" s="114">
        <v>8.2939878018434072</v>
      </c>
      <c r="T53" s="115">
        <v>43.7</v>
      </c>
      <c r="U53" s="114">
        <v>146.81117299978834</v>
      </c>
      <c r="V53" s="58">
        <f>E53</f>
        <v>36</v>
      </c>
      <c r="W53" s="77"/>
      <c r="X53"/>
      <c r="Y53"/>
      <c r="Z53" s="80"/>
      <c r="AA53" s="80"/>
      <c r="AB53" s="80"/>
      <c r="AC53" s="80"/>
      <c r="AD53" s="80"/>
    </row>
    <row r="54" spans="1:30" s="30" customFormat="1" ht="7.5" customHeight="1">
      <c r="A54" s="37"/>
      <c r="C54" s="45"/>
      <c r="D54" s="53"/>
      <c r="E54" s="58"/>
      <c r="F54" s="86"/>
      <c r="G54" s="90"/>
      <c r="H54" s="90"/>
      <c r="I54" s="86"/>
      <c r="J54" s="90"/>
      <c r="K54" s="86"/>
      <c r="L54" s="86"/>
      <c r="M54" s="90"/>
      <c r="N54" s="90"/>
      <c r="O54" s="86"/>
      <c r="P54" s="86"/>
      <c r="Q54" s="114"/>
      <c r="R54" s="114"/>
      <c r="S54" s="114"/>
      <c r="T54" s="114"/>
      <c r="U54" s="114"/>
      <c r="V54" s="58"/>
      <c r="W54" s="77"/>
      <c r="X54"/>
      <c r="Y54"/>
      <c r="Z54" s="80"/>
      <c r="AA54" s="80"/>
      <c r="AB54" s="80"/>
      <c r="AC54" s="80"/>
      <c r="AD54" s="80"/>
    </row>
    <row r="55" spans="1:30" s="34" customFormat="1" ht="13.5" customHeight="1">
      <c r="A55" s="39"/>
      <c r="B55" s="153" t="s">
        <v>36</v>
      </c>
      <c r="C55" s="153"/>
      <c r="D55" s="154"/>
      <c r="E55" s="57">
        <v>37</v>
      </c>
      <c r="F55" s="85">
        <v>1143923000</v>
      </c>
      <c r="G55" s="85">
        <v>1147915499</v>
      </c>
      <c r="H55" s="85">
        <v>100</v>
      </c>
      <c r="I55" s="85">
        <v>1147915499</v>
      </c>
      <c r="J55" s="85">
        <v>100</v>
      </c>
      <c r="K55" s="85">
        <v>0</v>
      </c>
      <c r="L55" s="85">
        <v>0</v>
      </c>
      <c r="M55" s="85">
        <v>0</v>
      </c>
      <c r="N55" s="85">
        <v>0</v>
      </c>
      <c r="O55" s="85">
        <v>0</v>
      </c>
      <c r="P55" s="85">
        <v>0</v>
      </c>
      <c r="Q55" s="112">
        <v>100.34901815943907</v>
      </c>
      <c r="R55" s="112">
        <v>100</v>
      </c>
      <c r="S55" s="112">
        <v>100</v>
      </c>
      <c r="T55" s="113">
        <v>97.64</v>
      </c>
      <c r="U55" s="112">
        <v>97.637834903278019</v>
      </c>
      <c r="V55" s="57">
        <f>E55</f>
        <v>37</v>
      </c>
      <c r="W55" s="77"/>
      <c r="X55"/>
      <c r="Y55"/>
      <c r="Z55" s="79"/>
      <c r="AA55" s="79"/>
      <c r="AB55" s="79"/>
      <c r="AC55" s="79"/>
      <c r="AD55" s="79"/>
    </row>
    <row r="56" spans="1:30" s="30" customFormat="1" ht="13.5" customHeight="1">
      <c r="A56" s="37"/>
      <c r="C56" s="45"/>
      <c r="D56" s="53" t="s">
        <v>56</v>
      </c>
      <c r="E56" s="58">
        <v>38</v>
      </c>
      <c r="F56" s="87">
        <v>1143923000</v>
      </c>
      <c r="G56" s="87">
        <v>1147915499</v>
      </c>
      <c r="H56" s="87">
        <v>100</v>
      </c>
      <c r="I56" s="87">
        <v>1147915499</v>
      </c>
      <c r="J56" s="87">
        <v>100</v>
      </c>
      <c r="K56" s="86">
        <v>0</v>
      </c>
      <c r="L56" s="86">
        <v>0</v>
      </c>
      <c r="M56" s="86">
        <v>0</v>
      </c>
      <c r="N56" s="86">
        <v>0</v>
      </c>
      <c r="O56" s="86">
        <v>0</v>
      </c>
      <c r="P56" s="86">
        <v>0</v>
      </c>
      <c r="Q56" s="114">
        <v>100.34901815943907</v>
      </c>
      <c r="R56" s="114">
        <v>100</v>
      </c>
      <c r="S56" s="114">
        <v>100</v>
      </c>
      <c r="T56" s="115">
        <v>97.64</v>
      </c>
      <c r="U56" s="114">
        <v>97.637834903278019</v>
      </c>
      <c r="V56" s="58">
        <f>E56</f>
        <v>38</v>
      </c>
      <c r="W56" s="77"/>
      <c r="X56"/>
      <c r="Y56"/>
      <c r="Z56" s="80"/>
      <c r="AA56" s="80"/>
      <c r="AB56" s="80"/>
      <c r="AC56" s="80"/>
      <c r="AD56" s="80"/>
    </row>
    <row r="57" spans="1:30" s="30" customFormat="1" ht="13.5" customHeight="1">
      <c r="A57" s="37"/>
      <c r="C57" s="45"/>
      <c r="D57" s="53" t="s">
        <v>7</v>
      </c>
      <c r="E57" s="58">
        <v>39</v>
      </c>
      <c r="F57" s="86">
        <v>0</v>
      </c>
      <c r="G57" s="86">
        <v>0</v>
      </c>
      <c r="H57" s="86">
        <v>0</v>
      </c>
      <c r="I57" s="86">
        <v>0</v>
      </c>
      <c r="J57" s="86">
        <v>0</v>
      </c>
      <c r="K57" s="86">
        <v>0</v>
      </c>
      <c r="L57" s="86">
        <v>0</v>
      </c>
      <c r="M57" s="86">
        <v>0</v>
      </c>
      <c r="N57" s="86">
        <v>0</v>
      </c>
      <c r="O57" s="86">
        <v>0</v>
      </c>
      <c r="P57" s="86">
        <v>0</v>
      </c>
      <c r="Q57" s="114">
        <v>0</v>
      </c>
      <c r="R57" s="114">
        <v>0</v>
      </c>
      <c r="S57" s="114">
        <v>0</v>
      </c>
      <c r="T57" s="115">
        <v>0</v>
      </c>
      <c r="U57" s="114">
        <v>0</v>
      </c>
      <c r="V57" s="58">
        <f>E57</f>
        <v>39</v>
      </c>
      <c r="W57" s="77"/>
      <c r="X57"/>
      <c r="Y57"/>
      <c r="Z57" s="80"/>
      <c r="AA57" s="80"/>
      <c r="AB57" s="80"/>
      <c r="AC57" s="80"/>
      <c r="AD57" s="80"/>
    </row>
    <row r="58" spans="1:30" s="30" customFormat="1" ht="7.5" customHeight="1">
      <c r="A58" s="37"/>
      <c r="C58" s="45"/>
      <c r="D58" s="53"/>
      <c r="E58" s="58"/>
      <c r="F58" s="86"/>
      <c r="G58" s="90"/>
      <c r="H58" s="90"/>
      <c r="I58" s="86"/>
      <c r="J58" s="86"/>
      <c r="K58" s="86"/>
      <c r="L58" s="86"/>
      <c r="M58" s="86"/>
      <c r="N58" s="86"/>
      <c r="O58" s="86"/>
      <c r="P58" s="86"/>
      <c r="Q58" s="114"/>
      <c r="R58" s="114"/>
      <c r="S58" s="114"/>
      <c r="T58" s="114"/>
      <c r="U58" s="114"/>
      <c r="V58" s="58"/>
      <c r="W58" s="77"/>
      <c r="X58"/>
      <c r="Y58"/>
      <c r="Z58" s="80"/>
      <c r="AA58" s="80"/>
      <c r="AB58" s="80"/>
      <c r="AC58" s="80"/>
      <c r="AD58" s="80"/>
    </row>
    <row r="59" spans="1:30" s="34" customFormat="1" ht="13.5" customHeight="1">
      <c r="A59" s="39"/>
      <c r="B59" s="153" t="s">
        <v>51</v>
      </c>
      <c r="C59" s="153"/>
      <c r="D59" s="154"/>
      <c r="E59" s="57">
        <v>40</v>
      </c>
      <c r="F59" s="85">
        <v>135643000</v>
      </c>
      <c r="G59" s="85">
        <v>136508350</v>
      </c>
      <c r="H59" s="85">
        <v>146</v>
      </c>
      <c r="I59" s="85">
        <v>136508350</v>
      </c>
      <c r="J59" s="85">
        <v>146</v>
      </c>
      <c r="K59" s="85">
        <v>0</v>
      </c>
      <c r="L59" s="85">
        <v>0</v>
      </c>
      <c r="M59" s="85">
        <v>0</v>
      </c>
      <c r="N59" s="85">
        <v>0</v>
      </c>
      <c r="O59" s="85">
        <v>0</v>
      </c>
      <c r="P59" s="85">
        <v>0</v>
      </c>
      <c r="Q59" s="112">
        <v>100.63796141341609</v>
      </c>
      <c r="R59" s="112">
        <v>100</v>
      </c>
      <c r="S59" s="112">
        <v>100</v>
      </c>
      <c r="T59" s="113">
        <v>98.03</v>
      </c>
      <c r="U59" s="112">
        <v>98.033876711807366</v>
      </c>
      <c r="V59" s="57">
        <f>E59</f>
        <v>40</v>
      </c>
      <c r="W59" s="77"/>
      <c r="X59"/>
      <c r="Y59"/>
      <c r="Z59" s="79"/>
      <c r="AA59" s="79"/>
      <c r="AB59" s="79"/>
      <c r="AC59" s="79"/>
      <c r="AD59" s="79"/>
    </row>
    <row r="60" spans="1:30" s="30" customFormat="1" ht="13.5" customHeight="1">
      <c r="A60" s="37"/>
      <c r="C60" s="45"/>
      <c r="D60" s="53" t="s">
        <v>56</v>
      </c>
      <c r="E60" s="58">
        <v>41</v>
      </c>
      <c r="F60" s="87">
        <v>135643000</v>
      </c>
      <c r="G60" s="87">
        <v>136508350</v>
      </c>
      <c r="H60" s="87">
        <v>146</v>
      </c>
      <c r="I60" s="87">
        <v>136508350</v>
      </c>
      <c r="J60" s="87">
        <v>146</v>
      </c>
      <c r="K60" s="86">
        <v>0</v>
      </c>
      <c r="L60" s="86">
        <v>0</v>
      </c>
      <c r="M60" s="86">
        <v>0</v>
      </c>
      <c r="N60" s="86">
        <v>0</v>
      </c>
      <c r="O60" s="86">
        <v>0</v>
      </c>
      <c r="P60" s="86">
        <v>0</v>
      </c>
      <c r="Q60" s="114">
        <v>100.63796141341609</v>
      </c>
      <c r="R60" s="114">
        <v>100</v>
      </c>
      <c r="S60" s="114">
        <v>100</v>
      </c>
      <c r="T60" s="115">
        <v>98.03</v>
      </c>
      <c r="U60" s="114">
        <v>98.033876711807366</v>
      </c>
      <c r="V60" s="58">
        <f>E60</f>
        <v>41</v>
      </c>
      <c r="W60" s="77"/>
      <c r="X60"/>
      <c r="Y60"/>
      <c r="Z60" s="80"/>
      <c r="AA60" s="80"/>
      <c r="AB60" s="80"/>
      <c r="AC60" s="80"/>
      <c r="AD60" s="80"/>
    </row>
    <row r="61" spans="1:30" s="30" customFormat="1" ht="13.5" customHeight="1">
      <c r="A61" s="37"/>
      <c r="C61" s="45"/>
      <c r="D61" s="53" t="s">
        <v>7</v>
      </c>
      <c r="E61" s="58">
        <v>42</v>
      </c>
      <c r="F61" s="86">
        <v>0</v>
      </c>
      <c r="G61" s="86">
        <v>0</v>
      </c>
      <c r="H61" s="86">
        <v>0</v>
      </c>
      <c r="I61" s="86">
        <v>0</v>
      </c>
      <c r="J61" s="86">
        <v>0</v>
      </c>
      <c r="K61" s="86">
        <v>0</v>
      </c>
      <c r="L61" s="86">
        <v>0</v>
      </c>
      <c r="M61" s="86">
        <v>0</v>
      </c>
      <c r="N61" s="86">
        <v>0</v>
      </c>
      <c r="O61" s="86">
        <v>0</v>
      </c>
      <c r="P61" s="86">
        <v>0</v>
      </c>
      <c r="Q61" s="114">
        <v>0</v>
      </c>
      <c r="R61" s="114">
        <v>0</v>
      </c>
      <c r="S61" s="114">
        <v>0</v>
      </c>
      <c r="T61" s="115">
        <v>0</v>
      </c>
      <c r="U61" s="114">
        <v>0</v>
      </c>
      <c r="V61" s="58">
        <f>E61</f>
        <v>42</v>
      </c>
      <c r="W61" s="77"/>
      <c r="X61"/>
      <c r="Y61"/>
      <c r="Z61" s="80"/>
      <c r="AA61" s="80"/>
      <c r="AB61" s="80"/>
      <c r="AC61" s="80"/>
      <c r="AD61" s="80"/>
    </row>
    <row r="62" spans="1:30" s="30" customFormat="1" ht="7.5" customHeight="1">
      <c r="A62" s="37"/>
      <c r="C62" s="45"/>
      <c r="D62" s="53"/>
      <c r="E62" s="58"/>
      <c r="F62" s="86"/>
      <c r="G62" s="90"/>
      <c r="H62" s="90"/>
      <c r="I62" s="86"/>
      <c r="J62" s="86"/>
      <c r="K62" s="86"/>
      <c r="L62" s="86"/>
      <c r="M62" s="86"/>
      <c r="N62" s="86"/>
      <c r="O62" s="86"/>
      <c r="P62" s="86"/>
      <c r="Q62" s="114"/>
      <c r="R62" s="114"/>
      <c r="S62" s="114"/>
      <c r="T62" s="114"/>
      <c r="U62" s="114"/>
      <c r="V62" s="58"/>
      <c r="W62" s="77"/>
      <c r="X62"/>
      <c r="Y62"/>
      <c r="Z62" s="80"/>
      <c r="AA62" s="80"/>
      <c r="AB62" s="80"/>
      <c r="AC62" s="80"/>
      <c r="AD62" s="80"/>
    </row>
    <row r="63" spans="1:30" s="34" customFormat="1" ht="13.5" customHeight="1">
      <c r="A63" s="39"/>
      <c r="B63" s="153" t="s">
        <v>35</v>
      </c>
      <c r="C63" s="153"/>
      <c r="D63" s="154"/>
      <c r="E63" s="57">
        <v>43</v>
      </c>
      <c r="F63" s="85">
        <v>8353281000</v>
      </c>
      <c r="G63" s="85">
        <v>8853629448</v>
      </c>
      <c r="H63" s="85">
        <v>1705</v>
      </c>
      <c r="I63" s="85">
        <v>8623931316</v>
      </c>
      <c r="J63" s="85">
        <v>1689</v>
      </c>
      <c r="K63" s="85">
        <v>0</v>
      </c>
      <c r="L63" s="85">
        <v>0</v>
      </c>
      <c r="M63" s="85">
        <v>314072</v>
      </c>
      <c r="N63" s="85">
        <v>3</v>
      </c>
      <c r="O63" s="85">
        <v>229384060</v>
      </c>
      <c r="P63" s="85">
        <v>13</v>
      </c>
      <c r="Q63" s="112">
        <v>103.24004802424341</v>
      </c>
      <c r="R63" s="116">
        <v>97.395604861270897</v>
      </c>
      <c r="S63" s="116">
        <v>98.002159452698834</v>
      </c>
      <c r="T63" s="117">
        <v>98.55</v>
      </c>
      <c r="U63" s="116">
        <v>97.938372014354115</v>
      </c>
      <c r="V63" s="57">
        <f>E63</f>
        <v>43</v>
      </c>
      <c r="W63" s="77"/>
      <c r="X63"/>
      <c r="Y63"/>
      <c r="Z63" s="79"/>
      <c r="AA63" s="79"/>
      <c r="AB63" s="79"/>
      <c r="AC63" s="79"/>
      <c r="AD63" s="79"/>
    </row>
    <row r="64" spans="1:30" s="30" customFormat="1" ht="13.5" customHeight="1">
      <c r="A64" s="37"/>
      <c r="C64" s="45"/>
      <c r="D64" s="45" t="s">
        <v>56</v>
      </c>
      <c r="E64" s="58">
        <v>44</v>
      </c>
      <c r="F64" s="87">
        <v>8175006000</v>
      </c>
      <c r="G64" s="67">
        <v>8675040740</v>
      </c>
      <c r="H64" s="87">
        <v>1694</v>
      </c>
      <c r="I64" s="87">
        <v>8445656680</v>
      </c>
      <c r="J64" s="87">
        <v>1681</v>
      </c>
      <c r="K64" s="86">
        <v>0</v>
      </c>
      <c r="L64" s="86">
        <v>0</v>
      </c>
      <c r="M64" s="86">
        <v>0</v>
      </c>
      <c r="N64" s="86">
        <v>0</v>
      </c>
      <c r="O64" s="86">
        <v>229384060</v>
      </c>
      <c r="P64" s="86">
        <v>13</v>
      </c>
      <c r="Q64" s="114">
        <v>103.31070925207884</v>
      </c>
      <c r="R64" s="118">
        <v>97.355815760699244</v>
      </c>
      <c r="S64" s="118">
        <v>97.962224504073902</v>
      </c>
      <c r="T64" s="119">
        <v>99.16</v>
      </c>
      <c r="U64" s="118">
        <v>98.546581133853678</v>
      </c>
      <c r="V64" s="58">
        <f>E64</f>
        <v>44</v>
      </c>
      <c r="W64" s="77"/>
      <c r="X64"/>
      <c r="Y64"/>
      <c r="Z64" s="80"/>
      <c r="AA64" s="80"/>
      <c r="AB64" s="80"/>
      <c r="AC64" s="80"/>
      <c r="AD64" s="80"/>
    </row>
    <row r="65" spans="1:30" s="30" customFormat="1" ht="13.5" customHeight="1">
      <c r="A65" s="37"/>
      <c r="C65" s="45"/>
      <c r="D65" s="45" t="s">
        <v>7</v>
      </c>
      <c r="E65" s="58">
        <v>45</v>
      </c>
      <c r="F65" s="86">
        <v>178275000</v>
      </c>
      <c r="G65" s="93">
        <v>178588708</v>
      </c>
      <c r="H65" s="86">
        <v>11</v>
      </c>
      <c r="I65" s="86">
        <v>178274636</v>
      </c>
      <c r="J65" s="86">
        <v>8</v>
      </c>
      <c r="K65" s="86">
        <v>0</v>
      </c>
      <c r="L65" s="86">
        <v>0</v>
      </c>
      <c r="M65" s="86">
        <v>314072</v>
      </c>
      <c r="N65" s="86">
        <v>3</v>
      </c>
      <c r="O65" s="86">
        <v>0</v>
      </c>
      <c r="P65" s="86">
        <v>0</v>
      </c>
      <c r="Q65" s="114">
        <v>99.99</v>
      </c>
      <c r="R65" s="118">
        <v>99.824136697377313</v>
      </c>
      <c r="S65" s="118">
        <v>99.866672056861702</v>
      </c>
      <c r="T65" s="119">
        <v>75.81</v>
      </c>
      <c r="U65" s="119">
        <v>75.78</v>
      </c>
      <c r="V65" s="58">
        <f>E65</f>
        <v>45</v>
      </c>
      <c r="W65" s="77"/>
      <c r="X65"/>
      <c r="Y65"/>
      <c r="Z65" s="80"/>
      <c r="AA65" s="80"/>
      <c r="AB65" s="80"/>
      <c r="AC65" s="80"/>
      <c r="AD65" s="80"/>
    </row>
    <row r="66" spans="1:30" s="30" customFormat="1" ht="7.5" customHeight="1">
      <c r="A66" s="37"/>
      <c r="C66" s="45"/>
      <c r="D66" s="53"/>
      <c r="E66" s="58"/>
      <c r="F66" s="86"/>
      <c r="G66" s="90"/>
      <c r="H66" s="90"/>
      <c r="I66" s="86"/>
      <c r="J66" s="90"/>
      <c r="K66" s="86"/>
      <c r="L66" s="86"/>
      <c r="M66" s="86"/>
      <c r="N66" s="86"/>
      <c r="O66" s="86"/>
      <c r="P66" s="86"/>
      <c r="Q66" s="114"/>
      <c r="R66" s="114"/>
      <c r="S66" s="114"/>
      <c r="T66" s="115"/>
      <c r="U66" s="114"/>
      <c r="V66" s="58"/>
      <c r="W66" s="77"/>
      <c r="X66"/>
      <c r="Y66"/>
      <c r="Z66" s="80"/>
      <c r="AA66" s="80"/>
      <c r="AB66" s="80"/>
      <c r="AC66" s="80"/>
      <c r="AD66" s="80"/>
    </row>
    <row r="67" spans="1:30" s="30" customFormat="1" ht="13.5" customHeight="1">
      <c r="A67" s="37"/>
      <c r="B67" s="153" t="s">
        <v>79</v>
      </c>
      <c r="C67" s="153"/>
      <c r="D67" s="154"/>
      <c r="E67" s="57">
        <v>46</v>
      </c>
      <c r="F67" s="85">
        <v>1098034000</v>
      </c>
      <c r="G67" s="85">
        <v>1113644400</v>
      </c>
      <c r="H67" s="85">
        <v>13845</v>
      </c>
      <c r="I67" s="85">
        <v>1113644400</v>
      </c>
      <c r="J67" s="64">
        <v>13845</v>
      </c>
      <c r="K67" s="64">
        <v>0</v>
      </c>
      <c r="L67" s="85">
        <v>0</v>
      </c>
      <c r="M67" s="64">
        <v>0</v>
      </c>
      <c r="N67" s="85">
        <v>0</v>
      </c>
      <c r="O67" s="64">
        <v>0</v>
      </c>
      <c r="P67" s="64">
        <v>0</v>
      </c>
      <c r="Q67" s="120">
        <v>101.42166818149529</v>
      </c>
      <c r="R67" s="120">
        <v>100</v>
      </c>
      <c r="S67" s="112">
        <v>100</v>
      </c>
      <c r="T67" s="113">
        <v>114.89</v>
      </c>
      <c r="U67" s="112">
        <v>114.89330751500822</v>
      </c>
      <c r="V67" s="57">
        <v>46</v>
      </c>
      <c r="W67" s="77"/>
      <c r="X67"/>
      <c r="Y67"/>
      <c r="Z67" s="80"/>
      <c r="AA67" s="80"/>
      <c r="AB67" s="80"/>
      <c r="AC67" s="80"/>
      <c r="AD67" s="80"/>
    </row>
    <row r="68" spans="1:30" s="30" customFormat="1" ht="13.5" customHeight="1">
      <c r="A68" s="37"/>
      <c r="B68" s="34"/>
      <c r="C68" s="142"/>
      <c r="D68" s="53" t="s">
        <v>56</v>
      </c>
      <c r="E68" s="58">
        <v>47</v>
      </c>
      <c r="F68" s="87">
        <v>1098034000</v>
      </c>
      <c r="G68" s="67">
        <v>1113644400</v>
      </c>
      <c r="H68" s="87">
        <v>13845</v>
      </c>
      <c r="I68" s="67">
        <v>1113644400</v>
      </c>
      <c r="J68" s="67">
        <v>13845</v>
      </c>
      <c r="K68" s="93">
        <v>0</v>
      </c>
      <c r="L68" s="86">
        <v>0</v>
      </c>
      <c r="M68" s="93">
        <v>0</v>
      </c>
      <c r="N68" s="86">
        <v>0</v>
      </c>
      <c r="O68" s="93">
        <v>0</v>
      </c>
      <c r="P68" s="93">
        <v>0</v>
      </c>
      <c r="Q68" s="121">
        <v>101.42166818149529</v>
      </c>
      <c r="R68" s="121">
        <v>100</v>
      </c>
      <c r="S68" s="114">
        <v>100</v>
      </c>
      <c r="T68" s="115">
        <v>114.89</v>
      </c>
      <c r="U68" s="114">
        <v>114.89330751500822</v>
      </c>
      <c r="V68" s="58">
        <v>47</v>
      </c>
      <c r="W68" s="77"/>
      <c r="X68"/>
      <c r="Y68"/>
      <c r="Z68" s="80"/>
      <c r="AA68" s="80"/>
      <c r="AB68" s="80"/>
      <c r="AC68" s="80"/>
      <c r="AD68" s="80"/>
    </row>
    <row r="69" spans="1:30" s="30" customFormat="1" ht="13.5" customHeight="1">
      <c r="A69" s="37"/>
      <c r="B69" s="34"/>
      <c r="C69" s="142"/>
      <c r="D69" s="53" t="s">
        <v>7</v>
      </c>
      <c r="E69" s="58">
        <v>48</v>
      </c>
      <c r="F69" s="86">
        <v>0</v>
      </c>
      <c r="G69" s="93">
        <v>0</v>
      </c>
      <c r="H69" s="86">
        <v>0</v>
      </c>
      <c r="I69" s="93">
        <v>0</v>
      </c>
      <c r="J69" s="93">
        <v>0</v>
      </c>
      <c r="K69" s="93">
        <v>0</v>
      </c>
      <c r="L69" s="86">
        <v>0</v>
      </c>
      <c r="M69" s="93">
        <v>0</v>
      </c>
      <c r="N69" s="86">
        <v>0</v>
      </c>
      <c r="O69" s="93">
        <v>0</v>
      </c>
      <c r="P69" s="93">
        <v>0</v>
      </c>
      <c r="Q69" s="121">
        <v>0</v>
      </c>
      <c r="R69" s="121">
        <v>0</v>
      </c>
      <c r="S69" s="114">
        <v>0</v>
      </c>
      <c r="T69" s="115">
        <v>0</v>
      </c>
      <c r="U69" s="115">
        <v>0</v>
      </c>
      <c r="V69" s="58">
        <v>48</v>
      </c>
      <c r="W69" s="77"/>
      <c r="X69"/>
      <c r="Y69"/>
      <c r="Z69" s="80"/>
      <c r="AA69" s="80"/>
      <c r="AB69" s="80"/>
      <c r="AC69" s="80"/>
      <c r="AD69" s="80"/>
    </row>
    <row r="70" spans="1:30" s="30" customFormat="1" ht="7.5" customHeight="1">
      <c r="A70" s="38"/>
      <c r="B70" s="41"/>
      <c r="C70" s="46"/>
      <c r="D70" s="54"/>
      <c r="E70" s="59"/>
      <c r="F70" s="107"/>
      <c r="G70" s="103"/>
      <c r="H70" s="103"/>
      <c r="I70" s="103"/>
      <c r="J70" s="107"/>
      <c r="K70" s="107"/>
      <c r="L70" s="107"/>
      <c r="M70" s="103"/>
      <c r="N70" s="103"/>
      <c r="O70" s="107"/>
      <c r="P70" s="107"/>
      <c r="Q70" s="122"/>
      <c r="R70" s="122"/>
      <c r="S70" s="122"/>
      <c r="T70" s="123"/>
      <c r="U70" s="122"/>
      <c r="V70" s="59"/>
      <c r="X70"/>
      <c r="Y70"/>
      <c r="Z70" s="80"/>
      <c r="AA70" s="80"/>
      <c r="AB70" s="80"/>
      <c r="AC70" s="80"/>
      <c r="AD70" s="80"/>
    </row>
    <row r="71" spans="1:30">
      <c r="C71" s="47"/>
      <c r="D71" s="47"/>
      <c r="G71" s="104"/>
      <c r="H71" s="104"/>
      <c r="I71" s="104"/>
      <c r="J71" s="104"/>
      <c r="M71" s="104"/>
      <c r="N71" s="104"/>
      <c r="X71"/>
      <c r="Y71"/>
    </row>
    <row r="72" spans="1:30" s="30" customFormat="1" ht="19.5" customHeight="1">
      <c r="C72" s="41"/>
      <c r="D72" s="41"/>
      <c r="E72" s="144"/>
      <c r="G72" s="105"/>
      <c r="H72" s="105"/>
      <c r="I72" s="105"/>
      <c r="J72" s="105"/>
      <c r="M72" s="105"/>
      <c r="N72" s="105"/>
      <c r="V72" s="144"/>
      <c r="X72"/>
      <c r="Y72"/>
      <c r="Z72" s="80"/>
      <c r="AA72" s="80"/>
      <c r="AB72" s="80"/>
      <c r="AC72" s="80"/>
      <c r="AD72" s="80"/>
    </row>
    <row r="73" spans="1:30" s="30" customFormat="1" ht="13.5" customHeight="1">
      <c r="A73" s="36"/>
      <c r="B73" s="40"/>
      <c r="C73" s="43"/>
      <c r="D73" s="50"/>
      <c r="E73" s="156" t="s">
        <v>48</v>
      </c>
      <c r="F73" s="159" t="s">
        <v>65</v>
      </c>
      <c r="G73" s="149" t="s">
        <v>28</v>
      </c>
      <c r="H73" s="150"/>
      <c r="I73" s="149" t="s">
        <v>66</v>
      </c>
      <c r="J73" s="150"/>
      <c r="K73" s="149" t="s">
        <v>49</v>
      </c>
      <c r="L73" s="149"/>
      <c r="M73" s="149" t="s">
        <v>72</v>
      </c>
      <c r="N73" s="149"/>
      <c r="O73" s="149" t="s">
        <v>71</v>
      </c>
      <c r="P73" s="149"/>
      <c r="Q73" s="149" t="s">
        <v>16</v>
      </c>
      <c r="R73" s="149"/>
      <c r="S73" s="149"/>
      <c r="T73" s="164" t="s">
        <v>50</v>
      </c>
      <c r="U73" s="164" t="s">
        <v>53</v>
      </c>
      <c r="V73" s="156" t="s">
        <v>48</v>
      </c>
      <c r="X73"/>
      <c r="Y73"/>
      <c r="Z73" s="80"/>
      <c r="AA73" s="80"/>
      <c r="AB73" s="80"/>
      <c r="AC73" s="80"/>
      <c r="AD73" s="80"/>
    </row>
    <row r="74" spans="1:30" s="30" customFormat="1" ht="13.5" customHeight="1">
      <c r="A74" s="37"/>
      <c r="C74" s="42"/>
      <c r="D74" s="51"/>
      <c r="E74" s="157"/>
      <c r="F74" s="160"/>
      <c r="G74" s="159" t="s">
        <v>67</v>
      </c>
      <c r="H74" s="159" t="s">
        <v>68</v>
      </c>
      <c r="I74" s="159" t="s">
        <v>67</v>
      </c>
      <c r="J74" s="159" t="s">
        <v>68</v>
      </c>
      <c r="K74" s="159" t="s">
        <v>69</v>
      </c>
      <c r="L74" s="159" t="s">
        <v>70</v>
      </c>
      <c r="M74" s="159" t="s">
        <v>67</v>
      </c>
      <c r="N74" s="159" t="s">
        <v>31</v>
      </c>
      <c r="O74" s="159" t="s">
        <v>67</v>
      </c>
      <c r="P74" s="159" t="s">
        <v>13</v>
      </c>
      <c r="Q74" s="159" t="s">
        <v>54</v>
      </c>
      <c r="R74" s="149" t="s">
        <v>10</v>
      </c>
      <c r="S74" s="149"/>
      <c r="T74" s="165"/>
      <c r="U74" s="165"/>
      <c r="V74" s="157"/>
      <c r="X74"/>
      <c r="Y74"/>
      <c r="Z74" s="80"/>
      <c r="AA74" s="80"/>
      <c r="AB74" s="80"/>
      <c r="AC74" s="80"/>
      <c r="AD74" s="80"/>
    </row>
    <row r="75" spans="1:30" s="30" customFormat="1" ht="13.5" customHeight="1">
      <c r="A75" s="38"/>
      <c r="B75" s="41"/>
      <c r="C75" s="44"/>
      <c r="D75" s="52"/>
      <c r="E75" s="158"/>
      <c r="F75" s="161"/>
      <c r="G75" s="167"/>
      <c r="H75" s="167"/>
      <c r="I75" s="167"/>
      <c r="J75" s="167"/>
      <c r="K75" s="161"/>
      <c r="L75" s="161"/>
      <c r="M75" s="161"/>
      <c r="N75" s="161"/>
      <c r="O75" s="161"/>
      <c r="P75" s="161"/>
      <c r="Q75" s="161"/>
      <c r="R75" s="140" t="s">
        <v>29</v>
      </c>
      <c r="S75" s="141" t="s">
        <v>55</v>
      </c>
      <c r="T75" s="166"/>
      <c r="U75" s="166"/>
      <c r="V75" s="158"/>
      <c r="X75"/>
      <c r="Y75"/>
      <c r="Z75" s="80"/>
      <c r="AA75" s="80"/>
      <c r="AB75" s="80"/>
      <c r="AC75" s="80"/>
      <c r="AD75" s="80"/>
    </row>
    <row r="76" spans="1:30" s="30" customFormat="1" ht="13.5" customHeight="1">
      <c r="A76" s="36"/>
      <c r="B76" s="40"/>
      <c r="C76" s="43"/>
      <c r="D76" s="50"/>
      <c r="E76" s="58"/>
      <c r="F76" s="63" t="s">
        <v>12</v>
      </c>
      <c r="G76" s="66" t="s">
        <v>12</v>
      </c>
      <c r="H76" s="63" t="s">
        <v>0</v>
      </c>
      <c r="I76" s="66" t="s">
        <v>12</v>
      </c>
      <c r="J76" s="66" t="s">
        <v>0</v>
      </c>
      <c r="K76" s="66" t="s">
        <v>12</v>
      </c>
      <c r="L76" s="63" t="s">
        <v>0</v>
      </c>
      <c r="M76" s="66" t="s">
        <v>12</v>
      </c>
      <c r="N76" s="63" t="s">
        <v>19</v>
      </c>
      <c r="O76" s="66" t="s">
        <v>12</v>
      </c>
      <c r="P76" s="63" t="s">
        <v>0</v>
      </c>
      <c r="Q76" s="66" t="s">
        <v>2</v>
      </c>
      <c r="R76" s="66" t="s">
        <v>2</v>
      </c>
      <c r="S76" s="63" t="s">
        <v>2</v>
      </c>
      <c r="T76" s="63" t="s">
        <v>2</v>
      </c>
      <c r="U76" s="63" t="s">
        <v>2</v>
      </c>
      <c r="V76" s="58"/>
      <c r="X76"/>
      <c r="Y76"/>
      <c r="Z76" s="80"/>
      <c r="AA76" s="80"/>
      <c r="AB76" s="80"/>
      <c r="AC76" s="80"/>
      <c r="AD76" s="80"/>
    </row>
    <row r="77" spans="1:30" s="34" customFormat="1" ht="13.5" customHeight="1">
      <c r="A77" s="39"/>
      <c r="B77" s="153" t="s">
        <v>80</v>
      </c>
      <c r="C77" s="153"/>
      <c r="D77" s="154"/>
      <c r="E77" s="57">
        <v>49</v>
      </c>
      <c r="F77" s="85">
        <v>12781202000</v>
      </c>
      <c r="G77" s="85">
        <v>12789827693</v>
      </c>
      <c r="H77" s="85">
        <v>396044</v>
      </c>
      <c r="I77" s="85">
        <v>12780281934</v>
      </c>
      <c r="J77" s="85">
        <v>395748</v>
      </c>
      <c r="K77" s="110">
        <v>0</v>
      </c>
      <c r="L77" s="110">
        <v>0</v>
      </c>
      <c r="M77" s="110">
        <v>697367</v>
      </c>
      <c r="N77" s="110">
        <v>27</v>
      </c>
      <c r="O77" s="124">
        <v>8848392</v>
      </c>
      <c r="P77" s="110">
        <v>269</v>
      </c>
      <c r="Q77" s="116">
        <v>99.99</v>
      </c>
      <c r="R77" s="116">
        <v>99.925364444079065</v>
      </c>
      <c r="S77" s="116">
        <v>99.944806535641348</v>
      </c>
      <c r="T77" s="117">
        <v>98.64</v>
      </c>
      <c r="U77" s="117">
        <v>98.62</v>
      </c>
      <c r="V77" s="57">
        <f>E77</f>
        <v>49</v>
      </c>
      <c r="W77"/>
      <c r="X77"/>
      <c r="Y77"/>
      <c r="Z77" s="79"/>
      <c r="AA77" s="79"/>
      <c r="AB77" s="79"/>
      <c r="AC77" s="79"/>
      <c r="AD77" s="79"/>
    </row>
    <row r="78" spans="1:30" s="30" customFormat="1" ht="13.5" customHeight="1">
      <c r="A78" s="37"/>
      <c r="C78" s="45"/>
      <c r="D78" s="53" t="s">
        <v>56</v>
      </c>
      <c r="E78" s="58">
        <v>50</v>
      </c>
      <c r="F78" s="87">
        <v>12778910000</v>
      </c>
      <c r="G78" s="87">
        <v>12782781600</v>
      </c>
      <c r="H78" s="87">
        <v>395835</v>
      </c>
      <c r="I78" s="87">
        <v>12777804749</v>
      </c>
      <c r="J78" s="87">
        <v>395680</v>
      </c>
      <c r="K78" s="111">
        <v>0</v>
      </c>
      <c r="L78" s="111">
        <v>0</v>
      </c>
      <c r="M78" s="111">
        <v>80800</v>
      </c>
      <c r="N78" s="87">
        <v>4</v>
      </c>
      <c r="O78" s="111">
        <v>4896051</v>
      </c>
      <c r="P78" s="111">
        <v>151</v>
      </c>
      <c r="Q78" s="118">
        <v>99.99</v>
      </c>
      <c r="R78" s="118">
        <v>99.961065978002779</v>
      </c>
      <c r="S78" s="118">
        <v>99.948668235506815</v>
      </c>
      <c r="T78" s="119">
        <v>98.6</v>
      </c>
      <c r="U78" s="119">
        <v>98.61</v>
      </c>
      <c r="V78" s="58">
        <f>E78</f>
        <v>50</v>
      </c>
      <c r="W78"/>
      <c r="X78"/>
      <c r="Y78"/>
      <c r="Z78" s="80"/>
      <c r="AA78" s="80"/>
      <c r="AB78" s="80"/>
      <c r="AC78" s="80"/>
      <c r="AD78" s="80"/>
    </row>
    <row r="79" spans="1:30" s="30" customFormat="1" ht="13.5" customHeight="1">
      <c r="A79" s="37"/>
      <c r="C79" s="45"/>
      <c r="D79" s="53" t="s">
        <v>7</v>
      </c>
      <c r="E79" s="58">
        <v>51</v>
      </c>
      <c r="F79" s="87">
        <v>2292000</v>
      </c>
      <c r="G79" s="87">
        <v>7046093</v>
      </c>
      <c r="H79" s="87">
        <v>209</v>
      </c>
      <c r="I79" s="87">
        <v>2477185</v>
      </c>
      <c r="J79" s="87">
        <v>68</v>
      </c>
      <c r="K79" s="111">
        <v>0</v>
      </c>
      <c r="L79" s="111">
        <v>0</v>
      </c>
      <c r="M79" s="87">
        <v>616567</v>
      </c>
      <c r="N79" s="87">
        <v>23</v>
      </c>
      <c r="O79" s="111">
        <v>3952341</v>
      </c>
      <c r="P79" s="111">
        <v>118</v>
      </c>
      <c r="Q79" s="118">
        <v>108.07962478184992</v>
      </c>
      <c r="R79" s="118">
        <v>35.15685926938518</v>
      </c>
      <c r="S79" s="118">
        <v>77.59424107142857</v>
      </c>
      <c r="T79" s="119">
        <v>314.56</v>
      </c>
      <c r="U79" s="119">
        <v>142.52000000000001</v>
      </c>
      <c r="V79" s="58">
        <f>E79</f>
        <v>51</v>
      </c>
      <c r="W79"/>
      <c r="X79"/>
      <c r="Y79"/>
      <c r="Z79" s="80"/>
      <c r="AA79" s="80"/>
      <c r="AB79" s="80"/>
      <c r="AC79" s="80"/>
      <c r="AD79" s="80"/>
    </row>
    <row r="80" spans="1:30" s="34" customFormat="1" ht="7.5" customHeight="1">
      <c r="A80" s="39"/>
      <c r="C80" s="142"/>
      <c r="D80" s="143"/>
      <c r="E80" s="57"/>
      <c r="F80" s="94"/>
      <c r="G80" s="92"/>
      <c r="H80" s="92"/>
      <c r="I80" s="92"/>
      <c r="J80" s="94"/>
      <c r="K80" s="125"/>
      <c r="L80" s="125"/>
      <c r="M80" s="97"/>
      <c r="N80" s="97"/>
      <c r="O80" s="125"/>
      <c r="P80" s="125"/>
      <c r="Q80" s="126"/>
      <c r="R80" s="126"/>
      <c r="S80" s="126"/>
      <c r="T80" s="127"/>
      <c r="U80" s="127"/>
      <c r="V80" s="57"/>
      <c r="W80"/>
      <c r="X80"/>
      <c r="Y80"/>
      <c r="Z80" s="79"/>
      <c r="AA80" s="79"/>
      <c r="AB80" s="79"/>
      <c r="AC80" s="79"/>
      <c r="AD80" s="79"/>
    </row>
    <row r="81" spans="1:30" s="34" customFormat="1" ht="13.5" customHeight="1">
      <c r="A81" s="39"/>
      <c r="B81" s="153" t="s">
        <v>61</v>
      </c>
      <c r="C81" s="153"/>
      <c r="D81" s="154"/>
      <c r="E81" s="57">
        <v>52</v>
      </c>
      <c r="F81" s="85">
        <v>8348000</v>
      </c>
      <c r="G81" s="85">
        <v>8429600</v>
      </c>
      <c r="H81" s="85">
        <v>125</v>
      </c>
      <c r="I81" s="85">
        <v>8429600</v>
      </c>
      <c r="J81" s="85">
        <v>125</v>
      </c>
      <c r="K81" s="110">
        <v>0</v>
      </c>
      <c r="L81" s="110">
        <v>0</v>
      </c>
      <c r="M81" s="110">
        <v>0</v>
      </c>
      <c r="N81" s="110">
        <v>0</v>
      </c>
      <c r="O81" s="110">
        <v>0</v>
      </c>
      <c r="P81" s="110">
        <v>0</v>
      </c>
      <c r="Q81" s="116">
        <v>100.97747963584092</v>
      </c>
      <c r="R81" s="116">
        <v>100</v>
      </c>
      <c r="S81" s="126">
        <v>100</v>
      </c>
      <c r="T81" s="117">
        <v>98.12</v>
      </c>
      <c r="U81" s="117">
        <v>98.12</v>
      </c>
      <c r="V81" s="57">
        <v>52</v>
      </c>
      <c r="W81"/>
      <c r="X81"/>
      <c r="Y81" s="79"/>
      <c r="Z81" s="79"/>
      <c r="AA81" s="79"/>
      <c r="AB81" s="79"/>
      <c r="AC81" s="79"/>
      <c r="AD81" s="79"/>
    </row>
    <row r="82" spans="1:30" s="34" customFormat="1" ht="13.5" customHeight="1">
      <c r="A82" s="39"/>
      <c r="C82" s="142"/>
      <c r="D82" s="53" t="s">
        <v>56</v>
      </c>
      <c r="E82" s="58">
        <v>53</v>
      </c>
      <c r="F82" s="87">
        <v>8348000</v>
      </c>
      <c r="G82" s="87">
        <v>8429600</v>
      </c>
      <c r="H82" s="87">
        <v>125</v>
      </c>
      <c r="I82" s="87">
        <v>8429600</v>
      </c>
      <c r="J82" s="87">
        <v>125</v>
      </c>
      <c r="K82" s="111">
        <v>0</v>
      </c>
      <c r="L82" s="111">
        <v>0</v>
      </c>
      <c r="M82" s="111">
        <v>0</v>
      </c>
      <c r="N82" s="87">
        <v>0</v>
      </c>
      <c r="O82" s="111">
        <v>0</v>
      </c>
      <c r="P82" s="111">
        <v>0</v>
      </c>
      <c r="Q82" s="118">
        <v>100.97747963584092</v>
      </c>
      <c r="R82" s="118">
        <v>100</v>
      </c>
      <c r="S82" s="118">
        <v>100</v>
      </c>
      <c r="T82" s="119">
        <v>98.12</v>
      </c>
      <c r="U82" s="119">
        <v>98.12</v>
      </c>
      <c r="V82" s="58">
        <v>53</v>
      </c>
      <c r="W82"/>
      <c r="X82"/>
      <c r="Y82" s="79"/>
      <c r="Z82" s="79"/>
      <c r="AA82" s="79"/>
      <c r="AB82" s="79"/>
      <c r="AC82" s="79"/>
      <c r="AD82" s="79"/>
    </row>
    <row r="83" spans="1:30" s="34" customFormat="1" ht="13.5" customHeight="1">
      <c r="A83" s="39"/>
      <c r="C83" s="142"/>
      <c r="D83" s="53" t="s">
        <v>7</v>
      </c>
      <c r="E83" s="58">
        <v>54</v>
      </c>
      <c r="F83" s="87">
        <v>0</v>
      </c>
      <c r="G83" s="87">
        <v>0</v>
      </c>
      <c r="H83" s="87">
        <v>0</v>
      </c>
      <c r="I83" s="87">
        <v>0</v>
      </c>
      <c r="J83" s="87">
        <v>0</v>
      </c>
      <c r="K83" s="111">
        <v>0</v>
      </c>
      <c r="L83" s="111">
        <v>0</v>
      </c>
      <c r="M83" s="87">
        <v>0</v>
      </c>
      <c r="N83" s="87">
        <v>0</v>
      </c>
      <c r="O83" s="111">
        <v>0</v>
      </c>
      <c r="P83" s="111">
        <v>0</v>
      </c>
      <c r="Q83" s="118">
        <v>0</v>
      </c>
      <c r="R83" s="118">
        <v>0</v>
      </c>
      <c r="S83" s="118">
        <v>0</v>
      </c>
      <c r="T83" s="119" t="s">
        <v>85</v>
      </c>
      <c r="U83" s="119" t="s">
        <v>86</v>
      </c>
      <c r="V83" s="58">
        <v>54</v>
      </c>
      <c r="W83"/>
      <c r="X83"/>
      <c r="Y83" s="79"/>
      <c r="Z83" s="79"/>
      <c r="AA83" s="79"/>
      <c r="AB83" s="79"/>
      <c r="AC83" s="79"/>
      <c r="AD83" s="79"/>
    </row>
    <row r="84" spans="1:30" s="34" customFormat="1" ht="7.5" customHeight="1">
      <c r="A84" s="39"/>
      <c r="C84" s="142"/>
      <c r="D84" s="143"/>
      <c r="E84" s="57"/>
      <c r="F84" s="94"/>
      <c r="G84" s="92"/>
      <c r="H84" s="92"/>
      <c r="I84" s="94"/>
      <c r="J84" s="94"/>
      <c r="K84" s="125"/>
      <c r="L84" s="125"/>
      <c r="M84" s="125"/>
      <c r="N84" s="125"/>
      <c r="O84" s="125"/>
      <c r="P84" s="125"/>
      <c r="Q84" s="126"/>
      <c r="R84" s="126"/>
      <c r="S84" s="126"/>
      <c r="T84" s="127"/>
      <c r="U84" s="127"/>
      <c r="V84" s="57"/>
      <c r="W84"/>
      <c r="X84"/>
      <c r="Y84" s="78"/>
      <c r="Z84" s="79"/>
      <c r="AA84" s="79"/>
      <c r="AB84" s="79"/>
      <c r="AC84" s="79"/>
      <c r="AD84" s="79"/>
    </row>
    <row r="85" spans="1:30" s="34" customFormat="1" ht="13.5" customHeight="1">
      <c r="A85" s="39"/>
      <c r="B85" s="153" t="s">
        <v>11</v>
      </c>
      <c r="C85" s="153"/>
      <c r="D85" s="154"/>
      <c r="E85" s="57">
        <v>55</v>
      </c>
      <c r="F85" s="85">
        <v>1704000</v>
      </c>
      <c r="G85" s="85">
        <v>1823100</v>
      </c>
      <c r="H85" s="85">
        <v>132</v>
      </c>
      <c r="I85" s="85">
        <v>1823100</v>
      </c>
      <c r="J85" s="85">
        <v>132</v>
      </c>
      <c r="K85" s="110">
        <v>0</v>
      </c>
      <c r="L85" s="110">
        <v>0</v>
      </c>
      <c r="M85" s="110">
        <v>0</v>
      </c>
      <c r="N85" s="110">
        <v>0</v>
      </c>
      <c r="O85" s="110">
        <v>0</v>
      </c>
      <c r="P85" s="110">
        <v>0</v>
      </c>
      <c r="Q85" s="116">
        <v>106.98943661971832</v>
      </c>
      <c r="R85" s="116">
        <v>100</v>
      </c>
      <c r="S85" s="126">
        <v>105.84830339321358</v>
      </c>
      <c r="T85" s="117">
        <v>181.95</v>
      </c>
      <c r="U85" s="117">
        <v>171.89</v>
      </c>
      <c r="V85" s="57">
        <v>55</v>
      </c>
      <c r="W85"/>
      <c r="X85"/>
      <c r="Y85" s="79"/>
      <c r="Z85" s="79"/>
      <c r="AA85" s="79"/>
      <c r="AB85" s="79"/>
      <c r="AC85" s="79"/>
      <c r="AD85" s="79"/>
    </row>
    <row r="86" spans="1:30" s="34" customFormat="1" ht="13.5" customHeight="1">
      <c r="A86" s="39"/>
      <c r="C86" s="142"/>
      <c r="D86" s="53" t="s">
        <v>56</v>
      </c>
      <c r="E86" s="58">
        <v>56</v>
      </c>
      <c r="F86" s="87">
        <v>1704000</v>
      </c>
      <c r="G86" s="87">
        <v>1823100</v>
      </c>
      <c r="H86" s="87">
        <v>132</v>
      </c>
      <c r="I86" s="87">
        <v>1823100</v>
      </c>
      <c r="J86" s="87">
        <v>132</v>
      </c>
      <c r="K86" s="111">
        <v>0</v>
      </c>
      <c r="L86" s="111">
        <v>0</v>
      </c>
      <c r="M86" s="111">
        <v>0</v>
      </c>
      <c r="N86" s="87">
        <v>0</v>
      </c>
      <c r="O86" s="111">
        <v>0</v>
      </c>
      <c r="P86" s="111">
        <v>0</v>
      </c>
      <c r="Q86" s="118">
        <v>106.98943661971832</v>
      </c>
      <c r="R86" s="118">
        <v>100</v>
      </c>
      <c r="S86" s="118">
        <v>105.84830339321358</v>
      </c>
      <c r="T86" s="119">
        <v>181.95</v>
      </c>
      <c r="U86" s="119">
        <v>171.89</v>
      </c>
      <c r="V86" s="58">
        <v>56</v>
      </c>
      <c r="W86"/>
      <c r="X86"/>
      <c r="Y86" s="79"/>
      <c r="Z86" s="79"/>
      <c r="AA86" s="79"/>
      <c r="AB86" s="79"/>
      <c r="AC86" s="79"/>
      <c r="AD86" s="79"/>
    </row>
    <row r="87" spans="1:30" s="34" customFormat="1" ht="13.5" customHeight="1">
      <c r="A87" s="39"/>
      <c r="C87" s="142"/>
      <c r="D87" s="53" t="s">
        <v>7</v>
      </c>
      <c r="E87" s="58">
        <v>57</v>
      </c>
      <c r="F87" s="87">
        <v>0</v>
      </c>
      <c r="G87" s="87">
        <v>0</v>
      </c>
      <c r="H87" s="87">
        <v>0</v>
      </c>
      <c r="I87" s="87">
        <v>0</v>
      </c>
      <c r="J87" s="87">
        <v>0</v>
      </c>
      <c r="K87" s="111">
        <v>0</v>
      </c>
      <c r="L87" s="111">
        <v>0</v>
      </c>
      <c r="M87" s="87">
        <v>0</v>
      </c>
      <c r="N87" s="87">
        <v>0</v>
      </c>
      <c r="O87" s="111">
        <v>0</v>
      </c>
      <c r="P87" s="111">
        <v>0</v>
      </c>
      <c r="Q87" s="126">
        <v>0</v>
      </c>
      <c r="R87" s="126">
        <v>0</v>
      </c>
      <c r="S87" s="126">
        <v>0</v>
      </c>
      <c r="T87" s="119">
        <v>0</v>
      </c>
      <c r="U87" s="128">
        <v>0</v>
      </c>
      <c r="V87" s="58">
        <v>57</v>
      </c>
      <c r="W87"/>
      <c r="X87"/>
      <c r="Y87" s="79"/>
      <c r="Z87" s="79"/>
      <c r="AA87" s="79"/>
      <c r="AB87" s="79"/>
      <c r="AC87" s="79"/>
      <c r="AD87" s="79"/>
    </row>
    <row r="88" spans="1:30" s="34" customFormat="1" ht="7.5" customHeight="1">
      <c r="A88" s="39"/>
      <c r="C88" s="142"/>
      <c r="D88" s="143"/>
      <c r="E88" s="57"/>
      <c r="F88" s="94"/>
      <c r="G88" s="92"/>
      <c r="H88" s="92"/>
      <c r="I88" s="92"/>
      <c r="J88" s="94"/>
      <c r="K88" s="125"/>
      <c r="L88" s="125"/>
      <c r="M88" s="125"/>
      <c r="N88" s="125"/>
      <c r="O88" s="125"/>
      <c r="P88" s="125"/>
      <c r="Q88" s="126"/>
      <c r="R88" s="126"/>
      <c r="S88" s="126"/>
      <c r="T88" s="127"/>
      <c r="U88" s="127"/>
      <c r="V88" s="57"/>
      <c r="W88"/>
      <c r="X88"/>
      <c r="Y88" s="78"/>
      <c r="Z88" s="79"/>
      <c r="AA88" s="79"/>
      <c r="AB88" s="79"/>
      <c r="AC88" s="79"/>
      <c r="AD88" s="79"/>
    </row>
    <row r="89" spans="1:30" s="34" customFormat="1" ht="13.5" customHeight="1">
      <c r="A89" s="39"/>
      <c r="B89" s="153" t="s">
        <v>5</v>
      </c>
      <c r="C89" s="153"/>
      <c r="D89" s="154"/>
      <c r="E89" s="57">
        <v>58</v>
      </c>
      <c r="F89" s="85">
        <v>231416000</v>
      </c>
      <c r="G89" s="85">
        <v>236108586</v>
      </c>
      <c r="H89" s="85">
        <v>178</v>
      </c>
      <c r="I89" s="85">
        <v>236108586</v>
      </c>
      <c r="J89" s="85">
        <v>178</v>
      </c>
      <c r="K89" s="110">
        <v>0</v>
      </c>
      <c r="L89" s="110">
        <v>0</v>
      </c>
      <c r="M89" s="110">
        <v>0</v>
      </c>
      <c r="N89" s="110">
        <v>0</v>
      </c>
      <c r="O89" s="110">
        <v>0</v>
      </c>
      <c r="P89" s="110">
        <v>0</v>
      </c>
      <c r="Q89" s="116">
        <v>102.02777076779479</v>
      </c>
      <c r="R89" s="116">
        <v>100</v>
      </c>
      <c r="S89" s="116">
        <v>100</v>
      </c>
      <c r="T89" s="117">
        <v>103.15</v>
      </c>
      <c r="U89" s="116">
        <v>103.15</v>
      </c>
      <c r="V89" s="57">
        <f>E89</f>
        <v>58</v>
      </c>
      <c r="W89"/>
      <c r="X89"/>
      <c r="Y89" s="79"/>
      <c r="Z89" s="79"/>
      <c r="AA89" s="79"/>
      <c r="AB89" s="79"/>
      <c r="AC89" s="79"/>
      <c r="AD89" s="79"/>
    </row>
    <row r="90" spans="1:30" s="30" customFormat="1" ht="13.5" customHeight="1">
      <c r="A90" s="37"/>
      <c r="C90" s="45"/>
      <c r="D90" s="53" t="s">
        <v>56</v>
      </c>
      <c r="E90" s="58">
        <v>59</v>
      </c>
      <c r="F90" s="87">
        <v>231416000</v>
      </c>
      <c r="G90" s="87">
        <v>236108586</v>
      </c>
      <c r="H90" s="87">
        <v>178</v>
      </c>
      <c r="I90" s="87">
        <v>236108586</v>
      </c>
      <c r="J90" s="87">
        <v>178</v>
      </c>
      <c r="K90" s="111">
        <v>0</v>
      </c>
      <c r="L90" s="111">
        <v>0</v>
      </c>
      <c r="M90" s="111">
        <v>0</v>
      </c>
      <c r="N90" s="87">
        <v>0</v>
      </c>
      <c r="O90" s="111">
        <v>0</v>
      </c>
      <c r="P90" s="111">
        <v>0</v>
      </c>
      <c r="Q90" s="118">
        <v>102.02777076779479</v>
      </c>
      <c r="R90" s="118">
        <v>100</v>
      </c>
      <c r="S90" s="118">
        <v>100</v>
      </c>
      <c r="T90" s="119">
        <v>103.15</v>
      </c>
      <c r="U90" s="118">
        <v>103.15</v>
      </c>
      <c r="V90" s="58">
        <f>E90</f>
        <v>59</v>
      </c>
      <c r="W90"/>
      <c r="X90"/>
      <c r="Y90" s="79"/>
      <c r="Z90" s="80"/>
      <c r="AA90" s="80"/>
      <c r="AB90" s="80"/>
      <c r="AC90" s="80"/>
      <c r="AD90" s="80"/>
    </row>
    <row r="91" spans="1:30" s="30" customFormat="1" ht="13.5" customHeight="1">
      <c r="A91" s="37"/>
      <c r="C91" s="45"/>
      <c r="D91" s="53" t="s">
        <v>7</v>
      </c>
      <c r="E91" s="58">
        <v>60</v>
      </c>
      <c r="F91" s="87">
        <v>0</v>
      </c>
      <c r="G91" s="87">
        <v>0</v>
      </c>
      <c r="H91" s="87">
        <v>0</v>
      </c>
      <c r="I91" s="87">
        <v>0</v>
      </c>
      <c r="J91" s="87">
        <v>0</v>
      </c>
      <c r="K91" s="111">
        <v>0</v>
      </c>
      <c r="L91" s="111">
        <v>0</v>
      </c>
      <c r="M91" s="87">
        <v>0</v>
      </c>
      <c r="N91" s="87">
        <v>0</v>
      </c>
      <c r="O91" s="111">
        <v>0</v>
      </c>
      <c r="P91" s="111">
        <v>0</v>
      </c>
      <c r="Q91" s="118">
        <v>0</v>
      </c>
      <c r="R91" s="118">
        <v>0</v>
      </c>
      <c r="S91" s="118">
        <v>0</v>
      </c>
      <c r="T91" s="119">
        <v>0</v>
      </c>
      <c r="U91" s="119">
        <v>0</v>
      </c>
      <c r="V91" s="58">
        <f>E91</f>
        <v>60</v>
      </c>
      <c r="W91"/>
      <c r="X91"/>
      <c r="Y91" s="79"/>
      <c r="Z91" s="80"/>
      <c r="AA91" s="80"/>
      <c r="AB91" s="80"/>
      <c r="AC91" s="80"/>
      <c r="AD91" s="80"/>
    </row>
    <row r="92" spans="1:30" s="30" customFormat="1" ht="7.5" customHeight="1">
      <c r="A92" s="37"/>
      <c r="C92" s="45"/>
      <c r="D92" s="53"/>
      <c r="E92" s="58"/>
      <c r="F92" s="86"/>
      <c r="G92" s="90"/>
      <c r="H92" s="90"/>
      <c r="I92" s="90"/>
      <c r="J92" s="86"/>
      <c r="K92" s="86"/>
      <c r="L92" s="86"/>
      <c r="M92" s="90"/>
      <c r="N92" s="90"/>
      <c r="O92" s="86"/>
      <c r="P92" s="86"/>
      <c r="Q92" s="114"/>
      <c r="R92" s="114"/>
      <c r="S92" s="114"/>
      <c r="T92" s="129"/>
      <c r="U92" s="129"/>
      <c r="V92" s="58"/>
      <c r="W92"/>
      <c r="X92"/>
      <c r="Y92" s="79"/>
      <c r="Z92" s="80"/>
      <c r="AA92" s="80"/>
      <c r="AB92" s="80"/>
      <c r="AC92" s="80"/>
      <c r="AD92" s="80"/>
    </row>
    <row r="93" spans="1:30" s="30" customFormat="1" ht="7.5" customHeight="1">
      <c r="A93" s="37"/>
      <c r="C93" s="45"/>
      <c r="D93" s="45"/>
      <c r="E93" s="58"/>
      <c r="F93" s="86"/>
      <c r="G93" s="91"/>
      <c r="H93" s="90"/>
      <c r="I93" s="91"/>
      <c r="J93" s="91"/>
      <c r="K93" s="93"/>
      <c r="L93" s="86"/>
      <c r="M93" s="91"/>
      <c r="N93" s="90"/>
      <c r="O93" s="93"/>
      <c r="P93" s="93"/>
      <c r="Q93" s="121"/>
      <c r="R93" s="121"/>
      <c r="S93" s="114"/>
      <c r="T93" s="129"/>
      <c r="U93" s="129"/>
      <c r="V93" s="58"/>
      <c r="W93"/>
      <c r="X93"/>
      <c r="Y93" s="79"/>
      <c r="Z93" s="80"/>
      <c r="AA93" s="80"/>
      <c r="AB93" s="80"/>
      <c r="AC93" s="80"/>
      <c r="AD93" s="80"/>
    </row>
    <row r="94" spans="1:30" s="34" customFormat="1" ht="13.5" customHeight="1">
      <c r="A94" s="39"/>
      <c r="B94" s="153" t="s">
        <v>41</v>
      </c>
      <c r="C94" s="153"/>
      <c r="D94" s="154"/>
      <c r="E94" s="57">
        <v>61</v>
      </c>
      <c r="F94" s="85">
        <v>79000</v>
      </c>
      <c r="G94" s="85">
        <v>1566756</v>
      </c>
      <c r="H94" s="85">
        <v>36</v>
      </c>
      <c r="I94" s="85">
        <v>32181</v>
      </c>
      <c r="J94" s="64">
        <v>1</v>
      </c>
      <c r="K94" s="64">
        <v>0</v>
      </c>
      <c r="L94" s="85">
        <v>0</v>
      </c>
      <c r="M94" s="64">
        <v>562600</v>
      </c>
      <c r="N94" s="64">
        <v>17</v>
      </c>
      <c r="O94" s="64">
        <v>971975</v>
      </c>
      <c r="P94" s="64">
        <v>18</v>
      </c>
      <c r="Q94" s="120">
        <v>40.735443037974683</v>
      </c>
      <c r="R94" s="120">
        <v>2.0539892618888964</v>
      </c>
      <c r="S94" s="112">
        <v>91.842413219576486</v>
      </c>
      <c r="T94" s="113">
        <v>3.27</v>
      </c>
      <c r="U94" s="113">
        <v>7.0000000000000007E-2</v>
      </c>
      <c r="V94" s="57">
        <f>E94</f>
        <v>61</v>
      </c>
      <c r="W94"/>
      <c r="X94"/>
      <c r="Y94" s="79"/>
      <c r="Z94" s="79"/>
      <c r="AA94" s="79"/>
      <c r="AB94" s="79"/>
      <c r="AC94" s="79"/>
      <c r="AD94" s="79"/>
    </row>
    <row r="95" spans="1:30" s="30" customFormat="1" ht="13.5" customHeight="1">
      <c r="A95" s="37"/>
      <c r="C95" s="45"/>
      <c r="D95" s="45" t="s">
        <v>56</v>
      </c>
      <c r="E95" s="58">
        <v>62</v>
      </c>
      <c r="F95" s="86">
        <v>0</v>
      </c>
      <c r="G95" s="93">
        <v>0</v>
      </c>
      <c r="H95" s="86">
        <v>0</v>
      </c>
      <c r="I95" s="93">
        <v>0</v>
      </c>
      <c r="J95" s="93">
        <v>0</v>
      </c>
      <c r="K95" s="93">
        <v>0</v>
      </c>
      <c r="L95" s="86">
        <v>0</v>
      </c>
      <c r="M95" s="93">
        <v>0</v>
      </c>
      <c r="N95" s="86">
        <v>0</v>
      </c>
      <c r="O95" s="93">
        <v>0</v>
      </c>
      <c r="P95" s="93">
        <v>0</v>
      </c>
      <c r="Q95" s="121">
        <v>0</v>
      </c>
      <c r="R95" s="121">
        <v>0</v>
      </c>
      <c r="S95" s="114">
        <v>100</v>
      </c>
      <c r="T95" s="115" t="s">
        <v>85</v>
      </c>
      <c r="U95" s="115" t="s">
        <v>85</v>
      </c>
      <c r="V95" s="58">
        <f>E95</f>
        <v>62</v>
      </c>
      <c r="W95"/>
      <c r="X95"/>
      <c r="Y95" s="79"/>
      <c r="Z95" s="80"/>
      <c r="AA95" s="80"/>
      <c r="AB95" s="80"/>
      <c r="AC95" s="80"/>
      <c r="AD95" s="80"/>
    </row>
    <row r="96" spans="1:30" s="30" customFormat="1" ht="13.5" customHeight="1">
      <c r="A96" s="37"/>
      <c r="C96" s="45"/>
      <c r="D96" s="45" t="s">
        <v>7</v>
      </c>
      <c r="E96" s="58">
        <v>63</v>
      </c>
      <c r="F96" s="86">
        <v>79000</v>
      </c>
      <c r="G96" s="93">
        <v>1566756</v>
      </c>
      <c r="H96" s="86">
        <v>36</v>
      </c>
      <c r="I96" s="93">
        <v>32181</v>
      </c>
      <c r="J96" s="93">
        <v>1</v>
      </c>
      <c r="K96" s="93">
        <v>0</v>
      </c>
      <c r="L96" s="86">
        <v>0</v>
      </c>
      <c r="M96" s="93">
        <v>562600</v>
      </c>
      <c r="N96" s="86">
        <v>17</v>
      </c>
      <c r="O96" s="93">
        <v>971975</v>
      </c>
      <c r="P96" s="93">
        <v>18</v>
      </c>
      <c r="Q96" s="121">
        <v>40.735443037974683</v>
      </c>
      <c r="R96" s="121">
        <v>2.0539892618888964</v>
      </c>
      <c r="S96" s="114">
        <v>4.9882207043474542</v>
      </c>
      <c r="T96" s="115">
        <v>38.07</v>
      </c>
      <c r="U96" s="115">
        <v>15.68</v>
      </c>
      <c r="V96" s="58">
        <f>E96</f>
        <v>63</v>
      </c>
      <c r="W96"/>
      <c r="X96"/>
      <c r="Y96" s="79"/>
      <c r="Z96" s="80"/>
      <c r="AA96" s="80"/>
      <c r="AB96" s="80"/>
      <c r="AC96" s="80"/>
      <c r="AD96" s="80"/>
    </row>
    <row r="97" spans="1:30" s="30" customFormat="1" ht="7.5" customHeight="1">
      <c r="A97" s="37"/>
      <c r="C97" s="45"/>
      <c r="D97" s="45"/>
      <c r="E97" s="58"/>
      <c r="F97" s="86"/>
      <c r="G97" s="93"/>
      <c r="H97" s="86"/>
      <c r="I97" s="93"/>
      <c r="J97" s="93"/>
      <c r="K97" s="93"/>
      <c r="L97" s="86"/>
      <c r="M97" s="93"/>
      <c r="N97" s="86"/>
      <c r="O97" s="93"/>
      <c r="P97" s="93"/>
      <c r="Q97" s="121"/>
      <c r="R97" s="121"/>
      <c r="S97" s="114"/>
      <c r="T97" s="129"/>
      <c r="U97" s="129"/>
      <c r="V97" s="58"/>
      <c r="W97"/>
      <c r="X97"/>
      <c r="Y97" s="79"/>
      <c r="Z97" s="80"/>
      <c r="AA97" s="80"/>
      <c r="AB97" s="80"/>
      <c r="AC97" s="80"/>
      <c r="AD97" s="80"/>
    </row>
    <row r="98" spans="1:30" s="34" customFormat="1" ht="13.5" customHeight="1">
      <c r="A98" s="39"/>
      <c r="B98" s="142"/>
      <c r="C98" s="153" t="s">
        <v>76</v>
      </c>
      <c r="D98" s="154"/>
      <c r="E98" s="57">
        <v>64</v>
      </c>
      <c r="F98" s="87"/>
      <c r="G98" s="64">
        <v>729625</v>
      </c>
      <c r="H98" s="64">
        <v>9</v>
      </c>
      <c r="I98" s="64">
        <v>0</v>
      </c>
      <c r="J98" s="64">
        <v>0</v>
      </c>
      <c r="K98" s="64">
        <v>0</v>
      </c>
      <c r="L98" s="85">
        <v>0</v>
      </c>
      <c r="M98" s="64">
        <v>0</v>
      </c>
      <c r="N98" s="85">
        <v>0</v>
      </c>
      <c r="O98" s="64">
        <v>729625</v>
      </c>
      <c r="P98" s="64">
        <v>9</v>
      </c>
      <c r="Q98" s="120">
        <v>0</v>
      </c>
      <c r="R98" s="120">
        <v>0</v>
      </c>
      <c r="S98" s="112">
        <v>1.178342870687028</v>
      </c>
      <c r="T98" s="113">
        <v>98.82</v>
      </c>
      <c r="U98" s="113" t="s">
        <v>85</v>
      </c>
      <c r="V98" s="57">
        <f>E98</f>
        <v>64</v>
      </c>
      <c r="W98"/>
      <c r="X98"/>
      <c r="Y98" s="79"/>
      <c r="Z98" s="79"/>
      <c r="AA98" s="79"/>
      <c r="AB98" s="79"/>
      <c r="AC98" s="79"/>
      <c r="AD98" s="79"/>
    </row>
    <row r="99" spans="1:30" s="30" customFormat="1" ht="13.5" customHeight="1">
      <c r="A99" s="37"/>
      <c r="C99" s="45"/>
      <c r="D99" s="45" t="s">
        <v>56</v>
      </c>
      <c r="E99" s="58">
        <v>65</v>
      </c>
      <c r="F99" s="87">
        <v>0</v>
      </c>
      <c r="G99" s="86">
        <v>0</v>
      </c>
      <c r="H99" s="86">
        <v>0</v>
      </c>
      <c r="I99" s="86">
        <v>0</v>
      </c>
      <c r="J99" s="86">
        <v>0</v>
      </c>
      <c r="K99" s="86">
        <v>0</v>
      </c>
      <c r="L99" s="86">
        <v>0</v>
      </c>
      <c r="M99" s="86">
        <v>0</v>
      </c>
      <c r="N99" s="86">
        <v>0</v>
      </c>
      <c r="O99" s="93">
        <v>0</v>
      </c>
      <c r="P99" s="93">
        <v>0</v>
      </c>
      <c r="Q99" s="121">
        <v>0</v>
      </c>
      <c r="R99" s="121">
        <v>0</v>
      </c>
      <c r="S99" s="114">
        <v>0</v>
      </c>
      <c r="T99" s="115">
        <v>0</v>
      </c>
      <c r="U99" s="115">
        <v>0</v>
      </c>
      <c r="V99" s="58">
        <f>E99</f>
        <v>65</v>
      </c>
      <c r="W99"/>
      <c r="X99"/>
      <c r="Y99" s="79"/>
      <c r="Z99" s="80"/>
      <c r="AA99" s="80"/>
      <c r="AB99" s="80"/>
      <c r="AC99" s="80"/>
      <c r="AD99" s="80"/>
    </row>
    <row r="100" spans="1:30" s="30" customFormat="1" ht="13.5" customHeight="1">
      <c r="A100" s="37"/>
      <c r="C100" s="45"/>
      <c r="D100" s="45" t="s">
        <v>7</v>
      </c>
      <c r="E100" s="58">
        <v>66</v>
      </c>
      <c r="F100" s="87">
        <v>0</v>
      </c>
      <c r="G100" s="86">
        <v>729625</v>
      </c>
      <c r="H100" s="86">
        <v>9</v>
      </c>
      <c r="I100" s="86">
        <v>0</v>
      </c>
      <c r="J100" s="86">
        <v>0</v>
      </c>
      <c r="K100" s="86">
        <v>0</v>
      </c>
      <c r="L100" s="86">
        <v>0</v>
      </c>
      <c r="M100" s="86">
        <v>0</v>
      </c>
      <c r="N100" s="86">
        <v>0</v>
      </c>
      <c r="O100" s="93">
        <v>729625</v>
      </c>
      <c r="P100" s="93">
        <v>9</v>
      </c>
      <c r="Q100" s="130">
        <v>0</v>
      </c>
      <c r="R100" s="131">
        <v>0</v>
      </c>
      <c r="S100" s="114">
        <v>1.178342870687028</v>
      </c>
      <c r="T100" s="115">
        <v>98.82</v>
      </c>
      <c r="U100" s="115" t="s">
        <v>85</v>
      </c>
      <c r="V100" s="58">
        <f>E100</f>
        <v>66</v>
      </c>
      <c r="W100"/>
      <c r="X100"/>
      <c r="Y100" s="79"/>
      <c r="Z100" s="80"/>
      <c r="AA100" s="80"/>
      <c r="AB100" s="80"/>
      <c r="AC100" s="80"/>
      <c r="AD100" s="80"/>
    </row>
    <row r="101" spans="1:30" s="30" customFormat="1" ht="7.5" customHeight="1">
      <c r="A101" s="37"/>
      <c r="C101" s="45"/>
      <c r="D101" s="45"/>
      <c r="E101" s="58"/>
      <c r="F101" s="86"/>
      <c r="G101" s="86"/>
      <c r="H101" s="86"/>
      <c r="I101" s="86"/>
      <c r="J101" s="93"/>
      <c r="K101" s="93"/>
      <c r="L101" s="86"/>
      <c r="M101" s="86"/>
      <c r="N101" s="86"/>
      <c r="O101" s="93"/>
      <c r="P101" s="93"/>
      <c r="Q101" s="121"/>
      <c r="R101" s="121"/>
      <c r="S101" s="114"/>
      <c r="T101" s="129"/>
      <c r="U101" s="129"/>
      <c r="V101" s="58"/>
      <c r="W101"/>
      <c r="X101"/>
      <c r="Y101" s="78"/>
      <c r="Z101" s="80"/>
      <c r="AA101" s="80"/>
      <c r="AB101" s="80"/>
      <c r="AC101" s="80"/>
      <c r="AD101" s="80"/>
    </row>
    <row r="102" spans="1:30" s="34" customFormat="1" ht="13.5" customHeight="1">
      <c r="A102" s="39"/>
      <c r="C102" s="153" t="s">
        <v>15</v>
      </c>
      <c r="D102" s="154"/>
      <c r="E102" s="57">
        <v>67</v>
      </c>
      <c r="F102" s="88">
        <v>0</v>
      </c>
      <c r="G102" s="88">
        <v>0</v>
      </c>
      <c r="H102" s="88">
        <v>0</v>
      </c>
      <c r="I102" s="88">
        <v>0</v>
      </c>
      <c r="J102" s="109">
        <v>0</v>
      </c>
      <c r="K102" s="64">
        <v>0</v>
      </c>
      <c r="L102" s="85">
        <v>0</v>
      </c>
      <c r="M102" s="88">
        <v>0</v>
      </c>
      <c r="N102" s="88">
        <v>0</v>
      </c>
      <c r="O102" s="64">
        <v>0</v>
      </c>
      <c r="P102" s="64">
        <v>0</v>
      </c>
      <c r="Q102" s="120">
        <v>0</v>
      </c>
      <c r="R102" s="120">
        <v>0</v>
      </c>
      <c r="S102" s="112">
        <v>100</v>
      </c>
      <c r="T102" s="113" t="s">
        <v>85</v>
      </c>
      <c r="U102" s="113" t="s">
        <v>85</v>
      </c>
      <c r="V102" s="57">
        <f>E102</f>
        <v>67</v>
      </c>
      <c r="W102"/>
      <c r="X102"/>
      <c r="Y102" s="79"/>
      <c r="Z102" s="79"/>
      <c r="AA102" s="79"/>
      <c r="AB102" s="79"/>
      <c r="AC102" s="79"/>
      <c r="AD102" s="79"/>
    </row>
    <row r="103" spans="1:30" s="30" customFormat="1" ht="13.5" customHeight="1">
      <c r="A103" s="37"/>
      <c r="C103" s="45"/>
      <c r="D103" s="45" t="s">
        <v>56</v>
      </c>
      <c r="E103" s="58">
        <v>68</v>
      </c>
      <c r="F103" s="87">
        <v>0</v>
      </c>
      <c r="G103" s="96">
        <v>0</v>
      </c>
      <c r="H103" s="89">
        <v>0</v>
      </c>
      <c r="I103" s="95">
        <v>0</v>
      </c>
      <c r="J103" s="95">
        <v>0</v>
      </c>
      <c r="K103" s="93">
        <v>0</v>
      </c>
      <c r="L103" s="86">
        <v>0</v>
      </c>
      <c r="M103" s="95">
        <v>0</v>
      </c>
      <c r="N103" s="89">
        <v>0</v>
      </c>
      <c r="O103" s="93">
        <v>0</v>
      </c>
      <c r="P103" s="93">
        <v>0</v>
      </c>
      <c r="Q103" s="121">
        <v>0</v>
      </c>
      <c r="R103" s="121">
        <v>0</v>
      </c>
      <c r="S103" s="114">
        <v>100</v>
      </c>
      <c r="T103" s="115" t="s">
        <v>85</v>
      </c>
      <c r="U103" s="115" t="s">
        <v>85</v>
      </c>
      <c r="V103" s="58">
        <f>E103</f>
        <v>68</v>
      </c>
      <c r="W103"/>
      <c r="X103"/>
      <c r="Y103" s="79"/>
      <c r="Z103" s="80"/>
      <c r="AA103" s="80"/>
      <c r="AB103" s="80"/>
      <c r="AC103" s="80"/>
      <c r="AD103" s="80"/>
    </row>
    <row r="104" spans="1:30" s="30" customFormat="1" ht="13.5" customHeight="1">
      <c r="A104" s="37"/>
      <c r="C104" s="45"/>
      <c r="D104" s="45" t="s">
        <v>7</v>
      </c>
      <c r="E104" s="58">
        <v>69</v>
      </c>
      <c r="F104" s="87">
        <v>0</v>
      </c>
      <c r="G104" s="96">
        <v>0</v>
      </c>
      <c r="H104" s="108">
        <v>0</v>
      </c>
      <c r="I104" s="96">
        <v>0</v>
      </c>
      <c r="J104" s="96">
        <v>0</v>
      </c>
      <c r="K104" s="93">
        <v>0</v>
      </c>
      <c r="L104" s="86">
        <v>0</v>
      </c>
      <c r="M104" s="96">
        <v>0</v>
      </c>
      <c r="N104" s="108">
        <v>0</v>
      </c>
      <c r="O104" s="93">
        <v>0</v>
      </c>
      <c r="P104" s="93">
        <v>0</v>
      </c>
      <c r="Q104" s="121">
        <v>0</v>
      </c>
      <c r="R104" s="121">
        <v>0</v>
      </c>
      <c r="S104" s="114">
        <v>0</v>
      </c>
      <c r="T104" s="115">
        <v>0</v>
      </c>
      <c r="U104" s="115">
        <v>0</v>
      </c>
      <c r="V104" s="58">
        <f>E104</f>
        <v>69</v>
      </c>
      <c r="W104"/>
      <c r="X104"/>
      <c r="Y104" s="79"/>
      <c r="Z104" s="80"/>
      <c r="AA104" s="80"/>
      <c r="AB104" s="80"/>
      <c r="AC104" s="80"/>
      <c r="AD104" s="80"/>
    </row>
    <row r="105" spans="1:30" s="30" customFormat="1" ht="7.5" customHeight="1">
      <c r="A105" s="37"/>
      <c r="C105" s="45"/>
      <c r="D105" s="45"/>
      <c r="E105" s="58"/>
      <c r="F105" s="86"/>
      <c r="G105" s="89"/>
      <c r="H105" s="86"/>
      <c r="I105" s="86"/>
      <c r="J105" s="93"/>
      <c r="K105" s="93"/>
      <c r="L105" s="86"/>
      <c r="M105" s="86"/>
      <c r="N105" s="86"/>
      <c r="O105" s="93"/>
      <c r="P105" s="93"/>
      <c r="Q105" s="121"/>
      <c r="R105" s="121"/>
      <c r="S105" s="114"/>
      <c r="T105" s="129"/>
      <c r="U105" s="129"/>
      <c r="V105" s="58"/>
      <c r="W105"/>
      <c r="X105"/>
      <c r="Y105" s="78"/>
      <c r="Z105" s="80"/>
      <c r="AA105" s="80"/>
      <c r="AB105" s="80"/>
      <c r="AC105" s="80"/>
      <c r="AD105" s="80"/>
    </row>
    <row r="106" spans="1:30" s="34" customFormat="1" ht="13.5" customHeight="1">
      <c r="A106" s="39"/>
      <c r="C106" s="153" t="s">
        <v>81</v>
      </c>
      <c r="D106" s="154"/>
      <c r="E106" s="57">
        <v>70</v>
      </c>
      <c r="F106" s="85">
        <v>79000</v>
      </c>
      <c r="G106" s="85">
        <v>837131</v>
      </c>
      <c r="H106" s="85">
        <v>27</v>
      </c>
      <c r="I106" s="85">
        <v>32181</v>
      </c>
      <c r="J106" s="64">
        <v>1</v>
      </c>
      <c r="K106" s="64">
        <v>0</v>
      </c>
      <c r="L106" s="85">
        <v>0</v>
      </c>
      <c r="M106" s="85">
        <v>562600</v>
      </c>
      <c r="N106" s="85">
        <v>17</v>
      </c>
      <c r="O106" s="64">
        <v>242350</v>
      </c>
      <c r="P106" s="64">
        <v>9</v>
      </c>
      <c r="Q106" s="120">
        <v>40.735443037974683</v>
      </c>
      <c r="R106" s="120">
        <v>3.8442012062628192</v>
      </c>
      <c r="S106" s="112">
        <v>5.821095757617389</v>
      </c>
      <c r="T106" s="113">
        <v>24.79</v>
      </c>
      <c r="U106" s="113">
        <v>16.37</v>
      </c>
      <c r="V106" s="57">
        <f>E106</f>
        <v>70</v>
      </c>
      <c r="W106"/>
      <c r="X106"/>
      <c r="Y106" s="79"/>
      <c r="Z106" s="79"/>
      <c r="AA106" s="79"/>
      <c r="AB106" s="79"/>
      <c r="AC106" s="79"/>
      <c r="AD106" s="79"/>
    </row>
    <row r="107" spans="1:30" s="30" customFormat="1" ht="13.5" customHeight="1">
      <c r="A107" s="37"/>
      <c r="C107" s="45"/>
      <c r="D107" s="45" t="s">
        <v>56</v>
      </c>
      <c r="E107" s="58">
        <v>71</v>
      </c>
      <c r="F107" s="86">
        <v>0</v>
      </c>
      <c r="G107" s="93">
        <v>0</v>
      </c>
      <c r="H107" s="86">
        <v>0</v>
      </c>
      <c r="I107" s="93">
        <v>0</v>
      </c>
      <c r="J107" s="93">
        <v>0</v>
      </c>
      <c r="K107" s="93">
        <v>0</v>
      </c>
      <c r="L107" s="86">
        <v>0</v>
      </c>
      <c r="M107" s="93">
        <v>0</v>
      </c>
      <c r="N107" s="86">
        <v>0</v>
      </c>
      <c r="O107" s="93">
        <v>0</v>
      </c>
      <c r="P107" s="93">
        <v>0</v>
      </c>
      <c r="Q107" s="121">
        <v>0</v>
      </c>
      <c r="R107" s="121">
        <v>0</v>
      </c>
      <c r="S107" s="114">
        <v>0</v>
      </c>
      <c r="T107" s="115" t="s">
        <v>86</v>
      </c>
      <c r="U107" s="115" t="s">
        <v>86</v>
      </c>
      <c r="V107" s="58">
        <f>E107</f>
        <v>71</v>
      </c>
      <c r="W107"/>
      <c r="X107"/>
      <c r="Y107" s="79"/>
      <c r="Z107" s="80"/>
      <c r="AA107" s="80"/>
      <c r="AB107" s="80"/>
      <c r="AC107" s="80"/>
      <c r="AD107" s="80"/>
    </row>
    <row r="108" spans="1:30" s="30" customFormat="1" ht="13.5" customHeight="1">
      <c r="A108" s="37"/>
      <c r="C108" s="45"/>
      <c r="D108" s="45" t="s">
        <v>7</v>
      </c>
      <c r="E108" s="58">
        <v>72</v>
      </c>
      <c r="F108" s="87">
        <v>79000</v>
      </c>
      <c r="G108" s="67">
        <v>837131</v>
      </c>
      <c r="H108" s="87">
        <v>27</v>
      </c>
      <c r="I108" s="67">
        <v>32181</v>
      </c>
      <c r="J108" s="67">
        <v>1</v>
      </c>
      <c r="K108" s="93">
        <v>0</v>
      </c>
      <c r="L108" s="86">
        <v>0</v>
      </c>
      <c r="M108" s="67">
        <v>562600</v>
      </c>
      <c r="N108" s="87">
        <v>17</v>
      </c>
      <c r="O108" s="93">
        <v>242350</v>
      </c>
      <c r="P108" s="93">
        <v>9</v>
      </c>
      <c r="Q108" s="121">
        <v>40.735443037974683</v>
      </c>
      <c r="R108" s="121">
        <v>3.8442012062628192</v>
      </c>
      <c r="S108" s="114">
        <v>5.821095757617389</v>
      </c>
      <c r="T108" s="115">
        <v>24.79</v>
      </c>
      <c r="U108" s="115">
        <v>16.37</v>
      </c>
      <c r="V108" s="58">
        <f>E108</f>
        <v>72</v>
      </c>
      <c r="W108"/>
      <c r="X108"/>
      <c r="Y108" s="79"/>
      <c r="Z108" s="80"/>
      <c r="AA108" s="80"/>
      <c r="AB108" s="80"/>
      <c r="AC108" s="80"/>
      <c r="AD108" s="80"/>
    </row>
    <row r="109" spans="1:30" s="30" customFormat="1" ht="7.5" customHeight="1">
      <c r="A109" s="38"/>
      <c r="B109" s="41"/>
      <c r="C109" s="46"/>
      <c r="D109" s="46"/>
      <c r="E109" s="59"/>
      <c r="F109" s="81"/>
      <c r="G109" s="82"/>
      <c r="H109" s="81"/>
      <c r="I109" s="82"/>
      <c r="J109" s="82"/>
      <c r="K109" s="132"/>
      <c r="L109" s="133"/>
      <c r="M109" s="82"/>
      <c r="N109" s="81"/>
      <c r="O109" s="82"/>
      <c r="P109" s="82"/>
      <c r="Q109" s="72"/>
      <c r="R109" s="72"/>
      <c r="S109" s="74"/>
      <c r="T109" s="75"/>
      <c r="U109" s="75"/>
      <c r="V109" s="59"/>
      <c r="W109"/>
      <c r="X109"/>
      <c r="Y109" s="78"/>
      <c r="Z109" s="80"/>
      <c r="AA109" s="80"/>
      <c r="AB109" s="80"/>
      <c r="AC109" s="80"/>
      <c r="AD109" s="80"/>
    </row>
    <row r="110" spans="1:30" s="30" customFormat="1" ht="9.75" customHeight="1">
      <c r="C110" s="45"/>
      <c r="D110" s="45"/>
      <c r="E110" s="60"/>
      <c r="F110" s="65"/>
      <c r="G110" s="65"/>
      <c r="H110" s="65"/>
      <c r="I110" s="65"/>
      <c r="J110" s="65"/>
      <c r="K110" s="65"/>
      <c r="L110" s="65"/>
      <c r="M110" s="65"/>
      <c r="N110" s="65"/>
      <c r="O110" s="65"/>
      <c r="P110" s="65"/>
      <c r="Q110" s="73"/>
      <c r="R110" s="73"/>
      <c r="S110" s="73"/>
      <c r="T110" s="76"/>
      <c r="U110" s="76"/>
      <c r="V110" s="60"/>
      <c r="W110"/>
      <c r="X110"/>
      <c r="Y110" s="78"/>
      <c r="Z110" s="80"/>
      <c r="AA110" s="80"/>
      <c r="AB110" s="80"/>
      <c r="AC110" s="80"/>
      <c r="AD110" s="80"/>
    </row>
    <row r="111" spans="1:30" s="105" customFormat="1" ht="19.5" customHeight="1">
      <c r="C111" s="136"/>
      <c r="D111" s="136"/>
      <c r="E111" s="137"/>
      <c r="F111" s="138"/>
      <c r="G111" s="138"/>
      <c r="H111" s="138"/>
      <c r="I111" s="138"/>
      <c r="J111" s="138"/>
      <c r="K111" s="136"/>
      <c r="L111" s="136"/>
      <c r="M111" s="136"/>
      <c r="N111" s="136"/>
      <c r="O111" s="138"/>
      <c r="P111" s="138"/>
      <c r="Q111" s="138"/>
      <c r="R111" s="138"/>
      <c r="S111" s="138"/>
      <c r="T111" s="138"/>
      <c r="U111" s="138"/>
      <c r="V111" s="137"/>
      <c r="W111"/>
      <c r="X111"/>
      <c r="Y111" s="78"/>
      <c r="Z111" s="139"/>
      <c r="AA111" s="139"/>
      <c r="AB111" s="139"/>
      <c r="AC111" s="139"/>
      <c r="AD111" s="139"/>
    </row>
    <row r="112" spans="1:30" s="30" customFormat="1" ht="19.5" customHeight="1">
      <c r="A112" s="35" t="s">
        <v>84</v>
      </c>
      <c r="C112" s="2"/>
      <c r="D112" s="48"/>
      <c r="E112" s="144"/>
      <c r="G112" s="49"/>
      <c r="H112" s="49"/>
      <c r="I112" s="49"/>
      <c r="L112" s="71"/>
      <c r="M112" s="48"/>
      <c r="N112" s="48"/>
      <c r="O112" s="49"/>
      <c r="P112" s="49"/>
      <c r="Q112" s="49"/>
      <c r="R112" s="49"/>
      <c r="S112" s="49"/>
      <c r="T112" s="49"/>
      <c r="U112" s="49"/>
      <c r="V112" s="144"/>
      <c r="W112"/>
      <c r="X112"/>
      <c r="Y112" s="78"/>
      <c r="Z112" s="80"/>
      <c r="AA112" s="80"/>
      <c r="AB112" s="80"/>
      <c r="AC112" s="80"/>
      <c r="AD112" s="80"/>
    </row>
    <row r="113" spans="1:30" s="30" customFormat="1" ht="19.5" customHeight="1">
      <c r="C113" s="41"/>
      <c r="D113" s="41"/>
      <c r="E113" s="144"/>
      <c r="V113" s="144"/>
      <c r="W113"/>
      <c r="X113"/>
      <c r="Y113" s="78"/>
      <c r="Z113" s="80"/>
      <c r="AA113" s="80"/>
      <c r="AB113" s="80"/>
      <c r="AC113" s="80"/>
      <c r="AD113" s="80"/>
    </row>
    <row r="114" spans="1:30" s="30" customFormat="1" ht="13.5" customHeight="1">
      <c r="A114" s="36"/>
      <c r="B114" s="40"/>
      <c r="C114" s="43"/>
      <c r="D114" s="50"/>
      <c r="E114" s="156" t="s">
        <v>48</v>
      </c>
      <c r="F114" s="159" t="s">
        <v>65</v>
      </c>
      <c r="G114" s="149" t="s">
        <v>28</v>
      </c>
      <c r="H114" s="150"/>
      <c r="I114" s="149" t="s">
        <v>66</v>
      </c>
      <c r="J114" s="150"/>
      <c r="K114" s="149" t="s">
        <v>49</v>
      </c>
      <c r="L114" s="149"/>
      <c r="M114" s="149" t="s">
        <v>72</v>
      </c>
      <c r="N114" s="149"/>
      <c r="O114" s="149" t="s">
        <v>71</v>
      </c>
      <c r="P114" s="149"/>
      <c r="Q114" s="149" t="s">
        <v>16</v>
      </c>
      <c r="R114" s="149"/>
      <c r="S114" s="149"/>
      <c r="T114" s="164" t="s">
        <v>50</v>
      </c>
      <c r="U114" s="164" t="s">
        <v>53</v>
      </c>
      <c r="V114" s="156" t="s">
        <v>48</v>
      </c>
      <c r="W114"/>
      <c r="X114"/>
      <c r="Y114" s="78"/>
      <c r="Z114" s="80"/>
      <c r="AA114" s="80"/>
      <c r="AB114" s="80"/>
      <c r="AC114" s="80"/>
      <c r="AD114" s="80"/>
    </row>
    <row r="115" spans="1:30" s="30" customFormat="1" ht="13.5" customHeight="1">
      <c r="A115" s="37"/>
      <c r="C115" s="42"/>
      <c r="D115" s="51"/>
      <c r="E115" s="157"/>
      <c r="F115" s="160"/>
      <c r="G115" s="159" t="s">
        <v>82</v>
      </c>
      <c r="H115" s="159" t="s">
        <v>68</v>
      </c>
      <c r="I115" s="159" t="s">
        <v>82</v>
      </c>
      <c r="J115" s="159" t="s">
        <v>68</v>
      </c>
      <c r="K115" s="159" t="s">
        <v>69</v>
      </c>
      <c r="L115" s="159" t="s">
        <v>70</v>
      </c>
      <c r="M115" s="159" t="s">
        <v>82</v>
      </c>
      <c r="N115" s="159" t="s">
        <v>31</v>
      </c>
      <c r="O115" s="159" t="s">
        <v>82</v>
      </c>
      <c r="P115" s="159" t="s">
        <v>13</v>
      </c>
      <c r="Q115" s="159" t="s">
        <v>54</v>
      </c>
      <c r="R115" s="149" t="s">
        <v>10</v>
      </c>
      <c r="S115" s="149"/>
      <c r="T115" s="165"/>
      <c r="U115" s="165"/>
      <c r="V115" s="157"/>
      <c r="W115"/>
      <c r="X115"/>
      <c r="Y115" s="78"/>
      <c r="Z115" s="80"/>
      <c r="AA115" s="80"/>
      <c r="AB115" s="80"/>
      <c r="AC115" s="80"/>
      <c r="AD115" s="80"/>
    </row>
    <row r="116" spans="1:30" s="30" customFormat="1" ht="13.5" customHeight="1">
      <c r="A116" s="38"/>
      <c r="B116" s="41"/>
      <c r="C116" s="44"/>
      <c r="D116" s="52"/>
      <c r="E116" s="158"/>
      <c r="F116" s="161"/>
      <c r="G116" s="167"/>
      <c r="H116" s="167"/>
      <c r="I116" s="167"/>
      <c r="J116" s="167"/>
      <c r="K116" s="161"/>
      <c r="L116" s="161"/>
      <c r="M116" s="161"/>
      <c r="N116" s="161"/>
      <c r="O116" s="161"/>
      <c r="P116" s="161"/>
      <c r="Q116" s="161"/>
      <c r="R116" s="140" t="s">
        <v>29</v>
      </c>
      <c r="S116" s="141" t="s">
        <v>55</v>
      </c>
      <c r="T116" s="166"/>
      <c r="U116" s="166"/>
      <c r="V116" s="158"/>
      <c r="W116"/>
      <c r="X116"/>
      <c r="Y116" s="78"/>
      <c r="Z116" s="80"/>
      <c r="AA116" s="80"/>
      <c r="AB116" s="80"/>
      <c r="AC116" s="80"/>
      <c r="AD116" s="80"/>
    </row>
    <row r="117" spans="1:30" s="30" customFormat="1" ht="13.5" customHeight="1">
      <c r="A117" s="36"/>
      <c r="B117" s="40"/>
      <c r="C117" s="43"/>
      <c r="D117" s="50"/>
      <c r="E117" s="58"/>
      <c r="F117" s="63" t="s">
        <v>12</v>
      </c>
      <c r="G117" s="66" t="s">
        <v>12</v>
      </c>
      <c r="H117" s="63" t="s">
        <v>0</v>
      </c>
      <c r="I117" s="66" t="s">
        <v>12</v>
      </c>
      <c r="J117" s="66" t="s">
        <v>0</v>
      </c>
      <c r="K117" s="66" t="s">
        <v>12</v>
      </c>
      <c r="L117" s="63" t="s">
        <v>0</v>
      </c>
      <c r="M117" s="66" t="s">
        <v>12</v>
      </c>
      <c r="N117" s="63" t="s">
        <v>19</v>
      </c>
      <c r="O117" s="66" t="s">
        <v>12</v>
      </c>
      <c r="P117" s="63" t="s">
        <v>0</v>
      </c>
      <c r="Q117" s="66" t="s">
        <v>2</v>
      </c>
      <c r="R117" s="66" t="s">
        <v>2</v>
      </c>
      <c r="S117" s="63" t="s">
        <v>2</v>
      </c>
      <c r="T117" s="63" t="s">
        <v>2</v>
      </c>
      <c r="U117" s="63" t="s">
        <v>2</v>
      </c>
      <c r="V117" s="58"/>
      <c r="W117"/>
      <c r="X117"/>
      <c r="Y117" s="78"/>
      <c r="Z117" s="80"/>
      <c r="AA117" s="80"/>
      <c r="AB117" s="80"/>
      <c r="AC117" s="80"/>
      <c r="AD117" s="80"/>
    </row>
    <row r="118" spans="1:30" s="34" customFormat="1" ht="13.5" customHeight="1">
      <c r="A118" s="152" t="s">
        <v>62</v>
      </c>
      <c r="B118" s="153"/>
      <c r="C118" s="153"/>
      <c r="D118" s="154"/>
      <c r="E118" s="57">
        <v>1</v>
      </c>
      <c r="F118" s="85">
        <v>54352000</v>
      </c>
      <c r="G118" s="64">
        <v>64878326</v>
      </c>
      <c r="H118" s="64">
        <v>3134</v>
      </c>
      <c r="I118" s="64">
        <v>54129137</v>
      </c>
      <c r="J118" s="64">
        <v>3069</v>
      </c>
      <c r="K118" s="64">
        <v>0</v>
      </c>
      <c r="L118" s="85">
        <v>0</v>
      </c>
      <c r="M118" s="64">
        <v>1242</v>
      </c>
      <c r="N118" s="64">
        <v>1</v>
      </c>
      <c r="O118" s="64">
        <v>10747947</v>
      </c>
      <c r="P118" s="64">
        <v>64</v>
      </c>
      <c r="Q118" s="120">
        <v>99.589963570797764</v>
      </c>
      <c r="R118" s="120">
        <v>83.431771960330792</v>
      </c>
      <c r="S118" s="112">
        <v>65.99860502498548</v>
      </c>
      <c r="T118" s="113">
        <v>63.46</v>
      </c>
      <c r="U118" s="112">
        <v>80.226692262546479</v>
      </c>
      <c r="V118" s="57">
        <f>E118</f>
        <v>1</v>
      </c>
      <c r="W118"/>
      <c r="X118"/>
      <c r="Y118" s="79"/>
      <c r="Z118" s="79"/>
      <c r="AA118" s="79"/>
      <c r="AB118" s="79"/>
      <c r="AC118" s="79"/>
      <c r="AD118" s="79"/>
    </row>
    <row r="119" spans="1:30" s="30" customFormat="1" ht="13.5" customHeight="1">
      <c r="A119" s="37"/>
      <c r="C119" s="45"/>
      <c r="D119" s="45" t="s">
        <v>63</v>
      </c>
      <c r="E119" s="58">
        <v>2</v>
      </c>
      <c r="F119" s="86">
        <v>54352000</v>
      </c>
      <c r="G119" s="93">
        <v>45089525</v>
      </c>
      <c r="H119" s="93">
        <v>2916</v>
      </c>
      <c r="I119" s="93">
        <v>41975461</v>
      </c>
      <c r="J119" s="93">
        <v>2899</v>
      </c>
      <c r="K119" s="93">
        <v>0</v>
      </c>
      <c r="L119" s="86">
        <v>0</v>
      </c>
      <c r="M119" s="93">
        <v>1242</v>
      </c>
      <c r="N119" s="93">
        <v>1</v>
      </c>
      <c r="O119" s="93">
        <v>3112822</v>
      </c>
      <c r="P119" s="93">
        <v>16</v>
      </c>
      <c r="Q119" s="121"/>
      <c r="R119" s="121">
        <v>93.093597681501421</v>
      </c>
      <c r="S119" s="114">
        <v>84.445433116977142</v>
      </c>
      <c r="T119" s="115">
        <v>60.18</v>
      </c>
      <c r="U119" s="114">
        <v>66.339287393492825</v>
      </c>
      <c r="V119" s="58">
        <f>E119</f>
        <v>2</v>
      </c>
      <c r="W119"/>
      <c r="X119"/>
      <c r="Y119" s="79"/>
      <c r="Z119" s="80"/>
      <c r="AA119" s="80"/>
      <c r="AB119" s="80"/>
      <c r="AC119" s="80"/>
      <c r="AD119" s="80"/>
    </row>
    <row r="120" spans="1:30" s="30" customFormat="1" ht="13.5" customHeight="1">
      <c r="A120" s="37"/>
      <c r="C120" s="45"/>
      <c r="D120" s="45" t="s">
        <v>7</v>
      </c>
      <c r="E120" s="58">
        <v>3</v>
      </c>
      <c r="F120" s="86">
        <v>0</v>
      </c>
      <c r="G120" s="93">
        <v>19788801</v>
      </c>
      <c r="H120" s="93">
        <v>218</v>
      </c>
      <c r="I120" s="93">
        <v>12153676</v>
      </c>
      <c r="J120" s="93">
        <v>170</v>
      </c>
      <c r="K120" s="93">
        <v>0</v>
      </c>
      <c r="L120" s="86">
        <v>0</v>
      </c>
      <c r="M120" s="93">
        <v>0</v>
      </c>
      <c r="N120" s="93">
        <v>0</v>
      </c>
      <c r="O120" s="93">
        <v>7635125</v>
      </c>
      <c r="P120" s="93">
        <v>48</v>
      </c>
      <c r="Q120" s="121"/>
      <c r="R120" s="121">
        <v>61.416939813584456</v>
      </c>
      <c r="S120" s="114">
        <v>15.370567452845652</v>
      </c>
      <c r="T120" s="115">
        <v>72.48</v>
      </c>
      <c r="U120" s="114">
        <v>289.62673044312118</v>
      </c>
      <c r="V120" s="58">
        <f>E120</f>
        <v>3</v>
      </c>
      <c r="W120"/>
      <c r="X120"/>
      <c r="Y120" s="79"/>
      <c r="Z120" s="80"/>
      <c r="AA120" s="80"/>
      <c r="AB120" s="80"/>
      <c r="AC120" s="80"/>
      <c r="AD120" s="80"/>
    </row>
    <row r="121" spans="1:30" s="30" customFormat="1" ht="7.5" customHeight="1">
      <c r="A121" s="37"/>
      <c r="C121" s="45"/>
      <c r="D121" s="45"/>
      <c r="E121" s="58"/>
      <c r="F121" s="86"/>
      <c r="G121" s="93"/>
      <c r="H121" s="86"/>
      <c r="I121" s="93"/>
      <c r="J121" s="93"/>
      <c r="K121" s="93"/>
      <c r="L121" s="86"/>
      <c r="M121" s="93"/>
      <c r="N121" s="86"/>
      <c r="O121" s="93"/>
      <c r="P121" s="93"/>
      <c r="Q121" s="121"/>
      <c r="R121" s="121"/>
      <c r="S121" s="114"/>
      <c r="T121" s="129"/>
      <c r="U121" s="129"/>
      <c r="V121" s="58"/>
      <c r="W121"/>
      <c r="X121"/>
      <c r="Y121" s="79"/>
      <c r="Z121" s="80"/>
      <c r="AA121" s="80"/>
      <c r="AB121" s="80"/>
      <c r="AC121" s="80"/>
      <c r="AD121" s="80"/>
    </row>
    <row r="122" spans="1:30" s="34" customFormat="1" ht="13.5" customHeight="1">
      <c r="A122" s="39"/>
      <c r="B122" s="153" t="s">
        <v>58</v>
      </c>
      <c r="C122" s="153"/>
      <c r="D122" s="154"/>
      <c r="E122" s="57">
        <v>4</v>
      </c>
      <c r="F122" s="85">
        <v>42364000</v>
      </c>
      <c r="G122" s="64">
        <v>41926414</v>
      </c>
      <c r="H122" s="64">
        <v>2779</v>
      </c>
      <c r="I122" s="64">
        <v>41926414</v>
      </c>
      <c r="J122" s="64">
        <v>2779</v>
      </c>
      <c r="K122" s="64">
        <v>0</v>
      </c>
      <c r="L122" s="85">
        <v>0</v>
      </c>
      <c r="M122" s="64">
        <v>0</v>
      </c>
      <c r="N122" s="64">
        <v>0</v>
      </c>
      <c r="O122" s="64">
        <v>0</v>
      </c>
      <c r="P122" s="64">
        <v>0</v>
      </c>
      <c r="Q122" s="120">
        <v>98.967080540081199</v>
      </c>
      <c r="R122" s="120">
        <v>100</v>
      </c>
      <c r="S122" s="112">
        <v>71.7497351623241</v>
      </c>
      <c r="T122" s="113">
        <v>63.5</v>
      </c>
      <c r="U122" s="112">
        <v>88.498942850608373</v>
      </c>
      <c r="V122" s="57">
        <f>E122</f>
        <v>4</v>
      </c>
      <c r="W122"/>
      <c r="X122"/>
      <c r="Y122" s="79"/>
      <c r="Z122" s="79"/>
      <c r="AA122" s="79"/>
      <c r="AB122" s="79"/>
      <c r="AC122" s="79"/>
      <c r="AD122" s="79"/>
    </row>
    <row r="123" spans="1:30" s="30" customFormat="1" ht="13.5" customHeight="1">
      <c r="A123" s="37"/>
      <c r="C123" s="45"/>
      <c r="D123" s="45" t="s">
        <v>63</v>
      </c>
      <c r="E123" s="58">
        <v>5</v>
      </c>
      <c r="F123" s="86">
        <v>42364000</v>
      </c>
      <c r="G123" s="67">
        <v>35326617</v>
      </c>
      <c r="H123" s="87">
        <v>2623</v>
      </c>
      <c r="I123" s="67">
        <v>35326617</v>
      </c>
      <c r="J123" s="67">
        <v>2623</v>
      </c>
      <c r="K123" s="93">
        <v>0</v>
      </c>
      <c r="L123" s="86">
        <v>0</v>
      </c>
      <c r="M123" s="93">
        <v>0</v>
      </c>
      <c r="N123" s="93">
        <v>0</v>
      </c>
      <c r="O123" s="93">
        <v>0</v>
      </c>
      <c r="P123" s="93">
        <v>0</v>
      </c>
      <c r="Q123" s="121"/>
      <c r="R123" s="121">
        <v>100</v>
      </c>
      <c r="S123" s="114">
        <v>93.986767889341706</v>
      </c>
      <c r="T123" s="115">
        <v>76.7</v>
      </c>
      <c r="U123" s="114">
        <v>81.604395333795892</v>
      </c>
      <c r="V123" s="58">
        <f>E123</f>
        <v>5</v>
      </c>
      <c r="W123"/>
      <c r="X123"/>
      <c r="Y123" s="79"/>
      <c r="Z123" s="80"/>
      <c r="AA123" s="80"/>
      <c r="AB123" s="80"/>
      <c r="AC123" s="80"/>
      <c r="AD123" s="80"/>
    </row>
    <row r="124" spans="1:30" s="30" customFormat="1" ht="13.5" customHeight="1">
      <c r="A124" s="37"/>
      <c r="C124" s="45"/>
      <c r="D124" s="45" t="s">
        <v>7</v>
      </c>
      <c r="E124" s="58">
        <v>6</v>
      </c>
      <c r="F124" s="86">
        <v>0</v>
      </c>
      <c r="G124" s="67">
        <v>6599797</v>
      </c>
      <c r="H124" s="87">
        <v>156</v>
      </c>
      <c r="I124" s="67">
        <v>6599797</v>
      </c>
      <c r="J124" s="67">
        <v>156</v>
      </c>
      <c r="K124" s="93">
        <v>0</v>
      </c>
      <c r="L124" s="86">
        <v>0</v>
      </c>
      <c r="M124" s="67">
        <v>0</v>
      </c>
      <c r="N124" s="87">
        <v>0</v>
      </c>
      <c r="O124" s="93">
        <v>0</v>
      </c>
      <c r="P124" s="93">
        <v>0</v>
      </c>
      <c r="Q124" s="121"/>
      <c r="R124" s="121">
        <v>100</v>
      </c>
      <c r="S124" s="114">
        <v>20.457082985429636</v>
      </c>
      <c r="T124" s="115">
        <v>33.049999999999997</v>
      </c>
      <c r="U124" s="114">
        <v>161.56355738644791</v>
      </c>
      <c r="V124" s="58">
        <f>E124</f>
        <v>6</v>
      </c>
      <c r="W124"/>
      <c r="X124"/>
      <c r="Y124" s="79"/>
      <c r="Z124" s="80"/>
      <c r="AA124" s="80"/>
      <c r="AB124" s="80"/>
      <c r="AC124" s="80"/>
      <c r="AD124" s="80"/>
    </row>
    <row r="125" spans="1:30" s="30" customFormat="1" ht="7.5" customHeight="1">
      <c r="A125" s="37"/>
      <c r="C125" s="45"/>
      <c r="D125" s="45"/>
      <c r="E125" s="58"/>
      <c r="F125" s="86"/>
      <c r="G125" s="91"/>
      <c r="H125" s="90"/>
      <c r="I125" s="91"/>
      <c r="J125" s="91"/>
      <c r="K125" s="91"/>
      <c r="L125" s="90"/>
      <c r="M125" s="91"/>
      <c r="N125" s="90"/>
      <c r="O125" s="91"/>
      <c r="P125" s="91"/>
      <c r="Q125" s="102"/>
      <c r="R125" s="102"/>
      <c r="S125" s="101"/>
      <c r="T125" s="106"/>
      <c r="U125" s="106"/>
      <c r="V125" s="58"/>
      <c r="W125"/>
      <c r="X125"/>
      <c r="Y125" s="79"/>
      <c r="Z125" s="80"/>
      <c r="AA125" s="80"/>
      <c r="AB125" s="80"/>
      <c r="AC125" s="80"/>
      <c r="AD125" s="80"/>
    </row>
    <row r="126" spans="1:30" s="34" customFormat="1" ht="13.5" customHeight="1">
      <c r="A126" s="39"/>
      <c r="B126" s="153" t="s">
        <v>6</v>
      </c>
      <c r="C126" s="153"/>
      <c r="D126" s="154"/>
      <c r="E126" s="57">
        <v>7</v>
      </c>
      <c r="F126" s="85">
        <v>2328000</v>
      </c>
      <c r="G126" s="64">
        <v>4011769</v>
      </c>
      <c r="H126" s="64">
        <v>54</v>
      </c>
      <c r="I126" s="64">
        <v>1278884</v>
      </c>
      <c r="J126" s="64">
        <v>48</v>
      </c>
      <c r="K126" s="64">
        <v>0</v>
      </c>
      <c r="L126" s="85">
        <v>0</v>
      </c>
      <c r="M126" s="64">
        <v>0</v>
      </c>
      <c r="N126" s="64">
        <v>0</v>
      </c>
      <c r="O126" s="64">
        <v>2732885</v>
      </c>
      <c r="P126" s="64">
        <v>6</v>
      </c>
      <c r="Q126" s="120">
        <v>54.934879725085906</v>
      </c>
      <c r="R126" s="120">
        <v>31.878306054012583</v>
      </c>
      <c r="S126" s="112">
        <v>51.51590977272528</v>
      </c>
      <c r="T126" s="113">
        <v>135.84</v>
      </c>
      <c r="U126" s="112">
        <v>84.057416620164702</v>
      </c>
      <c r="V126" s="57">
        <f>E126</f>
        <v>7</v>
      </c>
      <c r="W126"/>
      <c r="X126"/>
      <c r="Y126" s="79"/>
      <c r="Z126" s="79"/>
      <c r="AA126" s="79"/>
      <c r="AB126" s="79"/>
      <c r="AC126" s="79"/>
      <c r="AD126" s="79"/>
    </row>
    <row r="127" spans="1:30" s="30" customFormat="1" ht="13.5" customHeight="1">
      <c r="A127" s="37"/>
      <c r="C127" s="45"/>
      <c r="D127" s="45" t="s">
        <v>63</v>
      </c>
      <c r="E127" s="58">
        <v>8</v>
      </c>
      <c r="F127" s="86">
        <v>2328000</v>
      </c>
      <c r="G127" s="67">
        <v>2579868</v>
      </c>
      <c r="H127" s="87">
        <v>53</v>
      </c>
      <c r="I127" s="67">
        <v>1278884</v>
      </c>
      <c r="J127" s="67">
        <v>48</v>
      </c>
      <c r="K127" s="93">
        <v>0</v>
      </c>
      <c r="L127" s="86">
        <v>0</v>
      </c>
      <c r="M127" s="93">
        <v>0</v>
      </c>
      <c r="N127" s="86">
        <v>0</v>
      </c>
      <c r="O127" s="93">
        <v>1300984</v>
      </c>
      <c r="P127" s="93">
        <v>5</v>
      </c>
      <c r="Q127" s="121"/>
      <c r="R127" s="121">
        <v>49.571683512489784</v>
      </c>
      <c r="S127" s="114">
        <v>100</v>
      </c>
      <c r="T127" s="115">
        <v>171.78</v>
      </c>
      <c r="U127" s="114">
        <v>85.154930777876629</v>
      </c>
      <c r="V127" s="58">
        <f>E127</f>
        <v>8</v>
      </c>
      <c r="W127"/>
      <c r="X127"/>
      <c r="Y127" s="79"/>
      <c r="Z127" s="80"/>
      <c r="AA127" s="80"/>
      <c r="AB127" s="80"/>
      <c r="AC127" s="80"/>
      <c r="AD127" s="80"/>
    </row>
    <row r="128" spans="1:30" s="30" customFormat="1" ht="13.5" customHeight="1">
      <c r="A128" s="37"/>
      <c r="C128" s="45"/>
      <c r="D128" s="45" t="s">
        <v>7</v>
      </c>
      <c r="E128" s="58">
        <v>9</v>
      </c>
      <c r="F128" s="86">
        <v>0</v>
      </c>
      <c r="G128" s="67">
        <v>1431901</v>
      </c>
      <c r="H128" s="87">
        <v>1</v>
      </c>
      <c r="I128" s="67">
        <v>0</v>
      </c>
      <c r="J128" s="67">
        <v>0</v>
      </c>
      <c r="K128" s="93">
        <v>0</v>
      </c>
      <c r="L128" s="86">
        <v>0</v>
      </c>
      <c r="M128" s="67">
        <v>0</v>
      </c>
      <c r="N128" s="87">
        <v>0</v>
      </c>
      <c r="O128" s="93">
        <v>1431901</v>
      </c>
      <c r="P128" s="93">
        <v>1</v>
      </c>
      <c r="Q128" s="121"/>
      <c r="R128" s="121">
        <v>0</v>
      </c>
      <c r="S128" s="114">
        <v>1.3509379887152</v>
      </c>
      <c r="T128" s="115">
        <v>98.65</v>
      </c>
      <c r="U128" s="115" t="s">
        <v>85</v>
      </c>
      <c r="V128" s="58">
        <f>E128</f>
        <v>9</v>
      </c>
      <c r="W128"/>
      <c r="X128"/>
      <c r="Y128" s="79"/>
      <c r="Z128" s="80"/>
      <c r="AA128" s="80"/>
      <c r="AB128" s="80"/>
      <c r="AC128" s="80"/>
      <c r="AD128" s="80"/>
    </row>
    <row r="129" spans="1:30" s="30" customFormat="1" ht="7.5" customHeight="1">
      <c r="A129" s="37"/>
      <c r="C129" s="45"/>
      <c r="D129" s="45"/>
      <c r="E129" s="58"/>
      <c r="F129" s="86"/>
      <c r="G129" s="91"/>
      <c r="H129" s="90"/>
      <c r="I129" s="91"/>
      <c r="J129" s="91"/>
      <c r="K129" s="91"/>
      <c r="L129" s="90"/>
      <c r="M129" s="91"/>
      <c r="N129" s="90"/>
      <c r="O129" s="91"/>
      <c r="P129" s="91"/>
      <c r="Q129" s="102"/>
      <c r="R129" s="102"/>
      <c r="S129" s="101"/>
      <c r="T129" s="106"/>
      <c r="U129" s="106"/>
      <c r="V129" s="58"/>
      <c r="W129"/>
      <c r="X129"/>
      <c r="Y129" s="79"/>
      <c r="Z129" s="80"/>
      <c r="AA129" s="80"/>
      <c r="AB129" s="80"/>
      <c r="AC129" s="80"/>
      <c r="AD129" s="80"/>
    </row>
    <row r="130" spans="1:30" s="34" customFormat="1" ht="13.5" customHeight="1">
      <c r="A130" s="39"/>
      <c r="B130" s="153" t="s">
        <v>1</v>
      </c>
      <c r="C130" s="153"/>
      <c r="D130" s="154"/>
      <c r="E130" s="57">
        <v>10</v>
      </c>
      <c r="F130" s="85">
        <v>1289000</v>
      </c>
      <c r="G130" s="64">
        <v>2032174</v>
      </c>
      <c r="H130" s="64">
        <v>103</v>
      </c>
      <c r="I130" s="64">
        <v>1208904</v>
      </c>
      <c r="J130" s="64">
        <v>80</v>
      </c>
      <c r="K130" s="64">
        <v>0</v>
      </c>
      <c r="L130" s="85">
        <v>0</v>
      </c>
      <c r="M130" s="64">
        <v>1242</v>
      </c>
      <c r="N130" s="64">
        <v>1</v>
      </c>
      <c r="O130" s="64">
        <v>822028</v>
      </c>
      <c r="P130" s="64">
        <v>22</v>
      </c>
      <c r="Q130" s="120">
        <v>93.786190845616758</v>
      </c>
      <c r="R130" s="120">
        <v>59.488213115609192</v>
      </c>
      <c r="S130" s="112">
        <v>42.510971913129275</v>
      </c>
      <c r="T130" s="113">
        <v>33.69</v>
      </c>
      <c r="U130" s="112">
        <v>47.147946717419408</v>
      </c>
      <c r="V130" s="57">
        <f>E130</f>
        <v>10</v>
      </c>
      <c r="W130"/>
      <c r="X130"/>
      <c r="Y130" s="79"/>
      <c r="Z130" s="79"/>
      <c r="AA130" s="79"/>
      <c r="AB130" s="79"/>
      <c r="AC130" s="79"/>
      <c r="AD130" s="79"/>
    </row>
    <row r="131" spans="1:30" s="30" customFormat="1" ht="13.5" customHeight="1">
      <c r="A131" s="37"/>
      <c r="C131" s="45"/>
      <c r="D131" s="45" t="s">
        <v>63</v>
      </c>
      <c r="E131" s="58">
        <v>11</v>
      </c>
      <c r="F131" s="86">
        <v>1289000</v>
      </c>
      <c r="G131" s="67">
        <v>1265770</v>
      </c>
      <c r="H131" s="87">
        <v>78</v>
      </c>
      <c r="I131" s="67">
        <v>973331</v>
      </c>
      <c r="J131" s="67">
        <v>73</v>
      </c>
      <c r="K131" s="93">
        <v>0</v>
      </c>
      <c r="L131" s="86">
        <v>0</v>
      </c>
      <c r="M131" s="93">
        <v>1242</v>
      </c>
      <c r="N131" s="86">
        <v>1</v>
      </c>
      <c r="O131" s="93">
        <v>291197</v>
      </c>
      <c r="P131" s="93">
        <v>4</v>
      </c>
      <c r="Q131" s="121"/>
      <c r="R131" s="121">
        <v>76.89635557802761</v>
      </c>
      <c r="S131" s="114">
        <v>88.875949289312345</v>
      </c>
      <c r="T131" s="115">
        <v>45.22</v>
      </c>
      <c r="U131" s="114">
        <v>39.122090153589404</v>
      </c>
      <c r="V131" s="58">
        <f>E131</f>
        <v>11</v>
      </c>
      <c r="W131"/>
      <c r="X131"/>
      <c r="Y131" s="79"/>
      <c r="Z131" s="80"/>
      <c r="AA131" s="80"/>
      <c r="AB131" s="80"/>
      <c r="AC131" s="80"/>
      <c r="AD131" s="80"/>
    </row>
    <row r="132" spans="1:30" s="30" customFormat="1" ht="13.5" customHeight="1">
      <c r="A132" s="37"/>
      <c r="C132" s="45"/>
      <c r="D132" s="45" t="s">
        <v>7</v>
      </c>
      <c r="E132" s="58">
        <v>12</v>
      </c>
      <c r="F132" s="86">
        <v>0</v>
      </c>
      <c r="G132" s="67">
        <v>766404</v>
      </c>
      <c r="H132" s="87">
        <v>25</v>
      </c>
      <c r="I132" s="67">
        <v>235573</v>
      </c>
      <c r="J132" s="67">
        <v>7</v>
      </c>
      <c r="K132" s="93">
        <v>0</v>
      </c>
      <c r="L132" s="86">
        <v>0</v>
      </c>
      <c r="M132" s="67">
        <v>0</v>
      </c>
      <c r="N132" s="87">
        <v>0</v>
      </c>
      <c r="O132" s="93">
        <v>530831</v>
      </c>
      <c r="P132" s="93">
        <v>18</v>
      </c>
      <c r="Q132" s="121"/>
      <c r="R132" s="121">
        <v>30.737443959060755</v>
      </c>
      <c r="S132" s="114">
        <v>2.3554501167314212</v>
      </c>
      <c r="T132" s="115">
        <v>23.71</v>
      </c>
      <c r="U132" s="114">
        <v>309.42298346315005</v>
      </c>
      <c r="V132" s="58">
        <f>E132</f>
        <v>12</v>
      </c>
      <c r="W132"/>
      <c r="X132"/>
      <c r="Y132" s="79"/>
      <c r="Z132" s="80"/>
      <c r="AA132" s="80"/>
      <c r="AB132" s="80"/>
      <c r="AC132" s="80"/>
      <c r="AD132" s="80"/>
    </row>
    <row r="133" spans="1:30" s="30" customFormat="1" ht="7.5" customHeight="1">
      <c r="A133" s="37"/>
      <c r="C133" s="45"/>
      <c r="D133" s="45"/>
      <c r="E133" s="58"/>
      <c r="F133" s="86"/>
      <c r="G133" s="91"/>
      <c r="H133" s="90"/>
      <c r="I133" s="91"/>
      <c r="J133" s="91"/>
      <c r="K133" s="91"/>
      <c r="L133" s="90"/>
      <c r="M133" s="91"/>
      <c r="N133" s="90"/>
      <c r="O133" s="91"/>
      <c r="P133" s="91"/>
      <c r="Q133" s="102"/>
      <c r="R133" s="102"/>
      <c r="S133" s="101"/>
      <c r="T133" s="106"/>
      <c r="U133" s="106"/>
      <c r="V133" s="58"/>
      <c r="X133"/>
      <c r="Y133" s="79"/>
      <c r="Z133" s="80"/>
      <c r="AA133" s="80"/>
      <c r="AB133" s="80"/>
      <c r="AC133" s="80"/>
      <c r="AD133" s="80"/>
    </row>
    <row r="134" spans="1:30" s="34" customFormat="1" ht="13.5" customHeight="1">
      <c r="A134" s="39"/>
      <c r="B134" s="153" t="s">
        <v>14</v>
      </c>
      <c r="C134" s="153"/>
      <c r="D134" s="154"/>
      <c r="E134" s="57">
        <v>13</v>
      </c>
      <c r="F134" s="85">
        <v>4773000</v>
      </c>
      <c r="G134" s="64">
        <v>16857769</v>
      </c>
      <c r="H134" s="64">
        <v>195</v>
      </c>
      <c r="I134" s="64">
        <v>9664735</v>
      </c>
      <c r="J134" s="64">
        <v>159</v>
      </c>
      <c r="K134" s="64">
        <v>0</v>
      </c>
      <c r="L134" s="85">
        <v>0</v>
      </c>
      <c r="M134" s="64">
        <v>0</v>
      </c>
      <c r="N134" s="64">
        <v>0</v>
      </c>
      <c r="O134" s="64">
        <v>7193034</v>
      </c>
      <c r="P134" s="64">
        <v>36</v>
      </c>
      <c r="Q134" s="120">
        <v>202.48763880159228</v>
      </c>
      <c r="R134" s="120">
        <v>57.331044220620178</v>
      </c>
      <c r="S134" s="112">
        <v>58.822952560645788</v>
      </c>
      <c r="T134" s="113">
        <v>61.94</v>
      </c>
      <c r="U134" s="112">
        <v>60.36805975483712</v>
      </c>
      <c r="V134" s="57">
        <f>E134</f>
        <v>13</v>
      </c>
      <c r="X134"/>
      <c r="Y134" s="79"/>
      <c r="Z134" s="79"/>
      <c r="AA134" s="79"/>
      <c r="AB134" s="79"/>
      <c r="AC134" s="79"/>
      <c r="AD134" s="79"/>
    </row>
    <row r="135" spans="1:30" s="30" customFormat="1" ht="13.5" customHeight="1">
      <c r="A135" s="37"/>
      <c r="C135" s="45"/>
      <c r="D135" s="45" t="s">
        <v>63</v>
      </c>
      <c r="E135" s="58">
        <v>14</v>
      </c>
      <c r="F135" s="86">
        <v>4773000</v>
      </c>
      <c r="G135" s="67">
        <v>5867070</v>
      </c>
      <c r="H135" s="87">
        <v>159</v>
      </c>
      <c r="I135" s="67">
        <v>4346429</v>
      </c>
      <c r="J135" s="67">
        <v>152</v>
      </c>
      <c r="K135" s="93">
        <v>0</v>
      </c>
      <c r="L135" s="86">
        <v>0</v>
      </c>
      <c r="M135" s="93">
        <v>0</v>
      </c>
      <c r="N135" s="86">
        <v>0</v>
      </c>
      <c r="O135" s="93">
        <v>1520641</v>
      </c>
      <c r="P135" s="93">
        <v>7</v>
      </c>
      <c r="Q135" s="121"/>
      <c r="R135" s="121">
        <v>74.081764833213171</v>
      </c>
      <c r="S135" s="114">
        <v>65.101650459963523</v>
      </c>
      <c r="T135" s="115">
        <v>23.88</v>
      </c>
      <c r="U135" s="114">
        <v>27.175278564441602</v>
      </c>
      <c r="V135" s="58">
        <f>E135</f>
        <v>14</v>
      </c>
      <c r="X135"/>
      <c r="Y135" s="79"/>
      <c r="Z135" s="80"/>
      <c r="AA135" s="80"/>
      <c r="AB135" s="80"/>
      <c r="AC135" s="80"/>
      <c r="AD135" s="80"/>
    </row>
    <row r="136" spans="1:30" s="30" customFormat="1" ht="13.5" customHeight="1">
      <c r="A136" s="37"/>
      <c r="C136" s="45"/>
      <c r="D136" s="45" t="s">
        <v>7</v>
      </c>
      <c r="E136" s="58">
        <v>15</v>
      </c>
      <c r="F136" s="86">
        <v>0</v>
      </c>
      <c r="G136" s="67">
        <v>10990699</v>
      </c>
      <c r="H136" s="87">
        <v>36</v>
      </c>
      <c r="I136" s="67">
        <v>5318306</v>
      </c>
      <c r="J136" s="67">
        <v>7</v>
      </c>
      <c r="K136" s="93">
        <v>0</v>
      </c>
      <c r="L136" s="86">
        <v>0</v>
      </c>
      <c r="M136" s="67">
        <v>0</v>
      </c>
      <c r="N136" s="87">
        <v>0</v>
      </c>
      <c r="O136" s="93">
        <v>5672393</v>
      </c>
      <c r="P136" s="93">
        <v>29</v>
      </c>
      <c r="Q136" s="121"/>
      <c r="R136" s="121">
        <v>48.389151590813285</v>
      </c>
      <c r="S136" s="114">
        <v>0.58997851946649749</v>
      </c>
      <c r="T136" s="115">
        <v>414.91</v>
      </c>
      <c r="U136" s="114">
        <v>34030.62452009214</v>
      </c>
      <c r="V136" s="58">
        <f>E136</f>
        <v>15</v>
      </c>
      <c r="X136"/>
      <c r="Y136" s="79"/>
      <c r="Z136" s="80"/>
      <c r="AA136" s="80"/>
      <c r="AB136" s="80"/>
      <c r="AC136" s="80"/>
      <c r="AD136" s="80"/>
    </row>
    <row r="137" spans="1:30" s="30" customFormat="1" ht="7.5" customHeight="1">
      <c r="A137" s="37"/>
      <c r="C137" s="45"/>
      <c r="D137" s="45"/>
      <c r="E137" s="58"/>
      <c r="F137" s="86"/>
      <c r="G137" s="91"/>
      <c r="H137" s="90"/>
      <c r="I137" s="91"/>
      <c r="J137" s="91"/>
      <c r="K137" s="91"/>
      <c r="L137" s="90"/>
      <c r="M137" s="91"/>
      <c r="N137" s="90"/>
      <c r="O137" s="91"/>
      <c r="P137" s="91"/>
      <c r="Q137" s="102"/>
      <c r="R137" s="102"/>
      <c r="S137" s="101"/>
      <c r="T137" s="106"/>
      <c r="U137" s="106"/>
      <c r="V137" s="58"/>
      <c r="X137"/>
      <c r="Y137" s="79"/>
      <c r="Z137" s="80"/>
      <c r="AA137" s="80"/>
      <c r="AB137" s="80"/>
      <c r="AC137" s="80"/>
      <c r="AD137" s="80"/>
    </row>
    <row r="138" spans="1:30" s="34" customFormat="1" ht="13.5" customHeight="1">
      <c r="A138" s="39"/>
      <c r="B138" s="153" t="s">
        <v>64</v>
      </c>
      <c r="C138" s="153"/>
      <c r="D138" s="154"/>
      <c r="E138" s="57">
        <v>16</v>
      </c>
      <c r="F138" s="64">
        <v>3598000</v>
      </c>
      <c r="G138" s="64">
        <v>50200</v>
      </c>
      <c r="H138" s="64">
        <v>3</v>
      </c>
      <c r="I138" s="64">
        <v>50200</v>
      </c>
      <c r="J138" s="64">
        <v>3</v>
      </c>
      <c r="K138" s="64">
        <v>0</v>
      </c>
      <c r="L138" s="85">
        <v>0</v>
      </c>
      <c r="M138" s="64">
        <v>0</v>
      </c>
      <c r="N138" s="85">
        <v>0</v>
      </c>
      <c r="O138" s="64">
        <v>0</v>
      </c>
      <c r="P138" s="64">
        <v>0</v>
      </c>
      <c r="Q138" s="134">
        <v>1.3952195664257923</v>
      </c>
      <c r="R138" s="120">
        <v>100</v>
      </c>
      <c r="S138" s="112">
        <v>0</v>
      </c>
      <c r="T138" s="113" t="s">
        <v>87</v>
      </c>
      <c r="U138" s="113" t="s">
        <v>87</v>
      </c>
      <c r="V138" s="57">
        <f>E138</f>
        <v>16</v>
      </c>
      <c r="X138"/>
      <c r="Y138" s="79"/>
      <c r="Z138" s="79"/>
      <c r="AA138" s="79"/>
      <c r="AB138" s="79"/>
      <c r="AC138" s="79"/>
      <c r="AD138" s="79"/>
    </row>
    <row r="139" spans="1:30" s="30" customFormat="1" ht="13.5" customHeight="1">
      <c r="A139" s="37"/>
      <c r="C139" s="45"/>
      <c r="D139" s="45" t="s">
        <v>63</v>
      </c>
      <c r="E139" s="58">
        <v>17</v>
      </c>
      <c r="F139" s="86">
        <v>3598000</v>
      </c>
      <c r="G139" s="67">
        <v>50200</v>
      </c>
      <c r="H139" s="87">
        <v>3</v>
      </c>
      <c r="I139" s="67">
        <v>50200</v>
      </c>
      <c r="J139" s="67">
        <v>3</v>
      </c>
      <c r="K139" s="93">
        <v>0</v>
      </c>
      <c r="L139" s="86">
        <v>0</v>
      </c>
      <c r="M139" s="93">
        <v>0</v>
      </c>
      <c r="N139" s="86">
        <v>0</v>
      </c>
      <c r="O139" s="93">
        <v>0</v>
      </c>
      <c r="P139" s="93">
        <v>0</v>
      </c>
      <c r="Q139" s="121"/>
      <c r="R139" s="121">
        <v>100</v>
      </c>
      <c r="S139" s="114">
        <v>0</v>
      </c>
      <c r="T139" s="115" t="s">
        <v>87</v>
      </c>
      <c r="U139" s="115" t="s">
        <v>87</v>
      </c>
      <c r="V139" s="58">
        <f>E139</f>
        <v>17</v>
      </c>
      <c r="X139"/>
      <c r="Y139" s="79"/>
      <c r="Z139" s="80"/>
      <c r="AA139" s="80"/>
      <c r="AB139" s="80"/>
      <c r="AC139" s="80"/>
      <c r="AD139" s="80"/>
    </row>
    <row r="140" spans="1:30" s="30" customFormat="1" ht="13.5" customHeight="1">
      <c r="A140" s="37"/>
      <c r="C140" s="45"/>
      <c r="D140" s="45" t="s">
        <v>7</v>
      </c>
      <c r="E140" s="58">
        <v>18</v>
      </c>
      <c r="F140" s="86">
        <v>0</v>
      </c>
      <c r="G140" s="67">
        <v>0</v>
      </c>
      <c r="H140" s="87">
        <v>0</v>
      </c>
      <c r="I140" s="67">
        <v>0</v>
      </c>
      <c r="J140" s="67">
        <v>0</v>
      </c>
      <c r="K140" s="93">
        <v>0</v>
      </c>
      <c r="L140" s="86">
        <v>0</v>
      </c>
      <c r="M140" s="93">
        <v>0</v>
      </c>
      <c r="N140" s="86">
        <v>0</v>
      </c>
      <c r="O140" s="93">
        <v>0</v>
      </c>
      <c r="P140" s="93">
        <v>0</v>
      </c>
      <c r="Q140" s="121"/>
      <c r="R140" s="121">
        <v>0</v>
      </c>
      <c r="S140" s="114">
        <v>0</v>
      </c>
      <c r="T140" s="115">
        <v>0</v>
      </c>
      <c r="U140" s="114">
        <v>0</v>
      </c>
      <c r="V140" s="58">
        <f>E140</f>
        <v>18</v>
      </c>
      <c r="X140"/>
      <c r="Y140" s="79"/>
      <c r="Z140" s="80"/>
      <c r="AA140" s="80"/>
      <c r="AB140" s="80"/>
      <c r="AC140" s="80"/>
      <c r="AD140" s="80"/>
    </row>
    <row r="141" spans="1:30" s="30" customFormat="1" ht="7.5" customHeight="1">
      <c r="A141" s="38"/>
      <c r="B141" s="41"/>
      <c r="C141" s="46"/>
      <c r="D141" s="46"/>
      <c r="E141" s="59"/>
      <c r="F141" s="84"/>
      <c r="G141" s="83"/>
      <c r="H141" s="84"/>
      <c r="I141" s="83"/>
      <c r="J141" s="83"/>
      <c r="K141" s="83"/>
      <c r="L141" s="84"/>
      <c r="M141" s="83"/>
      <c r="N141" s="84"/>
      <c r="O141" s="83"/>
      <c r="P141" s="83"/>
      <c r="Q141" s="98"/>
      <c r="R141" s="98"/>
      <c r="S141" s="99"/>
      <c r="T141" s="100"/>
      <c r="U141" s="100"/>
      <c r="V141" s="59"/>
      <c r="X141"/>
      <c r="Y141" s="78"/>
      <c r="Z141" s="80"/>
      <c r="AA141" s="80"/>
      <c r="AB141" s="80"/>
      <c r="AC141" s="80"/>
      <c r="AD141" s="80"/>
    </row>
    <row r="142" spans="1:30" ht="11.45" customHeight="1">
      <c r="K142" s="69"/>
      <c r="L142" s="69"/>
      <c r="M142" s="69"/>
      <c r="N142" s="69"/>
      <c r="X142"/>
    </row>
    <row r="143" spans="1:30" ht="11.45" customHeight="1">
      <c r="K143" s="69"/>
      <c r="L143" s="69"/>
      <c r="M143" s="69"/>
      <c r="N143" s="69"/>
      <c r="X143"/>
    </row>
    <row r="144" spans="1:30" ht="11.45" customHeight="1">
      <c r="K144" s="69"/>
      <c r="L144" s="69"/>
      <c r="M144" s="69"/>
      <c r="N144" s="69"/>
      <c r="X144"/>
    </row>
    <row r="145" spans="11:24" ht="11.45" customHeight="1">
      <c r="K145" s="69"/>
      <c r="L145" s="69"/>
      <c r="M145" s="69"/>
      <c r="N145" s="69"/>
      <c r="X145"/>
    </row>
    <row r="146" spans="11:24" ht="11.45" customHeight="1">
      <c r="K146" s="69"/>
      <c r="L146" s="69"/>
      <c r="M146" s="69"/>
      <c r="N146" s="69"/>
      <c r="X146"/>
    </row>
    <row r="147" spans="11:24" ht="11.45" customHeight="1">
      <c r="K147" s="69"/>
      <c r="L147" s="69"/>
      <c r="M147" s="69"/>
      <c r="N147" s="69"/>
      <c r="X147"/>
    </row>
    <row r="148" spans="11:24" ht="11.45" customHeight="1">
      <c r="K148" s="69"/>
      <c r="L148" s="69"/>
      <c r="M148" s="69"/>
      <c r="N148" s="69"/>
      <c r="X148"/>
    </row>
    <row r="149" spans="11:24" ht="11.45" customHeight="1">
      <c r="K149" s="69"/>
      <c r="L149" s="69"/>
      <c r="M149" s="69"/>
      <c r="N149" s="69"/>
      <c r="X149"/>
    </row>
    <row r="150" spans="11:24" ht="11.45" customHeight="1">
      <c r="K150" s="69"/>
      <c r="L150" s="69"/>
      <c r="M150" s="69"/>
      <c r="N150" s="69"/>
      <c r="X150"/>
    </row>
    <row r="151" spans="11:24" ht="11.45" customHeight="1">
      <c r="K151" s="69"/>
      <c r="L151" s="69"/>
      <c r="M151" s="69"/>
      <c r="N151" s="69"/>
      <c r="X151"/>
    </row>
    <row r="152" spans="11:24" ht="11.45" customHeight="1">
      <c r="K152" s="69"/>
      <c r="L152" s="69"/>
      <c r="M152" s="69"/>
      <c r="N152" s="69"/>
      <c r="X152"/>
    </row>
    <row r="153" spans="11:24" ht="11.45" customHeight="1">
      <c r="K153" s="69"/>
      <c r="L153" s="69"/>
      <c r="M153" s="69"/>
      <c r="N153" s="69"/>
      <c r="X153"/>
    </row>
    <row r="154" spans="11:24" ht="11.45" customHeight="1">
      <c r="K154" s="69"/>
      <c r="L154" s="69"/>
      <c r="M154" s="69"/>
      <c r="N154" s="69"/>
      <c r="X154"/>
    </row>
    <row r="155" spans="11:24" ht="11.45" customHeight="1">
      <c r="K155" s="69"/>
      <c r="L155" s="69"/>
      <c r="M155" s="69"/>
      <c r="N155" s="69"/>
      <c r="X155"/>
    </row>
    <row r="156" spans="11:24" ht="11.45" customHeight="1">
      <c r="K156" s="69"/>
      <c r="L156" s="69"/>
      <c r="M156" s="69"/>
      <c r="N156" s="69"/>
      <c r="X156"/>
    </row>
    <row r="157" spans="11:24">
      <c r="K157" s="69"/>
      <c r="L157" s="69"/>
      <c r="M157" s="69"/>
      <c r="N157" s="69"/>
      <c r="X157"/>
    </row>
    <row r="158" spans="11:24">
      <c r="K158" s="69"/>
      <c r="L158" s="69"/>
    </row>
    <row r="159" spans="11:24">
      <c r="K159" s="69"/>
      <c r="L159" s="69"/>
    </row>
    <row r="160" spans="11:24">
      <c r="K160" s="69"/>
      <c r="L160" s="69"/>
    </row>
    <row r="161" spans="11:12">
      <c r="K161" s="69"/>
      <c r="L161" s="69"/>
    </row>
    <row r="162" spans="11:12">
      <c r="K162" s="69"/>
      <c r="L162" s="69"/>
    </row>
    <row r="163" spans="11:12">
      <c r="K163" s="69"/>
      <c r="L163" s="69"/>
    </row>
  </sheetData>
  <mergeCells count="104">
    <mergeCell ref="B126:D126"/>
    <mergeCell ref="B130:D130"/>
    <mergeCell ref="B134:D134"/>
    <mergeCell ref="B138:D138"/>
    <mergeCell ref="O115:O116"/>
    <mergeCell ref="P115:P116"/>
    <mergeCell ref="Q115:Q116"/>
    <mergeCell ref="R115:S115"/>
    <mergeCell ref="A118:D118"/>
    <mergeCell ref="B122:D122"/>
    <mergeCell ref="O114:P114"/>
    <mergeCell ref="Q114:S114"/>
    <mergeCell ref="T114:T116"/>
    <mergeCell ref="U114:U116"/>
    <mergeCell ref="V114:V116"/>
    <mergeCell ref="G115:G116"/>
    <mergeCell ref="H115:H116"/>
    <mergeCell ref="I115:I116"/>
    <mergeCell ref="J115:J116"/>
    <mergeCell ref="K115:K116"/>
    <mergeCell ref="E114:E116"/>
    <mergeCell ref="F114:F116"/>
    <mergeCell ref="G114:H114"/>
    <mergeCell ref="I114:J114"/>
    <mergeCell ref="K114:L114"/>
    <mergeCell ref="M114:N114"/>
    <mergeCell ref="L115:L116"/>
    <mergeCell ref="M115:M116"/>
    <mergeCell ref="N115:N116"/>
    <mergeCell ref="B85:D85"/>
    <mergeCell ref="B89:D89"/>
    <mergeCell ref="B94:D94"/>
    <mergeCell ref="C98:D98"/>
    <mergeCell ref="C102:D102"/>
    <mergeCell ref="C106:D106"/>
    <mergeCell ref="O74:O75"/>
    <mergeCell ref="P74:P75"/>
    <mergeCell ref="Q74:Q75"/>
    <mergeCell ref="R74:S74"/>
    <mergeCell ref="B77:D77"/>
    <mergeCell ref="B81:D81"/>
    <mergeCell ref="O73:P73"/>
    <mergeCell ref="Q73:S73"/>
    <mergeCell ref="T73:T75"/>
    <mergeCell ref="U73:U75"/>
    <mergeCell ref="V73:V75"/>
    <mergeCell ref="G74:G75"/>
    <mergeCell ref="H74:H75"/>
    <mergeCell ref="I74:I75"/>
    <mergeCell ref="J74:J75"/>
    <mergeCell ref="K74:K75"/>
    <mergeCell ref="E73:E75"/>
    <mergeCell ref="F73:F75"/>
    <mergeCell ref="G73:H73"/>
    <mergeCell ref="I73:J73"/>
    <mergeCell ref="K73:L73"/>
    <mergeCell ref="M73:N73"/>
    <mergeCell ref="L74:L75"/>
    <mergeCell ref="M74:M75"/>
    <mergeCell ref="N74:N75"/>
    <mergeCell ref="B49:D49"/>
    <mergeCell ref="B51:D51"/>
    <mergeCell ref="B55:D55"/>
    <mergeCell ref="B59:D59"/>
    <mergeCell ref="B63:D63"/>
    <mergeCell ref="B67:D67"/>
    <mergeCell ref="C31:D31"/>
    <mergeCell ref="B35:D35"/>
    <mergeCell ref="C39:D39"/>
    <mergeCell ref="C43:D43"/>
    <mergeCell ref="B47:D47"/>
    <mergeCell ref="B48:D48"/>
    <mergeCell ref="A7:D7"/>
    <mergeCell ref="B11:D11"/>
    <mergeCell ref="C15:D15"/>
    <mergeCell ref="C19:D19"/>
    <mergeCell ref="C23:D23"/>
    <mergeCell ref="C27:D27"/>
    <mergeCell ref="N4:N5"/>
    <mergeCell ref="O4:O5"/>
    <mergeCell ref="P4:P5"/>
    <mergeCell ref="Q4:Q5"/>
    <mergeCell ref="R4:S4"/>
    <mergeCell ref="X4:Y4"/>
    <mergeCell ref="U3:U5"/>
    <mergeCell ref="V3:V5"/>
    <mergeCell ref="X3:Y3"/>
    <mergeCell ref="G4:G5"/>
    <mergeCell ref="H4:H5"/>
    <mergeCell ref="I4:I5"/>
    <mergeCell ref="J4:J5"/>
    <mergeCell ref="K4:K5"/>
    <mergeCell ref="L4:L5"/>
    <mergeCell ref="M4:M5"/>
    <mergeCell ref="X2:Y2"/>
    <mergeCell ref="E3:E5"/>
    <mergeCell ref="F3:F5"/>
    <mergeCell ref="G3:H3"/>
    <mergeCell ref="I3:J3"/>
    <mergeCell ref="K3:L3"/>
    <mergeCell ref="M3:N3"/>
    <mergeCell ref="O3:P3"/>
    <mergeCell ref="Q3:S3"/>
    <mergeCell ref="T3:T5"/>
  </mergeCells>
  <phoneticPr fontId="1"/>
  <printOptions horizontalCentered="1"/>
  <pageMargins left="0.39370078740157483" right="0.39370078740157483" top="0.59055118110236227" bottom="0.59055118110236227" header="0.19685039370078741" footer="0.39370078740157483"/>
  <pageSetup paperSize="9" scale="89" fitToHeight="0" pageOrder="overThenDown" orientation="portrait" r:id="rId1"/>
  <headerFooter scaleWithDoc="0">
    <oddHeader>&amp;C&amp;"ＭＳ 明朝,標準"&amp;8令和6年度 秋田県税務統計書</oddHeader>
    <oddFooter>&amp;C&amp;"ＭＳ 明朝,標準"&amp;9- &amp;P+5 -</oddFooter>
  </headerFooter>
  <rowBreaks count="2" manualBreakCount="2">
    <brk id="71" max="21" man="1"/>
    <brk id="142" min="2" max="21" man="1"/>
  </rowBreaks>
  <colBreaks count="1" manualBreakCount="1">
    <brk id="12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円グラフ用データ</vt:lpstr>
      <vt:lpstr>県税決算額・税外収入決算額</vt:lpstr>
      <vt:lpstr>県税決算額・税外収入決算額!Print_Area</vt:lpstr>
    </vt:vector>
  </TitlesOfParts>
  <Company>秋田県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総務部税務課</dc:creator>
  <cp:lastModifiedBy>西方　希望</cp:lastModifiedBy>
  <cp:lastPrinted>2025-10-23T08:37:13Z</cp:lastPrinted>
  <dcterms:created xsi:type="dcterms:W3CDTF">1997-07-22T06:46:51Z</dcterms:created>
  <dcterms:modified xsi:type="dcterms:W3CDTF">2026-01-07T02:41:49Z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3.0.2.0</vt:lpwstr>
    </vt:vector>
  </property>
  <property fmtid="{DCFEDD21-7773-49B2-8022-6FC58DB5260B}" pid="3" name="LastSavedVersion">
    <vt:lpwstr>3.0.2.0</vt:lpwstr>
  </property>
  <property fmtid="{DCFEDD21-7773-49B2-8022-6FC58DB5260B}" pid="4" name="LastSavedDate">
    <vt:filetime>2018-09-03T08:21:38Z</vt:filetime>
  </property>
</Properties>
</file>