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53AA2703-FBC9-4928-BD7A-C16B93452449}" xr6:coauthVersionLast="46" xr6:coauthVersionMax="46" xr10:uidLastSave="{00000000-0000-0000-0000-000000000000}"/>
  <bookViews>
    <workbookView xWindow="4695" yWindow="1620" windowWidth="14910" windowHeight="13875" xr2:uid="{C4E7803C-67B6-4A35-B161-FE5675CBD701}"/>
  </bookViews>
  <sheets>
    <sheet name="簡易水道" sheetId="1" r:id="rId1"/>
    <sheet name="下水道（特定環境保全公共下水道）" sheetId="2" r:id="rId2"/>
    <sheet name="介護サービス（指定介護老人福祉施設）" sheetId="3" r:id="rId3"/>
    <sheet name="介護サービス（老人短期入所施設）" sheetId="4" r:id="rId4"/>
    <sheet name="介護サービス（老人デイサービスセンター）" sheetId="5" r:id="rId5"/>
  </sheets>
  <externalReferences>
    <externalReference r:id="rId6"/>
    <externalReference r:id="rId7"/>
    <externalReference r:id="rId8"/>
    <externalReference r:id="rId9"/>
    <externalReference r:id="rId10"/>
  </externalReferences>
  <definedNames>
    <definedName name="_xlnm.Print_Area" localSheetId="1">'下水道（特定環境保全公共下水道）'!$A$1:$BS$315</definedName>
    <definedName name="_xlnm.Print_Area" localSheetId="2">'介護サービス（指定介護老人福祉施設）'!$A$1:$BS$315</definedName>
    <definedName name="_xlnm.Print_Area" localSheetId="4">'介護サービス（老人デイサービスセンター）'!$A$1:$BS$315</definedName>
    <definedName name="_xlnm.Print_Area" localSheetId="3">'介護サービス（老人短期入所施設）'!$A$1:$BS$315</definedName>
    <definedName name="_xlnm.Print_Area" localSheetId="0">簡易水道!$A$1:$BS$315</definedName>
    <definedName name="業種名" localSheetId="1">[2]選択肢!$K$2:$K$19</definedName>
    <definedName name="業種名" localSheetId="2">[3]選択肢!$K$2:$K$19</definedName>
    <definedName name="業種名" localSheetId="4">[5]選択肢!$K$2:$K$19</definedName>
    <definedName name="業種名" localSheetId="3">[4]選択肢!$K$2:$K$19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U51" i="4" l="1"/>
  <c r="D296" i="4"/>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<sst xmlns="http://schemas.openxmlformats.org/spreadsheetml/2006/main" count="935" uniqueCount="85">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</sst>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cellXfs>
  <cellStyles count="1">
    <cellStyle name="標準" xfId="0" builtinId="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5CB332F-DF1F-4582-8FD2-836FE830541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7497739-4F20-4245-B2D5-CB5CDB0197B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D7B9063-60B1-4642-A3D7-7AF3AC47E77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222B569-9D97-46D4-89D2-2D1AC3B2907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8D913BE-C718-4073-82D9-5F9808918F7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4F9B08C-5311-4540-9740-E9F60ED5C32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7D9DC31-08DC-4974-A6CC-F56C4BD74AD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91D51E3-F206-40A7-8C8E-EAE83BAD205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16CFA61-DCF2-45F2-99B0-6CA0617DD4A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08307DF-6456-47C0-9DF7-489C68A134E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632603B-C2BE-445D-8BD8-69E2877DEBD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3A77850-4615-4321-A783-A782FD30DC3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4AE05B3-F257-4FD1-9C02-1FAA46A93DA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218DB83-95DB-4AF0-B1CF-067FD59154B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8F13FB2-382F-4B87-9FD6-FF4373423B5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0F9422E-1F97-4CDE-A214-CD62AB90F95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9BC764A-3839-42BD-A4D9-72946A3AC80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DCE3C2F-E86D-4D1E-8469-4E3055D87E9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2C9B448-ABE4-4CEE-A8E0-5A16EFCE343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79359A8-62AF-4B2D-B223-30601670484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1D17F0B-1B80-4B41-AD6B-4EE85350F85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2B3F68F-1AF1-49B3-8480-AFF0FA061F9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2B9C814-8984-4BE9-8D2B-40F745E5D82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2A5DE39-7F25-47D0-9577-00CDB126AED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414FAF9-A6F0-417E-9893-8DA934C92D1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7714200-9192-44A9-9D51-BFB9860989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4C67D2F-DB2F-480E-95C8-5F0A3D561E5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CF9007B-2BDF-4847-8410-41261590FA2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FD0A2AA-39D6-4300-8858-7D4112F819A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0D86174-F5C4-488A-86EC-8A67E742DEE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4EFE0EF-506D-4846-B7E2-F93E011FFAB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944D357-91E2-4189-A959-F6358AE3EDF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306BB68-8AFA-4D77-ABA6-0253F9E87A8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AC1D56C-4E0D-4F9A-85A7-0E4FF110BB8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7D341B0-E1BB-4EB8-9E4E-6818122FB66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033111A-E459-46EF-BA71-1F2BFA79A51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4692971-6F63-4935-88B2-13004A58C08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A99D35B-0606-4FFF-86BD-3B59A58F290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00EEB6A-6C3D-4766-9B60-3C22F6A0553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74DFFFC-5686-498D-9BAE-9559D8A3518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48110F5-77F8-4606-AB72-DABCE29BC89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C1F85F4-8BC2-466A-A608-C1BA99F463E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A5C4580-2AD4-47F7-A9FD-54A0E4992A6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2AEC096-2286-4886-9041-D7B552F6AA2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E7DFBD2-D4CF-4D54-A0AF-08DC97DB108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25E8E19-B00C-447D-B1A1-1AE7050D0BB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BDF05E7-6F93-4C55-A3DF-CBD29D37521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1600B1C-956F-4543-BF15-DA6C668A10B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C573B1C-59A3-49F4-9F6E-49B993D1E3E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8EF59BB-CD2A-410F-8DC4-E721E9F607C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3281AFB-18AD-4895-8AE4-045863914F6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E68848C-DDAE-4B01-9343-651938F38D9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A9A28FF-804B-4657-B725-F0AD275C31F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5F94E74-1976-4A9D-925E-9B9354F5C1F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5778A9A-1B3E-41EF-B2BF-A302849F70A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B22512A-A2D4-4DC9-88C7-B8FB59C9677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C216D8D-4971-46D4-9DAB-A2BCD7466E4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AAFC4DF-7125-4B27-9B62-9ED714BE5DE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76E91E3-7297-48FF-9BF0-CCB98727C14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A69B91C-A997-482D-9319-ED37DFD44B9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32E6451-6DC0-42BA-98AF-F8BD7C4510E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C8915C3-14DF-4B33-AF00-20481ABDD40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07DECC3-A1EE-4609-AEB8-1F4F589C9CC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31A5BC0-030A-4CB6-8745-27D67E781A8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EF72AC0-DB06-4ED7-BCF4-6213CFCB91B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E3B5A06-B282-4570-AAFE-5847A7A789E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AF7486D-1CDA-4FF5-B28A-8A9BA455F46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B269D90-D1C6-41A4-A4D3-E29AA6271F4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F3037BC-7816-4EBB-80C9-76EE946F7DE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C83115E-576E-40BF-9AA5-E3D6EEACF98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842B518-17C4-42D0-A74A-E41B543CDE5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D406BAF-83BF-4A47-A5E0-67A6D207B46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040F388-9BE0-4457-94E7-A25AE2DD7FA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5201724-344F-4925-8568-A89F7082610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F909FE4-CAE1-41C0-BC61-7FD63801C1A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2BD30C6-3715-4733-A6D6-06FCF5664B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B28D9A7-4597-4F32-89F7-F541098AEB5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84FF429-60B4-48A3-B9C3-251A35A8104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52C4BC2-63BE-4D61-8587-81641116702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5FE260F-C327-4B5A-9892-FF5CF30D26A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B0AB221-0C19-46E3-A521-7EA8554CD9C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FC7881F-504E-4F07-8648-BDCE270B392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3C17233-1D95-43FB-9C8F-D4D43926B9D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0C14007-852B-497D-929C-82FC041F68C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3B8D6E2-A45B-4583-A36E-74EDA42898B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36A35D5-3249-4E46-A83E-A2733D813A7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BCC9434-CF83-49AD-AC04-9023E583E8F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2C30B2F-E5AA-4703-9204-D402111E292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4E14EC2-4C78-4457-B19E-3E5223A3BA9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0EA66A7-ABDA-41C5-98ED-FA094BBF5D6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BDDA0C4-A897-4484-B58A-405B09B645C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9AE08D2-C96C-47EF-9B1F-9CE86FE1A33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E90F654-F1C9-4B98-8A47-4A42A9CE74F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D6ABE73-DF50-46E6-8AE7-A79BFCAD0E9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45B1213-453F-447F-9C60-23EF39524A8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02BE15E-7AD2-425F-86CB-D735F9355AE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BB3326D-6CA3-4A2B-8DA1-BC31BA6014C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682217C-088E-4DF2-90E1-7B748367E1D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B32063C-30A6-4279-8D34-10D0E935806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1874B39-57F7-4B27-AE83-1CEC1F3B78B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F87C2CE-B380-42E5-A413-1745580205B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751C343-3898-497B-AD27-6449C45C63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5F8E7C3-7537-4FD1-9BF2-07FEBB223A8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1F18B75-2D04-48BA-B231-4F398638E6A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B3EB19F-9D41-440C-B597-14E596DCCF8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7ABCA3D-E694-49AC-977B-45311FA87D2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4A56DF4-1B7D-45DC-ACD2-8E5E5FDA913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68F16E5-174F-4D1C-BE1C-DF81551D68D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6754728-6E1B-41DE-B417-C3C18A2189E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644B831-83DC-411A-9F19-66013535171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37FFB4C-0849-4E42-9E35-738A893A91E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A7DA07E-6383-48B7-9E1B-13D3C013517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511A97E-FB5D-4EC0-9D91-9CA961E4A37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B7132E7-BAA3-41D8-8611-78B80FDE90F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3EF1B04-B9A0-4D25-AE6F-2FD83568B59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4975400-DEA2-4C65-A821-C8333369DF4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D15CC06-9EC3-4D12-B163-37B244DD7F8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90C2933-211C-4878-A18D-0DBDDCCDC84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D5D4637-A174-4072-8B07-5192871B4A7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C7AFC8C-47C6-4619-86C4-7BFE072E6B4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574336F-9C69-4D05-BE91-9B93300F909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FB87FE1-5A64-455A-A5D5-CA74972FD21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49AF7CF-8002-4020-A09C-A0B53D24666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818AF85-F33C-45A1-A59E-FCA76D03A3C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22411F9-10FC-459B-AB85-1AF66AAC9DD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大潟村</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現在、適正な料金体系に基づく経営体制及び手法において安定した経営を続けることが出来ており、この体制を維持することが、健全な事業運営の継続に結びつくと考えているから。</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大潟村</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現在、適正な料金体系に基づく経営体制及び手法において安定した経営を続けることが出来ており、この体制を維持することが、健全な事業運営の継続に結びつくと考えているから。</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大潟村</v>
          </cell>
        </row>
        <row r="17">
          <cell r="F17" t="str">
            <v>介護サービス事業</v>
          </cell>
          <cell r="W17" t="str">
            <v>指定介護老人福祉施設</v>
          </cell>
          <cell r="BD17" t="str">
            <v>●</v>
          </cell>
        </row>
        <row r="19">
          <cell r="F19" t="str">
            <v>介護サービス特別会計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福祉施設の維持管理と運営全般。</v>
          </cell>
        </row>
        <row r="313">
          <cell r="G313" t="str">
            <v>●</v>
          </cell>
          <cell r="U313" t="str">
            <v>平成</v>
          </cell>
          <cell r="X313">
            <v>18</v>
          </cell>
        </row>
        <row r="314">
          <cell r="G314" t="str">
            <v xml:space="preserve"> </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大潟村</v>
          </cell>
        </row>
        <row r="17">
          <cell r="F17" t="str">
            <v>介護サービス事業</v>
          </cell>
          <cell r="W17" t="str">
            <v>老人短期入所施設</v>
          </cell>
          <cell r="BD17" t="str">
            <v>●</v>
          </cell>
        </row>
        <row r="19">
          <cell r="F19" t="str">
            <v>介護サービス特別会計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99">
          <cell r="B99"/>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福祉施設の維持管理と運営全般。</v>
          </cell>
        </row>
        <row r="313">
          <cell r="G313" t="str">
            <v>●</v>
          </cell>
          <cell r="U313" t="str">
            <v>平成</v>
          </cell>
          <cell r="X313">
            <v>18</v>
          </cell>
        </row>
        <row r="314">
          <cell r="G314" t="str">
            <v xml:space="preserve"> </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大潟村</v>
          </cell>
        </row>
        <row r="17">
          <cell r="F17" t="str">
            <v>介護サービス事業</v>
          </cell>
          <cell r="W17" t="str">
            <v>老人デイサービスセンター</v>
          </cell>
          <cell r="BD17" t="str">
            <v>●</v>
          </cell>
        </row>
        <row r="19">
          <cell r="F19" t="str">
            <v>介護サービス特別会計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福祉施設の維持管理と運営全般。</v>
          </cell>
        </row>
        <row r="313">
          <cell r="G313" t="str">
            <v>●</v>
          </cell>
          <cell r="U313" t="str">
            <v>平成</v>
          </cell>
          <cell r="X313">
            <v>18</v>
          </cell>
        </row>
        <row r="314">
          <cell r="G314" t="str">
            <v xml:space="preserve"> </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0C02-9F44-43C4-85D8-220D44CC8BBB}">
  <sheetPr>
    <pageSetUpPr fitToPage="1"/>
  </sheetPr>
  <dimension ref="A1:CN315"/>
  <sheetViews>
    <sheetView showZeros="0" tabSelected="1"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大潟村</v>
      </c>
      <c r="D11" s="8"/>
      <c r="E11" s="8"/>
      <c r="F11" s="8"/>
      <c r="G11" s="8"/>
      <c r="H11" s="8"/>
      <c r="I11" s="8"/>
      <c r="J11" s="8"/>
      <c r="K11" s="8"/>
      <c r="L11" s="8"/>
      <c r="M11" s="8"/>
      <c r="N11" s="8"/>
      <c r="O11" s="8"/>
      <c r="P11" s="8"/>
      <c r="Q11" s="8"/>
      <c r="R11" s="8"/>
      <c r="S11" s="8"/>
      <c r="T11" s="8"/>
      <c r="U11" s="22" t="str">
        <f>IF(COUNTIF([1]回答表!F17,"*")&gt;0,[1]回答表!F17,"")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現在、適正な料金体系に基づく経営体制及び手法において安定した経営を続けることが出来ており、この体制を維持することが、健全な事業運営の継続に結びつくと考えているから。</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C554-27F5-47D9-8D04-A5D0F7EB3764}">
  <sheetPr>
    <pageSetUpPr fitToPage="1"/>
  </sheetPr>
  <dimension ref="A1:CN315"/>
  <sheetViews>
    <sheetView showZeros="0"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大潟村</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現在、適正な料金体系に基づく経営体制及び手法において安定した経営を続けることが出来ており、この体制を維持することが、健全な事業運営の継続に結びつくと考えているから。</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07344-7550-458A-8F27-103B3D7FFACC}">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大潟村</v>
      </c>
      <c r="D11" s="8"/>
      <c r="E11" s="8"/>
      <c r="F11" s="8"/>
      <c r="G11" s="8"/>
      <c r="H11" s="8"/>
      <c r="I11" s="8"/>
      <c r="J11" s="8"/>
      <c r="K11" s="8"/>
      <c r="L11" s="8"/>
      <c r="M11" s="8"/>
      <c r="N11" s="8"/>
      <c r="O11" s="8"/>
      <c r="P11" s="8"/>
      <c r="Q11" s="8"/>
      <c r="R11" s="8"/>
      <c r="S11" s="8"/>
      <c r="T11" s="8"/>
      <c r="U11" s="22" t="str">
        <f>IF(COUNTIF([3]回答表!F17,"*")&gt;0,[3]回答表!F17,"")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IF(COUNTIF([3]回答表!F19,"*")&gt;0,[3]回答表!F19,"")</f>
        <v>介護サービス特別会計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v>
      </c>
      <c r="O200" s="131"/>
      <c r="P200" s="131"/>
      <c r="Q200" s="132"/>
      <c r="R200" s="119"/>
      <c r="S200" s="119"/>
      <c r="T200" s="119"/>
      <c r="U200" s="133" t="str">
        <f>IF([3]回答表!X46="●",[3]回答表!B307,IF([3]回答表!AA46="●",[3]回答表!B324,""))</f>
        <v>福祉施設の維持管理と運営全般。</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v>
      </c>
      <c r="AN203" s="83"/>
      <c r="AO203" s="83"/>
      <c r="AP203" s="83"/>
      <c r="AQ203" s="83"/>
      <c r="AR203" s="83"/>
      <c r="AS203" s="83"/>
      <c r="AT203" s="153"/>
      <c r="AU203" s="82" t="str">
        <f>IF([3]回答表!X46="●",[3]回答表!G314,IF([3]回答表!AA46="●",[3]回答表!G331,""))</f>
        <v xml:space="preserve"> </v>
      </c>
      <c r="AV203" s="83"/>
      <c r="AW203" s="83"/>
      <c r="AX203" s="83"/>
      <c r="AY203" s="83"/>
      <c r="AZ203" s="83"/>
      <c r="BA203" s="83"/>
      <c r="BB203" s="153"/>
      <c r="BC203" s="120"/>
      <c r="BD203" s="109"/>
      <c r="BE203" s="109"/>
      <c r="BF203" s="150">
        <f>IF([3]回答表!X46="●",[3]回答表!X313,IF([3]回答表!AA46="●",[3]回答表!X330,""))</f>
        <v>18</v>
      </c>
      <c r="BG203" s="151"/>
      <c r="BH203" s="151"/>
      <c r="BI203" s="151"/>
      <c r="BJ203" s="150">
        <f>IF([3]回答表!X46="●",[3]回答表!X314,IF([3]回答表!AA46="●",[3]回答表!X331,""))</f>
        <v>4</v>
      </c>
      <c r="BK203" s="151"/>
      <c r="BL203" s="151"/>
      <c r="BM203" s="152"/>
      <c r="BN203" s="150">
        <f>IF([3]回答表!X46="●",[3]回答表!X315,IF([3]回答表!AA46="●",[3]回答表!X332,""))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EE6F4-4816-453C-B83E-8AC8F97940BC}">
  <sheetPr>
    <pageSetUpPr fitToPage="1"/>
  </sheetPr>
  <dimension ref="A1:CN315"/>
  <sheetViews>
    <sheetView showZeros="0" view="pageBreakPreview" zoomScale="60" zoomScaleNormal="55" workbookViewId="0">
      <selection activeCell="B45" sqref="B4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大潟村</v>
      </c>
      <c r="D11" s="8"/>
      <c r="E11" s="8"/>
      <c r="F11" s="8"/>
      <c r="G11" s="8"/>
      <c r="H11" s="8"/>
      <c r="I11" s="8"/>
      <c r="J11" s="8"/>
      <c r="K11" s="8"/>
      <c r="L11" s="8"/>
      <c r="M11" s="8"/>
      <c r="N11" s="8"/>
      <c r="O11" s="8"/>
      <c r="P11" s="8"/>
      <c r="Q11" s="8"/>
      <c r="R11" s="8"/>
      <c r="S11" s="8"/>
      <c r="T11" s="8"/>
      <c r="U11" s="22" t="str">
        <f>IF(COUNTIF([4]回答表!F17,"*")&gt;0,[4]回答表!F17,"")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老人短期入所施設</v>
      </c>
      <c r="AP11" s="10"/>
      <c r="AQ11" s="10"/>
      <c r="AR11" s="10"/>
      <c r="AS11" s="10"/>
      <c r="AT11" s="10"/>
      <c r="AU11" s="10"/>
      <c r="AV11" s="10"/>
      <c r="AW11" s="10"/>
      <c r="AX11" s="10"/>
      <c r="AY11" s="10"/>
      <c r="AZ11" s="10"/>
      <c r="BA11" s="10"/>
      <c r="BB11" s="10"/>
      <c r="BC11" s="10"/>
      <c r="BD11" s="10"/>
      <c r="BE11" s="10"/>
      <c r="BF11" s="11"/>
      <c r="BG11" s="21" t="str">
        <f>IF(COUNTIF([4]回答表!F19,"*")&gt;0,[4]回答表!F19,"")</f>
        <v>介護サービス特別会計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v>
      </c>
      <c r="O200" s="131"/>
      <c r="P200" s="131"/>
      <c r="Q200" s="132"/>
      <c r="R200" s="119"/>
      <c r="S200" s="119"/>
      <c r="T200" s="119"/>
      <c r="U200" s="133" t="str">
        <f>IF([4]回答表!X46="●",[4]回答表!B307,IF([4]回答表!AA46="●",[4]回答表!B324,""))</f>
        <v>福祉施設の維持管理と運営全般。</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v>
      </c>
      <c r="AN203" s="83"/>
      <c r="AO203" s="83"/>
      <c r="AP203" s="83"/>
      <c r="AQ203" s="83"/>
      <c r="AR203" s="83"/>
      <c r="AS203" s="83"/>
      <c r="AT203" s="153"/>
      <c r="AU203" s="82" t="str">
        <f>IF([4]回答表!X46="●",[4]回答表!G314,IF([4]回答表!AA46="●",[4]回答表!G331,""))</f>
        <v xml:space="preserve"> </v>
      </c>
      <c r="AV203" s="83"/>
      <c r="AW203" s="83"/>
      <c r="AX203" s="83"/>
      <c r="AY203" s="83"/>
      <c r="AZ203" s="83"/>
      <c r="BA203" s="83"/>
      <c r="BB203" s="153"/>
      <c r="BC203" s="120"/>
      <c r="BD203" s="109"/>
      <c r="BE203" s="109"/>
      <c r="BF203" s="150">
        <f>IF([4]回答表!X46="●",[4]回答表!X313,IF([4]回答表!AA46="●",[4]回答表!X330,""))</f>
        <v>18</v>
      </c>
      <c r="BG203" s="151"/>
      <c r="BH203" s="151"/>
      <c r="BI203" s="151"/>
      <c r="BJ203" s="150">
        <f>IF([4]回答表!X46="●",[4]回答表!X314,IF([4]回答表!AA46="●",[4]回答表!X331,""))</f>
        <v>4</v>
      </c>
      <c r="BK203" s="151"/>
      <c r="BL203" s="151"/>
      <c r="BM203" s="152"/>
      <c r="BN203" s="150">
        <f>IF([4]回答表!X46="●",[4]回答表!X315,IF([4]回答表!AA46="●",[4]回答表!X332,""))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D700-1F02-4F78-ACAD-C31C99F7165A}">
  <sheetPr>
    <pageSetUpPr fitToPage="1"/>
  </sheetPr>
  <dimension ref="A1:CN315"/>
  <sheetViews>
    <sheetView showZeros="0"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大潟村</v>
      </c>
      <c r="D11" s="8"/>
      <c r="E11" s="8"/>
      <c r="F11" s="8"/>
      <c r="G11" s="8"/>
      <c r="H11" s="8"/>
      <c r="I11" s="8"/>
      <c r="J11" s="8"/>
      <c r="K11" s="8"/>
      <c r="L11" s="8"/>
      <c r="M11" s="8"/>
      <c r="N11" s="8"/>
      <c r="O11" s="8"/>
      <c r="P11" s="8"/>
      <c r="Q11" s="8"/>
      <c r="R11" s="8"/>
      <c r="S11" s="8"/>
      <c r="T11" s="8"/>
      <c r="U11" s="22" t="str">
        <f>IF(COUNTIF([5]回答表!F17,"*")&gt;0,[5]回答表!F17,"")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IF(COUNTIF([5]回答表!F19,"*")&gt;0,[5]回答表!F19,"")</f>
        <v>介護サービス特別会計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v>
      </c>
      <c r="O200" s="131"/>
      <c r="P200" s="131"/>
      <c r="Q200" s="132"/>
      <c r="R200" s="119"/>
      <c r="S200" s="119"/>
      <c r="T200" s="119"/>
      <c r="U200" s="133" t="str">
        <f>IF([5]回答表!X46="●",[5]回答表!B307,IF([5]回答表!AA46="●",[5]回答表!B324,""))</f>
        <v>福祉施設の維持管理と運営全般。</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v>
      </c>
      <c r="AN203" s="83"/>
      <c r="AO203" s="83"/>
      <c r="AP203" s="83"/>
      <c r="AQ203" s="83"/>
      <c r="AR203" s="83"/>
      <c r="AS203" s="83"/>
      <c r="AT203" s="153"/>
      <c r="AU203" s="82" t="str">
        <f>IF([5]回答表!X46="●",[5]回答表!G314,IF([5]回答表!AA46="●",[5]回答表!G331,""))</f>
        <v xml:space="preserve"> </v>
      </c>
      <c r="AV203" s="83"/>
      <c r="AW203" s="83"/>
      <c r="AX203" s="83"/>
      <c r="AY203" s="83"/>
      <c r="AZ203" s="83"/>
      <c r="BA203" s="83"/>
      <c r="BB203" s="153"/>
      <c r="BC203" s="120"/>
      <c r="BD203" s="109"/>
      <c r="BE203" s="109"/>
      <c r="BF203" s="150">
        <f>IF([5]回答表!X46="●",[5]回答表!X313,IF([5]回答表!AA46="●",[5]回答表!X330,""))</f>
        <v>18</v>
      </c>
      <c r="BG203" s="151"/>
      <c r="BH203" s="151"/>
      <c r="BI203" s="151"/>
      <c r="BJ203" s="150">
        <f>IF([5]回答表!X46="●",[5]回答表!X314,IF([5]回答表!AA46="●",[5]回答表!X331,""))</f>
        <v>4</v>
      </c>
      <c r="BK203" s="151"/>
      <c r="BL203" s="151"/>
      <c r="BM203" s="152"/>
      <c r="BN203" s="150">
        <f>IF([5]回答表!X46="●",[5]回答表!X315,IF([5]回答表!AA46="●",[5]回答表!X332,""))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