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50" windowHeight="11505"/>
  </bookViews>
  <sheets>
    <sheet name="様式２" sheetId="1" r:id="rId1"/>
  </sheets>
  <externalReferences>
    <externalReference r:id="rId2"/>
  </externalReferences>
  <definedNames>
    <definedName name="_xlnm.Print_Area" localSheetId="0">様式２!$A$1:$K$53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<sst xmlns="http://schemas.openxmlformats.org/spreadsheetml/2006/main" xmlns:r="http://schemas.openxmlformats.org/officeDocument/2006/relationships" count="42" uniqueCount="42">
  <si>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令和５年度Ａターン求職・就職状況</t>
  </si>
  <si>
    <t>報告様式２</t>
  </si>
  <si>
    <t>鷹　巣</t>
  </si>
  <si>
    <t>男</t>
  </si>
  <si>
    <t>能　代</t>
  </si>
  <si>
    <t>令和５年度
合計</t>
  </si>
  <si>
    <t>中央計</t>
  </si>
  <si>
    <t>ハローワーク別
求職・就職状況</t>
    <rPh sb="6" eb="7">
      <t>ベツ</t>
    </rPh>
    <rPh sb="8" eb="10">
      <t>キュウショク</t>
    </rPh>
    <rPh sb="11" eb="13">
      <t>シュウショク</t>
    </rPh>
    <rPh sb="13" eb="15">
      <t>ジョウキョウ</t>
    </rPh>
    <phoneticPr fontId="2"/>
  </si>
  <si>
    <t>大　館</t>
  </si>
  <si>
    <t>県北計</t>
  </si>
  <si>
    <t>秋　田</t>
  </si>
  <si>
    <t>本　荘</t>
  </si>
  <si>
    <t>男　鹿</t>
  </si>
  <si>
    <t>大　曲</t>
  </si>
  <si>
    <t>角　館</t>
  </si>
  <si>
    <t>横　手</t>
  </si>
  <si>
    <t>湯　沢</t>
  </si>
  <si>
    <t>県南計</t>
  </si>
  <si>
    <t>↑　求職者数はハローワークの数字。就職者はハローワークと移住者、登録者を合わせた数字</t>
    <rPh sb="2" eb="5">
      <t>キュウショクシャ</t>
    </rPh>
    <rPh sb="5" eb="6">
      <t>スウ</t>
    </rPh>
    <rPh sb="14" eb="16">
      <t>スウジ</t>
    </rPh>
    <rPh sb="17" eb="20">
      <t>シュウショクシャ</t>
    </rPh>
    <rPh sb="28" eb="30">
      <t>イジュウ</t>
    </rPh>
    <rPh sb="30" eb="31">
      <t>シャ</t>
    </rPh>
    <rPh sb="32" eb="35">
      <t>トウロクシャ</t>
    </rPh>
    <rPh sb="36" eb="37">
      <t>ア</t>
    </rPh>
    <rPh sb="40" eb="42">
      <t>スウジ</t>
    </rPh>
    <phoneticPr fontId="2"/>
  </si>
  <si>
    <t>令和４年度
小計</t>
  </si>
  <si>
    <t>就職者数総計</t>
    <rPh sb="0" eb="3">
      <t>シュウショクシャ</t>
    </rPh>
    <rPh sb="3" eb="4">
      <t>スウ</t>
    </rPh>
    <rPh sb="4" eb="5">
      <t>フサ</t>
    </rPh>
    <rPh sb="5" eb="6">
      <t>ケイ</t>
    </rPh>
    <phoneticPr fontId="2"/>
  </si>
  <si>
    <t>令和５年度
小計</t>
  </si>
  <si>
    <t>令和５年度</t>
  </si>
  <si>
    <t>就　　　　職　　　　者</t>
  </si>
  <si>
    <t>令和４年度
合計</t>
    <rPh sb="0" eb="2">
      <t>レイワ</t>
    </rPh>
    <rPh sb="6" eb="7">
      <t>ゴウ</t>
    </rPh>
    <phoneticPr fontId="2"/>
  </si>
  <si>
    <t>対前年比(%)</t>
  </si>
  <si>
    <t>Ｒ４年度</t>
  </si>
  <si>
    <t>Ｒ５年度</t>
  </si>
  <si>
    <t>Ａターン登録者等の
就職状況</t>
    <rPh sb="7" eb="8">
      <t>トウ</t>
    </rPh>
    <phoneticPr fontId="2"/>
  </si>
  <si>
    <t>増減比%</t>
  </si>
  <si>
    <t>求　　　職　　　者</t>
  </si>
  <si>
    <t>全　　　数</t>
  </si>
  <si>
    <t>計</t>
  </si>
  <si>
    <t>令和４年度</t>
    <rPh sb="0" eb="2">
      <t>レイワ</t>
    </rPh>
    <phoneticPr fontId="2"/>
  </si>
  <si>
    <t>その他の就職者数</t>
  </si>
  <si>
    <t>安定所紹介就職者数</t>
  </si>
  <si>
    <t>女</t>
  </si>
  <si>
    <t>全数のうち
Ａターン登録者等</t>
    <rPh sb="13" eb="14">
      <t>トウ</t>
    </rPh>
    <phoneticPr fontId="2"/>
  </si>
  <si>
    <t>鹿  角</t>
    <phoneticPr fontId="2"/>
  </si>
  <si>
    <t>←　↑はハローワーク別の数字</t>
    <rPh sb="10" eb="11">
      <t>ベツ</t>
    </rPh>
    <rPh sb="12" eb="14">
      <t>スウジ</t>
    </rPh>
    <phoneticPr fontId="2"/>
  </si>
  <si>
    <t>←　月別台帳うち、移住者、登録者の計上</t>
    <rPh sb="2" eb="4">
      <t>ツキベツ</t>
    </rPh>
    <rPh sb="4" eb="6">
      <t>ダイチョウ</t>
    </rPh>
    <rPh sb="9" eb="12">
      <t>イジュウシャ</t>
    </rPh>
    <rPh sb="13" eb="16">
      <t>トウロクシャ</t>
    </rPh>
    <rPh sb="17" eb="19">
      <t>ケイジョウ</t>
    </rPh>
    <phoneticPr fontId="2"/>
  </si>
  <si>
    <t>（年度累計）</t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</si>
</sst>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△ &quot;#,##0"/>
    <numFmt numFmtId="177" formatCode="#,##0.0;&quot;△ &quot;#,##0.0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b/>
      <sz val="10"/>
      <color auto="1"/>
      <name val="ＭＳ ゴシック"/>
      <family val="3"/>
    </font>
    <font>
      <sz val="11"/>
      <color auto="1"/>
      <name val="ＭＳ 明朝"/>
      <family val="1"/>
    </font>
    <font>
      <sz val="9"/>
      <color auto="1"/>
      <name val="ＭＳ ゴシック"/>
      <family val="3"/>
    </font>
    <font>
      <sz val="7.5"/>
      <color auto="1"/>
      <name val="ＭＳ 明朝"/>
      <family val="1"/>
    </font>
    <font>
      <sz val="9"/>
      <color indexed="48"/>
      <name val="ＭＳ 明朝"/>
      <family val="1"/>
    </font>
    <font>
      <b/>
      <sz val="9"/>
      <color auto="1"/>
      <name val="ＭＳ ゴシック"/>
      <family val="3"/>
    </font>
    <font>
      <b/>
      <sz val="9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ill="0" applyBorder="0" applyAlignment="0" applyProtection="0"/>
    <xf numFmtId="38" fontId="1" fillId="0" borderId="0" applyFill="0" applyBorder="0" applyAlignment="0" applyProtection="0"/>
  </cellStyleXfs>
  <cellXfs count="145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horizontal="right" vertical="center"/>
    </xf>
    <xf numFmtId="177" fontId="5" fillId="0" borderId="32" xfId="0" applyNumberFormat="1" applyFont="1" applyFill="1" applyBorder="1" applyAlignment="1">
      <alignment horizontal="right" vertical="center" shrinkToFit="1"/>
    </xf>
    <xf numFmtId="176" fontId="7" fillId="0" borderId="34" xfId="0" applyNumberFormat="1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right" vertical="center" shrinkToFit="1"/>
    </xf>
    <xf numFmtId="176" fontId="5" fillId="0" borderId="35" xfId="0" applyNumberFormat="1" applyFont="1" applyFill="1" applyBorder="1" applyAlignment="1">
      <alignment horizontal="right" vertical="center"/>
    </xf>
    <xf numFmtId="176" fontId="7" fillId="0" borderId="3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7" fontId="5" fillId="0" borderId="34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Alignment="1">
      <alignment vertical="center" shrinkToFit="1"/>
    </xf>
    <xf numFmtId="0" fontId="11" fillId="0" borderId="0" xfId="0" applyFont="1" applyFill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176" fontId="5" fillId="0" borderId="38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 shrinkToFit="1"/>
    </xf>
    <xf numFmtId="176" fontId="7" fillId="0" borderId="18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 vertical="center" shrinkToFit="1"/>
    </xf>
    <xf numFmtId="176" fontId="5" fillId="0" borderId="39" xfId="0" applyNumberFormat="1" applyFont="1" applyFill="1" applyBorder="1" applyAlignment="1">
      <alignment horizontal="right" vertical="center"/>
    </xf>
    <xf numFmtId="176" fontId="7" fillId="0" borderId="40" xfId="0" applyNumberFormat="1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9" fillId="0" borderId="50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/>
    </xf>
    <xf numFmtId="0" fontId="9" fillId="0" borderId="52" xfId="0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76" fontId="3" fillId="0" borderId="56" xfId="0" applyNumberFormat="1" applyFont="1" applyFill="1" applyBorder="1" applyAlignment="1">
      <alignment vertical="center"/>
    </xf>
    <xf numFmtId="176" fontId="13" fillId="0" borderId="57" xfId="0" applyNumberFormat="1" applyFont="1" applyFill="1" applyBorder="1" applyAlignment="1">
      <alignment vertical="center"/>
    </xf>
    <xf numFmtId="176" fontId="9" fillId="0" borderId="56" xfId="0" applyNumberFormat="1" applyFont="1" applyFill="1" applyBorder="1" applyAlignment="1">
      <alignment vertical="center"/>
    </xf>
    <xf numFmtId="176" fontId="12" fillId="0" borderId="14" xfId="0" applyNumberFormat="1" applyFont="1" applyFill="1" applyBorder="1" applyAlignment="1">
      <alignment vertical="center"/>
    </xf>
    <xf numFmtId="38" fontId="5" fillId="0" borderId="15" xfId="2" applyFont="1" applyFill="1" applyBorder="1" applyAlignment="1" applyProtection="1">
      <alignment horizontal="right" vertical="center"/>
    </xf>
    <xf numFmtId="0" fontId="3" fillId="0" borderId="39" xfId="0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176" fontId="9" fillId="0" borderId="15" xfId="0" applyNumberFormat="1" applyFont="1" applyFill="1" applyBorder="1" applyAlignment="1">
      <alignment vertical="center"/>
    </xf>
    <xf numFmtId="176" fontId="9" fillId="0" borderId="18" xfId="0" applyNumberFormat="1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58" xfId="0" applyFont="1" applyFill="1" applyBorder="1" applyAlignment="1">
      <alignment horizontal="center" vertical="center"/>
    </xf>
    <xf numFmtId="176" fontId="3" fillId="0" borderId="59" xfId="0" applyNumberFormat="1" applyFont="1" applyFill="1" applyBorder="1" applyAlignment="1">
      <alignment vertical="center"/>
    </xf>
    <xf numFmtId="176" fontId="3" fillId="0" borderId="60" xfId="0" applyNumberFormat="1" applyFont="1" applyFill="1" applyBorder="1" applyAlignment="1">
      <alignment vertical="center"/>
    </xf>
    <xf numFmtId="176" fontId="9" fillId="0" borderId="59" xfId="0" applyNumberFormat="1" applyFont="1" applyFill="1" applyBorder="1" applyAlignment="1">
      <alignment vertical="center"/>
    </xf>
    <xf numFmtId="176" fontId="9" fillId="0" borderId="61" xfId="0" applyNumberFormat="1" applyFont="1" applyFill="1" applyBorder="1" applyAlignment="1">
      <alignment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177" fontId="5" fillId="0" borderId="64" xfId="0" applyNumberFormat="1" applyFont="1" applyFill="1" applyBorder="1" applyAlignment="1">
      <alignment horizontal="right" vertical="center" shrinkToFit="1"/>
    </xf>
    <xf numFmtId="177" fontId="5" fillId="0" borderId="36" xfId="0" applyNumberFormat="1" applyFont="1" applyFill="1" applyBorder="1" applyAlignment="1">
      <alignment horizontal="right" vertical="center" shrinkToFit="1"/>
    </xf>
    <xf numFmtId="177" fontId="5" fillId="0" borderId="65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5" fillId="0" borderId="63" xfId="0" applyFont="1" applyFill="1" applyBorder="1" applyAlignment="1">
      <alignment horizontal="center" vertical="center"/>
    </xf>
    <xf numFmtId="177" fontId="5" fillId="0" borderId="66" xfId="0" applyNumberFormat="1" applyFont="1" applyFill="1" applyBorder="1" applyAlignment="1">
      <alignment horizontal="right" vertical="center" shrinkToFit="1"/>
    </xf>
    <xf numFmtId="177" fontId="5" fillId="0" borderId="67" xfId="0" applyNumberFormat="1" applyFont="1" applyFill="1" applyBorder="1" applyAlignment="1">
      <alignment horizontal="right" vertical="center" shrinkToFit="1"/>
    </xf>
    <xf numFmtId="177" fontId="5" fillId="0" borderId="40" xfId="0" applyNumberFormat="1" applyFont="1" applyFill="1" applyBorder="1" applyAlignment="1">
      <alignment vertical="center" shrinkToFit="1"/>
    </xf>
    <xf numFmtId="0" fontId="5" fillId="0" borderId="6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176" fontId="5" fillId="0" borderId="59" xfId="0" applyNumberFormat="1" applyFont="1" applyFill="1" applyBorder="1" applyAlignment="1">
      <alignment horizontal="right" vertical="center"/>
    </xf>
    <xf numFmtId="176" fontId="7" fillId="0" borderId="60" xfId="0" applyNumberFormat="1" applyFont="1" applyFill="1" applyBorder="1" applyAlignment="1">
      <alignment horizontal="right" vertical="center"/>
    </xf>
    <xf numFmtId="176" fontId="7" fillId="0" borderId="71" xfId="0" applyNumberFormat="1" applyFont="1" applyFill="1" applyBorder="1" applyAlignment="1">
      <alignment horizontal="right" vertical="center"/>
    </xf>
    <xf numFmtId="176" fontId="5" fillId="0" borderId="72" xfId="0" applyNumberFormat="1" applyFont="1" applyFill="1" applyBorder="1" applyAlignment="1">
      <alignment horizontal="right" vertical="center"/>
    </xf>
    <xf numFmtId="177" fontId="5" fillId="0" borderId="73" xfId="0" applyNumberFormat="1" applyFont="1" applyFill="1" applyBorder="1" applyAlignment="1">
      <alignment horizontal="right" vertical="center" shrinkToFit="1"/>
    </xf>
    <xf numFmtId="176" fontId="7" fillId="0" borderId="61" xfId="0" applyNumberFormat="1" applyFont="1" applyFill="1" applyBorder="1" applyAlignment="1">
      <alignment horizontal="right" vertical="center"/>
    </xf>
    <xf numFmtId="177" fontId="5" fillId="0" borderId="61" xfId="0" applyNumberFormat="1" applyFont="1" applyFill="1" applyBorder="1" applyAlignment="1">
      <alignment horizontal="right" vertical="center" shrinkToFit="1"/>
    </xf>
    <xf numFmtId="176" fontId="5" fillId="0" borderId="58" xfId="0" applyNumberFormat="1" applyFont="1" applyFill="1" applyBorder="1" applyAlignment="1">
      <alignment horizontal="right" vertical="center"/>
    </xf>
    <xf numFmtId="176" fontId="7" fillId="0" borderId="74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vertical="center"/>
    </xf>
    <xf numFmtId="176" fontId="3" fillId="0" borderId="23" xfId="0" applyNumberFormat="1" applyFont="1" applyFill="1" applyBorder="1" applyAlignment="1">
      <alignment vertical="center"/>
    </xf>
    <xf numFmtId="0" fontId="5" fillId="0" borderId="58" xfId="0" applyFont="1" applyFill="1" applyBorder="1" applyAlignment="1">
      <alignment horizontal="center" vertical="center"/>
    </xf>
    <xf numFmtId="176" fontId="5" fillId="0" borderId="60" xfId="0" applyNumberFormat="1" applyFont="1" applyFill="1" applyBorder="1" applyAlignment="1">
      <alignment vertical="center"/>
    </xf>
    <xf numFmtId="176" fontId="7" fillId="0" borderId="60" xfId="0" applyNumberFormat="1" applyFont="1" applyFill="1" applyBorder="1" applyAlignment="1">
      <alignment vertical="center"/>
    </xf>
    <xf numFmtId="177" fontId="5" fillId="0" borderId="74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3">
    <cellStyle name="桁区切り_2．報告様式1-1　Aターン登録・求職・就職者等の推移" xfId="1"/>
    <cellStyle name="桁区切り_（資料２）＿0506報告様式１～５(公表用）" xfId="2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65288;&#36039;&#26009;&#65298;&#65289;&#65343;0506&#22577;&#21578;&#27096;&#24335;&#65297;&#65374;&#65301;(&#20844;&#34920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１ー２"/>
      <sheetName val="様式２"/>
      <sheetName val="様式３-1"/>
      <sheetName val="様式３-2"/>
      <sheetName val="様式３-３"/>
      <sheetName val="様式４-１"/>
      <sheetName val="様式４-２"/>
      <sheetName val="様式５"/>
      <sheetName val="ＨＷ求職・就職状況"/>
      <sheetName val="登録者就職状況"/>
    </sheetNames>
    <sheetDataSet>
      <sheetData sheetId="0">
        <row r="2">
          <cell r="U2" t="str">
            <v>令和５年６月末現在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C20">
            <v>25</v>
          </cell>
          <cell r="D20">
            <v>10</v>
          </cell>
          <cell r="E20">
            <v>15</v>
          </cell>
          <cell r="I20">
            <v>11</v>
          </cell>
          <cell r="J20">
            <v>6</v>
          </cell>
          <cell r="K20">
            <v>5</v>
          </cell>
          <cell r="O20">
            <v>23</v>
          </cell>
          <cell r="P20">
            <v>15</v>
          </cell>
          <cell r="Q20">
            <v>8</v>
          </cell>
          <cell r="U20">
            <v>13</v>
          </cell>
          <cell r="V20">
            <v>8</v>
          </cell>
          <cell r="W20">
            <v>5</v>
          </cell>
        </row>
        <row r="33">
          <cell r="C33">
            <v>31</v>
          </cell>
          <cell r="D33">
            <v>17</v>
          </cell>
          <cell r="E33">
            <v>14</v>
          </cell>
          <cell r="I33">
            <v>14</v>
          </cell>
          <cell r="J33">
            <v>9</v>
          </cell>
          <cell r="K33">
            <v>5</v>
          </cell>
          <cell r="O33">
            <v>31</v>
          </cell>
          <cell r="P33">
            <v>16</v>
          </cell>
          <cell r="Q33">
            <v>15</v>
          </cell>
          <cell r="U33">
            <v>17</v>
          </cell>
          <cell r="V33">
            <v>8</v>
          </cell>
          <cell r="W33">
            <v>9</v>
          </cell>
        </row>
        <row r="46">
          <cell r="C46">
            <v>19</v>
          </cell>
          <cell r="D46">
            <v>10</v>
          </cell>
          <cell r="E46">
            <v>9</v>
          </cell>
          <cell r="I46">
            <v>8</v>
          </cell>
          <cell r="J46">
            <v>3</v>
          </cell>
          <cell r="K46">
            <v>5</v>
          </cell>
          <cell r="O46">
            <v>16</v>
          </cell>
          <cell r="P46">
            <v>11</v>
          </cell>
          <cell r="Q46">
            <v>5</v>
          </cell>
          <cell r="U46">
            <v>5</v>
          </cell>
          <cell r="V46">
            <v>3</v>
          </cell>
          <cell r="W46">
            <v>2</v>
          </cell>
        </row>
        <row r="59">
          <cell r="C59">
            <v>39</v>
          </cell>
          <cell r="D59">
            <v>22</v>
          </cell>
          <cell r="E59">
            <v>17</v>
          </cell>
          <cell r="I59">
            <v>13</v>
          </cell>
          <cell r="J59">
            <v>8</v>
          </cell>
          <cell r="K59">
            <v>5</v>
          </cell>
          <cell r="O59">
            <v>38</v>
          </cell>
          <cell r="P59">
            <v>18</v>
          </cell>
          <cell r="Q59">
            <v>20</v>
          </cell>
          <cell r="U59">
            <v>22</v>
          </cell>
          <cell r="V59">
            <v>10</v>
          </cell>
          <cell r="W59">
            <v>12</v>
          </cell>
        </row>
        <row r="60">
          <cell r="C60">
            <v>114</v>
          </cell>
          <cell r="D60">
            <v>59</v>
          </cell>
          <cell r="E60">
            <v>55</v>
          </cell>
          <cell r="I60">
            <v>46</v>
          </cell>
          <cell r="J60">
            <v>26</v>
          </cell>
          <cell r="K60">
            <v>20</v>
          </cell>
          <cell r="O60">
            <v>108</v>
          </cell>
          <cell r="P60">
            <v>60</v>
          </cell>
          <cell r="Q60">
            <v>48</v>
          </cell>
          <cell r="U60">
            <v>57</v>
          </cell>
          <cell r="V60">
            <v>29</v>
          </cell>
          <cell r="W60">
            <v>28</v>
          </cell>
        </row>
        <row r="73">
          <cell r="C73">
            <v>126</v>
          </cell>
          <cell r="D73">
            <v>55</v>
          </cell>
          <cell r="E73">
            <v>71</v>
          </cell>
          <cell r="I73">
            <v>46</v>
          </cell>
          <cell r="J73">
            <v>20</v>
          </cell>
          <cell r="K73">
            <v>26</v>
          </cell>
          <cell r="O73">
            <v>99</v>
          </cell>
          <cell r="P73">
            <v>44</v>
          </cell>
          <cell r="Q73">
            <v>55</v>
          </cell>
          <cell r="U73">
            <v>41</v>
          </cell>
          <cell r="V73">
            <v>19</v>
          </cell>
          <cell r="W73">
            <v>22</v>
          </cell>
        </row>
        <row r="86">
          <cell r="C86">
            <v>42</v>
          </cell>
          <cell r="D86">
            <v>22</v>
          </cell>
          <cell r="E86">
            <v>20</v>
          </cell>
          <cell r="I86">
            <v>26</v>
          </cell>
          <cell r="J86">
            <v>13</v>
          </cell>
          <cell r="K86">
            <v>13</v>
          </cell>
          <cell r="O86">
            <v>46</v>
          </cell>
          <cell r="P86">
            <v>20</v>
          </cell>
          <cell r="Q86">
            <v>26</v>
          </cell>
          <cell r="U86">
            <v>27</v>
          </cell>
          <cell r="V86">
            <v>14</v>
          </cell>
          <cell r="W86">
            <v>13</v>
          </cell>
        </row>
        <row r="99">
          <cell r="C99">
            <v>22</v>
          </cell>
          <cell r="D99">
            <v>14</v>
          </cell>
          <cell r="E99">
            <v>8</v>
          </cell>
          <cell r="I99">
            <v>14</v>
          </cell>
          <cell r="J99">
            <v>10</v>
          </cell>
          <cell r="K99">
            <v>4</v>
          </cell>
          <cell r="O99">
            <v>18</v>
          </cell>
          <cell r="P99">
            <v>9</v>
          </cell>
          <cell r="Q99">
            <v>9</v>
          </cell>
          <cell r="U99">
            <v>7</v>
          </cell>
          <cell r="V99">
            <v>5</v>
          </cell>
          <cell r="W99">
            <v>2</v>
          </cell>
        </row>
        <row r="100">
          <cell r="C100">
            <v>190</v>
          </cell>
          <cell r="D100">
            <v>91</v>
          </cell>
          <cell r="E100">
            <v>99</v>
          </cell>
          <cell r="I100">
            <v>86</v>
          </cell>
          <cell r="J100">
            <v>43</v>
          </cell>
          <cell r="K100">
            <v>43</v>
          </cell>
          <cell r="O100">
            <v>163</v>
          </cell>
          <cell r="P100">
            <v>73</v>
          </cell>
          <cell r="Q100">
            <v>90</v>
          </cell>
          <cell r="U100">
            <v>75</v>
          </cell>
          <cell r="V100">
            <v>38</v>
          </cell>
          <cell r="W100">
            <v>37</v>
          </cell>
        </row>
        <row r="113">
          <cell r="C113">
            <v>42</v>
          </cell>
          <cell r="D113">
            <v>22</v>
          </cell>
          <cell r="E113">
            <v>20</v>
          </cell>
          <cell r="I113">
            <v>13</v>
          </cell>
          <cell r="J113">
            <v>7</v>
          </cell>
          <cell r="K113">
            <v>6</v>
          </cell>
          <cell r="O113">
            <v>45</v>
          </cell>
          <cell r="P113">
            <v>27</v>
          </cell>
          <cell r="Q113">
            <v>18</v>
          </cell>
          <cell r="U113">
            <v>16</v>
          </cell>
          <cell r="V113">
            <v>5</v>
          </cell>
          <cell r="W113">
            <v>11</v>
          </cell>
        </row>
        <row r="126">
          <cell r="C126">
            <v>12</v>
          </cell>
          <cell r="D126">
            <v>6</v>
          </cell>
          <cell r="E126">
            <v>6</v>
          </cell>
          <cell r="I126">
            <v>4</v>
          </cell>
          <cell r="J126">
            <v>1</v>
          </cell>
          <cell r="K126">
            <v>3</v>
          </cell>
          <cell r="O126">
            <v>13</v>
          </cell>
          <cell r="P126">
            <v>7</v>
          </cell>
          <cell r="Q126">
            <v>6</v>
          </cell>
          <cell r="U126">
            <v>8</v>
          </cell>
          <cell r="V126">
            <v>6</v>
          </cell>
          <cell r="W126">
            <v>2</v>
          </cell>
        </row>
        <row r="139">
          <cell r="C139">
            <v>44</v>
          </cell>
          <cell r="D139">
            <v>22</v>
          </cell>
          <cell r="E139">
            <v>22</v>
          </cell>
          <cell r="I139">
            <v>16</v>
          </cell>
          <cell r="J139">
            <v>7</v>
          </cell>
          <cell r="K139">
            <v>9</v>
          </cell>
          <cell r="O139">
            <v>50</v>
          </cell>
          <cell r="P139">
            <v>26</v>
          </cell>
          <cell r="Q139">
            <v>24</v>
          </cell>
          <cell r="U139">
            <v>25</v>
          </cell>
          <cell r="V139">
            <v>15</v>
          </cell>
          <cell r="W139">
            <v>10</v>
          </cell>
        </row>
        <row r="152">
          <cell r="C152">
            <v>13</v>
          </cell>
          <cell r="D152">
            <v>5</v>
          </cell>
          <cell r="E152">
            <v>8</v>
          </cell>
          <cell r="I152">
            <v>8</v>
          </cell>
          <cell r="J152">
            <v>5</v>
          </cell>
          <cell r="K152">
            <v>3</v>
          </cell>
          <cell r="O152">
            <v>26</v>
          </cell>
          <cell r="P152">
            <v>13</v>
          </cell>
          <cell r="Q152">
            <v>13</v>
          </cell>
          <cell r="U152">
            <v>2</v>
          </cell>
          <cell r="V152">
            <v>0</v>
          </cell>
          <cell r="W152">
            <v>2</v>
          </cell>
        </row>
        <row r="153">
          <cell r="C153">
            <v>111</v>
          </cell>
          <cell r="D153">
            <v>55</v>
          </cell>
          <cell r="E153">
            <v>56</v>
          </cell>
          <cell r="I153">
            <v>41</v>
          </cell>
          <cell r="J153">
            <v>20</v>
          </cell>
          <cell r="K153">
            <v>21</v>
          </cell>
          <cell r="O153">
            <v>134</v>
          </cell>
          <cell r="P153">
            <v>73</v>
          </cell>
          <cell r="Q153">
            <v>61</v>
          </cell>
          <cell r="U153">
            <v>51</v>
          </cell>
          <cell r="V153">
            <v>26</v>
          </cell>
          <cell r="W153">
            <v>25</v>
          </cell>
        </row>
        <row r="166">
          <cell r="C166">
            <v>415</v>
          </cell>
          <cell r="D166">
            <v>205</v>
          </cell>
          <cell r="E166">
            <v>210</v>
          </cell>
          <cell r="I166">
            <v>173</v>
          </cell>
          <cell r="J166">
            <v>89</v>
          </cell>
          <cell r="K166">
            <v>84</v>
          </cell>
          <cell r="O166">
            <v>405</v>
          </cell>
          <cell r="P166">
            <v>206</v>
          </cell>
          <cell r="Q166">
            <v>199</v>
          </cell>
          <cell r="U166">
            <v>183</v>
          </cell>
          <cell r="V166">
            <v>93</v>
          </cell>
          <cell r="W166">
            <v>90</v>
          </cell>
        </row>
        <row r="206">
          <cell r="I206">
            <v>98</v>
          </cell>
          <cell r="J206">
            <v>53</v>
          </cell>
          <cell r="K206">
            <v>45</v>
          </cell>
          <cell r="U206">
            <v>130</v>
          </cell>
          <cell r="V206">
            <v>70</v>
          </cell>
          <cell r="W206">
            <v>60</v>
          </cell>
        </row>
      </sheetData>
      <sheetData sheetId="10">
        <row r="18">
          <cell r="C18">
            <v>1</v>
          </cell>
          <cell r="D18">
            <v>1</v>
          </cell>
          <cell r="E18">
            <v>0</v>
          </cell>
          <cell r="I18">
            <v>0</v>
          </cell>
          <cell r="J18">
            <v>0</v>
          </cell>
          <cell r="K18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I31">
            <v>0</v>
          </cell>
          <cell r="J31">
            <v>0</v>
          </cell>
          <cell r="K31">
            <v>0</v>
          </cell>
        </row>
        <row r="44">
          <cell r="C44">
            <v>1</v>
          </cell>
          <cell r="D44">
            <v>0</v>
          </cell>
          <cell r="E44">
            <v>1</v>
          </cell>
          <cell r="I44">
            <v>0</v>
          </cell>
          <cell r="J44">
            <v>0</v>
          </cell>
          <cell r="K44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C58">
            <v>2</v>
          </cell>
          <cell r="D58">
            <v>1</v>
          </cell>
          <cell r="E58">
            <v>1</v>
          </cell>
          <cell r="I58">
            <v>0</v>
          </cell>
          <cell r="J58">
            <v>0</v>
          </cell>
          <cell r="K58">
            <v>0</v>
          </cell>
        </row>
        <row r="71">
          <cell r="C71">
            <v>3</v>
          </cell>
          <cell r="D71">
            <v>1</v>
          </cell>
          <cell r="E71">
            <v>2</v>
          </cell>
          <cell r="I71">
            <v>2</v>
          </cell>
          <cell r="J71">
            <v>2</v>
          </cell>
          <cell r="K71">
            <v>0</v>
          </cell>
        </row>
        <row r="84">
          <cell r="C84">
            <v>2</v>
          </cell>
          <cell r="D84">
            <v>2</v>
          </cell>
          <cell r="E84">
            <v>0</v>
          </cell>
          <cell r="I84">
            <v>1</v>
          </cell>
          <cell r="J84">
            <v>1</v>
          </cell>
          <cell r="K84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C98">
            <v>5</v>
          </cell>
          <cell r="D98">
            <v>3</v>
          </cell>
          <cell r="E98">
            <v>2</v>
          </cell>
          <cell r="I98">
            <v>3</v>
          </cell>
          <cell r="J98">
            <v>3</v>
          </cell>
          <cell r="K98">
            <v>0</v>
          </cell>
        </row>
        <row r="111">
          <cell r="C111">
            <v>1</v>
          </cell>
          <cell r="D111">
            <v>1</v>
          </cell>
          <cell r="E111">
            <v>0</v>
          </cell>
          <cell r="I111">
            <v>0</v>
          </cell>
          <cell r="J111">
            <v>0</v>
          </cell>
          <cell r="K111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I124">
            <v>0</v>
          </cell>
          <cell r="J124">
            <v>0</v>
          </cell>
          <cell r="K124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I137">
            <v>0</v>
          </cell>
          <cell r="J137">
            <v>0</v>
          </cell>
          <cell r="K137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C151">
            <v>1</v>
          </cell>
          <cell r="D151">
            <v>1</v>
          </cell>
          <cell r="E151">
            <v>0</v>
          </cell>
          <cell r="I151">
            <v>0</v>
          </cell>
          <cell r="J151">
            <v>0</v>
          </cell>
          <cell r="K151">
            <v>0</v>
          </cell>
        </row>
        <row r="164">
          <cell r="C164">
            <v>8</v>
          </cell>
          <cell r="D164">
            <v>5</v>
          </cell>
          <cell r="E164">
            <v>3</v>
          </cell>
          <cell r="I164">
            <v>3</v>
          </cell>
          <cell r="J164">
            <v>3</v>
          </cell>
          <cell r="K1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</sheetPr>
  <dimension ref="A1:R56"/>
  <sheetViews>
    <sheetView showGridLines="0" tabSelected="1" view="pageBreakPreview" zoomScale="130" zoomScaleNormal="85" zoomScaleSheetLayoutView="130" workbookViewId="0">
      <pane xSplit="2" ySplit="5" topLeftCell="C6" activePane="bottomRight" state="frozen"/>
      <selection pane="topRight"/>
      <selection pane="bottomLeft"/>
      <selection pane="bottomRight" activeCell="W10" sqref="W10"/>
    </sheetView>
  </sheetViews>
  <sheetFormatPr defaultRowHeight="11.25"/>
  <cols>
    <col min="1" max="2" width="10.125" style="1" customWidth="1"/>
    <col min="3" max="11" width="8.625" style="1" customWidth="1"/>
    <col min="12" max="256" width="9" style="1" bestFit="1" customWidth="1"/>
  </cols>
  <sheetData>
    <row r="1" spans="1:11" ht="18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>
      <c r="A2" s="3" t="s">
        <v>1</v>
      </c>
      <c r="J2" s="120" t="str">
        <f>[1]様式１!$U$2</f>
        <v>令和５年６月末現在</v>
      </c>
      <c r="K2" s="43" t="s">
        <v>41</v>
      </c>
    </row>
    <row r="3" spans="1:11" ht="27" customHeight="1">
      <c r="A3" s="4" t="s">
        <v>7</v>
      </c>
      <c r="B3" s="25"/>
      <c r="C3" s="44" t="s">
        <v>30</v>
      </c>
      <c r="D3" s="64"/>
      <c r="E3" s="86"/>
      <c r="F3" s="94" t="s">
        <v>23</v>
      </c>
      <c r="G3" s="94"/>
      <c r="H3" s="94"/>
      <c r="I3" s="114"/>
      <c r="J3" s="114"/>
      <c r="K3" s="125"/>
    </row>
    <row r="4" spans="1:11" ht="29.25" customHeight="1">
      <c r="A4" s="5"/>
      <c r="B4" s="26"/>
      <c r="C4" s="45" t="s">
        <v>31</v>
      </c>
      <c r="D4" s="45"/>
      <c r="E4" s="45"/>
      <c r="F4" s="95" t="s">
        <v>31</v>
      </c>
      <c r="G4" s="95"/>
      <c r="H4" s="45"/>
      <c r="I4" s="115" t="s">
        <v>37</v>
      </c>
      <c r="J4" s="121"/>
      <c r="K4" s="126"/>
    </row>
    <row r="5" spans="1:11" ht="15" customHeight="1">
      <c r="A5" s="6"/>
      <c r="B5" s="27"/>
      <c r="C5" s="46" t="s">
        <v>32</v>
      </c>
      <c r="D5" s="65" t="s">
        <v>3</v>
      </c>
      <c r="E5" s="65" t="s">
        <v>36</v>
      </c>
      <c r="F5" s="96" t="s">
        <v>32</v>
      </c>
      <c r="G5" s="65" t="s">
        <v>3</v>
      </c>
      <c r="H5" s="65" t="s">
        <v>36</v>
      </c>
      <c r="I5" s="96" t="s">
        <v>32</v>
      </c>
      <c r="J5" s="65" t="s">
        <v>3</v>
      </c>
      <c r="K5" s="127" t="s">
        <v>36</v>
      </c>
    </row>
    <row r="6" spans="1:11" ht="15.75" customHeight="1">
      <c r="A6" s="7" t="s">
        <v>38</v>
      </c>
      <c r="B6" s="28" t="s">
        <v>26</v>
      </c>
      <c r="C6" s="47">
        <f>'[1]ＨＷ求職・就職状況'!C20</f>
        <v>25</v>
      </c>
      <c r="D6" s="66">
        <f>'[1]ＨＷ求職・就職状況'!D20</f>
        <v>10</v>
      </c>
      <c r="E6" s="66">
        <f>'[1]ＨＷ求職・就職状況'!E20</f>
        <v>15</v>
      </c>
      <c r="F6" s="47">
        <f>'[1]ＨＷ求職・就職状況'!I20</f>
        <v>11</v>
      </c>
      <c r="G6" s="102">
        <f>'[1]ＨＷ求職・就職状況'!J20</f>
        <v>6</v>
      </c>
      <c r="H6" s="66">
        <f>'[1]ＨＷ求職・就職状況'!K20</f>
        <v>5</v>
      </c>
      <c r="I6" s="47">
        <f>[1]登録者就職状況!C18</f>
        <v>1</v>
      </c>
      <c r="J6" s="66">
        <f>[1]登録者就職状況!D18</f>
        <v>1</v>
      </c>
      <c r="K6" s="128">
        <f>[1]登録者就職状況!E18</f>
        <v>0</v>
      </c>
    </row>
    <row r="7" spans="1:11" ht="15.75" customHeight="1">
      <c r="A7" s="8"/>
      <c r="B7" s="29" t="s">
        <v>27</v>
      </c>
      <c r="C7" s="48">
        <f>('[1]ＨＷ求職・就職状況'!O20)</f>
        <v>23</v>
      </c>
      <c r="D7" s="67">
        <f>('[1]ＨＷ求職・就職状況'!P20)</f>
        <v>15</v>
      </c>
      <c r="E7" s="67">
        <f>('[1]ＨＷ求職・就職状況'!Q20)</f>
        <v>8</v>
      </c>
      <c r="F7" s="48">
        <f>('[1]ＨＷ求職・就職状況'!U20)</f>
        <v>13</v>
      </c>
      <c r="G7" s="67">
        <f>('[1]ＨＷ求職・就職状況'!V20)</f>
        <v>8</v>
      </c>
      <c r="H7" s="67">
        <f>('[1]ＨＷ求職・就職状況'!W20)</f>
        <v>5</v>
      </c>
      <c r="I7" s="48">
        <f>([1]登録者就職状況!I18)</f>
        <v>0</v>
      </c>
      <c r="J7" s="67">
        <f>([1]登録者就職状況!J18)</f>
        <v>0</v>
      </c>
      <c r="K7" s="129">
        <f>([1]登録者就職状況!K18)</f>
        <v>0</v>
      </c>
    </row>
    <row r="8" spans="1:11" ht="15.75" customHeight="1">
      <c r="A8" s="9" t="s">
        <v>8</v>
      </c>
      <c r="B8" s="28" t="s">
        <v>26</v>
      </c>
      <c r="C8" s="47">
        <f>'[1]ＨＷ求職・就職状況'!C33</f>
        <v>31</v>
      </c>
      <c r="D8" s="66">
        <f>'[1]ＨＷ求職・就職状況'!D33</f>
        <v>17</v>
      </c>
      <c r="E8" s="66">
        <f>'[1]ＨＷ求職・就職状況'!E33</f>
        <v>14</v>
      </c>
      <c r="F8" s="47">
        <f>'[1]ＨＷ求職・就職状況'!I33</f>
        <v>14</v>
      </c>
      <c r="G8" s="66">
        <f>'[1]ＨＷ求職・就職状況'!J33</f>
        <v>9</v>
      </c>
      <c r="H8" s="66">
        <f>'[1]ＨＷ求職・就職状況'!K33</f>
        <v>5</v>
      </c>
      <c r="I8" s="47">
        <f>[1]登録者就職状況!C31</f>
        <v>0</v>
      </c>
      <c r="J8" s="66">
        <f>[1]登録者就職状況!D31</f>
        <v>0</v>
      </c>
      <c r="K8" s="128">
        <f>[1]登録者就職状況!E31</f>
        <v>0</v>
      </c>
    </row>
    <row r="9" spans="1:11" ht="15.75" customHeight="1">
      <c r="A9" s="8"/>
      <c r="B9" s="29" t="s">
        <v>27</v>
      </c>
      <c r="C9" s="48">
        <f>('[1]ＨＷ求職・就職状況'!O33)</f>
        <v>31</v>
      </c>
      <c r="D9" s="67">
        <f>('[1]ＨＷ求職・就職状況'!P33)</f>
        <v>16</v>
      </c>
      <c r="E9" s="67">
        <f>('[1]ＨＷ求職・就職状況'!Q33)</f>
        <v>15</v>
      </c>
      <c r="F9" s="48">
        <f>('[1]ＨＷ求職・就職状況'!U33)</f>
        <v>17</v>
      </c>
      <c r="G9" s="67">
        <f>('[1]ＨＷ求職・就職状況'!V33)</f>
        <v>8</v>
      </c>
      <c r="H9" s="67">
        <f>('[1]ＨＷ求職・就職状況'!W33)</f>
        <v>9</v>
      </c>
      <c r="I9" s="48">
        <f>([1]登録者就職状況!I31)</f>
        <v>0</v>
      </c>
      <c r="J9" s="67">
        <f>([1]登録者就職状況!J31)</f>
        <v>0</v>
      </c>
      <c r="K9" s="129">
        <f>([1]登録者就職状況!K31)</f>
        <v>0</v>
      </c>
    </row>
    <row r="10" spans="1:11" ht="15.75" customHeight="1">
      <c r="A10" s="9" t="s">
        <v>2</v>
      </c>
      <c r="B10" s="28" t="s">
        <v>26</v>
      </c>
      <c r="C10" s="47">
        <f>'[1]ＨＷ求職・就職状況'!C46</f>
        <v>19</v>
      </c>
      <c r="D10" s="66">
        <f>'[1]ＨＷ求職・就職状況'!D46</f>
        <v>10</v>
      </c>
      <c r="E10" s="66">
        <f>'[1]ＨＷ求職・就職状況'!E46</f>
        <v>9</v>
      </c>
      <c r="F10" s="47">
        <f>'[1]ＨＷ求職・就職状況'!I46</f>
        <v>8</v>
      </c>
      <c r="G10" s="66">
        <f>'[1]ＨＷ求職・就職状況'!J46</f>
        <v>3</v>
      </c>
      <c r="H10" s="66">
        <f>'[1]ＨＷ求職・就職状況'!K46</f>
        <v>5</v>
      </c>
      <c r="I10" s="47">
        <f>[1]登録者就職状況!C44</f>
        <v>1</v>
      </c>
      <c r="J10" s="66">
        <f>[1]登録者就職状況!D44</f>
        <v>0</v>
      </c>
      <c r="K10" s="128">
        <f>[1]登録者就職状況!E44</f>
        <v>1</v>
      </c>
    </row>
    <row r="11" spans="1:11" ht="15.75" customHeight="1">
      <c r="A11" s="8"/>
      <c r="B11" s="29" t="s">
        <v>27</v>
      </c>
      <c r="C11" s="48">
        <f>('[1]ＨＷ求職・就職状況'!O46)</f>
        <v>16</v>
      </c>
      <c r="D11" s="67">
        <f>('[1]ＨＷ求職・就職状況'!P46)</f>
        <v>11</v>
      </c>
      <c r="E11" s="67">
        <f>('[1]ＨＷ求職・就職状況'!Q46)</f>
        <v>5</v>
      </c>
      <c r="F11" s="48">
        <f>('[1]ＨＷ求職・就職状況'!U46)</f>
        <v>5</v>
      </c>
      <c r="G11" s="67">
        <f>('[1]ＨＷ求職・就職状況'!V46)</f>
        <v>3</v>
      </c>
      <c r="H11" s="67">
        <f>('[1]ＨＷ求職・就職状況'!W46)</f>
        <v>2</v>
      </c>
      <c r="I11" s="48">
        <f>([1]登録者就職状況!I44)</f>
        <v>0</v>
      </c>
      <c r="J11" s="67">
        <f>([1]登録者就職状況!J44)</f>
        <v>0</v>
      </c>
      <c r="K11" s="129">
        <f>([1]登録者就職状況!K44)</f>
        <v>0</v>
      </c>
    </row>
    <row r="12" spans="1:11" ht="15.75" customHeight="1">
      <c r="A12" s="9" t="s">
        <v>4</v>
      </c>
      <c r="B12" s="28" t="s">
        <v>26</v>
      </c>
      <c r="C12" s="47">
        <f>'[1]ＨＷ求職・就職状況'!C59</f>
        <v>39</v>
      </c>
      <c r="D12" s="66">
        <f>'[1]ＨＷ求職・就職状況'!D59</f>
        <v>22</v>
      </c>
      <c r="E12" s="66">
        <f>'[1]ＨＷ求職・就職状況'!E59</f>
        <v>17</v>
      </c>
      <c r="F12" s="47">
        <f>'[1]ＨＷ求職・就職状況'!I59</f>
        <v>13</v>
      </c>
      <c r="G12" s="66">
        <f>'[1]ＨＷ求職・就職状況'!J59</f>
        <v>8</v>
      </c>
      <c r="H12" s="66">
        <f>'[1]ＨＷ求職・就職状況'!K59</f>
        <v>5</v>
      </c>
      <c r="I12" s="47">
        <f>[1]登録者就職状況!C57</f>
        <v>0</v>
      </c>
      <c r="J12" s="66">
        <f>[1]登録者就職状況!D57</f>
        <v>0</v>
      </c>
      <c r="K12" s="128">
        <f>[1]登録者就職状況!E57</f>
        <v>0</v>
      </c>
    </row>
    <row r="13" spans="1:11" ht="15.75" customHeight="1">
      <c r="A13" s="7"/>
      <c r="B13" s="29" t="s">
        <v>27</v>
      </c>
      <c r="C13" s="49">
        <f>('[1]ＨＷ求職・就職状況'!O59)</f>
        <v>38</v>
      </c>
      <c r="D13" s="68">
        <f>('[1]ＨＷ求職・就職状況'!P59)</f>
        <v>18</v>
      </c>
      <c r="E13" s="68">
        <f>('[1]ＨＷ求職・就職状況'!Q59)</f>
        <v>20</v>
      </c>
      <c r="F13" s="49">
        <f>('[1]ＨＷ求職・就職状況'!U59)</f>
        <v>22</v>
      </c>
      <c r="G13" s="68">
        <f>('[1]ＨＷ求職・就職状況'!V59)</f>
        <v>10</v>
      </c>
      <c r="H13" s="68">
        <f>('[1]ＨＷ求職・就職状況'!W59)</f>
        <v>12</v>
      </c>
      <c r="I13" s="49">
        <f>([1]登録者就職状況!I57)</f>
        <v>0</v>
      </c>
      <c r="J13" s="68">
        <f>([1]登録者就職状況!J57)</f>
        <v>0</v>
      </c>
      <c r="K13" s="130">
        <f>([1]登録者就職状況!K57)</f>
        <v>0</v>
      </c>
    </row>
    <row r="14" spans="1:11" ht="15.75" customHeight="1">
      <c r="A14" s="10"/>
      <c r="B14" s="28" t="s">
        <v>26</v>
      </c>
      <c r="C14" s="50">
        <f>'[1]ＨＷ求職・就職状況'!C60</f>
        <v>114</v>
      </c>
      <c r="D14" s="69">
        <f>'[1]ＨＷ求職・就職状況'!D60</f>
        <v>59</v>
      </c>
      <c r="E14" s="69">
        <f>'[1]ＨＷ求職・就職状況'!E60</f>
        <v>55</v>
      </c>
      <c r="F14" s="50">
        <f>'[1]ＨＷ求職・就職状況'!I60</f>
        <v>46</v>
      </c>
      <c r="G14" s="69">
        <f>'[1]ＨＷ求職・就職状況'!J60</f>
        <v>26</v>
      </c>
      <c r="H14" s="69">
        <f>'[1]ＨＷ求職・就職状況'!K60</f>
        <v>20</v>
      </c>
      <c r="I14" s="50">
        <f>([1]登録者就職状況!C58)</f>
        <v>2</v>
      </c>
      <c r="J14" s="69">
        <f>([1]登録者就職状況!D58)</f>
        <v>1</v>
      </c>
      <c r="K14" s="131">
        <f>([1]登録者就職状況!E58)</f>
        <v>1</v>
      </c>
    </row>
    <row r="15" spans="1:11" ht="15.75" customHeight="1">
      <c r="A15" s="11" t="s">
        <v>9</v>
      </c>
      <c r="B15" s="29" t="s">
        <v>27</v>
      </c>
      <c r="C15" s="48">
        <f>('[1]ＨＷ求職・就職状況'!O60)</f>
        <v>108</v>
      </c>
      <c r="D15" s="67">
        <f>('[1]ＨＷ求職・就職状況'!P60)</f>
        <v>60</v>
      </c>
      <c r="E15" s="67">
        <f>('[1]ＨＷ求職・就職状況'!Q60)</f>
        <v>48</v>
      </c>
      <c r="F15" s="48">
        <f>('[1]ＨＷ求職・就職状況'!U60)</f>
        <v>57</v>
      </c>
      <c r="G15" s="67">
        <f>('[1]ＨＷ求職・就職状況'!V60)</f>
        <v>29</v>
      </c>
      <c r="H15" s="67">
        <f>('[1]ＨＷ求職・就職状況'!W60)</f>
        <v>28</v>
      </c>
      <c r="I15" s="48">
        <f>([1]登録者就職状況!I58)</f>
        <v>0</v>
      </c>
      <c r="J15" s="67">
        <f>([1]登録者就職状況!J58)</f>
        <v>0</v>
      </c>
      <c r="K15" s="129">
        <f>([1]登録者就職状況!K58)</f>
        <v>0</v>
      </c>
    </row>
    <row r="16" spans="1:11" ht="15.75" customHeight="1">
      <c r="A16" s="12"/>
      <c r="B16" s="30" t="s">
        <v>29</v>
      </c>
      <c r="C16" s="51">
        <f t="shared" ref="C16:K16" si="0">(C15-C14)/C14*100</f>
        <v>-5.2631578947368416</v>
      </c>
      <c r="D16" s="70">
        <f t="shared" si="0"/>
        <v>1.6949152542372881</v>
      </c>
      <c r="E16" s="70">
        <f t="shared" si="0"/>
        <v>-12.727272727272727</v>
      </c>
      <c r="F16" s="51">
        <f t="shared" si="0"/>
        <v>23.913043478260871</v>
      </c>
      <c r="G16" s="70">
        <f t="shared" si="0"/>
        <v>11.538461538461538</v>
      </c>
      <c r="H16" s="70">
        <f t="shared" si="0"/>
        <v>40</v>
      </c>
      <c r="I16" s="116">
        <f t="shared" si="0"/>
        <v>-100</v>
      </c>
      <c r="J16" s="122">
        <f t="shared" si="0"/>
        <v>-100</v>
      </c>
      <c r="K16" s="132">
        <f t="shared" si="0"/>
        <v>-100</v>
      </c>
    </row>
    <row r="17" spans="1:11" ht="15.75" customHeight="1">
      <c r="A17" s="13" t="s">
        <v>10</v>
      </c>
      <c r="B17" s="28" t="s">
        <v>26</v>
      </c>
      <c r="C17" s="50">
        <f>'[1]ＨＷ求職・就職状況'!C73</f>
        <v>126</v>
      </c>
      <c r="D17" s="69">
        <f>'[1]ＨＷ求職・就職状況'!D73</f>
        <v>55</v>
      </c>
      <c r="E17" s="69">
        <f>'[1]ＨＷ求職・就職状況'!E73</f>
        <v>71</v>
      </c>
      <c r="F17" s="50">
        <f>'[1]ＨＷ求職・就職状況'!I73</f>
        <v>46</v>
      </c>
      <c r="G17" s="69">
        <f>'[1]ＨＷ求職・就職状況'!J73</f>
        <v>20</v>
      </c>
      <c r="H17" s="69">
        <f>'[1]ＨＷ求職・就職状況'!K73</f>
        <v>26</v>
      </c>
      <c r="I17" s="50">
        <f>[1]登録者就職状況!C71</f>
        <v>3</v>
      </c>
      <c r="J17" s="69">
        <f>[1]登録者就職状況!D71</f>
        <v>1</v>
      </c>
      <c r="K17" s="131">
        <f>[1]登録者就職状況!E71</f>
        <v>2</v>
      </c>
    </row>
    <row r="18" spans="1:11" ht="15.75" customHeight="1">
      <c r="A18" s="8"/>
      <c r="B18" s="29" t="s">
        <v>27</v>
      </c>
      <c r="C18" s="48">
        <f>('[1]ＨＷ求職・就職状況'!O73)</f>
        <v>99</v>
      </c>
      <c r="D18" s="67">
        <f>('[1]ＨＷ求職・就職状況'!P73)</f>
        <v>44</v>
      </c>
      <c r="E18" s="67">
        <f>('[1]ＨＷ求職・就職状況'!Q73)</f>
        <v>55</v>
      </c>
      <c r="F18" s="48">
        <f>('[1]ＨＷ求職・就職状況'!U73)</f>
        <v>41</v>
      </c>
      <c r="G18" s="67">
        <f>('[1]ＨＷ求職・就職状況'!V73)</f>
        <v>19</v>
      </c>
      <c r="H18" s="67">
        <f>('[1]ＨＷ求職・就職状況'!W73)</f>
        <v>22</v>
      </c>
      <c r="I18" s="48">
        <f>([1]登録者就職状況!I71)</f>
        <v>2</v>
      </c>
      <c r="J18" s="67">
        <f>([1]登録者就職状況!J71)</f>
        <v>2</v>
      </c>
      <c r="K18" s="129">
        <f>([1]登録者就職状況!K71)</f>
        <v>0</v>
      </c>
    </row>
    <row r="19" spans="1:11" ht="15.75" customHeight="1">
      <c r="A19" s="9" t="s">
        <v>11</v>
      </c>
      <c r="B19" s="28" t="s">
        <v>26</v>
      </c>
      <c r="C19" s="47">
        <f>'[1]ＨＷ求職・就職状況'!C86</f>
        <v>42</v>
      </c>
      <c r="D19" s="66">
        <f>'[1]ＨＷ求職・就職状況'!D86</f>
        <v>22</v>
      </c>
      <c r="E19" s="66">
        <f>'[1]ＨＷ求職・就職状況'!E86</f>
        <v>20</v>
      </c>
      <c r="F19" s="47">
        <f>'[1]ＨＷ求職・就職状況'!I86</f>
        <v>26</v>
      </c>
      <c r="G19" s="66">
        <f>'[1]ＨＷ求職・就職状況'!J86</f>
        <v>13</v>
      </c>
      <c r="H19" s="66">
        <f>'[1]ＨＷ求職・就職状況'!K86</f>
        <v>13</v>
      </c>
      <c r="I19" s="47">
        <f>[1]登録者就職状況!C84</f>
        <v>2</v>
      </c>
      <c r="J19" s="66">
        <f>[1]登録者就職状況!D84</f>
        <v>2</v>
      </c>
      <c r="K19" s="128">
        <f>[1]登録者就職状況!E84</f>
        <v>0</v>
      </c>
    </row>
    <row r="20" spans="1:11" ht="15.75" customHeight="1">
      <c r="A20" s="8"/>
      <c r="B20" s="29" t="s">
        <v>27</v>
      </c>
      <c r="C20" s="48">
        <f>('[1]ＨＷ求職・就職状況'!O86)</f>
        <v>46</v>
      </c>
      <c r="D20" s="67">
        <f>('[1]ＨＷ求職・就職状況'!P86)</f>
        <v>20</v>
      </c>
      <c r="E20" s="67">
        <f>('[1]ＨＷ求職・就職状況'!Q86)</f>
        <v>26</v>
      </c>
      <c r="F20" s="48">
        <f>('[1]ＨＷ求職・就職状況'!U86)</f>
        <v>27</v>
      </c>
      <c r="G20" s="67">
        <f>('[1]ＨＷ求職・就職状況'!V86)</f>
        <v>14</v>
      </c>
      <c r="H20" s="67">
        <f>('[1]ＨＷ求職・就職状況'!W86)</f>
        <v>13</v>
      </c>
      <c r="I20" s="48">
        <f>([1]登録者就職状況!I84)</f>
        <v>1</v>
      </c>
      <c r="J20" s="67">
        <f>([1]登録者就職状況!J84)</f>
        <v>1</v>
      </c>
      <c r="K20" s="129">
        <f>([1]登録者就職状況!K84)</f>
        <v>0</v>
      </c>
    </row>
    <row r="21" spans="1:11" ht="15.75" customHeight="1">
      <c r="A21" s="9" t="s">
        <v>12</v>
      </c>
      <c r="B21" s="28" t="s">
        <v>26</v>
      </c>
      <c r="C21" s="47">
        <f>'[1]ＨＷ求職・就職状況'!C99</f>
        <v>22</v>
      </c>
      <c r="D21" s="66">
        <f>'[1]ＨＷ求職・就職状況'!D99</f>
        <v>14</v>
      </c>
      <c r="E21" s="66">
        <f>'[1]ＨＷ求職・就職状況'!E99</f>
        <v>8</v>
      </c>
      <c r="F21" s="47">
        <f>'[1]ＨＷ求職・就職状況'!I99</f>
        <v>14</v>
      </c>
      <c r="G21" s="66">
        <f>'[1]ＨＷ求職・就職状況'!J99</f>
        <v>10</v>
      </c>
      <c r="H21" s="66">
        <f>'[1]ＨＷ求職・就職状況'!K99</f>
        <v>4</v>
      </c>
      <c r="I21" s="47">
        <f>[1]登録者就職状況!C97</f>
        <v>0</v>
      </c>
      <c r="J21" s="66">
        <f>[1]登録者就職状況!D97</f>
        <v>0</v>
      </c>
      <c r="K21" s="128">
        <f>[1]登録者就職状況!E97</f>
        <v>0</v>
      </c>
    </row>
    <row r="22" spans="1:11" ht="15.75" customHeight="1">
      <c r="A22" s="14"/>
      <c r="B22" s="29" t="s">
        <v>27</v>
      </c>
      <c r="C22" s="52">
        <f>('[1]ＨＷ求職・就職状況'!O99)</f>
        <v>18</v>
      </c>
      <c r="D22" s="71">
        <f>('[1]ＨＷ求職・就職状況'!P99)</f>
        <v>9</v>
      </c>
      <c r="E22" s="71">
        <f>('[1]ＨＷ求職・就職状況'!Q99)</f>
        <v>9</v>
      </c>
      <c r="F22" s="52">
        <f>('[1]ＨＷ求職・就職状況'!U99)</f>
        <v>7</v>
      </c>
      <c r="G22" s="71">
        <f>('[1]ＨＷ求職・就職状況'!V99)</f>
        <v>5</v>
      </c>
      <c r="H22" s="71">
        <f>('[1]ＨＷ求職・就職状況'!W99)</f>
        <v>2</v>
      </c>
      <c r="I22" s="52">
        <f>([1]登録者就職状況!I97)</f>
        <v>0</v>
      </c>
      <c r="J22" s="71">
        <f>([1]登録者就職状況!J97)</f>
        <v>0</v>
      </c>
      <c r="K22" s="133">
        <f>([1]登録者就職状況!K97)</f>
        <v>0</v>
      </c>
    </row>
    <row r="23" spans="1:11" ht="15.75" customHeight="1">
      <c r="A23" s="12"/>
      <c r="B23" s="28" t="s">
        <v>26</v>
      </c>
      <c r="C23" s="47">
        <f>'[1]ＨＷ求職・就職状況'!C100</f>
        <v>190</v>
      </c>
      <c r="D23" s="66">
        <f>'[1]ＨＷ求職・就職状況'!D100</f>
        <v>91</v>
      </c>
      <c r="E23" s="66">
        <f>'[1]ＨＷ求職・就職状況'!E100</f>
        <v>99</v>
      </c>
      <c r="F23" s="47">
        <f>'[1]ＨＷ求職・就職状況'!I100</f>
        <v>86</v>
      </c>
      <c r="G23" s="66">
        <f>'[1]ＨＷ求職・就職状況'!J100</f>
        <v>43</v>
      </c>
      <c r="H23" s="66">
        <f>'[1]ＨＷ求職・就職状況'!K100</f>
        <v>43</v>
      </c>
      <c r="I23" s="47">
        <f>[1]登録者就職状況!C98</f>
        <v>5</v>
      </c>
      <c r="J23" s="66">
        <f>[1]登録者就職状況!D98</f>
        <v>3</v>
      </c>
      <c r="K23" s="128">
        <f>[1]登録者就職状況!E98</f>
        <v>2</v>
      </c>
    </row>
    <row r="24" spans="1:11" ht="15.75" customHeight="1">
      <c r="A24" s="11" t="s">
        <v>6</v>
      </c>
      <c r="B24" s="29" t="s">
        <v>27</v>
      </c>
      <c r="C24" s="48">
        <f>('[1]ＨＷ求職・就職状況'!O100)</f>
        <v>163</v>
      </c>
      <c r="D24" s="67">
        <f>('[1]ＨＷ求職・就職状況'!P100)</f>
        <v>73</v>
      </c>
      <c r="E24" s="67">
        <f>('[1]ＨＷ求職・就職状況'!Q100)</f>
        <v>90</v>
      </c>
      <c r="F24" s="48">
        <f>('[1]ＨＷ求職・就職状況'!U100)</f>
        <v>75</v>
      </c>
      <c r="G24" s="67">
        <f>('[1]ＨＷ求職・就職状況'!V100)</f>
        <v>38</v>
      </c>
      <c r="H24" s="67">
        <f>('[1]ＨＷ求職・就職状況'!W100)</f>
        <v>37</v>
      </c>
      <c r="I24" s="48">
        <f>([1]登録者就職状況!I98)</f>
        <v>3</v>
      </c>
      <c r="J24" s="67">
        <f>([1]登録者就職状況!J98)</f>
        <v>3</v>
      </c>
      <c r="K24" s="129">
        <f>([1]登録者就職状況!K98)</f>
        <v>0</v>
      </c>
    </row>
    <row r="25" spans="1:11" ht="15.75" customHeight="1">
      <c r="A25" s="15"/>
      <c r="B25" s="31" t="s">
        <v>29</v>
      </c>
      <c r="C25" s="53">
        <f t="shared" ref="C25:K25" si="1">(C24-C23)/C23*100</f>
        <v>-14.210526315789473</v>
      </c>
      <c r="D25" s="72">
        <f t="shared" si="1"/>
        <v>-19.780219780219781</v>
      </c>
      <c r="E25" s="72">
        <f t="shared" si="1"/>
        <v>-9.0909090909090917</v>
      </c>
      <c r="F25" s="53">
        <f t="shared" si="1"/>
        <v>-12.790697674418606</v>
      </c>
      <c r="G25" s="72">
        <f t="shared" si="1"/>
        <v>-11.627906976744185</v>
      </c>
      <c r="H25" s="72">
        <f t="shared" si="1"/>
        <v>-13.953488372093023</v>
      </c>
      <c r="I25" s="117">
        <f t="shared" si="1"/>
        <v>-40</v>
      </c>
      <c r="J25" s="123">
        <f t="shared" si="1"/>
        <v>0</v>
      </c>
      <c r="K25" s="134">
        <f t="shared" si="1"/>
        <v>-100</v>
      </c>
    </row>
    <row r="26" spans="1:11" ht="15.75" customHeight="1">
      <c r="A26" s="7" t="s">
        <v>13</v>
      </c>
      <c r="B26" s="28" t="s">
        <v>26</v>
      </c>
      <c r="C26" s="47">
        <f>'[1]ＨＷ求職・就職状況'!C113</f>
        <v>42</v>
      </c>
      <c r="D26" s="66">
        <f>'[1]ＨＷ求職・就職状況'!D113</f>
        <v>22</v>
      </c>
      <c r="E26" s="66">
        <f>'[1]ＨＷ求職・就職状況'!E113</f>
        <v>20</v>
      </c>
      <c r="F26" s="47">
        <f>'[1]ＨＷ求職・就職状況'!I113</f>
        <v>13</v>
      </c>
      <c r="G26" s="66">
        <f>'[1]ＨＷ求職・就職状況'!J113</f>
        <v>7</v>
      </c>
      <c r="H26" s="66">
        <f>'[1]ＨＷ求職・就職状況'!K113</f>
        <v>6</v>
      </c>
      <c r="I26" s="47">
        <f>[1]登録者就職状況!C111</f>
        <v>1</v>
      </c>
      <c r="J26" s="66">
        <f>[1]登録者就職状況!D111</f>
        <v>1</v>
      </c>
      <c r="K26" s="128">
        <f>[1]登録者就職状況!E111</f>
        <v>0</v>
      </c>
    </row>
    <row r="27" spans="1:11" ht="15.75" customHeight="1">
      <c r="A27" s="8"/>
      <c r="B27" s="29" t="s">
        <v>27</v>
      </c>
      <c r="C27" s="48">
        <f>('[1]ＨＷ求職・就職状況'!O113)</f>
        <v>45</v>
      </c>
      <c r="D27" s="67">
        <f>('[1]ＨＷ求職・就職状況'!P113)</f>
        <v>27</v>
      </c>
      <c r="E27" s="67">
        <f>('[1]ＨＷ求職・就職状況'!Q113)</f>
        <v>18</v>
      </c>
      <c r="F27" s="48">
        <f>('[1]ＨＷ求職・就職状況'!U113)</f>
        <v>16</v>
      </c>
      <c r="G27" s="67">
        <f>('[1]ＨＷ求職・就職状況'!V113)</f>
        <v>5</v>
      </c>
      <c r="H27" s="67">
        <f>('[1]ＨＷ求職・就職状況'!W113)</f>
        <v>11</v>
      </c>
      <c r="I27" s="48">
        <f>([1]登録者就職状況!I111)</f>
        <v>0</v>
      </c>
      <c r="J27" s="67">
        <f>([1]登録者就職状況!J111)</f>
        <v>0</v>
      </c>
      <c r="K27" s="129">
        <f>([1]登録者就職状況!K111)</f>
        <v>0</v>
      </c>
    </row>
    <row r="28" spans="1:11" ht="15.75" customHeight="1">
      <c r="A28" s="9" t="s">
        <v>14</v>
      </c>
      <c r="B28" s="28" t="s">
        <v>26</v>
      </c>
      <c r="C28" s="47">
        <f>'[1]ＨＷ求職・就職状況'!C126</f>
        <v>12</v>
      </c>
      <c r="D28" s="66">
        <f>'[1]ＨＷ求職・就職状況'!D126</f>
        <v>6</v>
      </c>
      <c r="E28" s="66">
        <f>'[1]ＨＷ求職・就職状況'!E126</f>
        <v>6</v>
      </c>
      <c r="F28" s="47">
        <f>'[1]ＨＷ求職・就職状況'!I126</f>
        <v>4</v>
      </c>
      <c r="G28" s="66">
        <f>'[1]ＨＷ求職・就職状況'!J126</f>
        <v>1</v>
      </c>
      <c r="H28" s="66">
        <f>'[1]ＨＷ求職・就職状況'!K126</f>
        <v>3</v>
      </c>
      <c r="I28" s="47">
        <f>[1]登録者就職状況!C124</f>
        <v>0</v>
      </c>
      <c r="J28" s="66">
        <f>[1]登録者就職状況!D124</f>
        <v>0</v>
      </c>
      <c r="K28" s="128">
        <f>[1]登録者就職状況!E124</f>
        <v>0</v>
      </c>
    </row>
    <row r="29" spans="1:11" ht="15.75" customHeight="1">
      <c r="A29" s="8"/>
      <c r="B29" s="29" t="s">
        <v>27</v>
      </c>
      <c r="C29" s="48">
        <f>('[1]ＨＷ求職・就職状況'!O126)</f>
        <v>13</v>
      </c>
      <c r="D29" s="67">
        <f>('[1]ＨＷ求職・就職状況'!P126)</f>
        <v>7</v>
      </c>
      <c r="E29" s="67">
        <f>('[1]ＨＷ求職・就職状況'!Q126)</f>
        <v>6</v>
      </c>
      <c r="F29" s="48">
        <f>('[1]ＨＷ求職・就職状況'!U126)</f>
        <v>8</v>
      </c>
      <c r="G29" s="67">
        <f>('[1]ＨＷ求職・就職状況'!V126)</f>
        <v>6</v>
      </c>
      <c r="H29" s="67">
        <f>('[1]ＨＷ求職・就職状況'!W126)</f>
        <v>2</v>
      </c>
      <c r="I29" s="48">
        <f>([1]登録者就職状況!I124)</f>
        <v>0</v>
      </c>
      <c r="J29" s="67">
        <f>([1]登録者就職状況!J124)</f>
        <v>0</v>
      </c>
      <c r="K29" s="129">
        <f>([1]登録者就職状況!K124)</f>
        <v>0</v>
      </c>
    </row>
    <row r="30" spans="1:11" ht="15.75" customHeight="1">
      <c r="A30" s="9" t="s">
        <v>15</v>
      </c>
      <c r="B30" s="28" t="s">
        <v>26</v>
      </c>
      <c r="C30" s="47">
        <f>'[1]ＨＷ求職・就職状況'!C139</f>
        <v>44</v>
      </c>
      <c r="D30" s="66">
        <f>'[1]ＨＷ求職・就職状況'!D139</f>
        <v>22</v>
      </c>
      <c r="E30" s="66">
        <f>'[1]ＨＷ求職・就職状況'!E139</f>
        <v>22</v>
      </c>
      <c r="F30" s="47">
        <f>'[1]ＨＷ求職・就職状況'!I139</f>
        <v>16</v>
      </c>
      <c r="G30" s="66">
        <f>'[1]ＨＷ求職・就職状況'!J139</f>
        <v>7</v>
      </c>
      <c r="H30" s="66">
        <f>'[1]ＨＷ求職・就職状況'!K139</f>
        <v>9</v>
      </c>
      <c r="I30" s="47">
        <f>[1]登録者就職状況!C137</f>
        <v>0</v>
      </c>
      <c r="J30" s="66">
        <f>[1]登録者就職状況!D137</f>
        <v>0</v>
      </c>
      <c r="K30" s="128">
        <f>[1]登録者就職状況!E137</f>
        <v>0</v>
      </c>
    </row>
    <row r="31" spans="1:11" ht="15.75" customHeight="1">
      <c r="A31" s="7"/>
      <c r="B31" s="29" t="s">
        <v>27</v>
      </c>
      <c r="C31" s="49">
        <f>('[1]ＨＷ求職・就職状況'!O139)</f>
        <v>50</v>
      </c>
      <c r="D31" s="68">
        <f>('[1]ＨＷ求職・就職状況'!P139)</f>
        <v>26</v>
      </c>
      <c r="E31" s="68">
        <f>('[1]ＨＷ求職・就職状況'!Q139)</f>
        <v>24</v>
      </c>
      <c r="F31" s="49">
        <f>('[1]ＨＷ求職・就職状況'!U139)</f>
        <v>25</v>
      </c>
      <c r="G31" s="68">
        <f>('[1]ＨＷ求職・就職状況'!V139)</f>
        <v>15</v>
      </c>
      <c r="H31" s="68">
        <f>('[1]ＨＷ求職・就職状況'!W139)</f>
        <v>10</v>
      </c>
      <c r="I31" s="49">
        <f>([1]登録者就職状況!I137)</f>
        <v>0</v>
      </c>
      <c r="J31" s="68">
        <f>([1]登録者就職状況!J137)</f>
        <v>0</v>
      </c>
      <c r="K31" s="130">
        <f>([1]登録者就職状況!K137)</f>
        <v>0</v>
      </c>
    </row>
    <row r="32" spans="1:11" ht="15.75" customHeight="1">
      <c r="A32" s="13" t="s">
        <v>16</v>
      </c>
      <c r="B32" s="28" t="s">
        <v>26</v>
      </c>
      <c r="C32" s="50">
        <f>'[1]ＨＷ求職・就職状況'!C152</f>
        <v>13</v>
      </c>
      <c r="D32" s="69">
        <f>'[1]ＨＷ求職・就職状況'!D152</f>
        <v>5</v>
      </c>
      <c r="E32" s="69">
        <f>'[1]ＨＷ求職・就職状況'!E152</f>
        <v>8</v>
      </c>
      <c r="F32" s="50">
        <f>'[1]ＨＷ求職・就職状況'!I152</f>
        <v>8</v>
      </c>
      <c r="G32" s="69">
        <f>'[1]ＨＷ求職・就職状況'!J152</f>
        <v>5</v>
      </c>
      <c r="H32" s="69">
        <f>'[1]ＨＷ求職・就職状況'!K152</f>
        <v>3</v>
      </c>
      <c r="I32" s="50">
        <f>[1]登録者就職状況!C150</f>
        <v>0</v>
      </c>
      <c r="J32" s="69">
        <f>[1]登録者就職状況!D150</f>
        <v>0</v>
      </c>
      <c r="K32" s="131">
        <f>[1]登録者就職状況!E150</f>
        <v>0</v>
      </c>
    </row>
    <row r="33" spans="1:18" ht="15.75" customHeight="1">
      <c r="A33" s="14"/>
      <c r="B33" s="29" t="s">
        <v>27</v>
      </c>
      <c r="C33" s="52">
        <f>('[1]ＨＷ求職・就職状況'!O152)</f>
        <v>26</v>
      </c>
      <c r="D33" s="71">
        <f>('[1]ＨＷ求職・就職状況'!P152)</f>
        <v>13</v>
      </c>
      <c r="E33" s="71">
        <f>('[1]ＨＷ求職・就職状況'!Q152)</f>
        <v>13</v>
      </c>
      <c r="F33" s="52">
        <f>('[1]ＨＷ求職・就職状況'!U152)</f>
        <v>2</v>
      </c>
      <c r="G33" s="71">
        <f>('[1]ＨＷ求職・就職状況'!V152)</f>
        <v>0</v>
      </c>
      <c r="H33" s="71">
        <f>('[1]ＨＷ求職・就職状況'!W152)</f>
        <v>2</v>
      </c>
      <c r="I33" s="52">
        <f>([1]登録者就職状況!I150)</f>
        <v>0</v>
      </c>
      <c r="J33" s="71">
        <f>([1]登録者就職状況!J150)</f>
        <v>0</v>
      </c>
      <c r="K33" s="133">
        <f>([1]登録者就職状況!K150)</f>
        <v>0</v>
      </c>
    </row>
    <row r="34" spans="1:18" ht="15.75" customHeight="1">
      <c r="A34" s="12"/>
      <c r="B34" s="28" t="s">
        <v>26</v>
      </c>
      <c r="C34" s="47">
        <f>'[1]ＨＷ求職・就職状況'!C153</f>
        <v>111</v>
      </c>
      <c r="D34" s="66">
        <f>'[1]ＨＷ求職・就職状況'!D153</f>
        <v>55</v>
      </c>
      <c r="E34" s="66">
        <f>'[1]ＨＷ求職・就職状況'!E153</f>
        <v>56</v>
      </c>
      <c r="F34" s="47">
        <f>'[1]ＨＷ求職・就職状況'!I153</f>
        <v>41</v>
      </c>
      <c r="G34" s="66">
        <f>'[1]ＨＷ求職・就職状況'!J153</f>
        <v>20</v>
      </c>
      <c r="H34" s="66">
        <f>'[1]ＨＷ求職・就職状況'!K153</f>
        <v>21</v>
      </c>
      <c r="I34" s="47">
        <f>[1]登録者就職状況!C151</f>
        <v>1</v>
      </c>
      <c r="J34" s="66">
        <f>[1]登録者就職状況!D151</f>
        <v>1</v>
      </c>
      <c r="K34" s="128">
        <f>[1]登録者就職状況!E151</f>
        <v>0</v>
      </c>
    </row>
    <row r="35" spans="1:18" ht="15.75" customHeight="1">
      <c r="A35" s="11" t="s">
        <v>17</v>
      </c>
      <c r="B35" s="29" t="s">
        <v>27</v>
      </c>
      <c r="C35" s="48">
        <f>('[1]ＨＷ求職・就職状況'!O153)</f>
        <v>134</v>
      </c>
      <c r="D35" s="67">
        <f>('[1]ＨＷ求職・就職状況'!P153)</f>
        <v>73</v>
      </c>
      <c r="E35" s="67">
        <f>('[1]ＨＷ求職・就職状況'!Q153)</f>
        <v>61</v>
      </c>
      <c r="F35" s="48">
        <f>('[1]ＨＷ求職・就職状況'!U153)</f>
        <v>51</v>
      </c>
      <c r="G35" s="67">
        <f>('[1]ＨＷ求職・就職状況'!V153)</f>
        <v>26</v>
      </c>
      <c r="H35" s="67">
        <f>('[1]ＨＷ求職・就職状況'!W153)</f>
        <v>25</v>
      </c>
      <c r="I35" s="48">
        <f>([1]登録者就職状況!I151)</f>
        <v>0</v>
      </c>
      <c r="J35" s="67">
        <f>([1]登録者就職状況!J151)</f>
        <v>0</v>
      </c>
      <c r="K35" s="129">
        <f>([1]登録者就職状況!K151)</f>
        <v>0</v>
      </c>
    </row>
    <row r="36" spans="1:18" ht="15.75" customHeight="1">
      <c r="A36" s="16"/>
      <c r="B36" s="32" t="s">
        <v>29</v>
      </c>
      <c r="C36" s="51">
        <f t="shared" ref="C36:I36" si="2">C35/C34*100-100</f>
        <v>20.720720720720735</v>
      </c>
      <c r="D36" s="70">
        <f t="shared" si="2"/>
        <v>32.727272727272748</v>
      </c>
      <c r="E36" s="70">
        <f t="shared" si="2"/>
        <v>8.9285714285714164</v>
      </c>
      <c r="F36" s="51">
        <f t="shared" si="2"/>
        <v>24.390243902439025</v>
      </c>
      <c r="G36" s="70">
        <f t="shared" si="2"/>
        <v>30</v>
      </c>
      <c r="H36" s="70">
        <f t="shared" si="2"/>
        <v>19.047619047619051</v>
      </c>
      <c r="I36" s="118">
        <f t="shared" si="2"/>
        <v>-100</v>
      </c>
      <c r="J36" s="70">
        <f>(J35-J34)/J34*100</f>
        <v>-100</v>
      </c>
      <c r="K36" s="132" t="e">
        <f>(K35-K34)/K34*100</f>
        <v>#DIV/0!</v>
      </c>
    </row>
    <row r="37" spans="1:18" ht="31.5" customHeight="1">
      <c r="A37" s="17" t="s">
        <v>19</v>
      </c>
      <c r="B37" s="33"/>
      <c r="C37" s="54">
        <f>'[1]ＨＷ求職・就職状況'!C166</f>
        <v>415</v>
      </c>
      <c r="D37" s="73">
        <f>'[1]ＨＷ求職・就職状況'!D166</f>
        <v>205</v>
      </c>
      <c r="E37" s="73">
        <f>'[1]ＨＷ求職・就職状況'!E166</f>
        <v>210</v>
      </c>
      <c r="F37" s="54">
        <f>'[1]ＨＷ求職・就職状況'!I166</f>
        <v>173</v>
      </c>
      <c r="G37" s="73">
        <f>'[1]ＨＷ求職・就職状況'!J166</f>
        <v>89</v>
      </c>
      <c r="H37" s="73">
        <f>'[1]ＨＷ求職・就職状況'!K166</f>
        <v>84</v>
      </c>
      <c r="I37" s="54">
        <f>[1]登録者就職状況!C164</f>
        <v>8</v>
      </c>
      <c r="J37" s="73">
        <f>[1]登録者就職状況!D164</f>
        <v>5</v>
      </c>
      <c r="K37" s="135">
        <f>[1]登録者就職状況!E164</f>
        <v>3</v>
      </c>
      <c r="L37" s="63"/>
      <c r="M37" s="63"/>
      <c r="N37" s="63"/>
      <c r="O37" s="63"/>
    </row>
    <row r="38" spans="1:18" ht="29.25" customHeight="1">
      <c r="A38" s="18" t="s">
        <v>21</v>
      </c>
      <c r="B38" s="34"/>
      <c r="C38" s="55">
        <f>('[1]ＨＷ求職・就職状況'!O166)</f>
        <v>405</v>
      </c>
      <c r="D38" s="74">
        <f>('[1]ＨＷ求職・就職状況'!P166)</f>
        <v>206</v>
      </c>
      <c r="E38" s="74">
        <f>('[1]ＨＷ求職・就職状況'!Q166)</f>
        <v>199</v>
      </c>
      <c r="F38" s="55">
        <f>('[1]ＨＷ求職・就職状況'!U166)</f>
        <v>183</v>
      </c>
      <c r="G38" s="74">
        <f>('[1]ＨＷ求職・就職状況'!V166)</f>
        <v>93</v>
      </c>
      <c r="H38" s="74">
        <f>('[1]ＨＷ求職・就職状況'!W166)</f>
        <v>90</v>
      </c>
      <c r="I38" s="55">
        <f>([1]登録者就職状況!I164)</f>
        <v>3</v>
      </c>
      <c r="J38" s="74">
        <f>([1]登録者就職状況!J164)</f>
        <v>3</v>
      </c>
      <c r="K38" s="136">
        <f>([1]登録者就職状況!K164)</f>
        <v>0</v>
      </c>
      <c r="L38" s="63" t="s">
        <v>39</v>
      </c>
      <c r="M38" s="63"/>
      <c r="N38" s="63"/>
      <c r="O38" s="63"/>
    </row>
    <row r="39" spans="1:18" ht="6.95" customHeight="1">
      <c r="A39" s="19"/>
      <c r="B39" s="35"/>
      <c r="C39" s="35"/>
      <c r="D39" s="35"/>
      <c r="E39" s="35"/>
      <c r="F39" s="35"/>
      <c r="G39" s="35"/>
      <c r="H39" s="35"/>
      <c r="I39" s="35"/>
      <c r="J39" s="35"/>
      <c r="K39" s="137"/>
      <c r="L39" s="63"/>
      <c r="M39" s="63"/>
      <c r="N39" s="63"/>
      <c r="O39" s="63"/>
    </row>
    <row r="40" spans="1:18" ht="15.75" customHeight="1">
      <c r="A40" s="20"/>
      <c r="C40" s="46" t="s">
        <v>28</v>
      </c>
      <c r="D40" s="75"/>
      <c r="E40" s="87"/>
      <c r="F40" s="97" t="s">
        <v>32</v>
      </c>
      <c r="G40" s="103" t="s">
        <v>3</v>
      </c>
      <c r="H40" s="109" t="s">
        <v>36</v>
      </c>
      <c r="I40" s="38"/>
      <c r="J40" s="38"/>
      <c r="K40" s="36"/>
      <c r="L40" s="63"/>
      <c r="M40" s="63"/>
      <c r="N40" s="63"/>
      <c r="O40" s="63"/>
    </row>
    <row r="41" spans="1:18" ht="15.75" customHeight="1">
      <c r="A41" s="21"/>
      <c r="C41" s="56" t="s">
        <v>33</v>
      </c>
      <c r="D41" s="76"/>
      <c r="E41" s="88"/>
      <c r="F41" s="98">
        <f>F42+F43</f>
        <v>106</v>
      </c>
      <c r="G41" s="104">
        <f>G42+G43</f>
        <v>58</v>
      </c>
      <c r="H41" s="110">
        <f>H42+H43</f>
        <v>48</v>
      </c>
      <c r="I41" s="119"/>
      <c r="J41" s="119"/>
      <c r="K41" s="138"/>
      <c r="L41" s="63" t="s">
        <v>40</v>
      </c>
      <c r="M41" s="63"/>
      <c r="N41" s="63"/>
      <c r="O41" s="63"/>
    </row>
    <row r="42" spans="1:18" ht="15.75" customHeight="1">
      <c r="A42" s="21"/>
      <c r="B42" s="36"/>
      <c r="C42" s="21"/>
      <c r="D42" s="77" t="s">
        <v>35</v>
      </c>
      <c r="E42" s="89"/>
      <c r="F42" s="98">
        <f>[1]登録者就職状況!C164</f>
        <v>8</v>
      </c>
      <c r="G42" s="104">
        <f>[1]登録者就職状況!D164</f>
        <v>5</v>
      </c>
      <c r="H42" s="110">
        <f>[1]登録者就職状況!E164</f>
        <v>3</v>
      </c>
      <c r="I42" s="119"/>
      <c r="J42" s="119"/>
      <c r="K42" s="138"/>
      <c r="L42" s="63"/>
      <c r="M42" s="63"/>
      <c r="N42" s="63"/>
      <c r="O42" s="63"/>
    </row>
    <row r="43" spans="1:18" ht="15.75" customHeight="1">
      <c r="A43" s="21"/>
      <c r="B43" s="36"/>
      <c r="C43" s="57"/>
      <c r="D43" s="78" t="s">
        <v>34</v>
      </c>
      <c r="E43" s="90"/>
      <c r="F43" s="99">
        <f>'[1]ＨＷ求職・就職状況'!I206</f>
        <v>98</v>
      </c>
      <c r="G43" s="105">
        <f>'[1]ＨＷ求職・就職状況'!J206</f>
        <v>53</v>
      </c>
      <c r="H43" s="111">
        <f>'[1]ＨＷ求職・就職状況'!K206</f>
        <v>45</v>
      </c>
      <c r="I43" s="119"/>
      <c r="J43" s="119"/>
      <c r="K43" s="138"/>
      <c r="L43" s="63"/>
      <c r="M43" s="63"/>
      <c r="N43" s="63"/>
      <c r="O43" s="63"/>
    </row>
    <row r="44" spans="1:18" ht="15.75" customHeight="1">
      <c r="A44" s="21"/>
      <c r="B44" s="36"/>
      <c r="C44" s="21"/>
      <c r="D44" s="79" t="s">
        <v>22</v>
      </c>
      <c r="E44" s="91"/>
      <c r="F44" s="100">
        <f>F45+F46</f>
        <v>133</v>
      </c>
      <c r="G44" s="106">
        <f>G45+G46</f>
        <v>73</v>
      </c>
      <c r="H44" s="112">
        <f>H45+H46</f>
        <v>60</v>
      </c>
      <c r="I44" s="119"/>
      <c r="J44" s="119"/>
      <c r="K44" s="138"/>
      <c r="L44" s="63"/>
      <c r="M44" s="63"/>
      <c r="N44" s="63"/>
      <c r="O44" s="63"/>
    </row>
    <row r="45" spans="1:18" ht="15.75" customHeight="1">
      <c r="A45" s="21"/>
      <c r="B45" s="37"/>
      <c r="C45" s="21"/>
      <c r="D45" s="80" t="s">
        <v>35</v>
      </c>
      <c r="E45" s="92"/>
      <c r="F45" s="100">
        <f>([1]登録者就職状況!I164)</f>
        <v>3</v>
      </c>
      <c r="G45" s="106">
        <f>([1]登録者就職状況!J164)</f>
        <v>3</v>
      </c>
      <c r="H45" s="112">
        <f>([1]登録者就職状況!K164)</f>
        <v>0</v>
      </c>
      <c r="I45" s="119"/>
      <c r="J45" s="119"/>
      <c r="K45" s="138"/>
    </row>
    <row r="46" spans="1:18" ht="15.75" customHeight="1">
      <c r="A46" s="21"/>
      <c r="B46" s="37"/>
      <c r="C46" s="57"/>
      <c r="D46" s="81" t="s">
        <v>34</v>
      </c>
      <c r="E46" s="93"/>
      <c r="F46" s="101">
        <f>('[1]ＨＷ求職・就職状況'!U206)</f>
        <v>130</v>
      </c>
      <c r="G46" s="107">
        <f>('[1]ＨＷ求職・就職状況'!V206)</f>
        <v>70</v>
      </c>
      <c r="H46" s="113">
        <f>('[1]ＨＷ求職・就職状況'!W206)</f>
        <v>60</v>
      </c>
      <c r="I46" s="119"/>
      <c r="J46" s="119"/>
      <c r="K46" s="138"/>
      <c r="O46" s="38"/>
      <c r="P46" s="38"/>
      <c r="Q46" s="38"/>
      <c r="R46" s="38"/>
    </row>
    <row r="47" spans="1:18" ht="6.95" customHeight="1">
      <c r="A47" s="21"/>
      <c r="B47" s="38"/>
      <c r="C47" s="38"/>
      <c r="D47" s="38"/>
      <c r="E47" s="38"/>
      <c r="F47" s="38"/>
      <c r="G47" s="38"/>
      <c r="H47" s="38"/>
      <c r="I47" s="38"/>
      <c r="J47" s="38"/>
      <c r="K47" s="36"/>
      <c r="O47" s="38"/>
      <c r="P47" s="38"/>
      <c r="Q47" s="38"/>
      <c r="R47" s="38"/>
    </row>
    <row r="48" spans="1:18" ht="15.75" customHeight="1">
      <c r="A48" s="22" t="s">
        <v>20</v>
      </c>
      <c r="B48" s="39"/>
      <c r="C48" s="58" t="s">
        <v>32</v>
      </c>
      <c r="D48" s="82" t="s">
        <v>3</v>
      </c>
      <c r="E48" s="82" t="s">
        <v>36</v>
      </c>
      <c r="F48" s="58" t="s">
        <v>32</v>
      </c>
      <c r="G48" s="82" t="s">
        <v>3</v>
      </c>
      <c r="H48" s="82" t="s">
        <v>36</v>
      </c>
      <c r="I48" s="58" t="s">
        <v>32</v>
      </c>
      <c r="J48" s="82" t="s">
        <v>3</v>
      </c>
      <c r="K48" s="139" t="s">
        <v>36</v>
      </c>
      <c r="O48" s="38"/>
      <c r="P48" s="38"/>
      <c r="Q48" s="38"/>
      <c r="R48" s="38"/>
    </row>
    <row r="49" spans="1:18" ht="32.25" customHeight="1">
      <c r="A49" s="23" t="s">
        <v>24</v>
      </c>
      <c r="B49" s="40"/>
      <c r="C49" s="59">
        <f t="shared" ref="C49:E50" si="3">C37</f>
        <v>415</v>
      </c>
      <c r="D49" s="83">
        <f t="shared" si="3"/>
        <v>205</v>
      </c>
      <c r="E49" s="83">
        <f t="shared" si="3"/>
        <v>210</v>
      </c>
      <c r="F49" s="59">
        <f>F37+F43</f>
        <v>271</v>
      </c>
      <c r="G49" s="83">
        <f>G37+G43</f>
        <v>142</v>
      </c>
      <c r="H49" s="83">
        <f>H37+H43</f>
        <v>129</v>
      </c>
      <c r="I49" s="59">
        <f>F41</f>
        <v>106</v>
      </c>
      <c r="J49" s="83">
        <f>G41</f>
        <v>58</v>
      </c>
      <c r="K49" s="140">
        <f>H41</f>
        <v>48</v>
      </c>
      <c r="O49" s="143"/>
      <c r="P49" s="144"/>
      <c r="Q49" s="144"/>
      <c r="R49" s="144"/>
    </row>
    <row r="50" spans="1:18" ht="30" customHeight="1">
      <c r="A50" s="24" t="s">
        <v>5</v>
      </c>
      <c r="B50" s="41"/>
      <c r="C50" s="60">
        <f t="shared" si="3"/>
        <v>405</v>
      </c>
      <c r="D50" s="84">
        <f t="shared" si="3"/>
        <v>206</v>
      </c>
      <c r="E50" s="84">
        <f t="shared" si="3"/>
        <v>199</v>
      </c>
      <c r="F50" s="60">
        <f>F38+F46</f>
        <v>313</v>
      </c>
      <c r="G50" s="84">
        <f>G38+G46</f>
        <v>163</v>
      </c>
      <c r="H50" s="84">
        <f>H38+H46</f>
        <v>150</v>
      </c>
      <c r="I50" s="60">
        <f>F44</f>
        <v>133</v>
      </c>
      <c r="J50" s="84">
        <f>G44</f>
        <v>73</v>
      </c>
      <c r="K50" s="141">
        <f>H44</f>
        <v>60</v>
      </c>
      <c r="O50" s="144"/>
      <c r="P50" s="144"/>
      <c r="Q50" s="144"/>
      <c r="R50" s="144"/>
    </row>
    <row r="51" spans="1:18" ht="20.25" customHeight="1">
      <c r="A51" s="15" t="s">
        <v>25</v>
      </c>
      <c r="B51" s="42"/>
      <c r="C51" s="61">
        <f t="shared" ref="C51:K51" si="4">(C50-C49)/C49*100</f>
        <v>-2.4096385542168677</v>
      </c>
      <c r="D51" s="85">
        <f t="shared" si="4"/>
        <v>0.48780487804878048</v>
      </c>
      <c r="E51" s="85">
        <f t="shared" si="4"/>
        <v>-5.2380952380952381</v>
      </c>
      <c r="F51" s="61">
        <f t="shared" si="4"/>
        <v>15.498154981549817</v>
      </c>
      <c r="G51" s="85">
        <f t="shared" si="4"/>
        <v>14.788732394366196</v>
      </c>
      <c r="H51" s="85">
        <f t="shared" si="4"/>
        <v>16.279069767441861</v>
      </c>
      <c r="I51" s="61">
        <f t="shared" si="4"/>
        <v>25.471698113207548</v>
      </c>
      <c r="J51" s="124">
        <f t="shared" si="4"/>
        <v>25.862068965517242</v>
      </c>
      <c r="K51" s="142">
        <f t="shared" si="4"/>
        <v>25</v>
      </c>
      <c r="O51" s="144"/>
      <c r="P51" s="144"/>
      <c r="Q51" s="144"/>
      <c r="R51" s="144"/>
    </row>
    <row r="52" spans="1:18" ht="15.75" customHeight="1">
      <c r="A52" s="1"/>
      <c r="B52" s="43"/>
      <c r="C52" s="62"/>
      <c r="D52" s="62"/>
      <c r="E52" s="62"/>
      <c r="F52" s="62"/>
      <c r="G52" s="62"/>
      <c r="H52" s="62"/>
      <c r="I52" s="62"/>
      <c r="J52" s="62"/>
      <c r="K52" s="62"/>
    </row>
    <row r="53" spans="1:18">
      <c r="A53" s="1"/>
      <c r="G53" s="108"/>
      <c r="J53" s="108"/>
    </row>
    <row r="54" spans="1:18"/>
    <row r="55" spans="1:18"/>
    <row r="56" spans="1:18">
      <c r="C56" s="63" t="s">
        <v>18</v>
      </c>
    </row>
  </sheetData>
  <mergeCells count="26">
    <mergeCell ref="A1:K1"/>
    <mergeCell ref="C3:E3"/>
    <mergeCell ref="F3:K3"/>
    <mergeCell ref="C4:E4"/>
    <mergeCell ref="F4:H4"/>
    <mergeCell ref="I4:K4"/>
    <mergeCell ref="A37:B37"/>
    <mergeCell ref="A38:B38"/>
    <mergeCell ref="C40:E40"/>
    <mergeCell ref="C41:E41"/>
    <mergeCell ref="A48:B48"/>
    <mergeCell ref="A49:B49"/>
    <mergeCell ref="A50:B50"/>
    <mergeCell ref="A51:B51"/>
    <mergeCell ref="A3:B5"/>
    <mergeCell ref="A6:A7"/>
    <mergeCell ref="A8:A9"/>
    <mergeCell ref="A10:A11"/>
    <mergeCell ref="A12:A13"/>
    <mergeCell ref="A17:A18"/>
    <mergeCell ref="A19:A20"/>
    <mergeCell ref="A21:A22"/>
    <mergeCell ref="A26:A27"/>
    <mergeCell ref="A28:A29"/>
    <mergeCell ref="A30:A31"/>
    <mergeCell ref="A32:A33"/>
  </mergeCells>
  <phoneticPr fontId="2"/>
  <pageMargins left="0.57013888888888886" right="0.15972222222222221" top="0.62013888888888891" bottom="0.47986111111111113" header="0.51180555555555551" footer="0.51180555555555551"/>
  <pageSetup paperSize="9" scale="93" firstPageNumber="0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凌</dc:creator>
  <cp:lastModifiedBy>佐藤　凌</cp:lastModifiedBy>
  <dcterms:created xsi:type="dcterms:W3CDTF">2023-07-14T05:11:58Z</dcterms:created>
  <dcterms:modified xsi:type="dcterms:W3CDTF">2023-08-16T05:23:10Z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2023-08-16T05:23:10Z</vt:filetime>
  </property>
</Properties>
</file>