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91477807-6034-4C69-8FED-FCAD990A5ACD}" xr6:coauthVersionLast="47" xr6:coauthVersionMax="47" xr10:uidLastSave="{00000000-0000-0000-0000-000000000000}"/>
  <bookViews>
    <workbookView xWindow="-80" yWindow="-80" windowWidth="19360" windowHeight="11440" xr2:uid="{BCD90232-B976-4A16-B3FB-F7A3D28A1FBF}"/>
  </bookViews>
  <sheets>
    <sheet name="前回調査比①" sheetId="1" r:id="rId1"/>
  </sheets>
  <externalReferences>
    <externalReference r:id="rId2"/>
  </externalReferences>
  <definedNames>
    <definedName name="_xlnm.Print_Area" localSheetId="0">前回調査比①!$A$1:$J$37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D36" i="1"/>
  <c r="I32" i="1"/>
  <c r="I37" i="1" s="1"/>
  <c r="H32" i="1"/>
  <c r="H37" i="1" s="1"/>
  <c r="G32" i="1"/>
  <c r="G37" i="1" s="1"/>
  <c r="F32" i="1"/>
  <c r="F36" i="1" s="1"/>
  <c r="E32" i="1"/>
  <c r="E36" i="1" s="1"/>
  <c r="D32" i="1"/>
  <c r="K25" i="1"/>
  <c r="A25" i="1"/>
  <c r="A34" i="1" s="1"/>
  <c r="G23" i="1"/>
  <c r="G27" i="1" s="1"/>
  <c r="F23" i="1"/>
  <c r="F28" i="1" s="1"/>
  <c r="E23" i="1"/>
  <c r="E27" i="1" s="1"/>
  <c r="D23" i="1"/>
  <c r="D27" i="1" s="1"/>
  <c r="C23" i="1"/>
  <c r="C27" i="1" s="1"/>
  <c r="F19" i="1"/>
  <c r="D18" i="1"/>
  <c r="C18" i="1"/>
  <c r="A16" i="1"/>
  <c r="F14" i="1"/>
  <c r="F18" i="1" s="1"/>
  <c r="E14" i="1"/>
  <c r="E19" i="1" s="1"/>
  <c r="D14" i="1"/>
  <c r="D19" i="1" s="1"/>
  <c r="C14" i="1"/>
  <c r="C19" i="1" s="1"/>
  <c r="A14" i="1"/>
  <c r="A23" i="1" s="1"/>
  <c r="A32" i="1" s="1"/>
  <c r="E10" i="1"/>
  <c r="D10" i="1"/>
  <c r="E9" i="1"/>
  <c r="D9" i="1"/>
  <c r="C7" i="1"/>
  <c r="K34" i="1" s="1"/>
  <c r="I5" i="1"/>
  <c r="I10" i="1" s="1"/>
  <c r="H5" i="1"/>
  <c r="G5" i="1" s="1"/>
  <c r="F5" i="1"/>
  <c r="F9" i="1" s="1"/>
  <c r="E5" i="1"/>
  <c r="D5" i="1"/>
  <c r="G10" i="1" l="1"/>
  <c r="C5" i="1"/>
  <c r="G9" i="1"/>
  <c r="E18" i="1"/>
  <c r="C28" i="1"/>
  <c r="D28" i="1"/>
  <c r="H9" i="1"/>
  <c r="E28" i="1"/>
  <c r="G36" i="1"/>
  <c r="F27" i="1"/>
  <c r="I9" i="1"/>
  <c r="H36" i="1"/>
  <c r="I36" i="1"/>
  <c r="C32" i="1"/>
  <c r="H10" i="1"/>
  <c r="K16" i="1"/>
  <c r="C37" i="1" l="1"/>
  <c r="C36" i="1"/>
  <c r="C9" i="1"/>
  <c r="D15" i="1"/>
  <c r="C8" i="1"/>
  <c r="H6" i="1"/>
  <c r="I33" i="1"/>
  <c r="F15" i="1"/>
  <c r="H33" i="1"/>
  <c r="E15" i="1"/>
  <c r="I6" i="1"/>
  <c r="G33" i="1"/>
  <c r="F33" i="1"/>
  <c r="G24" i="1"/>
  <c r="C15" i="1"/>
  <c r="C10" i="1"/>
  <c r="G6" i="1"/>
  <c r="E33" i="1"/>
  <c r="F24" i="1"/>
  <c r="K14" i="1"/>
  <c r="F6" i="1"/>
  <c r="D33" i="1"/>
  <c r="E24" i="1"/>
  <c r="E6" i="1"/>
  <c r="C33" i="1"/>
  <c r="D24" i="1"/>
  <c r="D6" i="1"/>
  <c r="K32" i="1"/>
  <c r="C24" i="1"/>
  <c r="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　えりな</author>
  </authors>
  <commentList>
    <comment ref="F10" authorId="0" shapeId="0" xr:uid="{762C5537-BB30-4053-9F41-63D667F84FC1}">
      <text>
        <r>
          <rPr>
            <sz val="11"/>
            <rFont val="ＭＳ Ｐゴシック"/>
            <family val="3"/>
            <charset val="128"/>
          </rPr>
          <t>前回０のため、自動計算不可なので、手入力</t>
        </r>
      </text>
    </comment>
    <comment ref="D37" authorId="0" shapeId="0" xr:uid="{470B39C2-7BBD-4EF0-8EF4-4A586643E189}">
      <text>
        <r>
          <rPr>
            <sz val="11"/>
            <rFont val="ＭＳ Ｐゴシック"/>
            <family val="3"/>
            <charset val="128"/>
          </rPr>
          <t>前回０のため、自動計算不可なので、手入力</t>
        </r>
      </text>
    </comment>
  </commentList>
</comments>
</file>

<file path=xl/sharedStrings.xml><?xml version="1.0" encoding="utf-8"?>
<sst xmlns="http://schemas.openxmlformats.org/spreadsheetml/2006/main" count="80" uniqueCount="37">
  <si>
    <t>Ⅱ　前回調査比較表</t>
    <rPh sb="2" eb="3">
      <t>マエ</t>
    </rPh>
    <rPh sb="3" eb="4">
      <t>カイ</t>
    </rPh>
    <rPh sb="4" eb="6">
      <t>チョウサ</t>
    </rPh>
    <rPh sb="6" eb="9">
      <t>ヒカクヒョウ</t>
    </rPh>
    <phoneticPr fontId="3"/>
  </si>
  <si>
    <t>１．出稼労働者農家・非農家別</t>
  </si>
  <si>
    <t>出稼労働者</t>
  </si>
  <si>
    <t>農    家</t>
  </si>
  <si>
    <t>非 農 家</t>
  </si>
  <si>
    <t>区      分</t>
  </si>
  <si>
    <t>総  数</t>
  </si>
  <si>
    <t>男女合計</t>
    <rPh sb="0" eb="2">
      <t>ダンジョ</t>
    </rPh>
    <rPh sb="2" eb="4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</si>
  <si>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</si>
  <si>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</si>
  <si>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人　員</t>
  </si>
  <si>
    <t>年度</t>
  </si>
  <si>
    <t>構成比</t>
  </si>
  <si>
    <t>５</t>
    <phoneticPr fontId="3"/>
  </si>
  <si>
    <t>比較</t>
  </si>
  <si>
    <t>増減</t>
  </si>
  <si>
    <t>比　率</t>
  </si>
  <si>
    <t>-</t>
  </si>
  <si>
    <t>２．出稼労働者出発時期別</t>
  </si>
  <si>
    <t>４月～６月</t>
  </si>
  <si>
    <t>７月～９月</t>
  </si>
  <si>
    <t>10月～12月</t>
  </si>
  <si>
    <t>１月～３月</t>
  </si>
  <si>
    <t>３．出稼労働者就労期間別</t>
    <rPh sb="7" eb="9">
      <t>シュウロウ</t>
    </rPh>
    <rPh sb="9" eb="11">
      <t>キカン</t>
    </rPh>
    <rPh sb="11" eb="12">
      <t>ベツ</t>
    </rPh>
    <phoneticPr fontId="3"/>
  </si>
  <si>
    <t>１～２ヶ月</t>
  </si>
  <si>
    <t>３～５ヶ月</t>
  </si>
  <si>
    <t>６ヶ月</t>
  </si>
  <si>
    <t>７～11ヶ月</t>
  </si>
  <si>
    <t>12ヶ月</t>
  </si>
  <si>
    <t>-</t>
    <phoneticPr fontId="3"/>
  </si>
  <si>
    <t>４．出稼労働者年齢階層別</t>
    <rPh sb="9" eb="11">
      <t>カイソウ</t>
    </rPh>
    <phoneticPr fontId="3"/>
  </si>
  <si>
    <t>20歳未満</t>
  </si>
  <si>
    <t>20歳～29歳</t>
  </si>
  <si>
    <t>30歳～39歳</t>
  </si>
  <si>
    <t>40歳～49歳</t>
  </si>
  <si>
    <t>50歳～59歳</t>
  </si>
  <si>
    <t>60歳以上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</si>
</sst>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.0;&quot;▲ &quot;0.0"/>
    <numFmt numFmtId="178" formatCode="0.0"/>
    <numFmt numFmtId="179" formatCode="0;&quot;▲ &quot;0"/>
  </numFmts>
  <fonts count="7" x14ac:knownFonts="1">
    <font>
      <sz val="11"/>
      <name val="ＭＳ Ｐゴシック"/>
      <family val="3"/>
    </font>
    <font>
      <sz val="14"/>
      <name val="ＭＳ 明朝"/>
      <family val="1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明朝"/>
      <family val="1"/>
    </font>
    <font>
      <sz val="14"/>
      <name val="ＭＳ Ｐゴシック"/>
      <family val="3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" fillId="0" borderId="0" xfId="0" applyFont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quotePrefix="1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176" fontId="1" fillId="2" borderId="15" xfId="0" applyNumberFormat="1" applyFont="1" applyFill="1" applyBorder="1" applyAlignment="1">
      <alignment vertical="center"/>
    </xf>
    <xf numFmtId="176" fontId="1" fillId="2" borderId="16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1" fillId="2" borderId="17" xfId="0" applyNumberFormat="1" applyFont="1" applyFill="1" applyBorder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0" borderId="19" xfId="0" applyFont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center"/>
    </xf>
    <xf numFmtId="177" fontId="1" fillId="2" borderId="21" xfId="0" applyNumberFormat="1" applyFont="1" applyFill="1" applyBorder="1" applyAlignment="1">
      <alignment vertical="center"/>
    </xf>
    <xf numFmtId="177" fontId="1" fillId="2" borderId="22" xfId="0" applyNumberFormat="1" applyFont="1" applyFill="1" applyBorder="1" applyAlignment="1">
      <alignment vertical="center"/>
    </xf>
    <xf numFmtId="177" fontId="1" fillId="2" borderId="23" xfId="0" applyNumberFormat="1" applyFont="1" applyFill="1" applyBorder="1" applyAlignment="1">
      <alignment vertical="center"/>
    </xf>
    <xf numFmtId="177" fontId="1" fillId="2" borderId="24" xfId="0" applyNumberFormat="1" applyFont="1" applyFill="1" applyBorder="1" applyAlignment="1">
      <alignment vertical="center"/>
    </xf>
    <xf numFmtId="177" fontId="1" fillId="2" borderId="0" xfId="0" applyNumberFormat="1" applyFont="1" applyFill="1" applyAlignment="1">
      <alignment vertical="center"/>
    </xf>
    <xf numFmtId="0" fontId="1" fillId="0" borderId="25" xfId="0" quotePrefix="1" applyFont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176" fontId="1" fillId="2" borderId="27" xfId="0" applyNumberFormat="1" applyFont="1" applyFill="1" applyBorder="1" applyAlignment="1">
      <alignment vertical="center"/>
    </xf>
    <xf numFmtId="176" fontId="1" fillId="2" borderId="28" xfId="0" applyNumberFormat="1" applyFont="1" applyFill="1" applyBorder="1" applyAlignment="1">
      <alignment vertical="center"/>
    </xf>
    <xf numFmtId="0" fontId="1" fillId="0" borderId="29" xfId="0" applyFont="1" applyBorder="1" applyAlignment="1">
      <alignment vertical="center"/>
    </xf>
    <xf numFmtId="176" fontId="1" fillId="2" borderId="29" xfId="0" applyNumberFormat="1" applyFont="1" applyFill="1" applyBorder="1" applyAlignment="1">
      <alignment vertical="center"/>
    </xf>
    <xf numFmtId="176" fontId="1" fillId="2" borderId="30" xfId="0" applyNumberFormat="1" applyFont="1" applyFill="1" applyBorder="1" applyAlignment="1">
      <alignment vertical="center"/>
    </xf>
    <xf numFmtId="176" fontId="1" fillId="2" borderId="31" xfId="0" applyNumberFormat="1" applyFont="1" applyFill="1" applyBorder="1" applyAlignment="1">
      <alignment vertical="center"/>
    </xf>
    <xf numFmtId="0" fontId="1" fillId="0" borderId="32" xfId="0" applyFont="1" applyBorder="1" applyAlignment="1">
      <alignment horizontal="center" vertical="top"/>
    </xf>
    <xf numFmtId="0" fontId="1" fillId="2" borderId="33" xfId="0" applyFont="1" applyFill="1" applyBorder="1" applyAlignment="1">
      <alignment horizontal="center" vertical="center"/>
    </xf>
    <xf numFmtId="177" fontId="1" fillId="2" borderId="34" xfId="0" applyNumberFormat="1" applyFont="1" applyFill="1" applyBorder="1" applyAlignment="1">
      <alignment vertical="center"/>
    </xf>
    <xf numFmtId="177" fontId="1" fillId="2" borderId="35" xfId="0" applyNumberFormat="1" applyFont="1" applyFill="1" applyBorder="1" applyAlignment="1">
      <alignment vertical="center"/>
    </xf>
    <xf numFmtId="178" fontId="1" fillId="0" borderId="36" xfId="0" applyNumberFormat="1" applyFont="1" applyBorder="1" applyAlignment="1">
      <alignment horizontal="right" vertical="center"/>
    </xf>
    <xf numFmtId="177" fontId="1" fillId="2" borderId="36" xfId="0" applyNumberFormat="1" applyFont="1" applyFill="1" applyBorder="1" applyAlignment="1">
      <alignment vertical="center"/>
    </xf>
    <xf numFmtId="177" fontId="1" fillId="2" borderId="37" xfId="0" applyNumberFormat="1" applyFont="1" applyFill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176" fontId="1" fillId="2" borderId="40" xfId="0" applyNumberFormat="1" applyFont="1" applyFill="1" applyBorder="1" applyAlignment="1">
      <alignment vertical="center"/>
    </xf>
    <xf numFmtId="176" fontId="1" fillId="2" borderId="41" xfId="0" applyNumberFormat="1" applyFont="1" applyFill="1" applyBorder="1" applyAlignment="1">
      <alignment vertical="center"/>
    </xf>
    <xf numFmtId="179" fontId="1" fillId="0" borderId="42" xfId="0" applyNumberFormat="1" applyFont="1" applyBorder="1" applyAlignment="1">
      <alignment vertical="center"/>
    </xf>
    <xf numFmtId="176" fontId="1" fillId="2" borderId="42" xfId="0" applyNumberFormat="1" applyFont="1" applyFill="1" applyBorder="1" applyAlignment="1">
      <alignment vertical="center"/>
    </xf>
    <xf numFmtId="176" fontId="1" fillId="2" borderId="43" xfId="0" applyNumberFormat="1" applyFont="1" applyFill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177" fontId="1" fillId="0" borderId="36" xfId="0" applyNumberFormat="1" applyFont="1" applyBorder="1" applyAlignment="1">
      <alignment vertical="center"/>
    </xf>
    <xf numFmtId="177" fontId="1" fillId="2" borderId="3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2" borderId="4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45" xfId="0" applyFont="1" applyBorder="1" applyAlignment="1">
      <alignment horizontal="centerContinuous" vertical="center"/>
    </xf>
    <xf numFmtId="0" fontId="1" fillId="2" borderId="46" xfId="0" applyFont="1" applyFill="1" applyBorder="1" applyAlignment="1">
      <alignment horizontal="center" vertical="center" shrinkToFit="1"/>
    </xf>
    <xf numFmtId="0" fontId="1" fillId="2" borderId="47" xfId="0" applyFont="1" applyFill="1" applyBorder="1" applyAlignment="1">
      <alignment horizontal="center" vertical="center" shrinkToFit="1"/>
    </xf>
    <xf numFmtId="0" fontId="1" fillId="2" borderId="48" xfId="0" applyFont="1" applyFill="1" applyBorder="1" applyAlignment="1">
      <alignment horizontal="center" vertical="center" shrinkToFit="1"/>
    </xf>
    <xf numFmtId="0" fontId="1" fillId="0" borderId="49" xfId="0" quotePrefix="1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176" fontId="1" fillId="2" borderId="51" xfId="0" applyNumberFormat="1" applyFont="1" applyFill="1" applyBorder="1" applyAlignment="1">
      <alignment vertical="center"/>
    </xf>
    <xf numFmtId="176" fontId="1" fillId="2" borderId="50" xfId="0" applyNumberFormat="1" applyFont="1" applyFill="1" applyBorder="1" applyAlignment="1">
      <alignment vertical="center"/>
    </xf>
    <xf numFmtId="176" fontId="1" fillId="2" borderId="52" xfId="0" applyNumberFormat="1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1" fillId="0" borderId="53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center"/>
    </xf>
    <xf numFmtId="177" fontId="1" fillId="2" borderId="55" xfId="0" applyNumberFormat="1" applyFont="1" applyFill="1" applyBorder="1" applyAlignment="1">
      <alignment vertical="center"/>
    </xf>
    <xf numFmtId="177" fontId="1" fillId="2" borderId="54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center"/>
    </xf>
    <xf numFmtId="177" fontId="1" fillId="2" borderId="58" xfId="0" applyNumberFormat="1" applyFont="1" applyFill="1" applyBorder="1" applyAlignment="1">
      <alignment vertical="center"/>
    </xf>
    <xf numFmtId="177" fontId="1" fillId="2" borderId="59" xfId="0" applyNumberFormat="1" applyFont="1" applyFill="1" applyBorder="1" applyAlignment="1">
      <alignment vertical="center"/>
    </xf>
    <xf numFmtId="177" fontId="1" fillId="2" borderId="60" xfId="0" applyNumberFormat="1" applyFont="1" applyFill="1" applyBorder="1" applyAlignme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77" fontId="1" fillId="2" borderId="61" xfId="0" applyNumberFormat="1" applyFont="1" applyFill="1" applyBorder="1" applyAlignment="1">
      <alignment vertical="center"/>
    </xf>
    <xf numFmtId="177" fontId="1" fillId="2" borderId="57" xfId="0" applyNumberFormat="1" applyFont="1" applyFill="1" applyBorder="1" applyAlignment="1">
      <alignment vertical="center"/>
    </xf>
    <xf numFmtId="0" fontId="1" fillId="0" borderId="62" xfId="0" applyFont="1" applyBorder="1" applyAlignment="1">
      <alignment horizontal="centerContinuous" vertical="center"/>
    </xf>
    <xf numFmtId="0" fontId="1" fillId="0" borderId="63" xfId="0" applyFont="1" applyBorder="1" applyAlignment="1">
      <alignment horizontal="centerContinuous" vertical="center"/>
    </xf>
    <xf numFmtId="0" fontId="4" fillId="2" borderId="64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/>
    </xf>
    <xf numFmtId="177" fontId="1" fillId="2" borderId="61" xfId="0" applyNumberFormat="1" applyFont="1" applyFill="1" applyBorder="1" applyAlignment="1">
      <alignment horizontal="center" vertical="center"/>
    </xf>
    <xf numFmtId="177" fontId="1" fillId="2" borderId="3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4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176" fontId="1" fillId="2" borderId="67" xfId="0" applyNumberFormat="1" applyFont="1" applyFill="1" applyBorder="1" applyAlignment="1">
      <alignment vertical="center"/>
    </xf>
    <xf numFmtId="176" fontId="1" fillId="2" borderId="68" xfId="0" applyNumberFormat="1" applyFont="1" applyFill="1" applyBorder="1" applyAlignment="1">
      <alignment vertical="center"/>
    </xf>
    <xf numFmtId="177" fontId="1" fillId="2" borderId="69" xfId="0" applyNumberFormat="1" applyFont="1" applyFill="1" applyBorder="1" applyAlignment="1">
      <alignment vertical="center"/>
    </xf>
    <xf numFmtId="176" fontId="1" fillId="2" borderId="70" xfId="0" applyNumberFormat="1" applyFont="1" applyFill="1" applyBorder="1" applyAlignment="1">
      <alignment vertical="center"/>
    </xf>
    <xf numFmtId="176" fontId="1" fillId="2" borderId="71" xfId="0" applyNumberFormat="1" applyFont="1" applyFill="1" applyBorder="1" applyAlignment="1">
      <alignment vertical="center"/>
    </xf>
    <xf numFmtId="0" fontId="1" fillId="0" borderId="59" xfId="0" applyFont="1" applyBorder="1" applyAlignment="1">
      <alignment horizontal="center" vertical="center"/>
    </xf>
    <xf numFmtId="177" fontId="1" fillId="2" borderId="72" xfId="0" applyNumberFormat="1" applyFont="1" applyFill="1" applyBorder="1" applyAlignment="1">
      <alignment vertical="center"/>
    </xf>
    <xf numFmtId="177" fontId="1" fillId="2" borderId="5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Relationship Id="rId1" Type="http://schemas.openxmlformats.org/officeDocument/2006/relationships/externalLinkPath" Target="file:///\\G00640XSV9\share\&#9679;&#9734;&#9733;&#12304;&#23601;&#26989;&#25903;&#25588;&#12481;&#12540;&#12512;&#12305;R5&#24180;&#24230;&#65374;&#9733;&#9734;&#9679;\B%20&#23601;&#26989;&#25903;&#25588;\B-07%20&#20986;&#31292;&#21172;&#20685;&#32773;&#25588;&#35703;\B-07-2%20&#35519;&#26619;&#32113;&#35336;\R7\07_&#12458;&#12540;&#12503;&#12531;&#12487;&#12540;&#12479;\01_&#12304;&#38598;&#35336;&#34920;&#12305;R7&#24180;&#24230;&#20986;&#31292;&#21172;&#20685;&#32773;&#25968;&#35519;&#26619;&#32080;&#26524;&#12288;&#12304;p1&#65374;21&#12305;&#65288;&#65360;4&#12392;&#65360;20&#38500;&#1236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８．長期出稼者"/>
    </sheetNames>
    <sheetDataSet>
      <sheetData sheetId="0"/>
      <sheetData sheetId="1">
        <row r="5">
          <cell r="C5">
            <v>76</v>
          </cell>
        </row>
      </sheetData>
      <sheetData sheetId="2"/>
      <sheetData sheetId="3">
        <row r="38">
          <cell r="E38">
            <v>0</v>
          </cell>
        </row>
      </sheetData>
      <sheetData sheetId="4">
        <row r="7">
          <cell r="C7">
            <v>1</v>
          </cell>
        </row>
        <row r="46">
          <cell r="C46">
            <v>40</v>
          </cell>
          <cell r="D46">
            <v>0</v>
          </cell>
          <cell r="E46">
            <v>34</v>
          </cell>
          <cell r="F46">
            <v>2</v>
          </cell>
        </row>
      </sheetData>
      <sheetData sheetId="5" refreshError="1"/>
      <sheetData sheetId="6">
        <row r="45">
          <cell r="C45">
            <v>0</v>
          </cell>
          <cell r="D45">
            <v>3</v>
          </cell>
          <cell r="E45">
            <v>37</v>
          </cell>
          <cell r="F45">
            <v>0</v>
          </cell>
        </row>
      </sheetData>
      <sheetData sheetId="7">
        <row r="45">
          <cell r="C45">
            <v>0</v>
          </cell>
          <cell r="D45">
            <v>4</v>
          </cell>
          <cell r="E45">
            <v>31</v>
          </cell>
          <cell r="F45">
            <v>1</v>
          </cell>
        </row>
      </sheetData>
      <sheetData sheetId="8">
        <row r="45">
          <cell r="C45">
            <v>0</v>
          </cell>
          <cell r="D45">
            <v>48</v>
          </cell>
          <cell r="E45">
            <v>15</v>
          </cell>
          <cell r="F45">
            <v>12</v>
          </cell>
          <cell r="G45">
            <v>1</v>
          </cell>
        </row>
      </sheetData>
      <sheetData sheetId="9">
        <row r="45">
          <cell r="C45">
            <v>0</v>
          </cell>
          <cell r="D45">
            <v>0</v>
          </cell>
          <cell r="E45">
            <v>2</v>
          </cell>
          <cell r="F45">
            <v>5</v>
          </cell>
          <cell r="G45">
            <v>6</v>
          </cell>
          <cell r="H45">
            <v>7</v>
          </cell>
          <cell r="I45">
            <v>10</v>
          </cell>
          <cell r="J45">
            <v>46</v>
          </cell>
        </row>
      </sheetData>
      <sheetData sheetId="10">
        <row r="6">
          <cell r="C6">
            <v>1</v>
          </cell>
        </row>
      </sheetData>
      <sheetData sheetId="11">
        <row r="6">
          <cell r="C6">
            <v>2</v>
          </cell>
        </row>
      </sheetData>
      <sheetData sheetId="12">
        <row r="6">
          <cell r="C6">
            <v>0</v>
          </cell>
        </row>
      </sheetData>
      <sheetData sheetId="13">
        <row r="6">
          <cell r="C6">
            <v>0</v>
          </cell>
        </row>
      </sheetData>
      <sheetData sheetId="14">
        <row r="6">
          <cell r="C6">
            <v>0</v>
          </cell>
        </row>
      </sheetData>
      <sheetData sheetId="15">
        <row r="45">
          <cell r="C45">
            <v>57</v>
          </cell>
        </row>
      </sheetData>
      <sheetData sheetId="16">
        <row r="45">
          <cell r="C45">
            <v>6</v>
          </cell>
        </row>
      </sheetData>
      <sheetData sheetId="17">
        <row r="33">
          <cell r="C33">
            <v>1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DF4F5-11E1-4060-86C3-E68C19676DEA}">
  <sheetPr>
    <tabColor theme="5" tint="0.39997558519241921"/>
    <pageSetUpPr fitToPage="1"/>
  </sheetPr>
  <dimension ref="A1:K38"/>
  <sheetViews>
    <sheetView tabSelected="1" topLeftCell="A4" workbookViewId="0">
      <selection activeCell="G28" sqref="G28"/>
    </sheetView>
  </sheetViews>
  <sheetFormatPr defaultColWidth="9" defaultRowHeight="27.75" customHeight="1" x14ac:dyDescent="0.2"/>
  <cols>
    <col min="1" max="2" width="11.26953125" style="1" customWidth="1"/>
    <col min="3" max="3" width="12" style="1" customWidth="1"/>
    <col min="4" max="11" width="11.26953125" style="1" customWidth="1"/>
    <col min="12" max="16384" width="9" style="1"/>
  </cols>
  <sheetData>
    <row r="1" spans="1:11" ht="27.75" customHeight="1" x14ac:dyDescent="0.2">
      <c r="A1" s="1" t="s">
        <v>0</v>
      </c>
    </row>
    <row r="2" spans="1:11" ht="27.75" customHeight="1" thickBot="1" x14ac:dyDescent="0.25">
      <c r="A2" s="1" t="s">
        <v>1</v>
      </c>
    </row>
    <row r="3" spans="1:11" ht="27.75" customHeight="1" x14ac:dyDescent="0.2">
      <c r="A3" s="2"/>
      <c r="B3" s="3"/>
      <c r="C3" s="4" t="s">
        <v>2</v>
      </c>
      <c r="D3" s="5" t="s">
        <v>3</v>
      </c>
      <c r="E3" s="6"/>
      <c r="F3" s="6"/>
      <c r="G3" s="7" t="s">
        <v>4</v>
      </c>
      <c r="H3" s="6"/>
      <c r="I3" s="8"/>
      <c r="J3" s="9"/>
      <c r="K3" s="9"/>
    </row>
    <row r="4" spans="1:11" ht="27.75" customHeight="1" thickBot="1" x14ac:dyDescent="0.25">
      <c r="A4" s="10" t="s">
        <v>5</v>
      </c>
      <c r="B4" s="11"/>
      <c r="C4" s="12" t="s">
        <v>6</v>
      </c>
      <c r="D4" s="13" t="s">
        <v>7</v>
      </c>
      <c r="E4" s="14" t="s">
        <v>8</v>
      </c>
      <c r="F4" s="14" t="s">
        <v>9</v>
      </c>
      <c r="G4" s="14" t="s">
        <v>7</v>
      </c>
      <c r="H4" s="14" t="s">
        <v>8</v>
      </c>
      <c r="I4" s="15" t="s">
        <v>9</v>
      </c>
      <c r="J4" s="16"/>
      <c r="K4" s="16"/>
    </row>
    <row r="5" spans="1:11" ht="27.75" customHeight="1" thickTop="1" x14ac:dyDescent="0.25">
      <c r="A5" s="17">
        <v>7</v>
      </c>
      <c r="B5" s="18" t="s">
        <v>10</v>
      </c>
      <c r="C5" s="19">
        <f>D5+G5</f>
        <v>76</v>
      </c>
      <c r="D5" s="20">
        <f>SUM(E5:F5)</f>
        <v>40</v>
      </c>
      <c r="E5" s="21">
        <f>'[1]１．農家・非農家別、男女別'!C46</f>
        <v>40</v>
      </c>
      <c r="F5" s="22">
        <f>'[1]１．農家・非農家別、男女別'!D46</f>
        <v>0</v>
      </c>
      <c r="G5" s="22">
        <f>SUM(H5:I5)</f>
        <v>36</v>
      </c>
      <c r="H5" s="22">
        <f>'[1]１．農家・非農家別、男女別'!E46</f>
        <v>34</v>
      </c>
      <c r="I5" s="23">
        <f>'[1]１．農家・非農家別、男女別'!F46</f>
        <v>2</v>
      </c>
      <c r="J5" s="24"/>
      <c r="K5" s="24"/>
    </row>
    <row r="6" spans="1:11" ht="27.75" customHeight="1" x14ac:dyDescent="0.2">
      <c r="A6" s="25" t="s">
        <v>11</v>
      </c>
      <c r="B6" s="26" t="s">
        <v>12</v>
      </c>
      <c r="C6" s="27">
        <f t="shared" ref="C6:I6" si="0">IF($C$5=0,0,C5/$C$5*100)</f>
        <v>100</v>
      </c>
      <c r="D6" s="28">
        <f t="shared" si="0"/>
        <v>52.631578947368418</v>
      </c>
      <c r="E6" s="28">
        <f t="shared" si="0"/>
        <v>52.631578947368418</v>
      </c>
      <c r="F6" s="29">
        <f t="shared" si="0"/>
        <v>0</v>
      </c>
      <c r="G6" s="29">
        <f t="shared" si="0"/>
        <v>47.368421052631575</v>
      </c>
      <c r="H6" s="29">
        <f t="shared" si="0"/>
        <v>44.736842105263158</v>
      </c>
      <c r="I6" s="30">
        <f t="shared" si="0"/>
        <v>2.6315789473684208</v>
      </c>
      <c r="J6" s="31"/>
      <c r="K6" s="31"/>
    </row>
    <row r="7" spans="1:11" ht="27.75" customHeight="1" x14ac:dyDescent="0.25">
      <c r="A7" s="32" t="s">
        <v>13</v>
      </c>
      <c r="B7" s="33" t="s">
        <v>10</v>
      </c>
      <c r="C7" s="34">
        <f>D7+G7</f>
        <v>120</v>
      </c>
      <c r="D7" s="35">
        <v>74</v>
      </c>
      <c r="E7" s="36">
        <v>74</v>
      </c>
      <c r="F7" s="37">
        <v>0</v>
      </c>
      <c r="G7" s="37">
        <v>46</v>
      </c>
      <c r="H7" s="38">
        <v>44</v>
      </c>
      <c r="I7" s="39">
        <v>2</v>
      </c>
      <c r="J7" s="24"/>
      <c r="K7" s="24"/>
    </row>
    <row r="8" spans="1:11" ht="27.75" customHeight="1" thickBot="1" x14ac:dyDescent="0.25">
      <c r="A8" s="40" t="s">
        <v>11</v>
      </c>
      <c r="B8" s="41" t="s">
        <v>12</v>
      </c>
      <c r="C8" s="42">
        <f>IF($C$5=0,0,C7/$C$7*100)</f>
        <v>100</v>
      </c>
      <c r="D8" s="43">
        <v>61.666666666666671</v>
      </c>
      <c r="E8" s="44">
        <v>61.666666666666671</v>
      </c>
      <c r="F8" s="45">
        <v>0</v>
      </c>
      <c r="G8" s="45">
        <v>38.333333333333336</v>
      </c>
      <c r="H8" s="45">
        <v>36.666666666666664</v>
      </c>
      <c r="I8" s="46">
        <v>1.6666666666666667</v>
      </c>
      <c r="J8" s="31"/>
      <c r="K8" s="31"/>
    </row>
    <row r="9" spans="1:11" ht="27.75" customHeight="1" x14ac:dyDescent="0.2">
      <c r="A9" s="47" t="s">
        <v>14</v>
      </c>
      <c r="B9" s="48" t="s">
        <v>10</v>
      </c>
      <c r="C9" s="49">
        <f t="shared" ref="C9:I9" si="1">C5-C7</f>
        <v>-44</v>
      </c>
      <c r="D9" s="50">
        <f t="shared" si="1"/>
        <v>-34</v>
      </c>
      <c r="E9" s="51">
        <f t="shared" si="1"/>
        <v>-34</v>
      </c>
      <c r="F9" s="52">
        <f t="shared" si="1"/>
        <v>0</v>
      </c>
      <c r="G9" s="52">
        <f t="shared" si="1"/>
        <v>-10</v>
      </c>
      <c r="H9" s="52">
        <f t="shared" si="1"/>
        <v>-10</v>
      </c>
      <c r="I9" s="53">
        <f t="shared" si="1"/>
        <v>0</v>
      </c>
      <c r="J9" s="24"/>
      <c r="K9" s="24"/>
    </row>
    <row r="10" spans="1:11" ht="27.75" customHeight="1" thickBot="1" x14ac:dyDescent="0.25">
      <c r="A10" s="54" t="s">
        <v>15</v>
      </c>
      <c r="B10" s="41" t="s">
        <v>16</v>
      </c>
      <c r="C10" s="42">
        <f>C5/C7*100-100</f>
        <v>-36.666666666666671</v>
      </c>
      <c r="D10" s="43">
        <f>D5/D7*100-100</f>
        <v>-45.945945945945944</v>
      </c>
      <c r="E10" s="55">
        <f>E5/E7*100-100</f>
        <v>-45.945945945945944</v>
      </c>
      <c r="F10" s="56" t="s">
        <v>17</v>
      </c>
      <c r="G10" s="45">
        <f>G5/G7*100-100</f>
        <v>-21.739130434782609</v>
      </c>
      <c r="H10" s="45">
        <f>H5/H7*100-100</f>
        <v>-22.727272727272734</v>
      </c>
      <c r="I10" s="46">
        <f>I5/I7*100-100</f>
        <v>0</v>
      </c>
      <c r="J10" s="31"/>
      <c r="K10" s="31"/>
    </row>
    <row r="11" spans="1:11" ht="27.75" customHeight="1" x14ac:dyDescent="0.2">
      <c r="A11" s="16"/>
      <c r="B11" s="57"/>
      <c r="C11" s="31"/>
      <c r="D11" s="31"/>
      <c r="F11" s="58"/>
      <c r="G11" s="31"/>
      <c r="H11" s="31"/>
      <c r="I11" s="31"/>
      <c r="J11" s="31"/>
      <c r="K11" s="31"/>
    </row>
    <row r="12" spans="1:11" ht="27.75" customHeight="1" thickBot="1" x14ac:dyDescent="0.25">
      <c r="A12" s="59" t="s">
        <v>18</v>
      </c>
      <c r="B12" s="59"/>
      <c r="C12" s="60"/>
      <c r="D12" s="60"/>
      <c r="E12" s="60"/>
      <c r="F12" s="60"/>
      <c r="G12" s="61"/>
      <c r="H12" s="61"/>
      <c r="I12" s="61"/>
      <c r="J12" s="61"/>
      <c r="K12" s="61"/>
    </row>
    <row r="13" spans="1:11" ht="27.75" customHeight="1" thickBot="1" x14ac:dyDescent="0.25">
      <c r="A13" s="10" t="s">
        <v>5</v>
      </c>
      <c r="B13" s="62"/>
      <c r="C13" s="63" t="s">
        <v>19</v>
      </c>
      <c r="D13" s="64" t="s">
        <v>20</v>
      </c>
      <c r="E13" s="64" t="s">
        <v>21</v>
      </c>
      <c r="F13" s="65" t="s">
        <v>22</v>
      </c>
      <c r="G13" s="61"/>
    </row>
    <row r="14" spans="1:11" ht="27.75" customHeight="1" thickTop="1" x14ac:dyDescent="0.25">
      <c r="A14" s="66">
        <f>A5</f>
        <v>7</v>
      </c>
      <c r="B14" s="67" t="s">
        <v>10</v>
      </c>
      <c r="C14" s="68">
        <f>'[1]２．季節別（農家）'!C45+'[1]２．季節別（非農家）'!C45</f>
        <v>0</v>
      </c>
      <c r="D14" s="69">
        <f>'[1]２．季節別（農家）'!D45+'[1]２．季節別（非農家）'!D45</f>
        <v>7</v>
      </c>
      <c r="E14" s="69">
        <f>'[1]２．季節別（農家）'!E45+'[1]２．季節別（非農家）'!E45</f>
        <v>68</v>
      </c>
      <c r="F14" s="70">
        <f>'[1]２．季節別（農家）'!F45+'[1]２．季節別（非農家）'!F45</f>
        <v>1</v>
      </c>
      <c r="G14" s="61"/>
      <c r="K14" s="71" t="str">
        <f>IF($C$5=SUM(C14:F14),"","ng")</f>
        <v/>
      </c>
    </row>
    <row r="15" spans="1:11" ht="27.75" customHeight="1" x14ac:dyDescent="0.2">
      <c r="A15" s="72" t="s">
        <v>11</v>
      </c>
      <c r="B15" s="73" t="s">
        <v>12</v>
      </c>
      <c r="C15" s="74">
        <f>IF($C$5=0,0,C14/$C$5*100)</f>
        <v>0</v>
      </c>
      <c r="D15" s="75">
        <f>IF($C$5=0,0,D14/$C$5*100)</f>
        <v>9.2105263157894726</v>
      </c>
      <c r="E15" s="75">
        <f>IF($C$5=0,0,E14/$C$5*100)</f>
        <v>89.473684210526315</v>
      </c>
      <c r="F15" s="30">
        <f>IF($C$5=0,0,F14/$C$5*100)</f>
        <v>1.3157894736842104</v>
      </c>
      <c r="G15" s="61"/>
    </row>
    <row r="16" spans="1:11" ht="27.75" customHeight="1" x14ac:dyDescent="0.25">
      <c r="A16" s="66" t="str">
        <f>A7</f>
        <v>５</v>
      </c>
      <c r="B16" s="67" t="s">
        <v>10</v>
      </c>
      <c r="C16" s="68">
        <v>2</v>
      </c>
      <c r="D16" s="69">
        <v>8</v>
      </c>
      <c r="E16" s="69">
        <v>110</v>
      </c>
      <c r="F16" s="70">
        <v>0</v>
      </c>
      <c r="G16" s="61"/>
      <c r="K16" s="71" t="str">
        <f>IF($C$7=SUM(C16:F16),"","ng")</f>
        <v/>
      </c>
    </row>
    <row r="17" spans="1:11" ht="27.75" customHeight="1" thickBot="1" x14ac:dyDescent="0.25">
      <c r="A17" s="76" t="s">
        <v>11</v>
      </c>
      <c r="B17" s="77" t="s">
        <v>12</v>
      </c>
      <c r="C17" s="78">
        <v>1.6666666666666667</v>
      </c>
      <c r="D17" s="79">
        <v>6.666666666666667</v>
      </c>
      <c r="E17" s="79">
        <v>91.666666666666657</v>
      </c>
      <c r="F17" s="80">
        <v>0</v>
      </c>
      <c r="G17" s="61"/>
    </row>
    <row r="18" spans="1:11" ht="27.75" customHeight="1" x14ac:dyDescent="0.2">
      <c r="A18" s="81" t="s">
        <v>14</v>
      </c>
      <c r="B18" s="67" t="s">
        <v>10</v>
      </c>
      <c r="C18" s="68">
        <f>C14-C16</f>
        <v>-2</v>
      </c>
      <c r="D18" s="69">
        <f>D14-D16</f>
        <v>-1</v>
      </c>
      <c r="E18" s="69">
        <f>E14-E16</f>
        <v>-42</v>
      </c>
      <c r="F18" s="70">
        <f>F14-F16</f>
        <v>1</v>
      </c>
      <c r="G18" s="61"/>
    </row>
    <row r="19" spans="1:11" ht="27.75" customHeight="1" thickBot="1" x14ac:dyDescent="0.25">
      <c r="A19" s="82" t="s">
        <v>15</v>
      </c>
      <c r="B19" s="77" t="s">
        <v>16</v>
      </c>
      <c r="C19" s="83">
        <f>C14/C16*100-100</f>
        <v>-100</v>
      </c>
      <c r="D19" s="84">
        <f>D14/D16*100-100</f>
        <v>-12.5</v>
      </c>
      <c r="E19" s="84">
        <f>E14/E16*100-100</f>
        <v>-38.181818181818187</v>
      </c>
      <c r="F19" s="46" t="e">
        <f>F14/F16*100-100</f>
        <v>#DIV/0!</v>
      </c>
      <c r="G19" s="61"/>
    </row>
    <row r="20" spans="1:11" ht="27.75" customHeight="1" x14ac:dyDescent="0.2">
      <c r="A20" s="16"/>
      <c r="B20" s="16"/>
      <c r="C20" s="31"/>
      <c r="D20" s="31"/>
      <c r="E20" s="31"/>
      <c r="F20" s="31"/>
      <c r="G20" s="61"/>
    </row>
    <row r="21" spans="1:11" ht="27.75" customHeight="1" thickBot="1" x14ac:dyDescent="0.25">
      <c r="A21" s="1" t="s">
        <v>23</v>
      </c>
      <c r="B21" s="16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7.75" customHeight="1" thickBot="1" x14ac:dyDescent="0.25">
      <c r="A22" s="85" t="s">
        <v>5</v>
      </c>
      <c r="B22" s="86"/>
      <c r="C22" s="87" t="s">
        <v>24</v>
      </c>
      <c r="D22" s="88" t="s">
        <v>25</v>
      </c>
      <c r="E22" s="88" t="s">
        <v>26</v>
      </c>
      <c r="F22" s="88" t="s">
        <v>27</v>
      </c>
      <c r="G22" s="89" t="s">
        <v>28</v>
      </c>
      <c r="H22" s="61"/>
    </row>
    <row r="23" spans="1:11" ht="27.75" customHeight="1" thickTop="1" x14ac:dyDescent="0.25">
      <c r="A23" s="66">
        <f>A14</f>
        <v>7</v>
      </c>
      <c r="B23" s="67" t="s">
        <v>10</v>
      </c>
      <c r="C23" s="68">
        <f>'[1]３．就労期間別'!C45</f>
        <v>0</v>
      </c>
      <c r="D23" s="69">
        <f>'[1]３．就労期間別'!D45</f>
        <v>48</v>
      </c>
      <c r="E23" s="69">
        <f>'[1]３．就労期間別'!E45</f>
        <v>15</v>
      </c>
      <c r="F23" s="69">
        <f>'[1]３．就労期間別'!F45</f>
        <v>12</v>
      </c>
      <c r="G23" s="70">
        <f>'[1]３．就労期間別'!G45</f>
        <v>1</v>
      </c>
      <c r="H23" s="90"/>
      <c r="K23" s="71"/>
    </row>
    <row r="24" spans="1:11" ht="27.75" customHeight="1" x14ac:dyDescent="0.2">
      <c r="A24" s="72" t="s">
        <v>11</v>
      </c>
      <c r="B24" s="73" t="s">
        <v>12</v>
      </c>
      <c r="C24" s="74">
        <f>IF($C$5=0,0,C23/$C$5*100)</f>
        <v>0</v>
      </c>
      <c r="D24" s="75">
        <f>IF($C$5=0,0,D23/$C$5*100)</f>
        <v>63.157894736842103</v>
      </c>
      <c r="E24" s="75">
        <f>IF($C$5=0,0,E23/$C$5*100)</f>
        <v>19.736842105263158</v>
      </c>
      <c r="F24" s="75">
        <f>IF($C$5=0,0,F23/$C$5*100)</f>
        <v>15.789473684210526</v>
      </c>
      <c r="G24" s="30">
        <f>IF($C$5=0,0,G23/$C$5*100)</f>
        <v>1.3157894736842104</v>
      </c>
      <c r="H24" s="61"/>
    </row>
    <row r="25" spans="1:11" ht="27.75" customHeight="1" x14ac:dyDescent="0.25">
      <c r="A25" s="66" t="str">
        <f>A16</f>
        <v>５</v>
      </c>
      <c r="B25" s="67" t="s">
        <v>10</v>
      </c>
      <c r="C25" s="68">
        <v>1</v>
      </c>
      <c r="D25" s="69">
        <v>85</v>
      </c>
      <c r="E25" s="69">
        <v>21</v>
      </c>
      <c r="F25" s="69">
        <v>13</v>
      </c>
      <c r="G25" s="70">
        <v>0</v>
      </c>
      <c r="H25" s="61"/>
      <c r="K25" s="71" t="str">
        <f>IF($C$7=SUM(C25:G25),"","ng")</f>
        <v/>
      </c>
    </row>
    <row r="26" spans="1:11" ht="27.75" customHeight="1" thickBot="1" x14ac:dyDescent="0.25">
      <c r="A26" s="76" t="s">
        <v>11</v>
      </c>
      <c r="B26" s="77" t="s">
        <v>12</v>
      </c>
      <c r="C26" s="78">
        <v>0.83333333333333337</v>
      </c>
      <c r="D26" s="79">
        <v>70.833333333333343</v>
      </c>
      <c r="E26" s="79">
        <v>17.5</v>
      </c>
      <c r="F26" s="79">
        <v>10.833333333333334</v>
      </c>
      <c r="G26" s="80">
        <v>0</v>
      </c>
      <c r="H26" s="61"/>
    </row>
    <row r="27" spans="1:11" ht="27.75" customHeight="1" x14ac:dyDescent="0.2">
      <c r="A27" s="81" t="s">
        <v>14</v>
      </c>
      <c r="B27" s="67" t="s">
        <v>10</v>
      </c>
      <c r="C27" s="68">
        <f>C23-C25</f>
        <v>-1</v>
      </c>
      <c r="D27" s="69">
        <f>D23-D25</f>
        <v>-37</v>
      </c>
      <c r="E27" s="69">
        <f>E23-E25</f>
        <v>-6</v>
      </c>
      <c r="F27" s="69">
        <f>F23-F25</f>
        <v>-1</v>
      </c>
      <c r="G27" s="70">
        <f>G23-G25</f>
        <v>1</v>
      </c>
      <c r="H27" s="61"/>
    </row>
    <row r="28" spans="1:11" ht="27.75" customHeight="1" thickBot="1" x14ac:dyDescent="0.25">
      <c r="A28" s="82" t="s">
        <v>15</v>
      </c>
      <c r="B28" s="77" t="s">
        <v>16</v>
      </c>
      <c r="C28" s="91">
        <f>C23/C25*100-100</f>
        <v>-100</v>
      </c>
      <c r="D28" s="84">
        <f>D23/D25*100-100</f>
        <v>-43.529411764705884</v>
      </c>
      <c r="E28" s="84">
        <f>E23/E25*100-100</f>
        <v>-28.571428571428569</v>
      </c>
      <c r="F28" s="84">
        <f>F23/F25*100-100</f>
        <v>-7.6923076923076934</v>
      </c>
      <c r="G28" s="92" t="s">
        <v>29</v>
      </c>
      <c r="H28" s="61"/>
    </row>
    <row r="29" spans="1:11" ht="27.75" customHeight="1" x14ac:dyDescent="0.2">
      <c r="A29" s="16"/>
      <c r="B29" s="16"/>
      <c r="C29" s="31"/>
      <c r="D29" s="31"/>
      <c r="E29" s="31"/>
      <c r="F29" s="31"/>
      <c r="G29" s="31"/>
      <c r="H29" s="61"/>
    </row>
    <row r="30" spans="1:11" ht="27.75" customHeight="1" thickBot="1" x14ac:dyDescent="0.25">
      <c r="A30" s="93" t="s">
        <v>30</v>
      </c>
      <c r="B30" s="16"/>
      <c r="C30" s="31"/>
      <c r="D30" s="31"/>
      <c r="E30" s="31"/>
      <c r="F30" s="58"/>
      <c r="G30" s="31"/>
      <c r="H30" s="31"/>
      <c r="I30" s="31"/>
      <c r="J30" s="31"/>
      <c r="K30" s="31"/>
    </row>
    <row r="31" spans="1:11" ht="27.75" customHeight="1" thickBot="1" x14ac:dyDescent="0.25">
      <c r="A31" s="85" t="s">
        <v>5</v>
      </c>
      <c r="B31" s="86"/>
      <c r="C31" s="94" t="s">
        <v>6</v>
      </c>
      <c r="D31" s="95" t="s">
        <v>31</v>
      </c>
      <c r="E31" s="96" t="s">
        <v>32</v>
      </c>
      <c r="F31" s="96" t="s">
        <v>33</v>
      </c>
      <c r="G31" s="96" t="s">
        <v>34</v>
      </c>
      <c r="H31" s="96" t="s">
        <v>35</v>
      </c>
      <c r="I31" s="97" t="s">
        <v>36</v>
      </c>
      <c r="J31" s="61"/>
      <c r="K31" s="61"/>
    </row>
    <row r="32" spans="1:11" ht="27.75" customHeight="1" thickTop="1" x14ac:dyDescent="0.25">
      <c r="A32" s="66">
        <f>A23</f>
        <v>7</v>
      </c>
      <c r="B32" s="67" t="s">
        <v>10</v>
      </c>
      <c r="C32" s="98">
        <f>D32+E32+F32+G32+H32+I32</f>
        <v>76</v>
      </c>
      <c r="D32" s="99">
        <f>'[1]４．年齢別'!C45</f>
        <v>0</v>
      </c>
      <c r="E32" s="69">
        <f>'[1]４．年齢別'!D45</f>
        <v>0</v>
      </c>
      <c r="F32" s="69">
        <f>'[1]４．年齢別'!E45</f>
        <v>2</v>
      </c>
      <c r="G32" s="69">
        <f>'[1]４．年齢別'!F45</f>
        <v>5</v>
      </c>
      <c r="H32" s="69">
        <f>SUM('[1]４．年齢別'!G45:H45)</f>
        <v>13</v>
      </c>
      <c r="I32" s="70">
        <f>SUM('[1]４．年齢別'!I45:J45)</f>
        <v>56</v>
      </c>
      <c r="J32" s="61"/>
      <c r="K32" s="71" t="str">
        <f>IF($C$5=C32,"","ng")</f>
        <v/>
      </c>
    </row>
    <row r="33" spans="1:11" ht="27.75" customHeight="1" x14ac:dyDescent="0.2">
      <c r="A33" s="72" t="s">
        <v>11</v>
      </c>
      <c r="B33" s="73" t="s">
        <v>12</v>
      </c>
      <c r="C33" s="27">
        <f t="shared" ref="C33:I33" si="2">IF($C$5=0,0,C32/$C$5*100)</f>
        <v>100</v>
      </c>
      <c r="D33" s="100">
        <f t="shared" si="2"/>
        <v>0</v>
      </c>
      <c r="E33" s="75">
        <f t="shared" si="2"/>
        <v>0</v>
      </c>
      <c r="F33" s="75">
        <f t="shared" si="2"/>
        <v>2.6315789473684208</v>
      </c>
      <c r="G33" s="75">
        <f t="shared" si="2"/>
        <v>6.5789473684210522</v>
      </c>
      <c r="H33" s="75">
        <f t="shared" si="2"/>
        <v>17.105263157894736</v>
      </c>
      <c r="I33" s="30">
        <f t="shared" si="2"/>
        <v>73.68421052631578</v>
      </c>
      <c r="J33" s="61"/>
      <c r="K33" s="61"/>
    </row>
    <row r="34" spans="1:11" ht="27.75" customHeight="1" x14ac:dyDescent="0.25">
      <c r="A34" s="66" t="str">
        <f>A25</f>
        <v>５</v>
      </c>
      <c r="B34" s="67" t="s">
        <v>10</v>
      </c>
      <c r="C34" s="101">
        <v>120</v>
      </c>
      <c r="D34" s="102">
        <v>0</v>
      </c>
      <c r="E34" s="69">
        <v>0</v>
      </c>
      <c r="F34" s="69">
        <v>4</v>
      </c>
      <c r="G34" s="69">
        <v>7</v>
      </c>
      <c r="H34" s="69">
        <v>22</v>
      </c>
      <c r="I34" s="70">
        <v>87</v>
      </c>
      <c r="J34" s="61"/>
      <c r="K34" s="71" t="str">
        <f>IF($C$7=C34,"","ng")</f>
        <v/>
      </c>
    </row>
    <row r="35" spans="1:11" ht="27.75" customHeight="1" thickBot="1" x14ac:dyDescent="0.25">
      <c r="A35" s="76" t="s">
        <v>11</v>
      </c>
      <c r="B35" s="103" t="s">
        <v>12</v>
      </c>
      <c r="C35" s="42">
        <v>100</v>
      </c>
      <c r="D35" s="104">
        <v>0</v>
      </c>
      <c r="E35" s="84">
        <v>0</v>
      </c>
      <c r="F35" s="84">
        <v>3.3333333333333335</v>
      </c>
      <c r="G35" s="84">
        <v>5.833333333333333</v>
      </c>
      <c r="H35" s="84">
        <v>18.333333333333332</v>
      </c>
      <c r="I35" s="46">
        <v>72.5</v>
      </c>
      <c r="J35" s="61"/>
      <c r="K35" s="61"/>
    </row>
    <row r="36" spans="1:11" ht="27.75" customHeight="1" x14ac:dyDescent="0.2">
      <c r="A36" s="81" t="s">
        <v>14</v>
      </c>
      <c r="B36" s="67" t="s">
        <v>10</v>
      </c>
      <c r="C36" s="101">
        <f t="shared" ref="C36:I36" si="3">C32-C34</f>
        <v>-44</v>
      </c>
      <c r="D36" s="68">
        <f t="shared" si="3"/>
        <v>0</v>
      </c>
      <c r="E36" s="69">
        <f t="shared" si="3"/>
        <v>0</v>
      </c>
      <c r="F36" s="69">
        <f t="shared" si="3"/>
        <v>-2</v>
      </c>
      <c r="G36" s="69">
        <f t="shared" si="3"/>
        <v>-2</v>
      </c>
      <c r="H36" s="69">
        <f t="shared" si="3"/>
        <v>-9</v>
      </c>
      <c r="I36" s="70">
        <f t="shared" si="3"/>
        <v>-31</v>
      </c>
      <c r="J36" s="61"/>
      <c r="K36" s="61"/>
    </row>
    <row r="37" spans="1:11" ht="27.75" customHeight="1" thickBot="1" x14ac:dyDescent="0.25">
      <c r="A37" s="82" t="s">
        <v>15</v>
      </c>
      <c r="B37" s="77" t="s">
        <v>16</v>
      </c>
      <c r="C37" s="42">
        <f>C32/C34*100-100</f>
        <v>-36.666666666666671</v>
      </c>
      <c r="D37" s="91" t="s">
        <v>17</v>
      </c>
      <c r="E37" s="105" t="s">
        <v>29</v>
      </c>
      <c r="F37" s="84">
        <f>F32/F34*100-100</f>
        <v>-50</v>
      </c>
      <c r="G37" s="84">
        <f>G32/G34*100-100</f>
        <v>-28.571428571428569</v>
      </c>
      <c r="H37" s="84">
        <f>H32/H34*100-100</f>
        <v>-40.909090909090907</v>
      </c>
      <c r="I37" s="46">
        <f>I32/I34*100-100</f>
        <v>-35.632183908045974</v>
      </c>
      <c r="J37" s="61"/>
      <c r="K37" s="61"/>
    </row>
    <row r="38" spans="1:11" ht="27.75" customHeight="1" x14ac:dyDescent="0.2">
      <c r="A38" s="16"/>
      <c r="B38" s="16"/>
      <c r="C38" s="31"/>
      <c r="D38" s="58"/>
      <c r="E38" s="31"/>
      <c r="F38" s="31"/>
      <c r="G38" s="31"/>
      <c r="H38" s="31"/>
      <c r="I38" s="31"/>
      <c r="J38" s="61"/>
      <c r="K38" s="61"/>
    </row>
  </sheetData>
  <mergeCells count="2">
    <mergeCell ref="D3:F3"/>
    <mergeCell ref="G3:I3"/>
  </mergeCells>
  <phoneticPr fontId="2"/>
  <pageMargins left="0.78740157480314965" right="0" top="0.59055118110236227" bottom="0.39370078740157483" header="0.51181102362204722" footer="0.11811023622047244"/>
  <pageSetup paperSize="9" scale="79" fitToWidth="0" orientation="portrait" blackAndWhite="1" r:id="rId1"/>
  <headerFooter alignWithMargins="0">
    <oddFooter>&amp;C&amp;14 ２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前回調査比①</vt:lpstr>
      <vt:lpstr>前回調査比①!Print_Area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2026-01-27T08:36:36Z</dcterms:created>
  <dcterms:modified xsi:type="dcterms:W3CDTF">2026-01-27T08:43:37Z</dcterms:modified>
</cp:coreProperties>
</file>